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KhShA\Гранти\УКФ\Звітування\ДЛЯ ЗАВАНТАЖЕННЯ\Фінансовий звіт\"/>
    </mc:Choice>
  </mc:AlternateContent>
  <bookViews>
    <workbookView xWindow="0" yWindow="0" windowWidth="14380" windowHeight="4320"/>
  </bookViews>
  <sheets>
    <sheet name="Звіт" sheetId="1" r:id="rId1"/>
  </sheets>
  <calcPr calcId="162913"/>
  <extLst>
    <ext uri="GoogleSheetsCustomDataVersion2">
      <go:sheetsCustomData xmlns:go="http://customooxmlschemas.google.com/" r:id="rId5" roundtripDataChecksum="urph6XPci2vnNVXDxoOEy7cdpWh5ak91USImJhZibYc="/>
    </ext>
  </extLst>
</workbook>
</file>

<file path=xl/calcChain.xml><?xml version="1.0" encoding="utf-8"?>
<calcChain xmlns="http://schemas.openxmlformats.org/spreadsheetml/2006/main">
  <c r="J123" i="1" l="1"/>
  <c r="G123" i="1"/>
  <c r="K123" i="1" s="1"/>
  <c r="J122" i="1"/>
  <c r="G122" i="1"/>
  <c r="K122" i="1" s="1"/>
  <c r="J121" i="1"/>
  <c r="G121" i="1"/>
  <c r="J120" i="1"/>
  <c r="G120" i="1"/>
  <c r="J119" i="1"/>
  <c r="G119" i="1"/>
  <c r="J118" i="1"/>
  <c r="G118" i="1"/>
  <c r="K118" i="1" s="1"/>
  <c r="J117" i="1"/>
  <c r="G117" i="1"/>
  <c r="J116" i="1"/>
  <c r="G116" i="1"/>
  <c r="K116" i="1" s="1"/>
  <c r="J115" i="1"/>
  <c r="G115" i="1"/>
  <c r="K115" i="1" s="1"/>
  <c r="J114" i="1"/>
  <c r="G114" i="1"/>
  <c r="K114" i="1" s="1"/>
  <c r="J113" i="1"/>
  <c r="G113" i="1"/>
  <c r="J112" i="1"/>
  <c r="G112" i="1"/>
  <c r="K112" i="1" s="1"/>
  <c r="J111" i="1"/>
  <c r="G111" i="1"/>
  <c r="J110" i="1"/>
  <c r="G110" i="1"/>
  <c r="K110" i="1" s="1"/>
  <c r="J109" i="1"/>
  <c r="G109" i="1"/>
  <c r="K109" i="1" s="1"/>
  <c r="J108" i="1"/>
  <c r="G108" i="1"/>
  <c r="K108" i="1" s="1"/>
  <c r="J107" i="1"/>
  <c r="G107" i="1"/>
  <c r="J106" i="1"/>
  <c r="J105" i="1"/>
  <c r="J104" i="1"/>
  <c r="J103" i="1"/>
  <c r="J102" i="1"/>
  <c r="J101" i="1"/>
  <c r="J100" i="1"/>
  <c r="G99" i="1"/>
  <c r="J98" i="1"/>
  <c r="G98" i="1"/>
  <c r="K98" i="1" s="1"/>
  <c r="J97" i="1"/>
  <c r="G97" i="1"/>
  <c r="J96" i="1"/>
  <c r="J95" i="1"/>
  <c r="J94" i="1"/>
  <c r="J93" i="1"/>
  <c r="J92" i="1"/>
  <c r="J91" i="1"/>
  <c r="J90" i="1"/>
  <c r="J89" i="1"/>
  <c r="G88" i="1"/>
  <c r="J87" i="1"/>
  <c r="J86" i="1"/>
  <c r="J85" i="1"/>
  <c r="J84" i="1"/>
  <c r="J83" i="1"/>
  <c r="G82" i="1"/>
  <c r="J81" i="1"/>
  <c r="J80" i="1"/>
  <c r="J79" i="1"/>
  <c r="J78" i="1"/>
  <c r="J77" i="1"/>
  <c r="J76" i="1"/>
  <c r="J75" i="1"/>
  <c r="G74" i="1"/>
  <c r="J73" i="1"/>
  <c r="G73" i="1"/>
  <c r="J72" i="1"/>
  <c r="G72" i="1"/>
  <c r="K72" i="1" s="1"/>
  <c r="J71" i="1"/>
  <c r="G71" i="1"/>
  <c r="J70" i="1"/>
  <c r="G70" i="1"/>
  <c r="K70" i="1" s="1"/>
  <c r="J69" i="1"/>
  <c r="G69" i="1"/>
  <c r="K69" i="1" s="1"/>
  <c r="K68" i="1"/>
  <c r="J68" i="1"/>
  <c r="G68" i="1"/>
  <c r="J67" i="1"/>
  <c r="G67" i="1"/>
  <c r="J66" i="1"/>
  <c r="G66" i="1"/>
  <c r="K66" i="1" s="1"/>
  <c r="J65" i="1"/>
  <c r="G65" i="1"/>
  <c r="J64" i="1"/>
  <c r="G64" i="1"/>
  <c r="J63" i="1"/>
  <c r="G63" i="1"/>
  <c r="J62" i="1"/>
  <c r="G62" i="1"/>
  <c r="K62" i="1" s="1"/>
  <c r="J61" i="1"/>
  <c r="G61" i="1"/>
  <c r="K61" i="1" s="1"/>
  <c r="J60" i="1"/>
  <c r="G60" i="1"/>
  <c r="K60" i="1" s="1"/>
  <c r="J59" i="1"/>
  <c r="G59" i="1"/>
  <c r="J58" i="1"/>
  <c r="J57" i="1"/>
  <c r="G56" i="1"/>
  <c r="J55" i="1"/>
  <c r="G55" i="1"/>
  <c r="J54" i="1"/>
  <c r="G54" i="1"/>
  <c r="K54" i="1" s="1"/>
  <c r="J53" i="1"/>
  <c r="G53" i="1"/>
  <c r="K53" i="1" s="1"/>
  <c r="J52" i="1"/>
  <c r="J51" i="1"/>
  <c r="G50" i="1"/>
  <c r="J49" i="1"/>
  <c r="G49" i="1"/>
  <c r="J48" i="1"/>
  <c r="G48" i="1"/>
  <c r="K48" i="1" s="1"/>
  <c r="J47" i="1"/>
  <c r="G47" i="1"/>
  <c r="K47" i="1" s="1"/>
  <c r="J46" i="1"/>
  <c r="G46" i="1"/>
  <c r="J45" i="1"/>
  <c r="J44" i="1"/>
  <c r="G43" i="1"/>
  <c r="J42" i="1"/>
  <c r="J41" i="1"/>
  <c r="G40" i="1"/>
  <c r="J39" i="1"/>
  <c r="G39" i="1"/>
  <c r="K39" i="1" s="1"/>
  <c r="J38" i="1"/>
  <c r="G38" i="1"/>
  <c r="K38" i="1" s="1"/>
  <c r="J37" i="1"/>
  <c r="G37" i="1"/>
  <c r="K37" i="1" s="1"/>
  <c r="J36" i="1"/>
  <c r="J35" i="1"/>
  <c r="J34" i="1"/>
  <c r="G33" i="1"/>
  <c r="J32" i="1"/>
  <c r="G32" i="1"/>
  <c r="J31" i="1"/>
  <c r="G31" i="1"/>
  <c r="K31" i="1" s="1"/>
  <c r="J30" i="1"/>
  <c r="G30" i="1"/>
  <c r="J29" i="1"/>
  <c r="G29" i="1"/>
  <c r="K29" i="1" s="1"/>
  <c r="J28" i="1"/>
  <c r="G28" i="1"/>
  <c r="J27" i="1"/>
  <c r="G27" i="1"/>
  <c r="K73" i="1" l="1"/>
  <c r="K97" i="1"/>
  <c r="K107" i="1"/>
  <c r="K113" i="1"/>
  <c r="K28" i="1"/>
  <c r="K74" i="1"/>
  <c r="K32" i="1"/>
  <c r="K49" i="1"/>
  <c r="K64" i="1"/>
  <c r="K27" i="1"/>
  <c r="K50" i="1"/>
  <c r="K65" i="1"/>
  <c r="K43" i="1"/>
  <c r="K119" i="1"/>
  <c r="K46" i="1"/>
  <c r="K99" i="1"/>
  <c r="J124" i="1"/>
  <c r="J23" i="1" s="1"/>
  <c r="K55" i="1"/>
  <c r="K71" i="1"/>
  <c r="K120" i="1"/>
  <c r="K40" i="1"/>
  <c r="K56" i="1"/>
  <c r="K67" i="1"/>
  <c r="K121" i="1"/>
  <c r="K59" i="1"/>
  <c r="K30" i="1"/>
  <c r="K88" i="1"/>
  <c r="K33" i="1"/>
  <c r="K82" i="1"/>
  <c r="K63" i="1"/>
  <c r="K111" i="1"/>
  <c r="K117" i="1"/>
  <c r="G124" i="1"/>
  <c r="G23" i="1" s="1"/>
  <c r="K23" i="1" s="1"/>
  <c r="K124" i="1" l="1"/>
</calcChain>
</file>

<file path=xl/sharedStrings.xml><?xml version="1.0" encoding="utf-8"?>
<sst xmlns="http://schemas.openxmlformats.org/spreadsheetml/2006/main" count="474" uniqueCount="283">
  <si>
    <t>Додаток № 4</t>
  </si>
  <si>
    <t>до Договору про надання стипендії (гранту)</t>
  </si>
  <si>
    <t>№ 5RCA21-33291 від 30 червня 2023  року</t>
  </si>
  <si>
    <t>ЗВІТ</t>
  </si>
  <si>
    <t>про надходження та використання коштів для реалізації Проєкту</t>
  </si>
  <si>
    <t>за період   з червня  по серпень 2023  р.</t>
  </si>
  <si>
    <t xml:space="preserve">Прізвище, ім'я та по-батькові Стипендіата: </t>
  </si>
  <si>
    <t>Мацевко Ірина Іванівна</t>
  </si>
  <si>
    <t>Назва проекту:</t>
  </si>
  <si>
    <t>Архітектура у війні:майбутні архітектори про власний досвід осмислення втрат і руйнувань</t>
  </si>
  <si>
    <t>Період реалізації проекту:</t>
  </si>
  <si>
    <t>червень 2023 року - 01.08.2023</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</si>
  <si>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</si>
  <si>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</si>
  <si>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</si>
  <si>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</si>
  <si>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</si>
  <si>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</si>
  <si>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</si>
  <si>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</si>
  <si>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</si>
  <si>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</si>
  <si>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</si>
  <si>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</si>
  <si>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</si>
  <si>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</si>
  <si>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</si>
  <si>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</si>
  <si>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</si>
  <si>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</si>
  <si>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</si>
  <si>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</si>
  <si>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</si>
  <si>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</si>
  <si>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</si>
  <si>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</si>
  <si>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</si>
  <si>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</si>
  <si>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</si>
  <si>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витратних матеріалів
(вказати найменування)</t>
  </si>
  <si>
    <t>3.1</t>
  </si>
  <si>
    <t>Клей пістолет малий</t>
  </si>
  <si>
    <t>шт.</t>
  </si>
  <si>
    <t>На момент закупівлі вартість однієї одиниці товару була нижчою за планову. Це дало можливість закупити більше пістолетів і використати їх (клеючої речовини), для створення більшої кількості макетів на виставці. В заявці заявлено 15 макерів. Завдяки зниженим цінам на певні товари по статтях бюджету нам вдалося закупити більше матеріалів і представити на виставці 45 макетів. 
Пістолет клейовий UP! (Underprice) GG005</t>
  </si>
  <si>
    <t>,</t>
  </si>
  <si>
    <t>3.2</t>
  </si>
  <si>
    <t>Клей пістолет великий</t>
  </si>
  <si>
    <t>На момент закупівлі, вартість однієї одиниці товару була нижчою за планову, тому було замовлено більшу кількість. Це дало можливість зробити для виставки два великих ситуаційний макет ділянок (1,5 на 2,5 м), на яких студенти проєктували будинки. Створення таких великих макетів передбачає використання спеціального клею. Фото цих макетів докладаються до звітів.
Пістолет клейовий MIKRO MK840</t>
  </si>
  <si>
    <t>3.3</t>
  </si>
  <si>
    <t>Стрижні клейові малі</t>
  </si>
  <si>
    <t xml:space="preserve">шт. це уп. (Стрижні клейові Mustang 7 мм 10 шт.) </t>
  </si>
  <si>
    <t>3.4</t>
  </si>
  <si>
    <t>стрижні клейові великі</t>
  </si>
  <si>
    <t xml:space="preserve">Фактична вартість однієї коробки, які планували закупити зросла, тому придбали одну коробку, як планували, а на суму залишку придбали дешевші клейові стрижні. </t>
  </si>
  <si>
    <t>3.4.1</t>
  </si>
  <si>
    <t>Стрижні клейові A.T.T. 11.2 мм</t>
  </si>
  <si>
    <t>3.4.2</t>
  </si>
  <si>
    <r>
      <rPr>
        <sz val="10"/>
        <color theme="1"/>
        <rFont val="Arial"/>
      </rPr>
      <t>шт. це уп. (Стрижні клейові Stanley DualMelt 11 мм</t>
    </r>
    <r>
      <rPr>
        <sz val="10"/>
        <color theme="1"/>
        <rFont val="Arial"/>
      </rPr>
      <t xml:space="preserve"> 6 ш</t>
    </r>
    <r>
      <rPr>
        <sz val="10"/>
        <color theme="1"/>
        <rFont val="Arial"/>
      </rPr>
      <t>т. 1-GS15DT)</t>
    </r>
  </si>
  <si>
    <t>3.4.3</t>
  </si>
  <si>
    <r>
      <rPr>
        <sz val="10"/>
        <color theme="1"/>
        <rFont val="Arial"/>
      </rPr>
      <t xml:space="preserve">шт. це уп. (Стрижні клейові A.T.T. прозорі 11 мм </t>
    </r>
    <r>
      <rPr>
        <sz val="10"/>
        <color theme="1"/>
        <rFont val="Arial"/>
      </rPr>
      <t>10 шт.)</t>
    </r>
  </si>
  <si>
    <t>3.5</t>
  </si>
  <si>
    <t>пінополістирол 50 мм</t>
  </si>
  <si>
    <t>На момент закупівлі, вартість однієї одиниці товару була нижчою за планову, тому було замовлено більшу кількість і відповідно зробити більшу кількість макетів для виставки, ніж було заплановано.
Екструзійний пінополістирол TECHNONICOL 1180x580x50 мм Екопліт Стандарт 35 250
Одиниця виміру - шт. В даному випадку шт це лист</t>
  </si>
  <si>
    <t>3.6</t>
  </si>
  <si>
    <t>пінополістирол 15 мм</t>
  </si>
  <si>
    <t>На момент закупівлі, вартість однієї одиниці товару була нижчою за планову, тому було замовлено більшу кількість і використано для вироблення більшої кількості макетів для виставки
Екструзійний пінополістирол PENOBOARD 1200x550x10 мм 15 шт в 1 уп.
Одиниця виміру - шт. В даному випадку шт це уп.</t>
  </si>
  <si>
    <t>3.7</t>
  </si>
  <si>
    <t>піноріз</t>
  </si>
  <si>
    <t>На момент закупівлі, вартість однієї одиниці товару зросла, порівняно з плановою, тому було витрачено більше коштів на закупівлю 
Терморіжучий верстат Proxxon Thermocut 230/E (27080)</t>
  </si>
  <si>
    <t>3.8</t>
  </si>
  <si>
    <t>пінопласт сірий</t>
  </si>
  <si>
    <t xml:space="preserve">Фактична вартість була нижчою за планову, тому було збільшено кількість пінопласту одного розміру та додано два листи пінопласту інших параметрів.Це дало можливість доповнити виставку макетами великого розміну (2м*1,5 м) </t>
  </si>
  <si>
    <t>3.8.1</t>
  </si>
  <si>
    <t>Пінопласт 25 HIRSCH EPS-60 Графіт 50 мм
Одиниця виміру - шт. В даному випадку шт це лист</t>
  </si>
  <si>
    <t>3.8.2</t>
  </si>
  <si>
    <t>Пінопласт 25 HIRSCH EPS-60 Графіт 100 мм
Одиниця виміру - шт. В даному випадку шт це лист</t>
  </si>
  <si>
    <t>3.9</t>
  </si>
  <si>
    <t>пінопласт білий</t>
  </si>
  <si>
    <t>Фактична вартість одного листа, які планували закупити, зросла, тому придбали меншу кількість запланованих листів, а на суму залишку придбали дешевші листи</t>
  </si>
  <si>
    <t>3.9.1</t>
  </si>
  <si>
    <t>Пінопласт 35 Eurobud EPS-120 Gold 100 мм
Одиниця виміру - шт. В даному випадку шт це лист</t>
  </si>
  <si>
    <t>3.9.2</t>
  </si>
  <si>
    <t>Пінопласт 35 Ферозіт EPS-70 Extra 50 мм
Одиниця виміру - шт. В даному випадку шт це лист</t>
  </si>
  <si>
    <t>3.10</t>
  </si>
  <si>
    <t>наждак 80</t>
  </si>
  <si>
    <t>На момент закупівлі, вартість однієї одиниці товару була вищою за планову, тому було замовлено меншу кількість
Наждачний папір Klingspor PS30D mini P80 343048</t>
  </si>
  <si>
    <t>3.11</t>
  </si>
  <si>
    <t>наждак 60</t>
  </si>
  <si>
    <t>На момент закупівлі, вартість однієї одиниці товару була вищою за планову, тому було замовлено меншу кількість
Наждачний папір Klingspor PS30D mini P60 343047</t>
  </si>
  <si>
    <t>3.12</t>
  </si>
  <si>
    <t>наждак 120</t>
  </si>
  <si>
    <t>На момент закупівлі, вартість однієї одиниці товару була вищою за планову, тому було замовлено меншу кількість
Наждачний папір Klingspor PS30D mini P120 343050</t>
  </si>
  <si>
    <t>3.13</t>
  </si>
  <si>
    <t>брус</t>
  </si>
  <si>
    <t>Рейка зрощена 30х40х3000 мм ялина</t>
  </si>
  <si>
    <t>3.14</t>
  </si>
  <si>
    <t>дошка</t>
  </si>
  <si>
    <t>Було замовлено меншу кількість дошок одного розміру, проте додали до замолення дошки інших розмірів</t>
  </si>
  <si>
    <t>3.14.1</t>
  </si>
  <si>
    <t>Дошка цільна конструкція 47х92х2000 мм сосна</t>
  </si>
  <si>
    <t>3.14.2</t>
  </si>
  <si>
    <t>Дошка ЛІСБУДІНВЕСТ цільна
20х100х2000 мм сосна</t>
  </si>
  <si>
    <t>3.15</t>
  </si>
  <si>
    <t>брус обрізний</t>
  </si>
  <si>
    <t>На момент закупівлі вартість однієї одиниці товару була нижчою за планову, тому було замовлено більшу кількість. Це дало можливість зробити до макетів вузли будівель (зєднаня архітектурних конструкцій будівель), що не було передбачено в плані, але зекономлені кошти дали можливість нам додати цей важливий компонент проєктування будівель до виставки.
Брус ЛІСБУДІНВЕСТ зрощена 20х20х2000 мм сосна</t>
  </si>
  <si>
    <t>3.16</t>
  </si>
  <si>
    <t>брус цільний</t>
  </si>
  <si>
    <t>На момент закупівлі, вартість однієї одиниці товару була нижчою за планову, тому було замовлено більшу кількість. Додаткові бруси були використані для покращення конструкцій для експонування обєктів, а також дало можливість зробити додаткові шафи для зберігання макетів після виставки.
Брус Лісбудінвест цільна конструкція 50х50х2000 мм сосна</t>
  </si>
  <si>
    <t>3.17</t>
  </si>
  <si>
    <t>фібра будівельна</t>
  </si>
  <si>
    <t>На момент закупівлі, вартість однієї одиниці товару була вищою за планову, тому було замовлено меншу кількість
Фібра поліпропіленова BauGut 6 мм 0,9 кг</t>
  </si>
  <si>
    <t>3.18</t>
  </si>
  <si>
    <t>гіпс</t>
  </si>
  <si>
    <t>Купували гіпс різної ваги, в результаті загальна сума зменшилась</t>
  </si>
  <si>
    <t>3.18.1</t>
  </si>
  <si>
    <t>Гіпс будівельний АЛЬБА 5 кг</t>
  </si>
  <si>
    <t>3.18.2</t>
  </si>
  <si>
    <t>Гіпс будівельний Ферозіт ГВ Г-5-Б-II 5 кг</t>
  </si>
  <si>
    <t>3.19</t>
  </si>
  <si>
    <t>швидкий цемент</t>
  </si>
  <si>
    <t>На момент закупівлі, вартість однієї одиниці товару була вищою за планову, тому було замовлено меншу кількість
Суміш для анкерування Ceresit Експрес-цемент CX 5, 5кг</t>
  </si>
  <si>
    <t>3.20</t>
  </si>
  <si>
    <t>клей пва</t>
  </si>
  <si>
    <t>На момент закупівлі, вартість однієї одиниці товару була нижчою за планову.  Скористалися цим, щоб закупили більшу кількість, щоб використовувати для склеювання дерев'яних макетів, кількість яких зросла від заявленої в заявці (від 15 до 43)
Клей для деревини Eskaro B-3 0,33 л</t>
  </si>
  <si>
    <t>3.21</t>
  </si>
  <si>
    <t>клей ціанакрілат</t>
  </si>
  <si>
    <t>На момент закупівлі, вартість однієї одиниці товару була нижчою за планову, тому було замовлено більшу кількість. Матеріал був використаний для створення макетів будівель. На виставці було представлено вдвічі більше макетів, ніж планувалося за заявкою.
Клей Sika двокомпонентний ціанокрілатний SikaBond-109 Fast Glue 50 г + 200 мл з активатором
Одиниця виміру - шт. В даному випадку шт. це комплект</t>
  </si>
  <si>
    <t>3.22</t>
  </si>
  <si>
    <t>сітка</t>
  </si>
  <si>
    <t>Склосітка штукатурна лугостійка Masternet А-125 5х5 біла (рулон 50 кв.м)
Одиниця виміру - шт. В даному випадку шт. - рулони</t>
  </si>
  <si>
    <t>3.23</t>
  </si>
  <si>
    <t xml:space="preserve">подошва шліфувальна </t>
  </si>
  <si>
    <t xml:space="preserve">На момент закупівлі, вартість однієї одиниці товару була вищою за планову, тому було замовлено меншу кількість
Metabo 125 мм Опорна тарiлка на липучцi </t>
  </si>
  <si>
    <t>3.24</t>
  </si>
  <si>
    <t>ємності для гіпсу</t>
  </si>
  <si>
    <t>Ємкість для гіпсу Hardy 0890-510000</t>
  </si>
  <si>
    <t>3.25</t>
  </si>
  <si>
    <t>картон</t>
  </si>
  <si>
    <t>Постачальник порахував наше замовлення як оптове, тому ціна за одиницю товару значно зменшилася, в результаті чого ми замовили більшу кількість і мали змогу зробити більше макетів для виставки. Заплановано в заявкі 15. На виставці було 43 макети. 
Картон переплетеный импортный (1,00мм, 700х1000, мм)
В даному випадку шт. це лист</t>
  </si>
  <si>
    <t>3.26</t>
  </si>
  <si>
    <t>наждак 125</t>
  </si>
  <si>
    <t>На момент закупівлі, вартість однієї одиниці товару була нижчою за планову, тому було замовлено більшу кількість. Матеріал був використаний для обробки деревяних конструкцій до виставки і для підготовки ящиків і полиць для зберігання експонатів виставки 
Круг для шліфування (125 мм) Екамант D SA331V P100
Круг для шліфування (125 мм) Екамант D SA331V P150</t>
  </si>
  <si>
    <t>3.27</t>
  </si>
  <si>
    <t>наждак 225</t>
  </si>
  <si>
    <t>На момент закупівлі, вартість однієї одиниці товару була нижчою за планову, тому було замовлено більшу кількість. Матеріал був використаний для обробки деревяних конструкцій до виставки і для підготовки ящиків і полиць для зберігання експонатів виставки 
Круг шліфувальний Hardy TS30R 225 мм 80 Р 1 шт. 1051-302208P</t>
  </si>
  <si>
    <t>3.28</t>
  </si>
  <si>
    <t>шліфувальная стрічка</t>
  </si>
  <si>
    <t>На момент закупівлі, вартість однієї одиниці товару була нижчою за планову, тому утворилась різниця
Шліфлента 150х6400 Р100</t>
  </si>
  <si>
    <t>3.29</t>
  </si>
  <si>
    <t>фарба водоемульсійна</t>
  </si>
  <si>
    <t>На момент закупівлі, вартість однієї одиниці товару була вищою за планову, тому було замовлено меншу кількість
Фарба інтер’єрна Sniezka Ultra Biel 15 л</t>
  </si>
  <si>
    <t>3.30</t>
  </si>
  <si>
    <t>масловіск</t>
  </si>
  <si>
    <t>На момент закупівлі, вартість однієї одиниці товару була вищою за планову, тому було замовлено меншу кількість
Масло-віск Bionic House Oilwax 1 л</t>
  </si>
  <si>
    <t>3.31</t>
  </si>
  <si>
    <t>малярна стрічка</t>
  </si>
  <si>
    <t>На момент закупівлі, вартість однієї одиниці товару була вищою за планову, тому було замовлено меншу кількість
Стрічка малярна 3M 50 м х 25 мм 40206524</t>
  </si>
  <si>
    <t>3.32</t>
  </si>
  <si>
    <t>скотч</t>
  </si>
  <si>
    <t>Клейка стрічка прозорий 45 мм 200 м</t>
  </si>
  <si>
    <t>3.33</t>
  </si>
  <si>
    <t>просочка для деревини</t>
  </si>
  <si>
    <t>Вогнебіозахист Вогнебіощит 10 л 10,75 кг</t>
  </si>
  <si>
    <t>3.34</t>
  </si>
  <si>
    <t>саморіз</t>
  </si>
  <si>
    <t>Замовляли саморізи різних параметрів, тому в результаті утворилась різниця</t>
  </si>
  <si>
    <t>3.34.1</t>
  </si>
  <si>
    <t>Саморіз по дереву для гіпсокартону 3.5x45 мм 100 шт чорний EXPERT FIX
В даному випадку шт. це уп.</t>
  </si>
  <si>
    <t>3.34.2</t>
  </si>
  <si>
    <t>Саморіз по дереву для гіпсокартону 4.2x76 мм 250 шт EXPERT FIX
В даному випадку шт. це уп.</t>
  </si>
  <si>
    <t>3.34.3</t>
  </si>
  <si>
    <t>Саморіз по дереву для гіпсокартону 4,2x90 мм вага Expert Fix
В даному випадку шт. це кг.</t>
  </si>
  <si>
    <t>3.34.4</t>
  </si>
  <si>
    <t>Саморіз по дереву для гіпсокартону 3,5x25 мм 1000 шт
В даному випадку шт. це уп.</t>
  </si>
  <si>
    <t>3.34.5</t>
  </si>
  <si>
    <t>шуруп</t>
  </si>
  <si>
    <t>Шуруп універсальний потайна головка ЦЖ 4x60 мм 500 шт EXPERT FIX
 В даному випадку шт. це уп.</t>
  </si>
  <si>
    <t>3.34.6</t>
  </si>
  <si>
    <t>Шуруп універсальний потайна головка ЦЖ 3x20 мм 1000 шт EXPERT FIX
В даному випадку шт. це уп.</t>
  </si>
  <si>
    <t>3.34.7</t>
  </si>
  <si>
    <t>Шуруп універсальний потайна головка ЦЖ 3x16 мм 1000 шт EXPERT FIX
В даному випадку шт. це уп.</t>
  </si>
  <si>
    <t>3.35</t>
  </si>
  <si>
    <t>шліфувальна втулка</t>
  </si>
  <si>
    <t>Замовляли шліфувальні втулки різних параметрів, тому в результаті утворилась різниця</t>
  </si>
  <si>
    <t>3.35.1</t>
  </si>
  <si>
    <t xml:space="preserve">Шліфувальна втулка </t>
  </si>
  <si>
    <t xml:space="preserve">Шліфувальна втулка 50,8х140 мм, P 60 до верстата JBOS-5                                                                                                                                        Шліфувальна втулка 50,8х140 мм, зернистість 100 до верстата JBOS-5                                                                                                                                        </t>
  </si>
  <si>
    <t>3.35.2</t>
  </si>
  <si>
    <t xml:space="preserve">Шліфувальна втулка 38х140 мм, зернистість P60 до верстата JBOS-5																	
</t>
  </si>
  <si>
    <t>3.35.3</t>
  </si>
  <si>
    <t xml:space="preserve">Шліфувальна втулка 16х152 мм, зернистість 60 до шліфувального верстата по дереву JBOS-5, JOSS-S                                                                                                                                </t>
  </si>
  <si>
    <t>3.35.4</t>
  </si>
  <si>
    <t xml:space="preserve">Шліфувальна втулка 12х152 мм, зернистість 60 до шліфувального верстата по дереву JBOS-5, JOSS-S                                                                                                        </t>
  </si>
  <si>
    <t>3.35.5</t>
  </si>
  <si>
    <t xml:space="preserve">Шліфувальна втулка 6x152 мм, P100 до верстата JBOS-5                                                                                                                              </t>
  </si>
  <si>
    <t>3.36</t>
  </si>
  <si>
    <t>цвяхи</t>
  </si>
  <si>
    <t>Замовляли цвяхи різних параметрів, тому в результаті утворилась різниця</t>
  </si>
  <si>
    <t>3.36.1</t>
  </si>
  <si>
    <t>В даному випадку шт. це кг.
Цвяхи гвинтові 3.1x40 мм вага без покриття</t>
  </si>
  <si>
    <t>3.36.2</t>
  </si>
  <si>
    <t>В даному випадку шт. це уп.
Цвяхи гвинтові 3.1x60 мм 0.5 кг білий цинк EXPERT FIX</t>
  </si>
  <si>
    <t>3.36.3</t>
  </si>
  <si>
    <t>В даному випадку шт. це уп.
Цвяхи столярні 1.8x50 мм 0.5 кг жовтий цинк EXPERT FIX
Цвяхи столярні 1.8x40 мм 0.5 кг білий цинк EXPERT FIX</t>
  </si>
  <si>
    <t>3.36.4</t>
  </si>
  <si>
    <t>В даному випадку шт. це кг.
Цвяхи покрівельні 3.1x50 мм вага білий цинк</t>
  </si>
  <si>
    <t>3.36.5</t>
  </si>
  <si>
    <t>В даному випадку шт. це уп.
Цвяхи кільцеві 3.1x60 мм 0.5 кг білий цинк EXPERT FIX</t>
  </si>
  <si>
    <t>3.36.6</t>
  </si>
  <si>
    <t xml:space="preserve">В даному випадку шт. це кг.
Цвяхи столярні 1.8x40 мм вага жовтий цинк
</t>
  </si>
  <si>
    <t>3.36.7</t>
  </si>
  <si>
    <t xml:space="preserve">В даному випадку шт. це уп.
Цвяхи будівельні 4x100 мм 1 кг без покриття-2 уп.
Цвяхи будівельні 5x150 мм 1 кг без покриття
Цвяхи будівельні 6x200 мм 1 кг без покриття
</t>
  </si>
  <si>
    <t>3.36.8</t>
  </si>
  <si>
    <t>В даному випадку шт. це уп.
Цвяхи гвинтові 3.4x90 мм 1 кг білий цинк EXPERT FIX</t>
  </si>
  <si>
    <t>3.37</t>
  </si>
  <si>
    <t>металева сітка</t>
  </si>
  <si>
    <t>На момент закупівлі, вартість однієї одиниці товару була нижчою за планову, тому утворилась різниця
Сітка зварна оцинкована 12x12x0,8 мм h=1 м
В даному випадку шт. це м.кв.</t>
  </si>
  <si>
    <t>3.38</t>
  </si>
  <si>
    <t>клей дракон</t>
  </si>
  <si>
    <t>Клей Декостиль полімерний Elite DRAKON 0,2 л</t>
  </si>
  <si>
    <t>3.39</t>
  </si>
  <si>
    <t>фанера</t>
  </si>
  <si>
    <t>Замовляли фанеру різних параметрів, тому в результаті утворилась різниця</t>
  </si>
  <si>
    <t>3.39.1</t>
  </si>
  <si>
    <t>Пиломатеріали, обрізки (Фанера 4 мм)
Шт. в даному випадку це м.кв.</t>
  </si>
  <si>
    <t>3.39.2</t>
  </si>
  <si>
    <t>Пиломатеріали, обрізки (Фанера 6 мм)
Шт. в даному випадку це м.кв.</t>
  </si>
  <si>
    <t>3.39.3</t>
  </si>
  <si>
    <t>3 мм фанера 1220*2440 ФК В/ВВ Китай</t>
  </si>
  <si>
    <t>3.39.4</t>
  </si>
  <si>
    <t>5 мм фанера ФК ІІ/ІІ Береза (1525х1525)</t>
  </si>
  <si>
    <t>3.39.5</t>
  </si>
  <si>
    <t>12 мм фанера ФК ІІІ/ІІІ СР/СР Ш2 (1525х1525)</t>
  </si>
  <si>
    <t>3.39.6</t>
  </si>
  <si>
    <t>18 мм фанера ФК ІІІ/ІІІ СР/СР Ш2 (1525х1525)</t>
  </si>
  <si>
    <t>3.39.7</t>
  </si>
  <si>
    <t>6 мм фанера ламінована F/F (2500х1250) (Вайтвуд)</t>
  </si>
  <si>
    <t>3.40</t>
  </si>
  <si>
    <t>папка А4 менша</t>
  </si>
  <si>
    <t>На момент закупівлі, вартість однієї одиниці товару була нижчою за планову, тому було замовлено більшу кількість. Це дало нам можливість зробити друковану версію робочих матеріалів виставки і розкласти їх по папках для зручного використання в подальшій роботі виставкових проєктів школи. 
Папка реєстратор А4 50 мм чорна</t>
  </si>
  <si>
    <t>3.41</t>
  </si>
  <si>
    <t>папка А4 більша</t>
  </si>
  <si>
    <t>На момент закупівлі, вартість однієї одиниці товару була нижчою за планову, тому було замовлено більшу кількість. Це дало нам можливість під час демонтажу і архівування матеріалів виставки розкласти скетчі і малюнки в окремі папки по декілька штук (а не великою кількістю спресовувати), що сприятиме довгому зберіганню і транспортуванню цих матеріалів для експонування на інших виставках
Папка реєстратор А4 70 мм Light, чорна</t>
  </si>
  <si>
    <t>3.42</t>
  </si>
  <si>
    <t>файли А4</t>
  </si>
  <si>
    <t>Фактична вартість була меншою за планову, придбали більшу кількість товару. В результаті утворилась різниця. Це дало нам можливість під час демонтажу і архівування матеріалів виставки розкласти скетчі і малюнки в окремі файлики, що сприятиме довгому зберіганню і транспортуванню цих матеріалів для експонування на інших виставках
Папка-файл А4+ прозорий 40 мкм (100 шт. в уп.)
В даному випадку шт. це уп.</t>
  </si>
  <si>
    <t>3.43</t>
  </si>
  <si>
    <t>Папка-бокс пластикова А4</t>
  </si>
  <si>
    <t>На момент закупівлі, вартість однієї одиниці товару була вищою за планову, тому було замовлено меншу кількість
Папка-бокс E31402 А4 40 мм на резинці Economix</t>
  </si>
  <si>
    <t>3.44</t>
  </si>
  <si>
    <t>Папки швидкозшивач</t>
  </si>
  <si>
    <t>Швидкозшивач JOBMAX А4 BM.3336 Buromax</t>
  </si>
  <si>
    <t>3.45</t>
  </si>
  <si>
    <t>Люверси</t>
  </si>
  <si>
    <t>На момент закупівлі, вартість однієї одиниці товару була нижчою за планову, тому утворилась різниця
Люверс 4 мм (200 шт. Montero в уп.)
В даному випадку шт. це уп.</t>
  </si>
  <si>
    <t>3.46</t>
  </si>
  <si>
    <t>маркери для дошок</t>
  </si>
  <si>
    <t>Було закуплено на одну пачку більше. Маркери використовувалися для малювання і написання відгуків відвідувачів на великих листах паперу і на дошці 
Набір маркерів Buromax 2-4 мм 4 шт. BM,8800-94 різнокольоровий
В даному випадку шт. це набори.</t>
  </si>
  <si>
    <t>3.47</t>
  </si>
  <si>
    <t>губка для магнітних дошок</t>
  </si>
  <si>
    <t>На момент закупівлі, вартість однієї одиниці товару була нижчою за планову, тому утворилась різниця
Губка для магнітних дощок з магнітом 10,5х5,5х2 см жовта (JJ41154) H-Tone</t>
  </si>
  <si>
    <t>3.48</t>
  </si>
  <si>
    <t xml:space="preserve">Картон </t>
  </si>
  <si>
    <t>На момент закупівлі, вартість однієї одиниці товару була нижчою за планову, тому було замовлено більшу кількість. Це дало нам можливість зробити зробити більшу кількість макетів для виставки, а також зробити картонні "конферти" для зберігання і  архівування демонтованих матеріалів. Малюнки крейдою мають зберігатися в картонних "конвертах", щоб мати довгий термін експонування. 
Картон Flora anice (calla), 240 г/м2, 72*102</t>
  </si>
  <si>
    <t>3.49</t>
  </si>
  <si>
    <t>папір дизайнерський</t>
  </si>
  <si>
    <t>На момент закупівлі, вартість однієї одиниці товару була нижчою за планову, тому утворилась різниця. Додатковий матеріал ми використали для друку фотографій студентів з курсу фотографія для виставки, а також для роздруку грамот для студентів - учасників виставки та волонтерів, які стежили за виставкою під час годин роботи виставки
Шт в даному випадку це аркуші.
Папір Munken Pure 80 г/м2, формат 700*1000 мм</t>
  </si>
  <si>
    <t>3.50</t>
  </si>
  <si>
    <t>скріпки</t>
  </si>
  <si>
    <t>Скріпки нікельовані 100 шт. 28 мм Axent</t>
  </si>
  <si>
    <t>3.51</t>
  </si>
  <si>
    <t>папір А4</t>
  </si>
  <si>
    <t>На момент закупівлі, вартість однієї одиниці товару була нижчою за планову, тому було замовлено більшу кількість. Це дало нам можливість роздрукувати тексти виставки, щоб кожен відвідувач міг взяти тексти з собою, а на виставці зосередитися на візуальній рецепції. Цей формат часто використовується на виставках за кордоном. Він отримав схвальні відруги відвідувачів.
Папір А4 80 г/м2 Nevia (500 арк)
Шт. в даному випадку це пачка</t>
  </si>
  <si>
    <t>3.52</t>
  </si>
  <si>
    <t>ножиці</t>
  </si>
  <si>
    <t>Ножиці універсальні Ultra 6211-11-А чорні Axent</t>
  </si>
  <si>
    <t>Вартість обладнання, інструментів, інвентаря, які не є основними засобами
(вказати найменування)</t>
  </si>
  <si>
    <t>Інші витрати, які здійснюються на підставі чеків, рахунків, квитанцій тощо та не передбачають укладення угод або договорів 
(деталізувати, які саме витрати)</t>
  </si>
  <si>
    <t>послуга</t>
  </si>
  <si>
    <t>Всього по розділу ІІ "Витрати":</t>
  </si>
  <si>
    <t>РЕЗУЛЬТАТ РЕАЛІЗАЦІЇ ПРОЕКТУ</t>
  </si>
  <si>
    <t>(підпис)</t>
  </si>
  <si>
    <t>(Прізвище та ініціали)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</si>
</sst>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
    <numFmt numFmtId="165" formatCode="_-* #,##0.00\ _₴_-;\-* #,##0.00\ _₴_-;_-* &quot;-&quot;??\ _₴_-;_-@"/>
    <numFmt numFmtId="166" formatCode="#,##0.00_ ;\-#,##0.00\ "/>
    <numFmt numFmtId="167" formatCode="&quot; &quot;* #,##0.00&quot;   &quot;;&quot;-&quot;* #,##0.00&quot;   &quot;;&quot; &quot;* &quot;-&quot;??&quot;   &quot;"/>
    <numFmt numFmtId="168" formatCode="0.000"/>
    <numFmt numFmtId="169" formatCode="_(&quot;$&quot;* #,##0_);_(&quot;$&quot;* \(#,##0\);_(&quot;$&quot;* &quot;-&quot;??_);_(@_)"/>
  </numFmts>
  <fonts count="27">
    <font>
      <sz val="11"/>
      <color theme="1"/>
      <name val="Calibri"/>
      <scheme val="minor"/>
    </font>
    <font>
      <b/>
      <sz val="12"/>
      <color rgb="FF000000"/>
      <name val="Arial"/>
    </font>
    <font>
      <sz val="11"/>
      <color theme="1"/>
      <name val="Calibri"/>
    </font>
    <font>
      <sz val="11"/>
      <color theme="1"/>
      <name val="Arial"/>
    </font>
    <font>
      <b/>
      <sz val="11"/>
      <color rgb="FF000000"/>
      <name val="Arial"/>
    </font>
    <font>
      <b/>
      <sz val="10"/>
      <color theme="1"/>
      <name val="Arial"/>
    </font>
    <font>
      <b/>
      <sz val="10"/>
      <color rgb="FF000000"/>
      <name val="Arial"/>
    </font>
    <font>
      <sz val="12"/>
      <color rgb="FF000000"/>
      <name val="Arial"/>
    </font>
    <font>
      <sz val="10"/>
      <color theme="1"/>
      <name val="Arial"/>
    </font>
    <font>
      <b/>
      <sz val="11"/>
      <color theme="1"/>
      <name val="Calibri"/>
    </font>
    <font>
      <i/>
      <sz val="10"/>
      <color theme="1"/>
      <name val="Arial"/>
    </font>
    <font>
      <b/>
      <i/>
      <sz val="10"/>
      <color theme="1"/>
      <name val="Arial"/>
    </font>
    <font>
      <sz val="11"/>
      <name val="Calibri"/>
    </font>
    <font>
      <sz val="10"/>
      <color rgb="FFFF0000"/>
      <name val="Arial"/>
    </font>
    <font>
      <sz val="10"/>
      <color rgb="FF000000"/>
      <name val="Arial"/>
    </font>
    <font>
      <b/>
      <i/>
      <sz val="10"/>
      <color rgb="FF000000"/>
      <name val="Arial"/>
    </font>
    <font>
      <sz val="12"/>
      <color rgb="FF000000"/>
      <name val="Helvetica Neue"/>
    </font>
    <font>
      <sz val="11"/>
      <color rgb="FF000000"/>
      <name val="Helvetica Neue"/>
    </font>
    <font>
      <sz val="11"/>
      <color theme="1"/>
      <name val="Helvetica Neue"/>
    </font>
    <font>
      <sz val="12"/>
      <color theme="1"/>
      <name val="Helvetica Neue"/>
    </font>
    <font>
      <sz val="12"/>
      <color theme="1"/>
      <name val="Calibri"/>
    </font>
    <font>
      <sz val="10"/>
      <color rgb="FFC00000"/>
      <name val="Arial"/>
    </font>
    <font>
      <b/>
      <sz val="10"/>
      <color rgb="FFC00000"/>
      <name val="Arial"/>
    </font>
    <font>
      <vertAlign val="subscript"/>
      <sz val="11"/>
      <color theme="1"/>
      <name val="Arial"/>
    </font>
    <font>
      <vertAlign val="subscript"/>
      <sz val="11"/>
      <color theme="1"/>
      <name val="Arial"/>
    </font>
    <font>
      <b/>
      <sz val="14"/>
      <color theme="1"/>
      <name val="Times New Roman"/>
    </font>
    <font>
      <sz val="14"/>
      <color theme="1"/>
      <name val="Times New Roman"/>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
      <patternFill patternType="solid">
        <fgColor rgb="FFD9EAD3"/>
        <bgColor rgb="FFD9EAD3"/>
      </patternFill>
    </fill>
    <fill>
      <patternFill patternType="solid">
        <fgColor theme="0"/>
        <bgColor theme="0"/>
      </patternFill>
    </fill>
  </fills>
  <borders count="55">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AAAAAA"/>
      </right>
      <top/>
      <bottom style="thin">
        <color rgb="FFAAAAAA"/>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67">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10"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1"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5" xfId="0" applyNumberFormat="1" applyFont="1" applyFill="1" applyBorder="1" applyAlignment="1">
      <alignment vertical="top"/>
    </xf>
    <xf numFmtId="49" fontId="6" fillId="4" borderId="16" xfId="0" applyNumberFormat="1" applyFont="1" applyFill="1" applyBorder="1" applyAlignment="1">
      <alignment horizontal="center" vertical="top"/>
    </xf>
    <xf numFmtId="165" fontId="6" fillId="4" borderId="16" xfId="0" applyNumberFormat="1" applyFont="1" applyFill="1" applyBorder="1" applyAlignment="1">
      <alignment vertical="top"/>
    </xf>
    <xf numFmtId="165" fontId="8" fillId="4" borderId="16" xfId="0" applyNumberFormat="1" applyFont="1" applyFill="1" applyBorder="1" applyAlignment="1">
      <alignment horizontal="center" vertical="top" wrapText="1"/>
    </xf>
    <xf numFmtId="165" fontId="8" fillId="4" borderId="16" xfId="0" applyNumberFormat="1" applyFont="1" applyFill="1" applyBorder="1" applyAlignment="1">
      <alignment horizontal="right" vertical="top" wrapText="1"/>
    </xf>
    <xf numFmtId="165" fontId="13" fillId="4" borderId="16" xfId="0" applyNumberFormat="1" applyFont="1" applyFill="1" applyBorder="1" applyAlignment="1">
      <alignment horizontal="right" vertical="top" wrapText="1"/>
    </xf>
    <xf numFmtId="0" fontId="8" fillId="4" borderId="17" xfId="0" applyFont="1" applyFill="1" applyBorder="1" applyAlignment="1">
      <alignment vertical="top" wrapText="1"/>
    </xf>
    <xf numFmtId="0" fontId="2" fillId="0" borderId="0" xfId="0" applyFont="1" applyAlignment="1">
      <alignment vertical="top" wrapText="1"/>
    </xf>
    <xf numFmtId="165" fontId="14" fillId="0" borderId="18" xfId="0" applyNumberFormat="1" applyFont="1" applyBorder="1" applyAlignment="1">
      <alignment vertical="center"/>
    </xf>
    <xf numFmtId="49" fontId="14" fillId="0" borderId="19" xfId="0" applyNumberFormat="1" applyFont="1" applyBorder="1" applyAlignment="1">
      <alignment horizontal="center" vertical="center"/>
    </xf>
    <xf numFmtId="165" fontId="14" fillId="0" borderId="19" xfId="0" applyNumberFormat="1" applyFont="1" applyBorder="1" applyAlignment="1">
      <alignment vertical="center"/>
    </xf>
    <xf numFmtId="165" fontId="8" fillId="0" borderId="19" xfId="0" applyNumberFormat="1" applyFont="1" applyBorder="1" applyAlignment="1">
      <alignment horizontal="center" vertical="center" wrapText="1"/>
    </xf>
    <xf numFmtId="166" fontId="8" fillId="0" borderId="19" xfId="0" applyNumberFormat="1" applyFont="1" applyBorder="1" applyAlignment="1">
      <alignment horizontal="center" vertical="center" wrapText="1"/>
    </xf>
    <xf numFmtId="0" fontId="8" fillId="0" borderId="20" xfId="0" applyFont="1" applyBorder="1" applyAlignment="1">
      <alignment vertical="center" wrapText="1"/>
    </xf>
    <xf numFmtId="165" fontId="15" fillId="4" borderId="22" xfId="0" applyNumberFormat="1" applyFont="1" applyFill="1" applyBorder="1" applyAlignment="1">
      <alignment vertical="top"/>
    </xf>
    <xf numFmtId="49" fontId="8" fillId="4" borderId="23" xfId="0" applyNumberFormat="1" applyFont="1" applyFill="1" applyBorder="1" applyAlignment="1">
      <alignment horizontal="center" vertical="top" wrapText="1"/>
    </xf>
    <xf numFmtId="165" fontId="8" fillId="4" borderId="23" xfId="0" applyNumberFormat="1" applyFont="1" applyFill="1" applyBorder="1" applyAlignment="1">
      <alignment vertical="top" wrapText="1"/>
    </xf>
    <xf numFmtId="165" fontId="8" fillId="4" borderId="23" xfId="0" applyNumberFormat="1" applyFont="1" applyFill="1" applyBorder="1" applyAlignment="1">
      <alignment horizontal="center" vertical="top" wrapText="1"/>
    </xf>
    <xf numFmtId="165" fontId="8" fillId="4" borderId="23" xfId="0" applyNumberFormat="1" applyFont="1" applyFill="1" applyBorder="1" applyAlignment="1">
      <alignment horizontal="center" vertical="center" wrapText="1"/>
    </xf>
    <xf numFmtId="165" fontId="8" fillId="4" borderId="23" xfId="0" applyNumberFormat="1" applyFont="1" applyFill="1" applyBorder="1" applyAlignment="1">
      <alignment horizontal="right" vertical="top" wrapText="1"/>
    </xf>
    <xf numFmtId="165" fontId="13" fillId="4" borderId="23" xfId="0" applyNumberFormat="1" applyFont="1" applyFill="1" applyBorder="1" applyAlignment="1">
      <alignment horizontal="right" vertical="top" wrapText="1"/>
    </xf>
    <xf numFmtId="0" fontId="8" fillId="4" borderId="24" xfId="0" applyFont="1" applyFill="1" applyBorder="1" applyAlignment="1">
      <alignment vertical="top" wrapText="1"/>
    </xf>
    <xf numFmtId="165" fontId="14" fillId="5" borderId="25" xfId="0" applyNumberFormat="1" applyFont="1" applyFill="1" applyBorder="1" applyAlignment="1">
      <alignment vertical="top"/>
    </xf>
    <xf numFmtId="49" fontId="14" fillId="5" borderId="26" xfId="0" applyNumberFormat="1" applyFont="1" applyFill="1" applyBorder="1" applyAlignment="1">
      <alignment horizontal="center" vertical="top"/>
    </xf>
    <xf numFmtId="165" fontId="14" fillId="5" borderId="26" xfId="0" applyNumberFormat="1" applyFont="1" applyFill="1" applyBorder="1" applyAlignment="1">
      <alignment vertical="top"/>
    </xf>
    <xf numFmtId="165" fontId="8" fillId="5" borderId="26"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3" fillId="0" borderId="0" xfId="0" applyNumberFormat="1" applyFont="1" applyAlignment="1">
      <alignment horizontal="right" vertical="top" wrapText="1"/>
    </xf>
    <xf numFmtId="0" fontId="8" fillId="0" borderId="27"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3"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8" xfId="0" applyNumberFormat="1" applyFont="1" applyBorder="1" applyAlignment="1">
      <alignment vertical="top" wrapText="1"/>
    </xf>
    <xf numFmtId="0" fontId="8" fillId="0" borderId="28" xfId="0" applyFont="1" applyBorder="1" applyAlignment="1">
      <alignment horizontal="center" vertical="top" wrapText="1"/>
    </xf>
    <xf numFmtId="165" fontId="8" fillId="0" borderId="29" xfId="0" applyNumberFormat="1" applyFont="1" applyBorder="1" applyAlignment="1">
      <alignment vertical="top" wrapText="1"/>
    </xf>
    <xf numFmtId="0" fontId="8" fillId="0" borderId="30" xfId="0" applyFont="1" applyBorder="1" applyAlignment="1">
      <alignment horizontal="center" vertical="center" wrapText="1"/>
    </xf>
    <xf numFmtId="166" fontId="8" fillId="0" borderId="31" xfId="0" applyNumberFormat="1" applyFont="1" applyBorder="1" applyAlignment="1">
      <alignment horizontal="center" vertical="top" wrapText="1"/>
    </xf>
    <xf numFmtId="166" fontId="8" fillId="0" borderId="30" xfId="0" applyNumberFormat="1" applyFont="1" applyBorder="1" applyAlignment="1">
      <alignment horizontal="center" vertical="top" wrapText="1"/>
    </xf>
    <xf numFmtId="166" fontId="8" fillId="0" borderId="32" xfId="0" applyNumberFormat="1" applyFont="1" applyBorder="1" applyAlignment="1">
      <alignment horizontal="right" vertical="top" wrapText="1"/>
    </xf>
    <xf numFmtId="2" fontId="8" fillId="0" borderId="33" xfId="0" applyNumberFormat="1" applyFont="1" applyBorder="1" applyAlignment="1">
      <alignment horizontal="center" vertical="center" wrapText="1"/>
    </xf>
    <xf numFmtId="2" fontId="8" fillId="0" borderId="30" xfId="0" applyNumberFormat="1" applyFont="1" applyBorder="1" applyAlignment="1">
      <alignment horizontal="center" vertical="center" wrapText="1"/>
    </xf>
    <xf numFmtId="2" fontId="8" fillId="0" borderId="32" xfId="0" applyNumberFormat="1" applyFont="1" applyBorder="1" applyAlignment="1">
      <alignment horizontal="center" vertical="center" wrapText="1"/>
    </xf>
    <xf numFmtId="166" fontId="8" fillId="0" borderId="28" xfId="0" applyNumberFormat="1" applyFont="1" applyBorder="1" applyAlignment="1">
      <alignment horizontal="center" vertical="center" wrapText="1"/>
    </xf>
    <xf numFmtId="0" fontId="8" fillId="0" borderId="34" xfId="0" applyFont="1" applyBorder="1" applyAlignment="1">
      <alignment vertical="top" wrapText="1"/>
    </xf>
    <xf numFmtId="165" fontId="8" fillId="0" borderId="21" xfId="0" applyNumberFormat="1" applyFont="1" applyBorder="1" applyAlignment="1">
      <alignment vertical="top" wrapText="1"/>
    </xf>
    <xf numFmtId="0" fontId="8" fillId="0" borderId="21" xfId="0" applyFont="1" applyBorder="1" applyAlignment="1">
      <alignment horizontal="center" vertical="top" wrapText="1"/>
    </xf>
    <xf numFmtId="165" fontId="8" fillId="0" borderId="35" xfId="0" applyNumberFormat="1" applyFont="1" applyBorder="1" applyAlignment="1">
      <alignment vertical="top" wrapText="1"/>
    </xf>
    <xf numFmtId="0" fontId="8" fillId="0" borderId="19" xfId="0" applyFont="1" applyBorder="1" applyAlignment="1">
      <alignment horizontal="center" vertical="center" wrapText="1"/>
    </xf>
    <xf numFmtId="166" fontId="8" fillId="0" borderId="36"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20" xfId="0" applyNumberFormat="1" applyFont="1" applyBorder="1" applyAlignment="1">
      <alignment horizontal="right" vertical="top" wrapText="1"/>
    </xf>
    <xf numFmtId="2" fontId="8" fillId="0" borderId="18" xfId="0" applyNumberFormat="1" applyFont="1" applyBorder="1" applyAlignment="1">
      <alignment horizontal="center" vertical="center" wrapText="1"/>
    </xf>
    <xf numFmtId="2" fontId="8" fillId="0" borderId="19" xfId="0" applyNumberFormat="1" applyFont="1" applyBorder="1" applyAlignment="1">
      <alignment horizontal="center" vertical="center" wrapText="1"/>
    </xf>
    <xf numFmtId="2" fontId="8" fillId="0" borderId="20" xfId="0" applyNumberFormat="1" applyFont="1" applyBorder="1" applyAlignment="1">
      <alignment horizontal="center" vertical="center" wrapText="1"/>
    </xf>
    <xf numFmtId="166" fontId="8" fillId="0" borderId="21" xfId="0" applyNumberFormat="1" applyFont="1" applyBorder="1" applyAlignment="1">
      <alignment horizontal="center" vertical="center" wrapText="1"/>
    </xf>
    <xf numFmtId="0" fontId="8" fillId="0" borderId="37" xfId="0" applyFont="1" applyBorder="1" applyAlignment="1">
      <alignment vertical="top" wrapText="1"/>
    </xf>
    <xf numFmtId="49" fontId="6" fillId="6" borderId="21" xfId="0" applyNumberFormat="1" applyFont="1" applyFill="1" applyBorder="1" applyAlignment="1">
      <alignment horizontal="center" vertical="center" wrapText="1"/>
    </xf>
    <xf numFmtId="49" fontId="16" fillId="6" borderId="21" xfId="0" applyNumberFormat="1" applyFont="1" applyFill="1" applyBorder="1" applyAlignment="1">
      <alignment vertical="center" wrapText="1"/>
    </xf>
    <xf numFmtId="0" fontId="17" fillId="6" borderId="21" xfId="0" applyFont="1" applyFill="1" applyBorder="1" applyAlignment="1">
      <alignment horizontal="center" vertical="center" wrapText="1"/>
    </xf>
    <xf numFmtId="167" fontId="17" fillId="6" borderId="18" xfId="0" applyNumberFormat="1" applyFont="1" applyFill="1" applyBorder="1" applyAlignment="1">
      <alignment vertical="center" wrapText="1"/>
    </xf>
    <xf numFmtId="4" fontId="17" fillId="6" borderId="19" xfId="0" applyNumberFormat="1" applyFont="1" applyFill="1" applyBorder="1" applyAlignment="1">
      <alignment horizontal="center" vertical="center" wrapText="1"/>
    </xf>
    <xf numFmtId="4" fontId="17" fillId="6" borderId="20" xfId="0" applyNumberFormat="1" applyFont="1" applyFill="1" applyBorder="1" applyAlignment="1">
      <alignment horizontal="center" vertical="center" wrapText="1"/>
    </xf>
    <xf numFmtId="49" fontId="16" fillId="6" borderId="21" xfId="0" applyNumberFormat="1" applyFont="1" applyFill="1" applyBorder="1" applyAlignment="1">
      <alignment horizontal="left" vertical="center" wrapText="1" readingOrder="1"/>
    </xf>
    <xf numFmtId="0" fontId="8" fillId="0" borderId="37" xfId="0" applyFont="1" applyBorder="1" applyAlignment="1">
      <alignment vertical="center" wrapText="1"/>
    </xf>
    <xf numFmtId="0" fontId="14" fillId="0" borderId="37" xfId="0" applyFont="1" applyBorder="1" applyAlignment="1">
      <alignment vertical="center" wrapText="1"/>
    </xf>
    <xf numFmtId="166" fontId="8" fillId="0" borderId="21" xfId="0" applyNumberFormat="1" applyFont="1" applyBorder="1" applyAlignment="1">
      <alignment horizontal="right" vertical="center" wrapText="1"/>
    </xf>
    <xf numFmtId="0" fontId="18" fillId="6" borderId="21" xfId="0" applyFont="1" applyFill="1" applyBorder="1" applyAlignment="1">
      <alignment horizontal="center" vertical="center" wrapText="1"/>
    </xf>
    <xf numFmtId="167" fontId="18" fillId="6" borderId="18" xfId="0" applyNumberFormat="1" applyFont="1" applyFill="1" applyBorder="1" applyAlignment="1">
      <alignment vertical="center" wrapText="1"/>
    </xf>
    <xf numFmtId="0" fontId="8" fillId="5" borderId="38" xfId="0" applyFont="1" applyFill="1" applyBorder="1" applyAlignment="1">
      <alignment vertical="top" wrapText="1"/>
    </xf>
    <xf numFmtId="0" fontId="8" fillId="7" borderId="38" xfId="0" applyFont="1" applyFill="1" applyBorder="1" applyAlignment="1">
      <alignment vertical="top" wrapText="1"/>
    </xf>
    <xf numFmtId="2" fontId="17" fillId="6" borderId="18" xfId="0" applyNumberFormat="1" applyFont="1" applyFill="1" applyBorder="1" applyAlignment="1">
      <alignment horizontal="center" vertical="center" readingOrder="1"/>
    </xf>
    <xf numFmtId="2" fontId="17" fillId="6" borderId="15" xfId="0" applyNumberFormat="1" applyFont="1" applyFill="1" applyBorder="1" applyAlignment="1">
      <alignment horizontal="center" vertical="center" readingOrder="1"/>
    </xf>
    <xf numFmtId="168" fontId="8" fillId="0" borderId="18" xfId="0" applyNumberFormat="1" applyFont="1" applyBorder="1" applyAlignment="1">
      <alignment horizontal="center" vertical="center" wrapText="1"/>
    </xf>
    <xf numFmtId="49" fontId="19" fillId="6" borderId="21" xfId="0" applyNumberFormat="1" applyFont="1" applyFill="1" applyBorder="1" applyAlignment="1">
      <alignment vertical="center" wrapText="1"/>
    </xf>
    <xf numFmtId="2" fontId="17" fillId="6" borderId="40" xfId="0" applyNumberFormat="1" applyFont="1" applyFill="1" applyBorder="1" applyAlignment="1">
      <alignment horizontal="center" vertical="center" readingOrder="1"/>
    </xf>
    <xf numFmtId="165" fontId="8" fillId="0" borderId="39" xfId="0" applyNumberFormat="1" applyFont="1" applyBorder="1" applyAlignment="1">
      <alignment vertical="top" wrapText="1"/>
    </xf>
    <xf numFmtId="0" fontId="8" fillId="0" borderId="39" xfId="0" applyFont="1" applyBorder="1" applyAlignment="1">
      <alignment horizontal="center" vertical="top" wrapText="1"/>
    </xf>
    <xf numFmtId="165" fontId="8" fillId="0" borderId="41" xfId="0" applyNumberFormat="1" applyFont="1" applyBorder="1" applyAlignment="1">
      <alignment vertical="top" wrapText="1"/>
    </xf>
    <xf numFmtId="0" fontId="8" fillId="0" borderId="42" xfId="0" applyFont="1" applyBorder="1" applyAlignment="1">
      <alignment horizontal="center" vertical="center" wrapText="1"/>
    </xf>
    <xf numFmtId="166" fontId="8" fillId="0" borderId="43" xfId="0" applyNumberFormat="1" applyFont="1" applyBorder="1" applyAlignment="1">
      <alignment horizontal="center" vertical="top" wrapText="1"/>
    </xf>
    <xf numFmtId="166" fontId="8" fillId="0" borderId="42" xfId="0" applyNumberFormat="1" applyFont="1" applyBorder="1" applyAlignment="1">
      <alignment horizontal="center" vertical="top" wrapText="1"/>
    </xf>
    <xf numFmtId="166" fontId="8" fillId="0" borderId="44" xfId="0" applyNumberFormat="1" applyFont="1" applyBorder="1" applyAlignment="1">
      <alignment horizontal="right" vertical="top" wrapText="1"/>
    </xf>
    <xf numFmtId="165" fontId="15" fillId="4" borderId="45"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6" xfId="0" applyNumberFormat="1" applyFont="1" applyFill="1" applyBorder="1" applyAlignment="1">
      <alignment vertical="top"/>
    </xf>
    <xf numFmtId="165" fontId="8" fillId="4" borderId="12" xfId="0" applyNumberFormat="1" applyFont="1" applyFill="1" applyBorder="1" applyAlignment="1">
      <alignment vertical="top"/>
    </xf>
    <xf numFmtId="166" fontId="8" fillId="4" borderId="47"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166" fontId="8" fillId="4" borderId="47" xfId="0" applyNumberFormat="1" applyFont="1" applyFill="1" applyBorder="1" applyAlignment="1">
      <alignment vertical="center"/>
    </xf>
    <xf numFmtId="166" fontId="8" fillId="4" borderId="12" xfId="0" applyNumberFormat="1" applyFont="1" applyFill="1" applyBorder="1" applyAlignment="1">
      <alignment vertical="center"/>
    </xf>
    <xf numFmtId="166" fontId="8" fillId="4" borderId="13" xfId="0" applyNumberFormat="1" applyFont="1" applyFill="1" applyBorder="1" applyAlignment="1">
      <alignment horizontal="center" vertical="center"/>
    </xf>
    <xf numFmtId="166" fontId="8" fillId="4" borderId="14" xfId="0" applyNumberFormat="1" applyFont="1" applyFill="1" applyBorder="1" applyAlignment="1">
      <alignment horizontal="right" vertical="center"/>
    </xf>
    <xf numFmtId="0" fontId="8" fillId="4" borderId="48" xfId="0" applyFont="1" applyFill="1" applyBorder="1" applyAlignment="1">
      <alignment vertical="top" wrapText="1"/>
    </xf>
    <xf numFmtId="0" fontId="20" fillId="0" borderId="0" xfId="0" applyFont="1" applyAlignment="1">
      <alignment vertical="top"/>
    </xf>
    <xf numFmtId="0" fontId="8" fillId="0" borderId="49"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9" fontId="21" fillId="0" borderId="0" xfId="0" applyNumberFormat="1" applyFont="1" applyAlignment="1">
      <alignment wrapText="1"/>
    </xf>
    <xf numFmtId="0" fontId="8" fillId="0" borderId="27"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9" fontId="21"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9" fontId="22" fillId="0" borderId="0" xfId="0" applyNumberFormat="1" applyFont="1" applyAlignment="1">
      <alignment wrapText="1"/>
    </xf>
    <xf numFmtId="0" fontId="3" fillId="0" borderId="0" xfId="0" applyFont="1" applyAlignment="1">
      <alignment horizontal="left" wrapText="1"/>
    </xf>
    <xf numFmtId="0" fontId="3" fillId="0" borderId="53" xfId="0" applyFont="1" applyBorder="1" applyAlignment="1">
      <alignment wrapText="1"/>
    </xf>
    <xf numFmtId="0" fontId="3" fillId="0" borderId="0" xfId="0" applyFont="1" applyAlignment="1">
      <alignment wrapText="1"/>
    </xf>
    <xf numFmtId="0" fontId="24" fillId="0" borderId="0" xfId="0" applyFont="1" applyAlignment="1">
      <alignment wrapText="1"/>
    </xf>
    <xf numFmtId="0" fontId="25" fillId="0" borderId="0" xfId="0" applyFont="1" applyAlignment="1">
      <alignment horizontal="left" vertical="center"/>
    </xf>
    <xf numFmtId="0" fontId="26" fillId="0" borderId="0" xfId="0" applyFont="1" applyAlignment="1">
      <alignment horizontal="left" vertical="center"/>
    </xf>
    <xf numFmtId="0" fontId="2" fillId="0" borderId="0" xfId="0" applyFont="1"/>
    <xf numFmtId="0" fontId="9" fillId="0" borderId="0" xfId="0" applyFont="1" applyAlignment="1">
      <alignment horizontal="center" wrapText="1"/>
    </xf>
    <xf numFmtId="166" fontId="2" fillId="0" borderId="0" xfId="0" applyNumberFormat="1" applyFont="1" applyAlignment="1">
      <alignment wrapText="1"/>
    </xf>
    <xf numFmtId="0" fontId="23" fillId="0" borderId="54" xfId="0" applyFont="1" applyBorder="1" applyAlignment="1">
      <alignment horizontal="center"/>
    </xf>
    <xf numFmtId="0" fontId="12" fillId="0" borderId="54" xfId="0" applyFont="1" applyBorder="1"/>
    <xf numFmtId="0" fontId="6" fillId="0" borderId="0" xfId="0" applyFont="1" applyAlignment="1">
      <alignment horizontal="left" vertical="top"/>
    </xf>
    <xf numFmtId="0" fontId="0" fillId="0" borderId="0" xfId="0" applyFont="1" applyAlignment="1"/>
    <xf numFmtId="0" fontId="8" fillId="2" borderId="1" xfId="0" applyFont="1" applyFill="1" applyBorder="1" applyAlignment="1">
      <alignment horizontal="center" vertical="center" wrapText="1"/>
    </xf>
    <xf numFmtId="0" fontId="12" fillId="0" borderId="6" xfId="0" applyFont="1" applyBorder="1"/>
    <xf numFmtId="3" fontId="8" fillId="2" borderId="2" xfId="0" applyNumberFormat="1" applyFont="1" applyFill="1" applyBorder="1" applyAlignment="1">
      <alignment horizontal="center" vertical="center" wrapText="1"/>
    </xf>
    <xf numFmtId="0" fontId="12" fillId="0" borderId="7" xfId="0" applyFont="1" applyBorder="1"/>
    <xf numFmtId="0" fontId="8" fillId="2" borderId="3" xfId="0" applyFont="1" applyFill="1" applyBorder="1" applyAlignment="1">
      <alignment horizontal="center" vertical="center" wrapText="1"/>
    </xf>
    <xf numFmtId="0" fontId="12" fillId="0" borderId="4" xfId="0" applyFont="1" applyBorder="1"/>
    <xf numFmtId="0" fontId="12" fillId="0" borderId="5" xfId="0" applyFont="1" applyBorder="1"/>
    <xf numFmtId="0" fontId="5" fillId="0" borderId="0" xfId="0" applyFont="1" applyAlignment="1">
      <alignment horizontal="left" vertical="center"/>
    </xf>
    <xf numFmtId="164" fontId="8" fillId="2" borderId="1"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14" fillId="4" borderId="50" xfId="0" applyFont="1" applyFill="1" applyBorder="1" applyAlignment="1">
      <alignment horizontal="left"/>
    </xf>
    <xf numFmtId="0" fontId="12" fillId="0" borderId="51" xfId="0" applyFont="1" applyBorder="1"/>
    <xf numFmtId="0" fontId="12" fillId="0" borderId="52" xfId="0" applyFont="1" applyBorder="1"/>
    <xf numFmtId="0" fontId="1" fillId="0" borderId="0" xfId="0" applyFont="1" applyAlignment="1">
      <alignment horizontal="center" vertical="center" wrapText="1"/>
    </xf>
    <xf numFmtId="0" fontId="1" fillId="0" borderId="0" xfId="0" applyFont="1" applyAlignment="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Y1000"/>
  <sheetViews>
    <sheetView tabSelected="1" topLeftCell="A119" zoomScale="49" workbookViewId="0">
      <selection activeCell="U17" sqref="U17"/>
    </sheetView>
  </sheetViews>
  <sheetFormatPr defaultColWidth="14.453125" defaultRowHeight="15" customHeight="1"/>
  <cols>
    <col min="1" max="1" width="12.81640625" customWidth="1"/>
    <col min="2" max="2" width="6.26953125" customWidth="1"/>
    <col min="3" max="3" width="32.54296875" customWidth="1"/>
    <col min="4" max="4" width="11.08984375" customWidth="1"/>
    <col min="5" max="5" width="13" customWidth="1"/>
    <col min="6" max="6" width="11.08984375" customWidth="1"/>
    <col min="7" max="7" width="13.81640625" customWidth="1"/>
    <col min="8" max="8" width="12.26953125" customWidth="1"/>
    <col min="9" max="9" width="10.7265625" customWidth="1"/>
    <col min="10" max="10" width="17.26953125" customWidth="1"/>
    <col min="11" max="11" width="12.26953125" customWidth="1"/>
    <col min="12" max="12" width="62.7265625" customWidth="1"/>
    <col min="13" max="25" width="7.54296875" customWidth="1"/>
  </cols>
  <sheetData>
    <row r="1" spans="1:25" ht="15.75" customHeight="1">
      <c r="A1" s="1"/>
      <c r="B1" s="1"/>
      <c r="C1" s="1"/>
      <c r="D1" s="1"/>
      <c r="E1" s="1"/>
      <c r="F1" s="1"/>
      <c r="G1" s="1"/>
      <c r="H1" s="1"/>
      <c r="I1" s="1"/>
      <c r="J1" s="1"/>
      <c r="K1" s="1"/>
      <c r="L1" s="1"/>
      <c r="M1" s="2"/>
      <c r="N1" s="2"/>
      <c r="O1" s="2"/>
      <c r="P1" s="2"/>
      <c r="Q1" s="2"/>
      <c r="R1" s="2"/>
      <c r="S1" s="2"/>
      <c r="T1" s="2"/>
      <c r="U1" s="2"/>
      <c r="V1" s="2"/>
      <c r="W1" s="2"/>
      <c r="X1" s="2"/>
      <c r="Y1" s="2"/>
    </row>
    <row r="2" spans="1:25" ht="15.75" customHeight="1">
      <c r="A2" s="1"/>
      <c r="B2" s="1"/>
      <c r="C2" s="1"/>
      <c r="D2" s="1"/>
      <c r="E2" s="1"/>
      <c r="F2" s="1"/>
      <c r="G2" s="1"/>
      <c r="H2" s="1"/>
      <c r="I2" s="1"/>
      <c r="J2" s="1"/>
      <c r="K2" s="1"/>
      <c r="L2" s="1"/>
      <c r="M2" s="2"/>
      <c r="N2" s="2"/>
      <c r="O2" s="2"/>
      <c r="P2" s="2"/>
      <c r="Q2" s="2"/>
      <c r="R2" s="2"/>
      <c r="S2" s="2"/>
      <c r="T2" s="2"/>
      <c r="U2" s="2"/>
      <c r="V2" s="2"/>
      <c r="W2" s="2"/>
      <c r="X2" s="2"/>
      <c r="Y2" s="2"/>
    </row>
    <row r="3" spans="1:25" ht="15.75" customHeight="1">
      <c r="A3" s="1"/>
      <c r="B3" s="1"/>
      <c r="C3" s="1"/>
      <c r="D3" s="1"/>
      <c r="E3" s="1"/>
      <c r="F3" s="1"/>
      <c r="G3" s="1"/>
      <c r="H3" s="1"/>
      <c r="I3" s="1"/>
      <c r="M3" s="2"/>
      <c r="N3" s="2"/>
      <c r="O3" s="2"/>
      <c r="P3" s="2"/>
      <c r="Q3" s="2"/>
      <c r="R3" s="2"/>
      <c r="S3" s="2"/>
      <c r="T3" s="2"/>
      <c r="U3" s="2"/>
      <c r="V3" s="2"/>
      <c r="W3" s="2"/>
      <c r="X3" s="2"/>
      <c r="Y3" s="2"/>
    </row>
    <row r="4" spans="1:25" ht="15.75" customHeight="1">
      <c r="A4" s="1"/>
      <c r="B4" s="1"/>
      <c r="C4" s="1"/>
      <c r="D4" s="1"/>
      <c r="E4" s="1"/>
      <c r="F4" s="1"/>
      <c r="G4" s="1"/>
      <c r="H4" s="1"/>
      <c r="I4" s="1"/>
      <c r="M4" s="2"/>
      <c r="N4" s="2"/>
      <c r="O4" s="2"/>
      <c r="P4" s="2"/>
      <c r="Q4" s="2"/>
      <c r="R4" s="2"/>
      <c r="S4" s="2"/>
      <c r="T4" s="2"/>
      <c r="U4" s="2"/>
      <c r="V4" s="2"/>
      <c r="W4" s="2"/>
      <c r="X4" s="2"/>
      <c r="Y4" s="2"/>
    </row>
    <row r="5" spans="1:25" ht="15.75" customHeight="1">
      <c r="A5" s="1"/>
      <c r="B5" s="1"/>
      <c r="C5" s="1"/>
      <c r="D5" s="1"/>
      <c r="E5" s="1"/>
      <c r="F5" s="1"/>
      <c r="G5" s="1"/>
      <c r="H5" s="1"/>
      <c r="I5" s="1"/>
      <c r="J5" s="3" t="s">
        <v>0</v>
      </c>
      <c r="K5" s="4"/>
      <c r="L5" s="5"/>
      <c r="M5" s="2"/>
      <c r="N5" s="2"/>
      <c r="O5" s="2"/>
      <c r="P5" s="2"/>
      <c r="Q5" s="2"/>
      <c r="R5" s="2"/>
      <c r="S5" s="2"/>
      <c r="T5" s="2"/>
      <c r="U5" s="2"/>
      <c r="V5" s="2"/>
      <c r="W5" s="2"/>
      <c r="X5" s="2"/>
      <c r="Y5" s="2"/>
    </row>
    <row r="6" spans="1:25" ht="15.75" customHeight="1">
      <c r="A6" s="1"/>
      <c r="B6" s="1"/>
      <c r="C6" s="1"/>
      <c r="D6" s="1"/>
      <c r="E6" s="1"/>
      <c r="F6" s="1"/>
      <c r="G6" s="1"/>
      <c r="H6" s="1"/>
      <c r="I6" s="1"/>
      <c r="J6" s="6" t="s">
        <v>1</v>
      </c>
      <c r="K6" s="4"/>
      <c r="L6" s="5"/>
      <c r="M6" s="2"/>
      <c r="N6" s="2"/>
      <c r="O6" s="2"/>
      <c r="P6" s="2"/>
      <c r="Q6" s="2"/>
      <c r="R6" s="2"/>
      <c r="S6" s="2"/>
      <c r="T6" s="2"/>
      <c r="U6" s="2"/>
      <c r="V6" s="2"/>
      <c r="W6" s="2"/>
      <c r="X6" s="2"/>
      <c r="Y6" s="2"/>
    </row>
    <row r="7" spans="1:25" ht="15.75" customHeight="1">
      <c r="A7" s="1"/>
      <c r="B7" s="1"/>
      <c r="C7" s="1"/>
      <c r="D7" s="1"/>
      <c r="E7" s="1"/>
      <c r="F7" s="1"/>
      <c r="G7" s="1"/>
      <c r="H7" s="1"/>
      <c r="I7" s="1"/>
      <c r="J7" s="6" t="s">
        <v>2</v>
      </c>
      <c r="K7" s="4"/>
      <c r="L7" s="5"/>
      <c r="M7" s="2"/>
      <c r="N7" s="2"/>
      <c r="O7" s="2"/>
      <c r="P7" s="2"/>
      <c r="Q7" s="2"/>
      <c r="R7" s="2"/>
      <c r="S7" s="2"/>
      <c r="T7" s="2"/>
      <c r="U7" s="2"/>
      <c r="V7" s="2"/>
      <c r="W7" s="2"/>
      <c r="X7" s="2"/>
      <c r="Y7" s="2"/>
    </row>
    <row r="8" spans="1:25" ht="15.75" customHeight="1">
      <c r="A8" s="1"/>
      <c r="B8" s="1"/>
      <c r="C8" s="1"/>
      <c r="D8" s="1"/>
      <c r="E8" s="1"/>
      <c r="F8" s="1"/>
      <c r="G8" s="1"/>
      <c r="H8" s="1"/>
      <c r="I8" s="1"/>
      <c r="J8" s="1"/>
      <c r="K8" s="1"/>
      <c r="L8" s="1"/>
      <c r="M8" s="2"/>
      <c r="N8" s="2"/>
      <c r="O8" s="2"/>
      <c r="P8" s="2"/>
      <c r="Q8" s="2"/>
      <c r="R8" s="2"/>
      <c r="S8" s="2"/>
      <c r="T8" s="2"/>
      <c r="U8" s="2"/>
      <c r="V8" s="2"/>
      <c r="W8" s="2"/>
      <c r="X8" s="2"/>
      <c r="Y8" s="2"/>
    </row>
    <row r="9" spans="1:25" ht="15.75" customHeight="1">
      <c r="A9" s="1"/>
      <c r="B9" s="1"/>
      <c r="C9" s="1"/>
      <c r="D9" s="1"/>
      <c r="E9" s="1"/>
      <c r="F9" s="1"/>
      <c r="G9" s="1"/>
      <c r="H9" s="1"/>
      <c r="I9" s="1"/>
      <c r="J9" s="1"/>
      <c r="K9" s="1"/>
      <c r="L9" s="1"/>
      <c r="M9" s="2"/>
      <c r="N9" s="2"/>
      <c r="O9" s="2"/>
      <c r="P9" s="2"/>
      <c r="Q9" s="2"/>
      <c r="R9" s="2"/>
      <c r="S9" s="2"/>
      <c r="T9" s="2"/>
      <c r="U9" s="2"/>
      <c r="V9" s="2"/>
      <c r="W9" s="2"/>
      <c r="X9" s="2"/>
      <c r="Y9" s="2"/>
    </row>
    <row r="10" spans="1:25" ht="15.75" customHeight="1">
      <c r="A10" s="165" t="s">
        <v>3</v>
      </c>
      <c r="B10" s="151"/>
      <c r="C10" s="151"/>
      <c r="D10" s="151"/>
      <c r="E10" s="151"/>
      <c r="F10" s="151"/>
      <c r="G10" s="151"/>
      <c r="H10" s="151"/>
      <c r="I10" s="151"/>
      <c r="J10" s="151"/>
      <c r="K10" s="151"/>
      <c r="L10" s="151"/>
      <c r="M10" s="2"/>
      <c r="N10" s="2"/>
      <c r="O10" s="2"/>
      <c r="P10" s="2"/>
      <c r="Q10" s="2"/>
      <c r="R10" s="2"/>
      <c r="S10" s="2"/>
      <c r="T10" s="2"/>
      <c r="U10" s="2"/>
      <c r="V10" s="2"/>
      <c r="W10" s="2"/>
      <c r="X10" s="2"/>
      <c r="Y10" s="2"/>
    </row>
    <row r="11" spans="1:25" ht="15.75" customHeight="1">
      <c r="A11" s="165" t="s">
        <v>4</v>
      </c>
      <c r="B11" s="151"/>
      <c r="C11" s="151"/>
      <c r="D11" s="151"/>
      <c r="E11" s="151"/>
      <c r="F11" s="151"/>
      <c r="G11" s="151"/>
      <c r="H11" s="151"/>
      <c r="I11" s="151"/>
      <c r="J11" s="151"/>
      <c r="K11" s="151"/>
      <c r="L11" s="151"/>
      <c r="M11" s="2"/>
      <c r="N11" s="2"/>
      <c r="O11" s="2"/>
      <c r="P11" s="2"/>
      <c r="Q11" s="2"/>
      <c r="R11" s="2"/>
      <c r="S11" s="2"/>
      <c r="T11" s="2"/>
      <c r="U11" s="2"/>
      <c r="V11" s="2"/>
      <c r="W11" s="2"/>
      <c r="X11" s="2"/>
      <c r="Y11" s="2"/>
    </row>
    <row r="12" spans="1:25" ht="15.75" customHeight="1">
      <c r="A12" s="165" t="s">
        <v>5</v>
      </c>
      <c r="B12" s="151"/>
      <c r="C12" s="151"/>
      <c r="D12" s="151"/>
      <c r="E12" s="151"/>
      <c r="F12" s="151"/>
      <c r="G12" s="151"/>
      <c r="H12" s="151"/>
      <c r="I12" s="151"/>
      <c r="J12" s="151"/>
      <c r="K12" s="151"/>
      <c r="L12" s="151"/>
      <c r="M12" s="2"/>
      <c r="N12" s="2"/>
      <c r="O12" s="2"/>
      <c r="P12" s="2"/>
      <c r="Q12" s="2"/>
      <c r="R12" s="2"/>
      <c r="S12" s="2"/>
      <c r="T12" s="2"/>
      <c r="U12" s="2"/>
      <c r="V12" s="2"/>
      <c r="W12" s="2"/>
      <c r="X12" s="2"/>
      <c r="Y12" s="2"/>
    </row>
    <row r="13" spans="1:25" ht="15.75" customHeight="1">
      <c r="A13" s="1"/>
      <c r="B13" s="1"/>
      <c r="C13" s="1"/>
      <c r="D13" s="1"/>
      <c r="E13" s="1"/>
      <c r="F13" s="1"/>
      <c r="G13" s="1"/>
      <c r="H13" s="1"/>
      <c r="I13" s="1"/>
      <c r="J13" s="1"/>
      <c r="K13" s="1"/>
      <c r="L13" s="1"/>
      <c r="M13" s="2"/>
      <c r="N13" s="2"/>
      <c r="O13" s="2"/>
      <c r="P13" s="2"/>
      <c r="Q13" s="2"/>
      <c r="R13" s="2"/>
      <c r="S13" s="2"/>
      <c r="T13" s="2"/>
      <c r="U13" s="2"/>
      <c r="V13" s="2"/>
      <c r="W13" s="2"/>
      <c r="X13" s="2"/>
      <c r="Y13" s="2"/>
    </row>
    <row r="14" spans="1:25" ht="15.75" customHeight="1">
      <c r="A14" s="7" t="s">
        <v>6</v>
      </c>
      <c r="B14" s="8"/>
      <c r="C14" s="8"/>
      <c r="D14" s="166" t="s">
        <v>7</v>
      </c>
      <c r="E14" s="151"/>
      <c r="F14" s="151"/>
      <c r="G14" s="151"/>
      <c r="H14" s="151"/>
      <c r="I14" s="151"/>
      <c r="J14" s="151"/>
      <c r="K14" s="1"/>
      <c r="L14" s="9"/>
      <c r="M14" s="2"/>
      <c r="N14" s="2"/>
      <c r="O14" s="2"/>
      <c r="P14" s="2"/>
      <c r="Q14" s="2"/>
      <c r="R14" s="2"/>
      <c r="S14" s="2"/>
      <c r="T14" s="2"/>
      <c r="U14" s="2"/>
      <c r="V14" s="2"/>
      <c r="W14" s="2"/>
      <c r="X14" s="2"/>
      <c r="Y14" s="2"/>
    </row>
    <row r="15" spans="1:25" ht="25.5" customHeight="1">
      <c r="A15" s="150" t="s">
        <v>8</v>
      </c>
      <c r="B15" s="151"/>
      <c r="C15" s="151"/>
      <c r="D15" s="166" t="s">
        <v>9</v>
      </c>
      <c r="E15" s="151"/>
      <c r="F15" s="151"/>
      <c r="G15" s="151"/>
      <c r="H15" s="151"/>
      <c r="I15" s="151"/>
      <c r="J15" s="151"/>
      <c r="K15" s="1"/>
      <c r="L15" s="9"/>
      <c r="M15" s="2"/>
      <c r="N15" s="2"/>
      <c r="O15" s="2"/>
      <c r="P15" s="2"/>
      <c r="Q15" s="2"/>
      <c r="R15" s="2"/>
      <c r="S15" s="2"/>
      <c r="T15" s="2"/>
      <c r="U15" s="2"/>
      <c r="V15" s="2"/>
      <c r="W15" s="2"/>
      <c r="X15" s="2"/>
      <c r="Y15" s="2"/>
    </row>
    <row r="16" spans="1:25" ht="14.5">
      <c r="A16" s="150" t="s">
        <v>10</v>
      </c>
      <c r="B16" s="151"/>
      <c r="C16" s="151"/>
      <c r="D16" s="159" t="s">
        <v>11</v>
      </c>
      <c r="E16" s="151"/>
      <c r="F16" s="151"/>
      <c r="G16" s="151"/>
      <c r="H16" s="151"/>
      <c r="I16" s="151"/>
      <c r="J16" s="151"/>
      <c r="K16" s="151"/>
      <c r="L16" s="10"/>
      <c r="M16" s="11"/>
      <c r="N16" s="11"/>
      <c r="O16" s="11"/>
      <c r="P16" s="11"/>
      <c r="Q16" s="11"/>
      <c r="R16" s="11"/>
      <c r="S16" s="11"/>
      <c r="T16" s="11"/>
      <c r="U16" s="11"/>
      <c r="V16" s="11"/>
      <c r="W16" s="11"/>
      <c r="X16" s="11"/>
      <c r="Y16" s="11"/>
    </row>
    <row r="17" spans="1:25" ht="15.75" customHeight="1">
      <c r="A17" s="12"/>
      <c r="B17" s="12"/>
      <c r="C17" s="12"/>
      <c r="D17" s="13"/>
      <c r="E17" s="13"/>
      <c r="F17" s="13"/>
      <c r="G17" s="13"/>
      <c r="H17" s="13"/>
      <c r="I17" s="13"/>
      <c r="J17" s="13"/>
      <c r="K17" s="14"/>
      <c r="L17" s="10"/>
      <c r="M17" s="11"/>
      <c r="N17" s="11"/>
      <c r="O17" s="11"/>
      <c r="P17" s="11"/>
      <c r="Q17" s="11"/>
      <c r="R17" s="11"/>
      <c r="S17" s="11"/>
      <c r="T17" s="11"/>
      <c r="U17" s="11"/>
      <c r="V17" s="11"/>
      <c r="W17" s="11"/>
      <c r="X17" s="11"/>
      <c r="Y17" s="11"/>
    </row>
    <row r="18" spans="1:25" ht="14.5">
      <c r="A18" s="15"/>
      <c r="B18" s="16"/>
      <c r="C18" s="17"/>
      <c r="D18" s="18"/>
      <c r="E18" s="18"/>
      <c r="F18" s="18"/>
      <c r="G18" s="18"/>
      <c r="H18" s="18"/>
      <c r="I18" s="18"/>
      <c r="J18" s="18"/>
      <c r="K18" s="19"/>
      <c r="L18" s="20"/>
      <c r="M18" s="11"/>
      <c r="N18" s="11"/>
      <c r="O18" s="11"/>
      <c r="P18" s="11"/>
      <c r="Q18" s="11"/>
      <c r="R18" s="11"/>
      <c r="S18" s="11"/>
      <c r="T18" s="11"/>
      <c r="U18" s="11"/>
      <c r="V18" s="11"/>
      <c r="W18" s="11"/>
      <c r="X18" s="11"/>
      <c r="Y18" s="11"/>
    </row>
    <row r="19" spans="1:25" ht="30" customHeight="1">
      <c r="A19" s="152" t="s">
        <v>12</v>
      </c>
      <c r="B19" s="152" t="s">
        <v>13</v>
      </c>
      <c r="C19" s="152" t="s">
        <v>14</v>
      </c>
      <c r="D19" s="154" t="s">
        <v>15</v>
      </c>
      <c r="E19" s="156" t="s">
        <v>16</v>
      </c>
      <c r="F19" s="157"/>
      <c r="G19" s="158"/>
      <c r="H19" s="156" t="s">
        <v>17</v>
      </c>
      <c r="I19" s="157"/>
      <c r="J19" s="158"/>
      <c r="K19" s="160" t="s">
        <v>18</v>
      </c>
      <c r="L19" s="161" t="s">
        <v>19</v>
      </c>
      <c r="M19" s="21"/>
      <c r="N19" s="21"/>
      <c r="O19" s="21"/>
      <c r="P19" s="21"/>
      <c r="Q19" s="21"/>
      <c r="R19" s="21"/>
      <c r="S19" s="21"/>
      <c r="T19" s="21"/>
      <c r="U19" s="21"/>
      <c r="V19" s="21"/>
      <c r="W19" s="21"/>
      <c r="X19" s="21"/>
      <c r="Y19" s="21"/>
    </row>
    <row r="20" spans="1:25" ht="52.5" customHeight="1">
      <c r="A20" s="153"/>
      <c r="B20" s="153"/>
      <c r="C20" s="153"/>
      <c r="D20" s="155"/>
      <c r="E20" s="22" t="s">
        <v>20</v>
      </c>
      <c r="F20" s="23" t="s">
        <v>21</v>
      </c>
      <c r="G20" s="24" t="s">
        <v>22</v>
      </c>
      <c r="H20" s="22" t="s">
        <v>20</v>
      </c>
      <c r="I20" s="23" t="s">
        <v>21</v>
      </c>
      <c r="J20" s="24" t="s">
        <v>23</v>
      </c>
      <c r="K20" s="153"/>
      <c r="L20" s="155"/>
      <c r="M20" s="11"/>
      <c r="N20" s="11"/>
      <c r="O20" s="11"/>
      <c r="P20" s="11"/>
      <c r="Q20" s="11"/>
      <c r="R20" s="11"/>
      <c r="S20" s="11"/>
      <c r="T20" s="11"/>
      <c r="U20" s="11"/>
      <c r="V20" s="11"/>
      <c r="W20" s="11"/>
      <c r="X20" s="11"/>
      <c r="Y20" s="11"/>
    </row>
    <row r="21" spans="1:25" ht="15.75" customHeight="1">
      <c r="A21" s="25" t="s">
        <v>24</v>
      </c>
      <c r="B21" s="26">
        <v>1</v>
      </c>
      <c r="C21" s="26">
        <v>2</v>
      </c>
      <c r="D21" s="26">
        <v>3</v>
      </c>
      <c r="E21" s="26">
        <v>4</v>
      </c>
      <c r="F21" s="26">
        <v>5</v>
      </c>
      <c r="G21" s="26">
        <v>6</v>
      </c>
      <c r="H21" s="26">
        <v>7</v>
      </c>
      <c r="I21" s="26">
        <v>8</v>
      </c>
      <c r="J21" s="26">
        <v>9</v>
      </c>
      <c r="K21" s="26">
        <v>10</v>
      </c>
      <c r="L21" s="27">
        <v>11</v>
      </c>
      <c r="M21" s="11"/>
      <c r="N21" s="11"/>
      <c r="O21" s="11"/>
      <c r="P21" s="11"/>
      <c r="Q21" s="11"/>
      <c r="R21" s="11"/>
      <c r="S21" s="11"/>
      <c r="T21" s="11"/>
      <c r="U21" s="11"/>
      <c r="V21" s="11"/>
      <c r="W21" s="11"/>
      <c r="X21" s="11"/>
      <c r="Y21" s="11"/>
    </row>
    <row r="22" spans="1:25" ht="30" customHeight="1">
      <c r="A22" s="28" t="s">
        <v>25</v>
      </c>
      <c r="B22" s="29" t="s">
        <v>26</v>
      </c>
      <c r="C22" s="30" t="s">
        <v>27</v>
      </c>
      <c r="D22" s="31"/>
      <c r="E22" s="31"/>
      <c r="F22" s="31"/>
      <c r="G22" s="32"/>
      <c r="H22" s="31"/>
      <c r="I22" s="31"/>
      <c r="J22" s="32"/>
      <c r="K22" s="33"/>
      <c r="L22" s="34"/>
      <c r="M22" s="35"/>
      <c r="N22" s="35"/>
      <c r="O22" s="35"/>
      <c r="P22" s="35"/>
      <c r="Q22" s="35"/>
      <c r="R22" s="35"/>
      <c r="S22" s="35"/>
      <c r="T22" s="35"/>
      <c r="U22" s="35"/>
      <c r="V22" s="35"/>
      <c r="W22" s="35"/>
      <c r="X22" s="35"/>
      <c r="Y22" s="35"/>
    </row>
    <row r="23" spans="1:25" ht="24" customHeight="1">
      <c r="A23" s="36" t="s">
        <v>28</v>
      </c>
      <c r="B23" s="37" t="s">
        <v>29</v>
      </c>
      <c r="C23" s="38" t="s">
        <v>30</v>
      </c>
      <c r="D23" s="39" t="s">
        <v>31</v>
      </c>
      <c r="E23" s="40"/>
      <c r="F23" s="40"/>
      <c r="G23" s="40">
        <f>G124</f>
        <v>163985.70000000001</v>
      </c>
      <c r="H23" s="40"/>
      <c r="I23" s="40"/>
      <c r="J23" s="40">
        <f>J124</f>
        <v>161330.48109999998</v>
      </c>
      <c r="K23" s="40">
        <f>G23-J23</f>
        <v>2655.2189000000362</v>
      </c>
      <c r="L23" s="41"/>
      <c r="M23" s="35"/>
      <c r="N23" s="35"/>
      <c r="O23" s="35"/>
      <c r="P23" s="35"/>
      <c r="Q23" s="35"/>
      <c r="R23" s="35"/>
      <c r="S23" s="35"/>
      <c r="T23" s="35"/>
      <c r="U23" s="35"/>
      <c r="V23" s="35"/>
      <c r="W23" s="35"/>
      <c r="X23" s="35"/>
      <c r="Y23" s="35"/>
    </row>
    <row r="24" spans="1:25" ht="30" customHeight="1">
      <c r="A24" s="42" t="s">
        <v>32</v>
      </c>
      <c r="B24" s="43"/>
      <c r="C24" s="44"/>
      <c r="D24" s="45"/>
      <c r="E24" s="45"/>
      <c r="F24" s="45"/>
      <c r="G24" s="46">
        <v>163985.70000000001</v>
      </c>
      <c r="H24" s="45"/>
      <c r="I24" s="45"/>
      <c r="J24" s="47"/>
      <c r="K24" s="48"/>
      <c r="L24" s="49"/>
      <c r="M24" s="35"/>
      <c r="N24" s="35"/>
      <c r="O24" s="35"/>
      <c r="P24" s="35"/>
      <c r="Q24" s="35"/>
      <c r="R24" s="35"/>
      <c r="S24" s="35"/>
      <c r="T24" s="35"/>
      <c r="U24" s="35"/>
      <c r="V24" s="35"/>
      <c r="W24" s="35"/>
      <c r="X24" s="35"/>
      <c r="Y24" s="35"/>
    </row>
    <row r="25" spans="1:25" ht="18" customHeight="1">
      <c r="A25" s="50"/>
      <c r="B25" s="51"/>
      <c r="C25" s="52"/>
      <c r="D25" s="53"/>
      <c r="E25" s="54"/>
      <c r="F25" s="54"/>
      <c r="G25" s="55"/>
      <c r="H25" s="54"/>
      <c r="I25" s="54"/>
      <c r="J25" s="55"/>
      <c r="K25" s="56"/>
      <c r="L25" s="57"/>
      <c r="M25" s="35"/>
      <c r="N25" s="35"/>
      <c r="O25" s="35"/>
      <c r="P25" s="35"/>
      <c r="Q25" s="35"/>
      <c r="R25" s="35"/>
      <c r="S25" s="35"/>
      <c r="T25" s="35"/>
      <c r="U25" s="35"/>
      <c r="V25" s="35"/>
      <c r="W25" s="35"/>
      <c r="X25" s="35"/>
      <c r="Y25" s="35"/>
    </row>
    <row r="26" spans="1:25" ht="22.5" customHeight="1">
      <c r="A26" s="58" t="s">
        <v>25</v>
      </c>
      <c r="B26" s="59" t="s">
        <v>33</v>
      </c>
      <c r="C26" s="60" t="s">
        <v>34</v>
      </c>
      <c r="D26" s="61"/>
      <c r="E26" s="61"/>
      <c r="F26" s="61"/>
      <c r="G26" s="62"/>
      <c r="H26" s="61"/>
      <c r="I26" s="61"/>
      <c r="J26" s="62"/>
      <c r="K26" s="63"/>
      <c r="L26" s="64"/>
      <c r="M26" s="35"/>
      <c r="N26" s="35"/>
      <c r="O26" s="35"/>
      <c r="P26" s="35"/>
      <c r="Q26" s="35"/>
      <c r="R26" s="35"/>
      <c r="S26" s="35"/>
      <c r="T26" s="35"/>
      <c r="U26" s="35"/>
      <c r="V26" s="35"/>
      <c r="W26" s="35"/>
      <c r="X26" s="35"/>
      <c r="Y26" s="35"/>
    </row>
    <row r="27" spans="1:25" ht="30.75" customHeight="1">
      <c r="A27" s="65" t="s">
        <v>28</v>
      </c>
      <c r="B27" s="66">
        <v>1</v>
      </c>
      <c r="C27" s="67" t="s">
        <v>35</v>
      </c>
      <c r="D27" s="68" t="s">
        <v>36</v>
      </c>
      <c r="E27" s="69"/>
      <c r="F27" s="70"/>
      <c r="G27" s="71">
        <f t="shared" ref="G27:G33" si="0">E27*F27</f>
        <v>0</v>
      </c>
      <c r="H27" s="72"/>
      <c r="I27" s="73"/>
      <c r="J27" s="74">
        <f t="shared" ref="J27:J32" si="1">H27*I27</f>
        <v>0</v>
      </c>
      <c r="K27" s="75">
        <f t="shared" ref="K27:K32" si="2">G27-J27</f>
        <v>0</v>
      </c>
      <c r="L27" s="76"/>
      <c r="M27" s="35"/>
      <c r="N27" s="35"/>
      <c r="O27" s="35"/>
      <c r="P27" s="35"/>
      <c r="Q27" s="35"/>
      <c r="R27" s="35"/>
      <c r="S27" s="35"/>
      <c r="T27" s="35"/>
      <c r="U27" s="35"/>
      <c r="V27" s="35"/>
      <c r="W27" s="35"/>
      <c r="X27" s="35"/>
      <c r="Y27" s="35"/>
    </row>
    <row r="28" spans="1:25" ht="36.75" customHeight="1">
      <c r="A28" s="77" t="s">
        <v>28</v>
      </c>
      <c r="B28" s="78">
        <v>2</v>
      </c>
      <c r="C28" s="79" t="s">
        <v>37</v>
      </c>
      <c r="D28" s="80" t="s">
        <v>38</v>
      </c>
      <c r="E28" s="81"/>
      <c r="F28" s="82"/>
      <c r="G28" s="83">
        <f t="shared" si="0"/>
        <v>0</v>
      </c>
      <c r="H28" s="84"/>
      <c r="I28" s="85"/>
      <c r="J28" s="86">
        <f t="shared" si="1"/>
        <v>0</v>
      </c>
      <c r="K28" s="87">
        <f t="shared" si="2"/>
        <v>0</v>
      </c>
      <c r="L28" s="88"/>
      <c r="M28" s="35"/>
      <c r="N28" s="35"/>
      <c r="O28" s="35"/>
      <c r="P28" s="35"/>
      <c r="Q28" s="35"/>
      <c r="R28" s="35"/>
      <c r="S28" s="35"/>
      <c r="T28" s="35"/>
      <c r="U28" s="35"/>
      <c r="V28" s="35"/>
      <c r="W28" s="35"/>
      <c r="X28" s="35"/>
      <c r="Y28" s="35"/>
    </row>
    <row r="29" spans="1:25" ht="39.75" customHeight="1">
      <c r="A29" s="77" t="s">
        <v>28</v>
      </c>
      <c r="B29" s="78">
        <v>3</v>
      </c>
      <c r="C29" s="79" t="s">
        <v>39</v>
      </c>
      <c r="D29" s="80" t="s">
        <v>36</v>
      </c>
      <c r="E29" s="81"/>
      <c r="F29" s="82"/>
      <c r="G29" s="83">
        <f t="shared" si="0"/>
        <v>0</v>
      </c>
      <c r="H29" s="84"/>
      <c r="I29" s="85"/>
      <c r="J29" s="86">
        <f t="shared" si="1"/>
        <v>0</v>
      </c>
      <c r="K29" s="87">
        <f t="shared" si="2"/>
        <v>0</v>
      </c>
      <c r="L29" s="88"/>
      <c r="M29" s="35"/>
      <c r="N29" s="35"/>
      <c r="O29" s="35"/>
      <c r="P29" s="35"/>
      <c r="Q29" s="35"/>
      <c r="R29" s="35"/>
      <c r="S29" s="35"/>
      <c r="T29" s="35"/>
      <c r="U29" s="35"/>
      <c r="V29" s="35"/>
      <c r="W29" s="35"/>
      <c r="X29" s="35"/>
      <c r="Y29" s="35"/>
    </row>
    <row r="30" spans="1:25" ht="100">
      <c r="A30" s="77"/>
      <c r="B30" s="89" t="s">
        <v>40</v>
      </c>
      <c r="C30" s="90" t="s">
        <v>41</v>
      </c>
      <c r="D30" s="91" t="s">
        <v>42</v>
      </c>
      <c r="E30" s="92">
        <v>10</v>
      </c>
      <c r="F30" s="93">
        <v>123</v>
      </c>
      <c r="G30" s="94">
        <f t="shared" si="0"/>
        <v>1230</v>
      </c>
      <c r="H30" s="84">
        <v>12</v>
      </c>
      <c r="I30" s="85">
        <v>99</v>
      </c>
      <c r="J30" s="86">
        <f t="shared" si="1"/>
        <v>1188</v>
      </c>
      <c r="K30" s="87">
        <f t="shared" si="2"/>
        <v>42</v>
      </c>
      <c r="L30" s="88" t="s">
        <v>43</v>
      </c>
      <c r="M30" s="35"/>
      <c r="N30" s="35"/>
      <c r="O30" s="35" t="s">
        <v>44</v>
      </c>
      <c r="P30" s="35"/>
      <c r="Q30" s="35"/>
      <c r="R30" s="35"/>
      <c r="S30" s="35"/>
      <c r="T30" s="35"/>
      <c r="U30" s="35"/>
      <c r="V30" s="35"/>
      <c r="W30" s="35"/>
      <c r="X30" s="35"/>
      <c r="Y30" s="35"/>
    </row>
    <row r="31" spans="1:25" ht="100">
      <c r="A31" s="77"/>
      <c r="B31" s="89" t="s">
        <v>45</v>
      </c>
      <c r="C31" s="90" t="s">
        <v>46</v>
      </c>
      <c r="D31" s="91" t="s">
        <v>42</v>
      </c>
      <c r="E31" s="92">
        <v>5</v>
      </c>
      <c r="F31" s="93">
        <v>174</v>
      </c>
      <c r="G31" s="94">
        <f t="shared" si="0"/>
        <v>870</v>
      </c>
      <c r="H31" s="84">
        <v>6</v>
      </c>
      <c r="I31" s="85">
        <v>144</v>
      </c>
      <c r="J31" s="86">
        <f t="shared" si="1"/>
        <v>864</v>
      </c>
      <c r="K31" s="87">
        <f t="shared" si="2"/>
        <v>6</v>
      </c>
      <c r="L31" s="88" t="s">
        <v>47</v>
      </c>
      <c r="M31" s="35"/>
      <c r="N31" s="35"/>
      <c r="O31" s="35" t="s">
        <v>44</v>
      </c>
      <c r="P31" s="35"/>
      <c r="Q31" s="35"/>
      <c r="R31" s="35"/>
      <c r="S31" s="35"/>
      <c r="T31" s="35"/>
      <c r="U31" s="35"/>
      <c r="V31" s="35"/>
      <c r="W31" s="35"/>
      <c r="X31" s="35"/>
      <c r="Y31" s="35"/>
    </row>
    <row r="32" spans="1:25" ht="15.5">
      <c r="A32" s="77"/>
      <c r="B32" s="89" t="s">
        <v>48</v>
      </c>
      <c r="C32" s="95" t="s">
        <v>49</v>
      </c>
      <c r="D32" s="91" t="s">
        <v>42</v>
      </c>
      <c r="E32" s="92">
        <v>30</v>
      </c>
      <c r="F32" s="93">
        <v>94</v>
      </c>
      <c r="G32" s="94">
        <f t="shared" si="0"/>
        <v>2820</v>
      </c>
      <c r="H32" s="84">
        <v>30</v>
      </c>
      <c r="I32" s="85">
        <v>94</v>
      </c>
      <c r="J32" s="86">
        <f t="shared" si="1"/>
        <v>2820</v>
      </c>
      <c r="K32" s="87">
        <f t="shared" si="2"/>
        <v>0</v>
      </c>
      <c r="L32" s="96" t="s">
        <v>50</v>
      </c>
      <c r="M32" s="35"/>
      <c r="N32" s="35"/>
      <c r="O32" s="35" t="s">
        <v>44</v>
      </c>
      <c r="P32" s="35"/>
      <c r="Q32" s="35"/>
      <c r="R32" s="35"/>
      <c r="S32" s="35"/>
      <c r="T32" s="35"/>
      <c r="U32" s="35"/>
      <c r="V32" s="35"/>
      <c r="W32" s="35"/>
      <c r="X32" s="35"/>
      <c r="Y32" s="35"/>
    </row>
    <row r="33" spans="1:25" ht="37.5">
      <c r="A33" s="77"/>
      <c r="B33" s="89" t="s">
        <v>51</v>
      </c>
      <c r="C33" s="95" t="s">
        <v>52</v>
      </c>
      <c r="D33" s="91" t="s">
        <v>42</v>
      </c>
      <c r="E33" s="92">
        <v>2</v>
      </c>
      <c r="F33" s="93">
        <v>450</v>
      </c>
      <c r="G33" s="94">
        <f t="shared" si="0"/>
        <v>900</v>
      </c>
      <c r="H33" s="84"/>
      <c r="I33" s="85"/>
      <c r="J33" s="86"/>
      <c r="K33" s="87">
        <f>G33-J34-J35-J36</f>
        <v>7</v>
      </c>
      <c r="L33" s="97" t="s">
        <v>53</v>
      </c>
      <c r="M33" s="35"/>
      <c r="N33" s="35"/>
      <c r="O33" s="35"/>
      <c r="P33" s="35"/>
      <c r="Q33" s="35"/>
      <c r="R33" s="35"/>
      <c r="S33" s="35"/>
      <c r="T33" s="35"/>
      <c r="U33" s="35"/>
      <c r="V33" s="35"/>
      <c r="W33" s="35"/>
      <c r="X33" s="35"/>
      <c r="Y33" s="35"/>
    </row>
    <row r="34" spans="1:25" ht="15.5">
      <c r="A34" s="77"/>
      <c r="B34" s="89" t="s">
        <v>54</v>
      </c>
      <c r="C34" s="95" t="s">
        <v>52</v>
      </c>
      <c r="D34" s="91" t="s">
        <v>42</v>
      </c>
      <c r="E34" s="92"/>
      <c r="F34" s="93"/>
      <c r="G34" s="94"/>
      <c r="H34" s="84">
        <v>1</v>
      </c>
      <c r="I34" s="85">
        <v>495</v>
      </c>
      <c r="J34" s="86">
        <f t="shared" ref="J34:J39" si="3">H34*I34</f>
        <v>495</v>
      </c>
      <c r="K34" s="98"/>
      <c r="L34" s="88" t="s">
        <v>55</v>
      </c>
      <c r="M34" s="35"/>
      <c r="N34" s="35"/>
      <c r="O34" s="35" t="s">
        <v>44</v>
      </c>
      <c r="P34" s="35"/>
      <c r="Q34" s="35"/>
      <c r="R34" s="35"/>
      <c r="S34" s="35"/>
      <c r="T34" s="35"/>
      <c r="U34" s="35"/>
      <c r="V34" s="35"/>
      <c r="W34" s="35"/>
      <c r="X34" s="35"/>
      <c r="Y34" s="35"/>
    </row>
    <row r="35" spans="1:25" ht="15.5">
      <c r="A35" s="77"/>
      <c r="B35" s="89" t="s">
        <v>56</v>
      </c>
      <c r="C35" s="95" t="s">
        <v>52</v>
      </c>
      <c r="D35" s="91" t="s">
        <v>42</v>
      </c>
      <c r="E35" s="92"/>
      <c r="F35" s="93"/>
      <c r="G35" s="94"/>
      <c r="H35" s="84">
        <v>1</v>
      </c>
      <c r="I35" s="85">
        <v>71</v>
      </c>
      <c r="J35" s="86">
        <f t="shared" si="3"/>
        <v>71</v>
      </c>
      <c r="K35" s="98"/>
      <c r="L35" s="88" t="s">
        <v>57</v>
      </c>
      <c r="M35" s="35"/>
      <c r="N35" s="35"/>
      <c r="O35" s="35" t="s">
        <v>44</v>
      </c>
      <c r="P35" s="35"/>
      <c r="Q35" s="35"/>
      <c r="R35" s="35"/>
      <c r="S35" s="35"/>
      <c r="T35" s="35"/>
      <c r="U35" s="35"/>
      <c r="V35" s="35"/>
      <c r="W35" s="35"/>
      <c r="X35" s="35"/>
      <c r="Y35" s="35"/>
    </row>
    <row r="36" spans="1:25" ht="15.5">
      <c r="A36" s="77"/>
      <c r="B36" s="89" t="s">
        <v>58</v>
      </c>
      <c r="C36" s="95" t="s">
        <v>52</v>
      </c>
      <c r="D36" s="99" t="s">
        <v>42</v>
      </c>
      <c r="E36" s="92"/>
      <c r="F36" s="93"/>
      <c r="G36" s="94"/>
      <c r="H36" s="84">
        <v>3</v>
      </c>
      <c r="I36" s="85">
        <v>109</v>
      </c>
      <c r="J36" s="86">
        <f t="shared" si="3"/>
        <v>327</v>
      </c>
      <c r="K36" s="98"/>
      <c r="L36" s="88" t="s">
        <v>59</v>
      </c>
      <c r="M36" s="35"/>
      <c r="N36" s="35"/>
      <c r="O36" s="35" t="s">
        <v>44</v>
      </c>
      <c r="P36" s="35"/>
      <c r="Q36" s="35"/>
      <c r="R36" s="35"/>
      <c r="S36" s="35"/>
      <c r="T36" s="35"/>
      <c r="U36" s="35"/>
      <c r="V36" s="35"/>
      <c r="W36" s="35"/>
      <c r="X36" s="35"/>
      <c r="Y36" s="35"/>
    </row>
    <row r="37" spans="1:25" ht="87.5">
      <c r="A37" s="77"/>
      <c r="B37" s="89" t="s">
        <v>60</v>
      </c>
      <c r="C37" s="95" t="s">
        <v>61</v>
      </c>
      <c r="D37" s="99" t="s">
        <v>42</v>
      </c>
      <c r="E37" s="100">
        <v>60</v>
      </c>
      <c r="F37" s="93">
        <v>215</v>
      </c>
      <c r="G37" s="94">
        <f t="shared" ref="G37:G40" si="4">E37*F37</f>
        <v>12900</v>
      </c>
      <c r="H37" s="84">
        <v>78</v>
      </c>
      <c r="I37" s="85">
        <v>164.9</v>
      </c>
      <c r="J37" s="86">
        <f t="shared" si="3"/>
        <v>12862.2</v>
      </c>
      <c r="K37" s="87">
        <f t="shared" ref="K37:K39" si="5">G37-J37</f>
        <v>37.799999999999272</v>
      </c>
      <c r="L37" s="101" t="s">
        <v>62</v>
      </c>
      <c r="M37" s="35"/>
      <c r="N37" s="35"/>
      <c r="O37" s="35" t="s">
        <v>44</v>
      </c>
      <c r="P37" s="35"/>
      <c r="Q37" s="35"/>
      <c r="R37" s="35"/>
      <c r="S37" s="35"/>
      <c r="T37" s="35"/>
      <c r="U37" s="35"/>
      <c r="V37" s="35"/>
      <c r="W37" s="35"/>
      <c r="X37" s="35"/>
      <c r="Y37" s="35"/>
    </row>
    <row r="38" spans="1:25" ht="75">
      <c r="A38" s="77"/>
      <c r="B38" s="89" t="s">
        <v>63</v>
      </c>
      <c r="C38" s="95" t="s">
        <v>64</v>
      </c>
      <c r="D38" s="99" t="s">
        <v>42</v>
      </c>
      <c r="E38" s="92">
        <v>5</v>
      </c>
      <c r="F38" s="93">
        <v>893</v>
      </c>
      <c r="G38" s="94">
        <f t="shared" si="4"/>
        <v>4465</v>
      </c>
      <c r="H38" s="84">
        <v>7</v>
      </c>
      <c r="I38" s="85">
        <v>595.70000000000005</v>
      </c>
      <c r="J38" s="86">
        <f t="shared" si="3"/>
        <v>4169.9000000000005</v>
      </c>
      <c r="K38" s="87">
        <f t="shared" si="5"/>
        <v>295.09999999999945</v>
      </c>
      <c r="L38" s="101" t="s">
        <v>65</v>
      </c>
      <c r="M38" s="35"/>
      <c r="N38" s="35"/>
      <c r="O38" s="35" t="s">
        <v>44</v>
      </c>
      <c r="P38" s="35"/>
      <c r="Q38" s="35"/>
      <c r="R38" s="35"/>
      <c r="S38" s="35"/>
      <c r="T38" s="35"/>
      <c r="U38" s="35"/>
      <c r="V38" s="35"/>
      <c r="W38" s="35"/>
      <c r="X38" s="35"/>
      <c r="Y38" s="35"/>
    </row>
    <row r="39" spans="1:25" ht="50">
      <c r="A39" s="77"/>
      <c r="B39" s="89" t="s">
        <v>66</v>
      </c>
      <c r="C39" s="95" t="s">
        <v>67</v>
      </c>
      <c r="D39" s="91" t="s">
        <v>42</v>
      </c>
      <c r="E39" s="92">
        <v>5</v>
      </c>
      <c r="F39" s="93">
        <v>4600</v>
      </c>
      <c r="G39" s="94">
        <f t="shared" si="4"/>
        <v>23000</v>
      </c>
      <c r="H39" s="84">
        <v>5</v>
      </c>
      <c r="I39" s="85">
        <v>5181</v>
      </c>
      <c r="J39" s="86">
        <f t="shared" si="3"/>
        <v>25905</v>
      </c>
      <c r="K39" s="87">
        <f t="shared" si="5"/>
        <v>-2905</v>
      </c>
      <c r="L39" s="102" t="s">
        <v>68</v>
      </c>
      <c r="M39" s="35"/>
      <c r="N39" s="35"/>
      <c r="O39" s="35"/>
      <c r="P39" s="35"/>
      <c r="Q39" s="35"/>
      <c r="R39" s="35"/>
      <c r="S39" s="35"/>
      <c r="T39" s="35"/>
      <c r="U39" s="35"/>
      <c r="V39" s="35"/>
      <c r="W39" s="35"/>
      <c r="X39" s="35"/>
      <c r="Y39" s="35"/>
    </row>
    <row r="40" spans="1:25" ht="97.5" customHeight="1">
      <c r="A40" s="77"/>
      <c r="B40" s="89" t="s">
        <v>69</v>
      </c>
      <c r="C40" s="90" t="s">
        <v>70</v>
      </c>
      <c r="D40" s="99" t="s">
        <v>42</v>
      </c>
      <c r="E40" s="92">
        <v>20</v>
      </c>
      <c r="F40" s="93">
        <v>100</v>
      </c>
      <c r="G40" s="94">
        <f t="shared" si="4"/>
        <v>2000</v>
      </c>
      <c r="H40" s="84"/>
      <c r="I40" s="85"/>
      <c r="J40" s="86"/>
      <c r="K40" s="87">
        <f>G40-J41-J42</f>
        <v>-262</v>
      </c>
      <c r="L40" s="101" t="s">
        <v>71</v>
      </c>
      <c r="M40" s="35"/>
      <c r="N40" s="35"/>
      <c r="O40" s="35"/>
      <c r="P40" s="35"/>
      <c r="Q40" s="35"/>
      <c r="R40" s="35"/>
      <c r="S40" s="35"/>
      <c r="T40" s="35"/>
      <c r="U40" s="35"/>
      <c r="V40" s="35"/>
      <c r="W40" s="35"/>
      <c r="X40" s="35"/>
      <c r="Y40" s="35"/>
    </row>
    <row r="41" spans="1:25" ht="81.75" customHeight="1">
      <c r="A41" s="77"/>
      <c r="B41" s="89" t="s">
        <v>72</v>
      </c>
      <c r="C41" s="90" t="s">
        <v>70</v>
      </c>
      <c r="D41" s="99" t="s">
        <v>42</v>
      </c>
      <c r="E41" s="92"/>
      <c r="F41" s="93"/>
      <c r="G41" s="94"/>
      <c r="H41" s="84">
        <v>25</v>
      </c>
      <c r="I41" s="85">
        <v>78</v>
      </c>
      <c r="J41" s="86">
        <f t="shared" ref="J41:J42" si="6">H41*I41</f>
        <v>1950</v>
      </c>
      <c r="K41" s="87"/>
      <c r="L41" s="88" t="s">
        <v>73</v>
      </c>
      <c r="M41" s="35"/>
      <c r="N41" s="35"/>
      <c r="O41" s="35" t="s">
        <v>44</v>
      </c>
      <c r="P41" s="35"/>
      <c r="Q41" s="35"/>
      <c r="R41" s="35"/>
      <c r="S41" s="35"/>
      <c r="T41" s="35"/>
      <c r="U41" s="35"/>
      <c r="V41" s="35"/>
      <c r="W41" s="35"/>
      <c r="X41" s="35"/>
      <c r="Y41" s="35"/>
    </row>
    <row r="42" spans="1:25" ht="74.25" customHeight="1">
      <c r="A42" s="77"/>
      <c r="B42" s="89" t="s">
        <v>74</v>
      </c>
      <c r="C42" s="90" t="s">
        <v>70</v>
      </c>
      <c r="D42" s="99" t="s">
        <v>42</v>
      </c>
      <c r="E42" s="92"/>
      <c r="F42" s="93"/>
      <c r="G42" s="94"/>
      <c r="H42" s="84">
        <v>2</v>
      </c>
      <c r="I42" s="85">
        <v>156</v>
      </c>
      <c r="J42" s="86">
        <f t="shared" si="6"/>
        <v>312</v>
      </c>
      <c r="K42" s="87"/>
      <c r="L42" s="88" t="s">
        <v>75</v>
      </c>
      <c r="M42" s="35"/>
      <c r="N42" s="35"/>
      <c r="O42" s="35" t="s">
        <v>44</v>
      </c>
      <c r="P42" s="35"/>
      <c r="Q42" s="35"/>
      <c r="R42" s="35"/>
      <c r="S42" s="35"/>
      <c r="T42" s="35"/>
      <c r="U42" s="35"/>
      <c r="V42" s="35"/>
      <c r="W42" s="35"/>
      <c r="X42" s="35"/>
      <c r="Y42" s="35"/>
    </row>
    <row r="43" spans="1:25" ht="37.5">
      <c r="A43" s="77"/>
      <c r="B43" s="89" t="s">
        <v>76</v>
      </c>
      <c r="C43" s="90" t="s">
        <v>77</v>
      </c>
      <c r="D43" s="99" t="s">
        <v>42</v>
      </c>
      <c r="E43" s="92">
        <v>20</v>
      </c>
      <c r="F43" s="93">
        <v>108</v>
      </c>
      <c r="G43" s="94">
        <f>E43*F43</f>
        <v>2160</v>
      </c>
      <c r="H43" s="84"/>
      <c r="I43" s="85"/>
      <c r="J43" s="86"/>
      <c r="K43" s="87">
        <f>G43-J44-J45</f>
        <v>354.6</v>
      </c>
      <c r="L43" s="88" t="s">
        <v>78</v>
      </c>
      <c r="M43" s="35"/>
      <c r="N43" s="35"/>
      <c r="O43" s="35"/>
      <c r="P43" s="35"/>
      <c r="Q43" s="35"/>
      <c r="R43" s="35"/>
      <c r="S43" s="35"/>
      <c r="T43" s="35"/>
      <c r="U43" s="35"/>
      <c r="V43" s="35"/>
      <c r="W43" s="35"/>
      <c r="X43" s="35"/>
      <c r="Y43" s="35"/>
    </row>
    <row r="44" spans="1:25" ht="25">
      <c r="A44" s="77"/>
      <c r="B44" s="89" t="s">
        <v>79</v>
      </c>
      <c r="C44" s="90" t="s">
        <v>77</v>
      </c>
      <c r="D44" s="99" t="s">
        <v>42</v>
      </c>
      <c r="E44" s="92"/>
      <c r="F44" s="93"/>
      <c r="G44" s="94"/>
      <c r="H44" s="84">
        <v>10</v>
      </c>
      <c r="I44" s="85">
        <v>157.5</v>
      </c>
      <c r="J44" s="86">
        <f t="shared" ref="J44:J49" si="7">H44*I44</f>
        <v>1575</v>
      </c>
      <c r="K44" s="87"/>
      <c r="L44" s="88" t="s">
        <v>80</v>
      </c>
      <c r="M44" s="35"/>
      <c r="N44" s="35"/>
      <c r="O44" s="35" t="s">
        <v>44</v>
      </c>
      <c r="P44" s="35"/>
      <c r="Q44" s="35"/>
      <c r="R44" s="35"/>
      <c r="S44" s="35"/>
      <c r="T44" s="35"/>
      <c r="U44" s="35"/>
      <c r="V44" s="35"/>
      <c r="W44" s="35"/>
      <c r="X44" s="35"/>
      <c r="Y44" s="35"/>
    </row>
    <row r="45" spans="1:25" ht="55.5" customHeight="1">
      <c r="A45" s="77"/>
      <c r="B45" s="89" t="s">
        <v>81</v>
      </c>
      <c r="C45" s="90" t="s">
        <v>77</v>
      </c>
      <c r="D45" s="99" t="s">
        <v>42</v>
      </c>
      <c r="E45" s="92"/>
      <c r="F45" s="93"/>
      <c r="G45" s="94"/>
      <c r="H45" s="84">
        <v>4</v>
      </c>
      <c r="I45" s="85">
        <v>57.6</v>
      </c>
      <c r="J45" s="86">
        <f t="shared" si="7"/>
        <v>230.4</v>
      </c>
      <c r="K45" s="87"/>
      <c r="L45" s="88" t="s">
        <v>82</v>
      </c>
      <c r="M45" s="35"/>
      <c r="N45" s="35"/>
      <c r="O45" s="35" t="s">
        <v>44</v>
      </c>
      <c r="P45" s="35"/>
      <c r="Q45" s="35"/>
      <c r="R45" s="35"/>
      <c r="S45" s="35"/>
      <c r="T45" s="35"/>
      <c r="U45" s="35"/>
      <c r="V45" s="35"/>
      <c r="W45" s="35"/>
      <c r="X45" s="35"/>
      <c r="Y45" s="35"/>
    </row>
    <row r="46" spans="1:25" ht="50">
      <c r="A46" s="77"/>
      <c r="B46" s="89" t="s">
        <v>83</v>
      </c>
      <c r="C46" s="90" t="s">
        <v>84</v>
      </c>
      <c r="D46" s="91" t="s">
        <v>42</v>
      </c>
      <c r="E46" s="92">
        <v>5</v>
      </c>
      <c r="F46" s="93">
        <v>89</v>
      </c>
      <c r="G46" s="94">
        <f t="shared" ref="G46:G50" si="8">E46*F46</f>
        <v>445</v>
      </c>
      <c r="H46" s="84">
        <v>4</v>
      </c>
      <c r="I46" s="85">
        <v>102</v>
      </c>
      <c r="J46" s="86">
        <f t="shared" si="7"/>
        <v>408</v>
      </c>
      <c r="K46" s="87">
        <f t="shared" ref="K46:K49" si="9">G46-J46</f>
        <v>37</v>
      </c>
      <c r="L46" s="88" t="s">
        <v>85</v>
      </c>
      <c r="M46" s="35"/>
      <c r="N46" s="35"/>
      <c r="O46" s="35" t="s">
        <v>44</v>
      </c>
      <c r="P46" s="35"/>
      <c r="Q46" s="35"/>
      <c r="R46" s="35"/>
      <c r="S46" s="35"/>
      <c r="T46" s="35"/>
      <c r="U46" s="35"/>
      <c r="V46" s="35"/>
      <c r="W46" s="35"/>
      <c r="X46" s="35"/>
      <c r="Y46" s="35"/>
    </row>
    <row r="47" spans="1:25" ht="50">
      <c r="A47" s="77"/>
      <c r="B47" s="89" t="s">
        <v>86</v>
      </c>
      <c r="C47" s="90" t="s">
        <v>87</v>
      </c>
      <c r="D47" s="91" t="s">
        <v>42</v>
      </c>
      <c r="E47" s="92">
        <v>5</v>
      </c>
      <c r="F47" s="93">
        <v>97</v>
      </c>
      <c r="G47" s="94">
        <f t="shared" si="8"/>
        <v>485</v>
      </c>
      <c r="H47" s="84">
        <v>4</v>
      </c>
      <c r="I47" s="85">
        <v>112</v>
      </c>
      <c r="J47" s="86">
        <f t="shared" si="7"/>
        <v>448</v>
      </c>
      <c r="K47" s="87">
        <f t="shared" si="9"/>
        <v>37</v>
      </c>
      <c r="L47" s="88" t="s">
        <v>88</v>
      </c>
      <c r="M47" s="35"/>
      <c r="N47" s="35"/>
      <c r="O47" s="35" t="s">
        <v>44</v>
      </c>
      <c r="P47" s="35"/>
      <c r="Q47" s="35"/>
      <c r="R47" s="35"/>
      <c r="S47" s="35"/>
      <c r="T47" s="35"/>
      <c r="U47" s="35"/>
      <c r="V47" s="35"/>
      <c r="W47" s="35"/>
      <c r="X47" s="35"/>
      <c r="Y47" s="35"/>
    </row>
    <row r="48" spans="1:25" ht="50">
      <c r="A48" s="77"/>
      <c r="B48" s="89" t="s">
        <v>89</v>
      </c>
      <c r="C48" s="90" t="s">
        <v>90</v>
      </c>
      <c r="D48" s="91" t="s">
        <v>42</v>
      </c>
      <c r="E48" s="92">
        <v>5</v>
      </c>
      <c r="F48" s="93">
        <v>79</v>
      </c>
      <c r="G48" s="94">
        <f t="shared" si="8"/>
        <v>395</v>
      </c>
      <c r="H48" s="84">
        <v>4</v>
      </c>
      <c r="I48" s="85">
        <v>91</v>
      </c>
      <c r="J48" s="86">
        <f t="shared" si="7"/>
        <v>364</v>
      </c>
      <c r="K48" s="87">
        <f t="shared" si="9"/>
        <v>31</v>
      </c>
      <c r="L48" s="88" t="s">
        <v>91</v>
      </c>
      <c r="M48" s="35"/>
      <c r="N48" s="35"/>
      <c r="O48" s="35" t="s">
        <v>44</v>
      </c>
      <c r="P48" s="35"/>
      <c r="Q48" s="35"/>
      <c r="R48" s="35"/>
      <c r="S48" s="35"/>
      <c r="T48" s="35"/>
      <c r="U48" s="35"/>
      <c r="V48" s="35"/>
      <c r="W48" s="35"/>
      <c r="X48" s="35"/>
      <c r="Y48" s="35"/>
    </row>
    <row r="49" spans="1:25" ht="39.75" customHeight="1">
      <c r="A49" s="77"/>
      <c r="B49" s="89" t="s">
        <v>92</v>
      </c>
      <c r="C49" s="90" t="s">
        <v>93</v>
      </c>
      <c r="D49" s="91" t="s">
        <v>42</v>
      </c>
      <c r="E49" s="92">
        <v>50</v>
      </c>
      <c r="F49" s="93">
        <v>127</v>
      </c>
      <c r="G49" s="94">
        <f t="shared" si="8"/>
        <v>6350</v>
      </c>
      <c r="H49" s="84">
        <v>50</v>
      </c>
      <c r="I49" s="85">
        <v>127</v>
      </c>
      <c r="J49" s="86">
        <f t="shared" si="7"/>
        <v>6350</v>
      </c>
      <c r="K49" s="87">
        <f t="shared" si="9"/>
        <v>0</v>
      </c>
      <c r="L49" s="88" t="s">
        <v>94</v>
      </c>
      <c r="M49" s="35"/>
      <c r="N49" s="35"/>
      <c r="O49" s="35" t="s">
        <v>44</v>
      </c>
      <c r="P49" s="35"/>
      <c r="Q49" s="35"/>
      <c r="R49" s="35"/>
      <c r="S49" s="35"/>
      <c r="T49" s="35"/>
      <c r="U49" s="35"/>
      <c r="V49" s="35"/>
      <c r="W49" s="35"/>
      <c r="X49" s="35"/>
      <c r="Y49" s="35"/>
    </row>
    <row r="50" spans="1:25" ht="25">
      <c r="A50" s="77"/>
      <c r="B50" s="89" t="s">
        <v>95</v>
      </c>
      <c r="C50" s="90" t="s">
        <v>96</v>
      </c>
      <c r="D50" s="91" t="s">
        <v>42</v>
      </c>
      <c r="E50" s="92">
        <v>30</v>
      </c>
      <c r="F50" s="93">
        <v>327</v>
      </c>
      <c r="G50" s="94">
        <f t="shared" si="8"/>
        <v>9810</v>
      </c>
      <c r="H50" s="84"/>
      <c r="I50" s="85"/>
      <c r="J50" s="86"/>
      <c r="K50" s="87">
        <f>G50-J51-J52</f>
        <v>33</v>
      </c>
      <c r="L50" s="88" t="s">
        <v>97</v>
      </c>
      <c r="M50" s="35"/>
      <c r="N50" s="35"/>
      <c r="O50" s="35"/>
      <c r="P50" s="35"/>
      <c r="Q50" s="35"/>
      <c r="R50" s="35"/>
      <c r="S50" s="35"/>
      <c r="T50" s="35"/>
      <c r="U50" s="35"/>
      <c r="V50" s="35"/>
      <c r="W50" s="35"/>
      <c r="X50" s="35"/>
      <c r="Y50" s="35"/>
    </row>
    <row r="51" spans="1:25" ht="39.75" customHeight="1">
      <c r="A51" s="77"/>
      <c r="B51" s="89" t="s">
        <v>98</v>
      </c>
      <c r="C51" s="90" t="s">
        <v>96</v>
      </c>
      <c r="D51" s="91" t="s">
        <v>42</v>
      </c>
      <c r="E51" s="92"/>
      <c r="F51" s="93"/>
      <c r="G51" s="94"/>
      <c r="H51" s="84">
        <v>19</v>
      </c>
      <c r="I51" s="85">
        <v>327</v>
      </c>
      <c r="J51" s="86">
        <f t="shared" ref="J51:J55" si="10">H51*I51</f>
        <v>6213</v>
      </c>
      <c r="K51" s="87"/>
      <c r="L51" s="88" t="s">
        <v>99</v>
      </c>
      <c r="M51" s="35"/>
      <c r="N51" s="35"/>
      <c r="O51" s="35" t="s">
        <v>44</v>
      </c>
      <c r="P51" s="35"/>
      <c r="Q51" s="35"/>
      <c r="R51" s="35"/>
      <c r="S51" s="35"/>
      <c r="T51" s="35"/>
      <c r="U51" s="35"/>
      <c r="V51" s="35"/>
      <c r="W51" s="35"/>
      <c r="X51" s="35"/>
      <c r="Y51" s="35"/>
    </row>
    <row r="52" spans="1:25" ht="39.75" customHeight="1">
      <c r="A52" s="77"/>
      <c r="B52" s="89" t="s">
        <v>100</v>
      </c>
      <c r="C52" s="90" t="s">
        <v>96</v>
      </c>
      <c r="D52" s="91" t="s">
        <v>42</v>
      </c>
      <c r="E52" s="92"/>
      <c r="F52" s="93"/>
      <c r="G52" s="94"/>
      <c r="H52" s="84">
        <v>22</v>
      </c>
      <c r="I52" s="85">
        <v>162</v>
      </c>
      <c r="J52" s="86">
        <f t="shared" si="10"/>
        <v>3564</v>
      </c>
      <c r="K52" s="87"/>
      <c r="L52" s="88" t="s">
        <v>101</v>
      </c>
      <c r="M52" s="35"/>
      <c r="N52" s="35"/>
      <c r="O52" s="35" t="s">
        <v>44</v>
      </c>
      <c r="P52" s="35"/>
      <c r="Q52" s="35"/>
      <c r="R52" s="35"/>
      <c r="S52" s="35"/>
      <c r="T52" s="35"/>
      <c r="U52" s="35"/>
      <c r="V52" s="35"/>
      <c r="W52" s="35"/>
      <c r="X52" s="35"/>
      <c r="Y52" s="35"/>
    </row>
    <row r="53" spans="1:25" ht="100">
      <c r="A53" s="77"/>
      <c r="B53" s="89" t="s">
        <v>102</v>
      </c>
      <c r="C53" s="95" t="s">
        <v>103</v>
      </c>
      <c r="D53" s="91" t="s">
        <v>42</v>
      </c>
      <c r="E53" s="92">
        <v>30</v>
      </c>
      <c r="F53" s="93">
        <v>67</v>
      </c>
      <c r="G53" s="94">
        <f t="shared" ref="G53:G56" si="11">E53*F53</f>
        <v>2010</v>
      </c>
      <c r="H53" s="84">
        <v>37</v>
      </c>
      <c r="I53" s="85">
        <v>54</v>
      </c>
      <c r="J53" s="86">
        <f t="shared" si="10"/>
        <v>1998</v>
      </c>
      <c r="K53" s="87">
        <f t="shared" ref="K53:K55" si="12">G53-J53</f>
        <v>12</v>
      </c>
      <c r="L53" s="88" t="s">
        <v>104</v>
      </c>
      <c r="M53" s="35"/>
      <c r="N53" s="35"/>
      <c r="O53" s="35" t="s">
        <v>44</v>
      </c>
      <c r="P53" s="35"/>
      <c r="Q53" s="35"/>
      <c r="R53" s="35"/>
      <c r="S53" s="35"/>
      <c r="T53" s="35"/>
      <c r="U53" s="35"/>
      <c r="V53" s="35"/>
      <c r="W53" s="35"/>
      <c r="X53" s="35"/>
      <c r="Y53" s="35"/>
    </row>
    <row r="54" spans="1:25" ht="87.5">
      <c r="A54" s="77"/>
      <c r="B54" s="89" t="s">
        <v>105</v>
      </c>
      <c r="C54" s="90" t="s">
        <v>106</v>
      </c>
      <c r="D54" s="91" t="s">
        <v>42</v>
      </c>
      <c r="E54" s="92">
        <v>30</v>
      </c>
      <c r="F54" s="93">
        <v>233</v>
      </c>
      <c r="G54" s="94">
        <f t="shared" si="11"/>
        <v>6990</v>
      </c>
      <c r="H54" s="84">
        <v>34</v>
      </c>
      <c r="I54" s="85">
        <v>203</v>
      </c>
      <c r="J54" s="86">
        <f t="shared" si="10"/>
        <v>6902</v>
      </c>
      <c r="K54" s="87">
        <f t="shared" si="12"/>
        <v>88</v>
      </c>
      <c r="L54" s="88" t="s">
        <v>107</v>
      </c>
      <c r="M54" s="35"/>
      <c r="N54" s="35"/>
      <c r="O54" s="35" t="s">
        <v>44</v>
      </c>
      <c r="P54" s="35"/>
      <c r="Q54" s="35"/>
      <c r="R54" s="35"/>
      <c r="S54" s="35"/>
      <c r="T54" s="35"/>
      <c r="U54" s="35"/>
      <c r="V54" s="35"/>
      <c r="W54" s="35"/>
      <c r="X54" s="35"/>
      <c r="Y54" s="35"/>
    </row>
    <row r="55" spans="1:25" ht="37.5">
      <c r="A55" s="77"/>
      <c r="B55" s="89" t="s">
        <v>108</v>
      </c>
      <c r="C55" s="95" t="s">
        <v>109</v>
      </c>
      <c r="D55" s="91" t="s">
        <v>42</v>
      </c>
      <c r="E55" s="92">
        <v>5</v>
      </c>
      <c r="F55" s="93">
        <v>124</v>
      </c>
      <c r="G55" s="94">
        <f t="shared" si="11"/>
        <v>620</v>
      </c>
      <c r="H55" s="84">
        <v>3</v>
      </c>
      <c r="I55" s="85">
        <v>197</v>
      </c>
      <c r="J55" s="86">
        <f t="shared" si="10"/>
        <v>591</v>
      </c>
      <c r="K55" s="87">
        <f t="shared" si="12"/>
        <v>29</v>
      </c>
      <c r="L55" s="88" t="s">
        <v>110</v>
      </c>
      <c r="M55" s="35"/>
      <c r="N55" s="35"/>
      <c r="O55" s="35" t="s">
        <v>44</v>
      </c>
      <c r="P55" s="35"/>
      <c r="Q55" s="35"/>
      <c r="R55" s="35"/>
      <c r="S55" s="35"/>
      <c r="T55" s="35"/>
      <c r="U55" s="35"/>
      <c r="V55" s="35"/>
      <c r="W55" s="35"/>
      <c r="X55" s="35"/>
      <c r="Y55" s="35"/>
    </row>
    <row r="56" spans="1:25" ht="15.5">
      <c r="A56" s="77"/>
      <c r="B56" s="89" t="s">
        <v>111</v>
      </c>
      <c r="C56" s="90" t="s">
        <v>112</v>
      </c>
      <c r="D56" s="91" t="s">
        <v>42</v>
      </c>
      <c r="E56" s="92">
        <v>4</v>
      </c>
      <c r="F56" s="93">
        <v>350</v>
      </c>
      <c r="G56" s="94">
        <f t="shared" si="11"/>
        <v>1400</v>
      </c>
      <c r="H56" s="84"/>
      <c r="I56" s="85"/>
      <c r="J56" s="86"/>
      <c r="K56" s="87">
        <f>G56-J57-J58</f>
        <v>27</v>
      </c>
      <c r="L56" s="88" t="s">
        <v>113</v>
      </c>
      <c r="M56" s="35"/>
      <c r="N56" s="35"/>
      <c r="O56" s="35"/>
      <c r="P56" s="35"/>
      <c r="Q56" s="35"/>
      <c r="R56" s="35"/>
      <c r="S56" s="35"/>
      <c r="T56" s="35"/>
      <c r="U56" s="35"/>
      <c r="V56" s="35"/>
      <c r="W56" s="35"/>
      <c r="X56" s="35"/>
      <c r="Y56" s="35"/>
    </row>
    <row r="57" spans="1:25" ht="39.75" customHeight="1">
      <c r="A57" s="77"/>
      <c r="B57" s="89" t="s">
        <v>114</v>
      </c>
      <c r="C57" s="90" t="s">
        <v>112</v>
      </c>
      <c r="D57" s="91" t="s">
        <v>42</v>
      </c>
      <c r="E57" s="92"/>
      <c r="F57" s="93"/>
      <c r="G57" s="94"/>
      <c r="H57" s="84">
        <v>10</v>
      </c>
      <c r="I57" s="85">
        <v>75</v>
      </c>
      <c r="J57" s="86">
        <f t="shared" ref="J57:J73" si="13">H57*I57</f>
        <v>750</v>
      </c>
      <c r="K57" s="98"/>
      <c r="L57" s="88" t="s">
        <v>115</v>
      </c>
      <c r="M57" s="35"/>
      <c r="N57" s="35"/>
      <c r="O57" s="35" t="s">
        <v>44</v>
      </c>
      <c r="P57" s="35"/>
      <c r="Q57" s="35"/>
      <c r="R57" s="35"/>
      <c r="S57" s="35"/>
      <c r="T57" s="35"/>
      <c r="U57" s="35"/>
      <c r="V57" s="35"/>
      <c r="W57" s="35"/>
      <c r="X57" s="35"/>
      <c r="Y57" s="35"/>
    </row>
    <row r="58" spans="1:25" ht="39.75" customHeight="1">
      <c r="A58" s="77"/>
      <c r="B58" s="89" t="s">
        <v>116</v>
      </c>
      <c r="C58" s="90" t="s">
        <v>112</v>
      </c>
      <c r="D58" s="91" t="s">
        <v>42</v>
      </c>
      <c r="E58" s="92"/>
      <c r="F58" s="93"/>
      <c r="G58" s="94"/>
      <c r="H58" s="84">
        <v>7</v>
      </c>
      <c r="I58" s="85">
        <v>89</v>
      </c>
      <c r="J58" s="86">
        <f t="shared" si="13"/>
        <v>623</v>
      </c>
      <c r="K58" s="98"/>
      <c r="L58" s="88" t="s">
        <v>117</v>
      </c>
      <c r="M58" s="35"/>
      <c r="N58" s="35"/>
      <c r="O58" s="35" t="s">
        <v>44</v>
      </c>
      <c r="P58" s="35"/>
      <c r="Q58" s="35"/>
      <c r="R58" s="35"/>
      <c r="S58" s="35"/>
      <c r="T58" s="35"/>
      <c r="U58" s="35"/>
      <c r="V58" s="35"/>
      <c r="W58" s="35"/>
      <c r="X58" s="35"/>
      <c r="Y58" s="35"/>
    </row>
    <row r="59" spans="1:25" ht="50">
      <c r="A59" s="77"/>
      <c r="B59" s="89" t="s">
        <v>118</v>
      </c>
      <c r="C59" s="90" t="s">
        <v>119</v>
      </c>
      <c r="D59" s="91" t="s">
        <v>42</v>
      </c>
      <c r="E59" s="92">
        <v>5</v>
      </c>
      <c r="F59" s="93">
        <v>308</v>
      </c>
      <c r="G59" s="94">
        <f t="shared" ref="G59:G74" si="14">E59*F59</f>
        <v>1540</v>
      </c>
      <c r="H59" s="84">
        <v>4</v>
      </c>
      <c r="I59" s="85">
        <v>354</v>
      </c>
      <c r="J59" s="86">
        <f t="shared" si="13"/>
        <v>1416</v>
      </c>
      <c r="K59" s="87">
        <f t="shared" ref="K59:K73" si="15">G59-J59</f>
        <v>124</v>
      </c>
      <c r="L59" s="88" t="s">
        <v>120</v>
      </c>
      <c r="M59" s="35"/>
      <c r="N59" s="35"/>
      <c r="O59" s="35" t="s">
        <v>44</v>
      </c>
      <c r="P59" s="35"/>
      <c r="Q59" s="35"/>
      <c r="R59" s="35"/>
      <c r="S59" s="35"/>
      <c r="T59" s="35"/>
      <c r="U59" s="35"/>
      <c r="V59" s="35"/>
      <c r="W59" s="35"/>
      <c r="X59" s="35"/>
      <c r="Y59" s="35"/>
    </row>
    <row r="60" spans="1:25" ht="75">
      <c r="A60" s="77"/>
      <c r="B60" s="89" t="s">
        <v>121</v>
      </c>
      <c r="C60" s="90" t="s">
        <v>122</v>
      </c>
      <c r="D60" s="91" t="s">
        <v>42</v>
      </c>
      <c r="E60" s="92">
        <v>10</v>
      </c>
      <c r="F60" s="93">
        <v>137</v>
      </c>
      <c r="G60" s="94">
        <f t="shared" si="14"/>
        <v>1370</v>
      </c>
      <c r="H60" s="84">
        <v>11</v>
      </c>
      <c r="I60" s="85">
        <v>116.5</v>
      </c>
      <c r="J60" s="86">
        <f t="shared" si="13"/>
        <v>1281.5</v>
      </c>
      <c r="K60" s="87">
        <f t="shared" si="15"/>
        <v>88.5</v>
      </c>
      <c r="L60" s="88" t="s">
        <v>123</v>
      </c>
      <c r="M60" s="35"/>
      <c r="N60" s="35"/>
      <c r="O60" s="35" t="s">
        <v>44</v>
      </c>
      <c r="P60" s="35"/>
      <c r="Q60" s="35"/>
      <c r="R60" s="35"/>
      <c r="S60" s="35"/>
      <c r="T60" s="35"/>
      <c r="U60" s="35"/>
      <c r="V60" s="35"/>
      <c r="W60" s="35"/>
      <c r="X60" s="35"/>
      <c r="Y60" s="35"/>
    </row>
    <row r="61" spans="1:25" ht="100">
      <c r="A61" s="77"/>
      <c r="B61" s="89" t="s">
        <v>124</v>
      </c>
      <c r="C61" s="90" t="s">
        <v>125</v>
      </c>
      <c r="D61" s="99" t="s">
        <v>42</v>
      </c>
      <c r="E61" s="92">
        <v>25</v>
      </c>
      <c r="F61" s="93">
        <v>190</v>
      </c>
      <c r="G61" s="94">
        <f t="shared" si="14"/>
        <v>4750</v>
      </c>
      <c r="H61" s="84">
        <v>34</v>
      </c>
      <c r="I61" s="85">
        <v>139</v>
      </c>
      <c r="J61" s="86">
        <f t="shared" si="13"/>
        <v>4726</v>
      </c>
      <c r="K61" s="87">
        <f t="shared" si="15"/>
        <v>24</v>
      </c>
      <c r="L61" s="88" t="s">
        <v>126</v>
      </c>
      <c r="M61" s="35"/>
      <c r="N61" s="35"/>
      <c r="O61" s="35" t="s">
        <v>44</v>
      </c>
      <c r="P61" s="35"/>
      <c r="Q61" s="35"/>
      <c r="R61" s="35"/>
      <c r="S61" s="35"/>
      <c r="T61" s="35"/>
      <c r="U61" s="35"/>
      <c r="V61" s="35"/>
      <c r="W61" s="35"/>
      <c r="X61" s="35"/>
      <c r="Y61" s="35"/>
    </row>
    <row r="62" spans="1:25" ht="50">
      <c r="A62" s="77"/>
      <c r="B62" s="89" t="s">
        <v>127</v>
      </c>
      <c r="C62" s="90" t="s">
        <v>128</v>
      </c>
      <c r="D62" s="99" t="s">
        <v>42</v>
      </c>
      <c r="E62" s="92">
        <v>4</v>
      </c>
      <c r="F62" s="93">
        <v>1390</v>
      </c>
      <c r="G62" s="94">
        <f t="shared" si="14"/>
        <v>5560</v>
      </c>
      <c r="H62" s="84">
        <v>4</v>
      </c>
      <c r="I62" s="85">
        <v>1390</v>
      </c>
      <c r="J62" s="86">
        <f t="shared" si="13"/>
        <v>5560</v>
      </c>
      <c r="K62" s="87">
        <f t="shared" si="15"/>
        <v>0</v>
      </c>
      <c r="L62" s="88" t="s">
        <v>129</v>
      </c>
      <c r="M62" s="35"/>
      <c r="N62" s="35"/>
      <c r="O62" s="35" t="s">
        <v>44</v>
      </c>
      <c r="P62" s="35"/>
      <c r="Q62" s="35"/>
      <c r="R62" s="35"/>
      <c r="S62" s="35"/>
      <c r="T62" s="35"/>
      <c r="U62" s="35"/>
      <c r="V62" s="35"/>
      <c r="W62" s="35"/>
      <c r="X62" s="35"/>
      <c r="Y62" s="35"/>
    </row>
    <row r="63" spans="1:25" ht="50">
      <c r="A63" s="77"/>
      <c r="B63" s="89" t="s">
        <v>130</v>
      </c>
      <c r="C63" s="90" t="s">
        <v>131</v>
      </c>
      <c r="D63" s="91" t="s">
        <v>42</v>
      </c>
      <c r="E63" s="92">
        <v>4</v>
      </c>
      <c r="F63" s="93">
        <v>290</v>
      </c>
      <c r="G63" s="94">
        <f t="shared" si="14"/>
        <v>1160</v>
      </c>
      <c r="H63" s="84">
        <v>3</v>
      </c>
      <c r="I63" s="85">
        <v>310</v>
      </c>
      <c r="J63" s="86">
        <f t="shared" si="13"/>
        <v>930</v>
      </c>
      <c r="K63" s="87">
        <f t="shared" si="15"/>
        <v>230</v>
      </c>
      <c r="L63" s="88" t="s">
        <v>132</v>
      </c>
      <c r="M63" s="35"/>
      <c r="N63" s="35"/>
      <c r="O63" s="35"/>
      <c r="P63" s="35"/>
      <c r="Q63" s="35"/>
      <c r="R63" s="35"/>
      <c r="S63" s="35"/>
      <c r="T63" s="35"/>
      <c r="U63" s="35"/>
      <c r="V63" s="35"/>
      <c r="W63" s="35"/>
      <c r="X63" s="35"/>
      <c r="Y63" s="35"/>
    </row>
    <row r="64" spans="1:25" ht="39.75" customHeight="1">
      <c r="A64" s="77"/>
      <c r="B64" s="89" t="s">
        <v>133</v>
      </c>
      <c r="C64" s="90" t="s">
        <v>134</v>
      </c>
      <c r="D64" s="91" t="s">
        <v>42</v>
      </c>
      <c r="E64" s="92">
        <v>5</v>
      </c>
      <c r="F64" s="93">
        <v>60</v>
      </c>
      <c r="G64" s="94">
        <f t="shared" si="14"/>
        <v>300</v>
      </c>
      <c r="H64" s="84">
        <v>5</v>
      </c>
      <c r="I64" s="85">
        <v>60</v>
      </c>
      <c r="J64" s="86">
        <f t="shared" si="13"/>
        <v>300</v>
      </c>
      <c r="K64" s="87">
        <f t="shared" si="15"/>
        <v>0</v>
      </c>
      <c r="L64" s="88" t="s">
        <v>135</v>
      </c>
      <c r="M64" s="35"/>
      <c r="N64" s="35"/>
      <c r="O64" s="35" t="s">
        <v>44</v>
      </c>
      <c r="P64" s="35"/>
      <c r="Q64" s="35"/>
      <c r="R64" s="35"/>
      <c r="S64" s="35"/>
      <c r="T64" s="35"/>
      <c r="U64" s="35"/>
      <c r="V64" s="35"/>
      <c r="W64" s="35"/>
      <c r="X64" s="35"/>
      <c r="Y64" s="35"/>
    </row>
    <row r="65" spans="1:25" ht="87.5">
      <c r="A65" s="77"/>
      <c r="B65" s="89" t="s">
        <v>136</v>
      </c>
      <c r="C65" s="90" t="s">
        <v>137</v>
      </c>
      <c r="D65" s="99" t="s">
        <v>42</v>
      </c>
      <c r="E65" s="103">
        <v>50</v>
      </c>
      <c r="F65" s="93">
        <v>62</v>
      </c>
      <c r="G65" s="94">
        <f t="shared" si="14"/>
        <v>3100</v>
      </c>
      <c r="H65" s="84">
        <v>72</v>
      </c>
      <c r="I65" s="85">
        <v>42.708399999999997</v>
      </c>
      <c r="J65" s="86">
        <f t="shared" si="13"/>
        <v>3075.0047999999997</v>
      </c>
      <c r="K65" s="87">
        <f t="shared" si="15"/>
        <v>24.995200000000295</v>
      </c>
      <c r="L65" s="88" t="s">
        <v>138</v>
      </c>
      <c r="M65" s="35"/>
      <c r="N65" s="35"/>
      <c r="O65" s="35"/>
      <c r="P65" s="35"/>
      <c r="Q65" s="35"/>
      <c r="R65" s="35"/>
      <c r="S65" s="35"/>
      <c r="T65" s="35"/>
      <c r="U65" s="35"/>
      <c r="V65" s="35"/>
      <c r="W65" s="35"/>
      <c r="X65" s="35"/>
      <c r="Y65" s="35"/>
    </row>
    <row r="66" spans="1:25" ht="87.5">
      <c r="A66" s="77"/>
      <c r="B66" s="89" t="s">
        <v>139</v>
      </c>
      <c r="C66" s="90" t="s">
        <v>140</v>
      </c>
      <c r="D66" s="91" t="s">
        <v>42</v>
      </c>
      <c r="E66" s="103">
        <v>100</v>
      </c>
      <c r="F66" s="93">
        <v>30</v>
      </c>
      <c r="G66" s="94">
        <f t="shared" si="14"/>
        <v>3000</v>
      </c>
      <c r="H66" s="84">
        <v>195</v>
      </c>
      <c r="I66" s="85">
        <v>15.38</v>
      </c>
      <c r="J66" s="86">
        <f t="shared" si="13"/>
        <v>2999.1000000000004</v>
      </c>
      <c r="K66" s="87">
        <f t="shared" si="15"/>
        <v>0.8999999999996362</v>
      </c>
      <c r="L66" s="88" t="s">
        <v>141</v>
      </c>
      <c r="M66" s="35"/>
      <c r="N66" s="35"/>
      <c r="O66" s="35"/>
      <c r="P66" s="35"/>
      <c r="Q66" s="35"/>
      <c r="R66" s="35"/>
      <c r="S66" s="35"/>
      <c r="T66" s="35"/>
      <c r="U66" s="35"/>
      <c r="V66" s="35"/>
      <c r="W66" s="35"/>
      <c r="X66" s="35"/>
      <c r="Y66" s="35"/>
    </row>
    <row r="67" spans="1:25" ht="75">
      <c r="A67" s="77"/>
      <c r="B67" s="89" t="s">
        <v>142</v>
      </c>
      <c r="C67" s="90" t="s">
        <v>143</v>
      </c>
      <c r="D67" s="91" t="s">
        <v>42</v>
      </c>
      <c r="E67" s="103">
        <v>100</v>
      </c>
      <c r="F67" s="93">
        <v>30</v>
      </c>
      <c r="G67" s="94">
        <f t="shared" si="14"/>
        <v>3000</v>
      </c>
      <c r="H67" s="84">
        <v>103</v>
      </c>
      <c r="I67" s="85">
        <v>29</v>
      </c>
      <c r="J67" s="86">
        <f t="shared" si="13"/>
        <v>2987</v>
      </c>
      <c r="K67" s="87">
        <f t="shared" si="15"/>
        <v>13</v>
      </c>
      <c r="L67" s="88" t="s">
        <v>144</v>
      </c>
      <c r="M67" s="35"/>
      <c r="N67" s="35"/>
      <c r="O67" s="35" t="s">
        <v>44</v>
      </c>
      <c r="P67" s="35"/>
      <c r="Q67" s="35"/>
      <c r="R67" s="35"/>
      <c r="S67" s="35"/>
      <c r="T67" s="35"/>
      <c r="U67" s="35"/>
      <c r="V67" s="35"/>
      <c r="W67" s="35"/>
      <c r="X67" s="35"/>
      <c r="Y67" s="35"/>
    </row>
    <row r="68" spans="1:25" ht="50">
      <c r="A68" s="77"/>
      <c r="B68" s="89" t="s">
        <v>145</v>
      </c>
      <c r="C68" s="90" t="s">
        <v>146</v>
      </c>
      <c r="D68" s="91" t="s">
        <v>42</v>
      </c>
      <c r="E68" s="103">
        <v>10</v>
      </c>
      <c r="F68" s="93">
        <v>200</v>
      </c>
      <c r="G68" s="94">
        <f t="shared" si="14"/>
        <v>2000</v>
      </c>
      <c r="H68" s="84">
        <v>10</v>
      </c>
      <c r="I68" s="85">
        <v>190</v>
      </c>
      <c r="J68" s="86">
        <f t="shared" si="13"/>
        <v>1900</v>
      </c>
      <c r="K68" s="87">
        <f t="shared" si="15"/>
        <v>100</v>
      </c>
      <c r="L68" s="88" t="s">
        <v>147</v>
      </c>
      <c r="M68" s="35"/>
      <c r="N68" s="35"/>
      <c r="O68" s="35"/>
      <c r="P68" s="35"/>
      <c r="Q68" s="35"/>
      <c r="R68" s="35"/>
      <c r="S68" s="35"/>
      <c r="T68" s="35"/>
      <c r="U68" s="35"/>
      <c r="V68" s="35"/>
      <c r="W68" s="35"/>
      <c r="X68" s="35"/>
      <c r="Y68" s="35"/>
    </row>
    <row r="69" spans="1:25" ht="50">
      <c r="A69" s="77"/>
      <c r="B69" s="89" t="s">
        <v>148</v>
      </c>
      <c r="C69" s="90" t="s">
        <v>149</v>
      </c>
      <c r="D69" s="91" t="s">
        <v>42</v>
      </c>
      <c r="E69" s="103">
        <v>3</v>
      </c>
      <c r="F69" s="93">
        <v>490</v>
      </c>
      <c r="G69" s="94">
        <f t="shared" si="14"/>
        <v>1470</v>
      </c>
      <c r="H69" s="84">
        <v>2</v>
      </c>
      <c r="I69" s="85">
        <v>735</v>
      </c>
      <c r="J69" s="86">
        <f t="shared" si="13"/>
        <v>1470</v>
      </c>
      <c r="K69" s="87">
        <f t="shared" si="15"/>
        <v>0</v>
      </c>
      <c r="L69" s="88" t="s">
        <v>150</v>
      </c>
      <c r="M69" s="35"/>
      <c r="N69" s="35"/>
      <c r="O69" s="35" t="s">
        <v>44</v>
      </c>
      <c r="P69" s="35"/>
      <c r="Q69" s="35"/>
      <c r="R69" s="35"/>
      <c r="S69" s="35"/>
      <c r="T69" s="35"/>
      <c r="U69" s="35"/>
      <c r="V69" s="35"/>
      <c r="W69" s="35"/>
      <c r="X69" s="35"/>
      <c r="Y69" s="35"/>
    </row>
    <row r="70" spans="1:25" ht="50">
      <c r="A70" s="77"/>
      <c r="B70" s="89" t="s">
        <v>151</v>
      </c>
      <c r="C70" s="90" t="s">
        <v>152</v>
      </c>
      <c r="D70" s="91" t="s">
        <v>42</v>
      </c>
      <c r="E70" s="103">
        <v>5</v>
      </c>
      <c r="F70" s="93">
        <v>283</v>
      </c>
      <c r="G70" s="94">
        <f t="shared" si="14"/>
        <v>1415</v>
      </c>
      <c r="H70" s="84">
        <v>4</v>
      </c>
      <c r="I70" s="85">
        <v>288.89999999999998</v>
      </c>
      <c r="J70" s="86">
        <f t="shared" si="13"/>
        <v>1155.5999999999999</v>
      </c>
      <c r="K70" s="87">
        <f t="shared" si="15"/>
        <v>259.40000000000009</v>
      </c>
      <c r="L70" s="88" t="s">
        <v>153</v>
      </c>
      <c r="M70" s="35"/>
      <c r="N70" s="35"/>
      <c r="O70" s="35" t="s">
        <v>44</v>
      </c>
      <c r="P70" s="35"/>
      <c r="Q70" s="35"/>
      <c r="R70" s="35"/>
      <c r="S70" s="35"/>
      <c r="T70" s="35"/>
      <c r="U70" s="35"/>
      <c r="V70" s="35"/>
      <c r="W70" s="35"/>
      <c r="X70" s="35"/>
      <c r="Y70" s="35"/>
    </row>
    <row r="71" spans="1:25" ht="50">
      <c r="A71" s="77"/>
      <c r="B71" s="89" t="s">
        <v>154</v>
      </c>
      <c r="C71" s="90" t="s">
        <v>155</v>
      </c>
      <c r="D71" s="91" t="s">
        <v>42</v>
      </c>
      <c r="E71" s="103">
        <v>30</v>
      </c>
      <c r="F71" s="93">
        <v>142</v>
      </c>
      <c r="G71" s="94">
        <f t="shared" si="14"/>
        <v>4260</v>
      </c>
      <c r="H71" s="84">
        <v>28</v>
      </c>
      <c r="I71" s="85">
        <v>149</v>
      </c>
      <c r="J71" s="86">
        <f t="shared" si="13"/>
        <v>4172</v>
      </c>
      <c r="K71" s="87">
        <f t="shared" si="15"/>
        <v>88</v>
      </c>
      <c r="L71" s="88" t="s">
        <v>156</v>
      </c>
      <c r="M71" s="35"/>
      <c r="N71" s="35"/>
      <c r="O71" s="35" t="s">
        <v>44</v>
      </c>
      <c r="P71" s="35"/>
      <c r="Q71" s="35"/>
      <c r="R71" s="35"/>
      <c r="S71" s="35"/>
      <c r="T71" s="35"/>
      <c r="U71" s="35"/>
      <c r="V71" s="35"/>
      <c r="W71" s="35"/>
      <c r="X71" s="35"/>
      <c r="Y71" s="35"/>
    </row>
    <row r="72" spans="1:25" ht="39.75" customHeight="1">
      <c r="A72" s="77"/>
      <c r="B72" s="89" t="s">
        <v>157</v>
      </c>
      <c r="C72" s="90" t="s">
        <v>158</v>
      </c>
      <c r="D72" s="91" t="s">
        <v>42</v>
      </c>
      <c r="E72" s="104">
        <v>30</v>
      </c>
      <c r="F72" s="93">
        <v>130</v>
      </c>
      <c r="G72" s="94">
        <f t="shared" si="14"/>
        <v>3900</v>
      </c>
      <c r="H72" s="84">
        <v>30</v>
      </c>
      <c r="I72" s="85">
        <v>130</v>
      </c>
      <c r="J72" s="86">
        <f t="shared" si="13"/>
        <v>3900</v>
      </c>
      <c r="K72" s="87">
        <f t="shared" si="15"/>
        <v>0</v>
      </c>
      <c r="L72" s="88" t="s">
        <v>159</v>
      </c>
      <c r="M72" s="35"/>
      <c r="N72" s="35"/>
      <c r="O72" s="35" t="s">
        <v>44</v>
      </c>
      <c r="P72" s="35"/>
      <c r="Q72" s="35"/>
      <c r="R72" s="35"/>
      <c r="S72" s="35"/>
      <c r="T72" s="35"/>
      <c r="U72" s="35"/>
      <c r="V72" s="35"/>
      <c r="W72" s="35"/>
      <c r="X72" s="35"/>
      <c r="Y72" s="35"/>
    </row>
    <row r="73" spans="1:25" ht="39.75" customHeight="1">
      <c r="A73" s="77"/>
      <c r="B73" s="89" t="s">
        <v>160</v>
      </c>
      <c r="C73" s="90" t="s">
        <v>161</v>
      </c>
      <c r="D73" s="91" t="s">
        <v>42</v>
      </c>
      <c r="E73" s="103">
        <v>2</v>
      </c>
      <c r="F73" s="93">
        <v>386</v>
      </c>
      <c r="G73" s="94">
        <f t="shared" si="14"/>
        <v>772</v>
      </c>
      <c r="H73" s="84">
        <v>2</v>
      </c>
      <c r="I73" s="85">
        <v>386</v>
      </c>
      <c r="J73" s="86">
        <f t="shared" si="13"/>
        <v>772</v>
      </c>
      <c r="K73" s="87">
        <f t="shared" si="15"/>
        <v>0</v>
      </c>
      <c r="L73" s="88" t="s">
        <v>162</v>
      </c>
      <c r="M73" s="35"/>
      <c r="N73" s="35"/>
      <c r="O73" s="35" t="s">
        <v>44</v>
      </c>
      <c r="P73" s="35"/>
      <c r="Q73" s="35"/>
      <c r="R73" s="35"/>
      <c r="S73" s="35"/>
      <c r="T73" s="35"/>
      <c r="U73" s="35"/>
      <c r="V73" s="35"/>
      <c r="W73" s="35"/>
      <c r="X73" s="35"/>
      <c r="Y73" s="35"/>
    </row>
    <row r="74" spans="1:25" ht="39.75" customHeight="1">
      <c r="A74" s="77"/>
      <c r="B74" s="89" t="s">
        <v>163</v>
      </c>
      <c r="C74" s="90" t="s">
        <v>164</v>
      </c>
      <c r="D74" s="99" t="s">
        <v>42</v>
      </c>
      <c r="E74" s="103">
        <v>30</v>
      </c>
      <c r="F74" s="93">
        <v>47</v>
      </c>
      <c r="G74" s="94">
        <f t="shared" si="14"/>
        <v>1410</v>
      </c>
      <c r="H74" s="84"/>
      <c r="I74" s="85"/>
      <c r="J74" s="86"/>
      <c r="K74" s="87">
        <f>G74-J75-J76-J77-J78-J79-J80-J81</f>
        <v>2.4899999999999807</v>
      </c>
      <c r="L74" s="88" t="s">
        <v>165</v>
      </c>
      <c r="M74" s="35"/>
      <c r="N74" s="35"/>
      <c r="O74" s="35"/>
      <c r="P74" s="35"/>
      <c r="Q74" s="35"/>
      <c r="R74" s="35"/>
      <c r="S74" s="35"/>
      <c r="T74" s="35"/>
      <c r="U74" s="35"/>
      <c r="V74" s="35"/>
      <c r="W74" s="35"/>
      <c r="X74" s="35"/>
      <c r="Y74" s="35"/>
    </row>
    <row r="75" spans="1:25" ht="37.5">
      <c r="A75" s="77"/>
      <c r="B75" s="89" t="s">
        <v>166</v>
      </c>
      <c r="C75" s="90" t="s">
        <v>164</v>
      </c>
      <c r="D75" s="99" t="s">
        <v>42</v>
      </c>
      <c r="E75" s="103"/>
      <c r="F75" s="93"/>
      <c r="G75" s="94"/>
      <c r="H75" s="84">
        <v>1</v>
      </c>
      <c r="I75" s="85">
        <v>47.2</v>
      </c>
      <c r="J75" s="86">
        <f t="shared" ref="J75:J81" si="16">H75*I75</f>
        <v>47.2</v>
      </c>
      <c r="K75" s="98"/>
      <c r="L75" s="88" t="s">
        <v>167</v>
      </c>
      <c r="M75" s="35"/>
      <c r="N75" s="35"/>
      <c r="O75" s="35" t="s">
        <v>44</v>
      </c>
      <c r="P75" s="35"/>
      <c r="Q75" s="35"/>
      <c r="R75" s="35"/>
      <c r="S75" s="35"/>
      <c r="T75" s="35"/>
      <c r="U75" s="35"/>
      <c r="V75" s="35"/>
      <c r="W75" s="35"/>
      <c r="X75" s="35"/>
      <c r="Y75" s="35"/>
    </row>
    <row r="76" spans="1:25" ht="25">
      <c r="A76" s="77"/>
      <c r="B76" s="89" t="s">
        <v>168</v>
      </c>
      <c r="C76" s="90" t="s">
        <v>164</v>
      </c>
      <c r="D76" s="99" t="s">
        <v>42</v>
      </c>
      <c r="E76" s="103"/>
      <c r="F76" s="93"/>
      <c r="G76" s="94"/>
      <c r="H76" s="84">
        <v>1</v>
      </c>
      <c r="I76" s="85">
        <v>203.8</v>
      </c>
      <c r="J76" s="86">
        <f t="shared" si="16"/>
        <v>203.8</v>
      </c>
      <c r="K76" s="98"/>
      <c r="L76" s="88" t="s">
        <v>169</v>
      </c>
      <c r="M76" s="35"/>
      <c r="N76" s="35"/>
      <c r="O76" s="35" t="s">
        <v>44</v>
      </c>
      <c r="P76" s="35"/>
      <c r="Q76" s="35"/>
      <c r="R76" s="35"/>
      <c r="S76" s="35"/>
      <c r="T76" s="35"/>
      <c r="U76" s="35"/>
      <c r="V76" s="35"/>
      <c r="W76" s="35"/>
      <c r="X76" s="35"/>
      <c r="Y76" s="35"/>
    </row>
    <row r="77" spans="1:25" ht="25">
      <c r="A77" s="77"/>
      <c r="B77" s="89" t="s">
        <v>170</v>
      </c>
      <c r="C77" s="90" t="s">
        <v>164</v>
      </c>
      <c r="D77" s="99" t="s">
        <v>42</v>
      </c>
      <c r="E77" s="103"/>
      <c r="F77" s="93"/>
      <c r="G77" s="94"/>
      <c r="H77" s="105">
        <v>0.998</v>
      </c>
      <c r="I77" s="85">
        <v>145</v>
      </c>
      <c r="J77" s="86">
        <f t="shared" si="16"/>
        <v>144.71</v>
      </c>
      <c r="K77" s="98"/>
      <c r="L77" s="88" t="s">
        <v>171</v>
      </c>
      <c r="M77" s="35"/>
      <c r="N77" s="35"/>
      <c r="O77" s="35" t="s">
        <v>44</v>
      </c>
      <c r="P77" s="35"/>
      <c r="Q77" s="35"/>
      <c r="R77" s="35"/>
      <c r="S77" s="35"/>
      <c r="T77" s="35"/>
      <c r="U77" s="35"/>
      <c r="V77" s="35"/>
      <c r="W77" s="35"/>
      <c r="X77" s="35"/>
      <c r="Y77" s="35"/>
    </row>
    <row r="78" spans="1:25" ht="25">
      <c r="A78" s="77"/>
      <c r="B78" s="89" t="s">
        <v>172</v>
      </c>
      <c r="C78" s="90" t="s">
        <v>164</v>
      </c>
      <c r="D78" s="99" t="s">
        <v>42</v>
      </c>
      <c r="E78" s="103"/>
      <c r="F78" s="93"/>
      <c r="G78" s="94"/>
      <c r="H78" s="84">
        <v>1</v>
      </c>
      <c r="I78" s="85">
        <v>184.9</v>
      </c>
      <c r="J78" s="86">
        <f t="shared" si="16"/>
        <v>184.9</v>
      </c>
      <c r="K78" s="98"/>
      <c r="L78" s="88" t="s">
        <v>173</v>
      </c>
      <c r="M78" s="35"/>
      <c r="N78" s="35"/>
      <c r="O78" s="35" t="s">
        <v>44</v>
      </c>
      <c r="P78" s="35"/>
      <c r="Q78" s="35"/>
      <c r="R78" s="35"/>
      <c r="S78" s="35"/>
      <c r="T78" s="35"/>
      <c r="U78" s="35"/>
      <c r="V78" s="35"/>
      <c r="W78" s="35"/>
      <c r="X78" s="35"/>
      <c r="Y78" s="35"/>
    </row>
    <row r="79" spans="1:25" ht="25">
      <c r="A79" s="77"/>
      <c r="B79" s="89" t="s">
        <v>174</v>
      </c>
      <c r="C79" s="106" t="s">
        <v>175</v>
      </c>
      <c r="D79" s="99" t="s">
        <v>42</v>
      </c>
      <c r="E79" s="103"/>
      <c r="F79" s="93"/>
      <c r="G79" s="94"/>
      <c r="H79" s="84">
        <v>1</v>
      </c>
      <c r="I79" s="85">
        <v>383.8</v>
      </c>
      <c r="J79" s="86">
        <f t="shared" si="16"/>
        <v>383.8</v>
      </c>
      <c r="K79" s="98"/>
      <c r="L79" s="88" t="s">
        <v>176</v>
      </c>
      <c r="M79" s="35"/>
      <c r="N79" s="35"/>
      <c r="O79" s="35" t="s">
        <v>44</v>
      </c>
      <c r="P79" s="35"/>
      <c r="Q79" s="35"/>
      <c r="R79" s="35"/>
      <c r="S79" s="35"/>
      <c r="T79" s="35"/>
      <c r="U79" s="35"/>
      <c r="V79" s="35"/>
      <c r="W79" s="35"/>
      <c r="X79" s="35"/>
      <c r="Y79" s="35"/>
    </row>
    <row r="80" spans="1:25" ht="37.5">
      <c r="A80" s="77"/>
      <c r="B80" s="89" t="s">
        <v>177</v>
      </c>
      <c r="C80" s="106" t="s">
        <v>175</v>
      </c>
      <c r="D80" s="99" t="s">
        <v>42</v>
      </c>
      <c r="E80" s="103"/>
      <c r="F80" s="93"/>
      <c r="G80" s="94"/>
      <c r="H80" s="84">
        <v>1</v>
      </c>
      <c r="I80" s="85">
        <v>233.2</v>
      </c>
      <c r="J80" s="86">
        <f t="shared" si="16"/>
        <v>233.2</v>
      </c>
      <c r="K80" s="98"/>
      <c r="L80" s="88" t="s">
        <v>178</v>
      </c>
      <c r="M80" s="35"/>
      <c r="N80" s="35"/>
      <c r="O80" s="35" t="s">
        <v>44</v>
      </c>
      <c r="P80" s="35"/>
      <c r="Q80" s="35"/>
      <c r="R80" s="35"/>
      <c r="S80" s="35"/>
      <c r="T80" s="35"/>
      <c r="U80" s="35"/>
      <c r="V80" s="35"/>
      <c r="W80" s="35"/>
      <c r="X80" s="35"/>
      <c r="Y80" s="35"/>
    </row>
    <row r="81" spans="1:25" ht="37.5">
      <c r="A81" s="77"/>
      <c r="B81" s="89" t="s">
        <v>179</v>
      </c>
      <c r="C81" s="106" t="s">
        <v>175</v>
      </c>
      <c r="D81" s="99" t="s">
        <v>42</v>
      </c>
      <c r="E81" s="103"/>
      <c r="F81" s="93"/>
      <c r="G81" s="94"/>
      <c r="H81" s="84">
        <v>1</v>
      </c>
      <c r="I81" s="85">
        <v>209.9</v>
      </c>
      <c r="J81" s="86">
        <f t="shared" si="16"/>
        <v>209.9</v>
      </c>
      <c r="K81" s="98"/>
      <c r="L81" s="88" t="s">
        <v>180</v>
      </c>
      <c r="M81" s="35"/>
      <c r="N81" s="35"/>
      <c r="O81" s="35" t="s">
        <v>44</v>
      </c>
      <c r="P81" s="35"/>
      <c r="Q81" s="35"/>
      <c r="R81" s="35"/>
      <c r="S81" s="35"/>
      <c r="T81" s="35"/>
      <c r="U81" s="35"/>
      <c r="V81" s="35"/>
      <c r="W81" s="35"/>
      <c r="X81" s="35"/>
      <c r="Y81" s="35"/>
    </row>
    <row r="82" spans="1:25" ht="39.75" customHeight="1">
      <c r="A82" s="77"/>
      <c r="B82" s="89" t="s">
        <v>181</v>
      </c>
      <c r="C82" s="90" t="s">
        <v>182</v>
      </c>
      <c r="D82" s="91" t="s">
        <v>42</v>
      </c>
      <c r="E82" s="103">
        <v>10</v>
      </c>
      <c r="F82" s="93">
        <v>310</v>
      </c>
      <c r="G82" s="94">
        <f>E82*F82</f>
        <v>3100</v>
      </c>
      <c r="H82" s="84"/>
      <c r="I82" s="85"/>
      <c r="J82" s="86"/>
      <c r="K82" s="87">
        <f>G82-J83-J84-J85-J86-J87</f>
        <v>13</v>
      </c>
      <c r="L82" s="88" t="s">
        <v>183</v>
      </c>
      <c r="M82" s="35"/>
      <c r="N82" s="35"/>
      <c r="O82" s="35"/>
      <c r="P82" s="35"/>
      <c r="Q82" s="35"/>
      <c r="R82" s="35"/>
      <c r="S82" s="35"/>
      <c r="T82" s="35"/>
      <c r="U82" s="35"/>
      <c r="V82" s="35"/>
      <c r="W82" s="35"/>
      <c r="X82" s="35"/>
      <c r="Y82" s="35"/>
    </row>
    <row r="83" spans="1:25" ht="25">
      <c r="A83" s="77"/>
      <c r="B83" s="89" t="s">
        <v>184</v>
      </c>
      <c r="C83" s="90" t="s">
        <v>185</v>
      </c>
      <c r="D83" s="91" t="s">
        <v>42</v>
      </c>
      <c r="E83" s="104"/>
      <c r="F83" s="93"/>
      <c r="G83" s="94"/>
      <c r="H83" s="84">
        <v>2</v>
      </c>
      <c r="I83" s="85">
        <v>461</v>
      </c>
      <c r="J83" s="86">
        <f t="shared" ref="J83:J87" si="17">H83*I83</f>
        <v>922</v>
      </c>
      <c r="K83" s="98"/>
      <c r="L83" s="88" t="s">
        <v>186</v>
      </c>
      <c r="M83" s="35"/>
      <c r="N83" s="35"/>
      <c r="O83" s="35"/>
      <c r="P83" s="35"/>
      <c r="Q83" s="35"/>
      <c r="R83" s="35"/>
      <c r="S83" s="35"/>
      <c r="T83" s="35"/>
      <c r="U83" s="35"/>
      <c r="V83" s="35"/>
      <c r="W83" s="35"/>
      <c r="X83" s="35"/>
      <c r="Y83" s="35"/>
    </row>
    <row r="84" spans="1:25" ht="39.75" customHeight="1">
      <c r="A84" s="77"/>
      <c r="B84" s="89" t="s">
        <v>187</v>
      </c>
      <c r="C84" s="90" t="s">
        <v>185</v>
      </c>
      <c r="D84" s="91" t="s">
        <v>42</v>
      </c>
      <c r="E84" s="104"/>
      <c r="F84" s="93"/>
      <c r="G84" s="94"/>
      <c r="H84" s="84">
        <v>2</v>
      </c>
      <c r="I84" s="85">
        <v>387</v>
      </c>
      <c r="J84" s="86">
        <f t="shared" si="17"/>
        <v>774</v>
      </c>
      <c r="K84" s="98"/>
      <c r="L84" s="88" t="s">
        <v>188</v>
      </c>
      <c r="M84" s="35"/>
      <c r="N84" s="35"/>
      <c r="O84" s="35"/>
      <c r="P84" s="35"/>
      <c r="Q84" s="35"/>
      <c r="R84" s="35"/>
      <c r="S84" s="35"/>
      <c r="T84" s="35"/>
      <c r="U84" s="35"/>
      <c r="V84" s="35"/>
      <c r="W84" s="35"/>
      <c r="X84" s="35"/>
      <c r="Y84" s="35"/>
    </row>
    <row r="85" spans="1:25" ht="25">
      <c r="A85" s="77"/>
      <c r="B85" s="89" t="s">
        <v>189</v>
      </c>
      <c r="C85" s="90" t="s">
        <v>185</v>
      </c>
      <c r="D85" s="91" t="s">
        <v>42</v>
      </c>
      <c r="E85" s="104"/>
      <c r="F85" s="93"/>
      <c r="G85" s="94"/>
      <c r="H85" s="84">
        <v>2</v>
      </c>
      <c r="I85" s="85">
        <v>309</v>
      </c>
      <c r="J85" s="86">
        <f t="shared" si="17"/>
        <v>618</v>
      </c>
      <c r="K85" s="98"/>
      <c r="L85" s="88" t="s">
        <v>190</v>
      </c>
      <c r="M85" s="35"/>
      <c r="N85" s="35"/>
      <c r="O85" s="35"/>
      <c r="P85" s="35"/>
      <c r="Q85" s="35"/>
      <c r="R85" s="35"/>
      <c r="S85" s="35"/>
      <c r="T85" s="35"/>
      <c r="U85" s="35"/>
      <c r="V85" s="35"/>
      <c r="W85" s="35"/>
      <c r="X85" s="35"/>
      <c r="Y85" s="35"/>
    </row>
    <row r="86" spans="1:25" ht="25">
      <c r="A86" s="77"/>
      <c r="B86" s="89" t="s">
        <v>191</v>
      </c>
      <c r="C86" s="90" t="s">
        <v>185</v>
      </c>
      <c r="D86" s="91" t="s">
        <v>42</v>
      </c>
      <c r="E86" s="104"/>
      <c r="F86" s="93"/>
      <c r="G86" s="94"/>
      <c r="H86" s="84">
        <v>2</v>
      </c>
      <c r="I86" s="85">
        <v>258</v>
      </c>
      <c r="J86" s="86">
        <f t="shared" si="17"/>
        <v>516</v>
      </c>
      <c r="K86" s="98"/>
      <c r="L86" s="88" t="s">
        <v>192</v>
      </c>
      <c r="M86" s="35"/>
      <c r="N86" s="35"/>
      <c r="O86" s="35"/>
      <c r="P86" s="35"/>
      <c r="Q86" s="35"/>
      <c r="R86" s="35"/>
      <c r="S86" s="35"/>
      <c r="T86" s="35"/>
      <c r="U86" s="35"/>
      <c r="V86" s="35"/>
      <c r="W86" s="35"/>
      <c r="X86" s="35"/>
      <c r="Y86" s="35"/>
    </row>
    <row r="87" spans="1:25" ht="39.75" customHeight="1">
      <c r="A87" s="77"/>
      <c r="B87" s="89" t="s">
        <v>193</v>
      </c>
      <c r="C87" s="90" t="s">
        <v>185</v>
      </c>
      <c r="D87" s="91" t="s">
        <v>42</v>
      </c>
      <c r="E87" s="104"/>
      <c r="F87" s="93"/>
      <c r="G87" s="94"/>
      <c r="H87" s="84">
        <v>1</v>
      </c>
      <c r="I87" s="85">
        <v>257</v>
      </c>
      <c r="J87" s="86">
        <f t="shared" si="17"/>
        <v>257</v>
      </c>
      <c r="K87" s="98"/>
      <c r="L87" s="88" t="s">
        <v>194</v>
      </c>
      <c r="M87" s="35"/>
      <c r="N87" s="35"/>
      <c r="O87" s="35"/>
      <c r="P87" s="35"/>
      <c r="Q87" s="35"/>
      <c r="R87" s="35"/>
      <c r="S87" s="35"/>
      <c r="T87" s="35"/>
      <c r="U87" s="35"/>
      <c r="V87" s="35"/>
      <c r="W87" s="35"/>
      <c r="X87" s="35"/>
      <c r="Y87" s="35"/>
    </row>
    <row r="88" spans="1:25" ht="39.75" customHeight="1">
      <c r="A88" s="77"/>
      <c r="B88" s="89" t="s">
        <v>195</v>
      </c>
      <c r="C88" s="90" t="s">
        <v>196</v>
      </c>
      <c r="D88" s="99" t="s">
        <v>42</v>
      </c>
      <c r="E88" s="104">
        <v>20</v>
      </c>
      <c r="F88" s="93">
        <v>83</v>
      </c>
      <c r="G88" s="94">
        <f>E88*F88</f>
        <v>1660</v>
      </c>
      <c r="H88" s="84"/>
      <c r="I88" s="85"/>
      <c r="J88" s="86"/>
      <c r="K88" s="87">
        <f>G88-J89-J90-J91-J92-J93-J94-J95-J96</f>
        <v>44.093699999999814</v>
      </c>
      <c r="L88" s="88" t="s">
        <v>197</v>
      </c>
      <c r="M88" s="35"/>
      <c r="N88" s="35"/>
      <c r="O88" s="35"/>
      <c r="P88" s="35"/>
      <c r="Q88" s="35"/>
      <c r="R88" s="35"/>
      <c r="S88" s="35"/>
      <c r="T88" s="35"/>
      <c r="U88" s="35"/>
      <c r="V88" s="35"/>
      <c r="W88" s="35"/>
      <c r="X88" s="35"/>
      <c r="Y88" s="35"/>
    </row>
    <row r="89" spans="1:25" ht="25">
      <c r="A89" s="77"/>
      <c r="B89" s="89" t="s">
        <v>198</v>
      </c>
      <c r="C89" s="90" t="s">
        <v>196</v>
      </c>
      <c r="D89" s="99" t="s">
        <v>42</v>
      </c>
      <c r="E89" s="104"/>
      <c r="F89" s="93"/>
      <c r="G89" s="94"/>
      <c r="H89" s="105">
        <v>1.018</v>
      </c>
      <c r="I89" s="85">
        <v>171.7</v>
      </c>
      <c r="J89" s="86">
        <f t="shared" ref="J89:J98" si="18">H89*I89</f>
        <v>174.79059999999998</v>
      </c>
      <c r="K89" s="98"/>
      <c r="L89" s="88" t="s">
        <v>199</v>
      </c>
      <c r="M89" s="35"/>
      <c r="N89" s="35"/>
      <c r="O89" s="35" t="s">
        <v>44</v>
      </c>
      <c r="P89" s="35"/>
      <c r="Q89" s="35"/>
      <c r="R89" s="35"/>
      <c r="S89" s="35"/>
      <c r="T89" s="35"/>
      <c r="U89" s="35"/>
      <c r="V89" s="35"/>
      <c r="W89" s="35"/>
      <c r="X89" s="35"/>
      <c r="Y89" s="35"/>
    </row>
    <row r="90" spans="1:25" ht="25">
      <c r="A90" s="77"/>
      <c r="B90" s="89" t="s">
        <v>200</v>
      </c>
      <c r="C90" s="90" t="s">
        <v>196</v>
      </c>
      <c r="D90" s="99" t="s">
        <v>42</v>
      </c>
      <c r="E90" s="104"/>
      <c r="F90" s="93"/>
      <c r="G90" s="94"/>
      <c r="H90" s="84">
        <v>1</v>
      </c>
      <c r="I90" s="85">
        <v>115.4</v>
      </c>
      <c r="J90" s="86">
        <f t="shared" si="18"/>
        <v>115.4</v>
      </c>
      <c r="K90" s="98"/>
      <c r="L90" s="88" t="s">
        <v>201</v>
      </c>
      <c r="M90" s="35"/>
      <c r="N90" s="35"/>
      <c r="O90" s="35" t="s">
        <v>44</v>
      </c>
      <c r="P90" s="35"/>
      <c r="Q90" s="35"/>
      <c r="R90" s="35"/>
      <c r="S90" s="35"/>
      <c r="T90" s="35"/>
      <c r="U90" s="35"/>
      <c r="V90" s="35"/>
      <c r="W90" s="35"/>
      <c r="X90" s="35"/>
      <c r="Y90" s="35"/>
    </row>
    <row r="91" spans="1:25" ht="37.5">
      <c r="A91" s="77"/>
      <c r="B91" s="89" t="s">
        <v>202</v>
      </c>
      <c r="C91" s="90" t="s">
        <v>196</v>
      </c>
      <c r="D91" s="99" t="s">
        <v>42</v>
      </c>
      <c r="E91" s="104"/>
      <c r="F91" s="93"/>
      <c r="G91" s="94"/>
      <c r="H91" s="84">
        <v>2</v>
      </c>
      <c r="I91" s="85">
        <v>119</v>
      </c>
      <c r="J91" s="86">
        <f t="shared" si="18"/>
        <v>238</v>
      </c>
      <c r="K91" s="98"/>
      <c r="L91" s="88" t="s">
        <v>203</v>
      </c>
      <c r="M91" s="35"/>
      <c r="N91" s="35"/>
      <c r="O91" s="35" t="s">
        <v>44</v>
      </c>
      <c r="P91" s="35"/>
      <c r="Q91" s="35"/>
      <c r="R91" s="35"/>
      <c r="S91" s="35"/>
      <c r="T91" s="35"/>
      <c r="U91" s="35"/>
      <c r="V91" s="35"/>
      <c r="W91" s="35"/>
      <c r="X91" s="35"/>
      <c r="Y91" s="35"/>
    </row>
    <row r="92" spans="1:25" ht="25">
      <c r="A92" s="77"/>
      <c r="B92" s="89" t="s">
        <v>204</v>
      </c>
      <c r="C92" s="90" t="s">
        <v>196</v>
      </c>
      <c r="D92" s="99" t="s">
        <v>42</v>
      </c>
      <c r="E92" s="104"/>
      <c r="F92" s="93"/>
      <c r="G92" s="94"/>
      <c r="H92" s="105">
        <v>1.0109999999999999</v>
      </c>
      <c r="I92" s="85">
        <v>194.5</v>
      </c>
      <c r="J92" s="86">
        <f t="shared" si="18"/>
        <v>196.63949999999997</v>
      </c>
      <c r="K92" s="98"/>
      <c r="L92" s="88" t="s">
        <v>205</v>
      </c>
      <c r="M92" s="35"/>
      <c r="N92" s="35"/>
      <c r="O92" s="35" t="s">
        <v>44</v>
      </c>
      <c r="P92" s="35"/>
      <c r="Q92" s="35"/>
      <c r="R92" s="35"/>
      <c r="S92" s="35"/>
      <c r="T92" s="35"/>
      <c r="U92" s="35"/>
      <c r="V92" s="35"/>
      <c r="W92" s="35"/>
      <c r="X92" s="35"/>
      <c r="Y92" s="35"/>
    </row>
    <row r="93" spans="1:25" ht="25">
      <c r="A93" s="77"/>
      <c r="B93" s="89" t="s">
        <v>206</v>
      </c>
      <c r="C93" s="90" t="s">
        <v>196</v>
      </c>
      <c r="D93" s="99" t="s">
        <v>42</v>
      </c>
      <c r="E93" s="104"/>
      <c r="F93" s="93"/>
      <c r="G93" s="94"/>
      <c r="H93" s="84">
        <v>1</v>
      </c>
      <c r="I93" s="85">
        <v>104.2</v>
      </c>
      <c r="J93" s="86">
        <f t="shared" si="18"/>
        <v>104.2</v>
      </c>
      <c r="K93" s="98"/>
      <c r="L93" s="88" t="s">
        <v>207</v>
      </c>
      <c r="M93" s="35"/>
      <c r="N93" s="35"/>
      <c r="O93" s="35" t="s">
        <v>44</v>
      </c>
      <c r="P93" s="35"/>
      <c r="Q93" s="35"/>
      <c r="R93" s="35"/>
      <c r="S93" s="35"/>
      <c r="T93" s="35"/>
      <c r="U93" s="35"/>
      <c r="V93" s="35"/>
      <c r="W93" s="35"/>
      <c r="X93" s="35"/>
      <c r="Y93" s="35"/>
    </row>
    <row r="94" spans="1:25" ht="37.5">
      <c r="A94" s="77"/>
      <c r="B94" s="89" t="s">
        <v>208</v>
      </c>
      <c r="C94" s="90" t="s">
        <v>196</v>
      </c>
      <c r="D94" s="99" t="s">
        <v>42</v>
      </c>
      <c r="E94" s="104"/>
      <c r="F94" s="93"/>
      <c r="G94" s="94"/>
      <c r="H94" s="105">
        <v>1.0109999999999999</v>
      </c>
      <c r="I94" s="85">
        <v>234.2</v>
      </c>
      <c r="J94" s="86">
        <f t="shared" si="18"/>
        <v>236.77619999999996</v>
      </c>
      <c r="K94" s="98"/>
      <c r="L94" s="88" t="s">
        <v>209</v>
      </c>
      <c r="M94" s="35"/>
      <c r="N94" s="35"/>
      <c r="O94" s="35" t="s">
        <v>44</v>
      </c>
      <c r="P94" s="35"/>
      <c r="Q94" s="35"/>
      <c r="R94" s="35"/>
      <c r="S94" s="35"/>
      <c r="T94" s="35"/>
      <c r="U94" s="35"/>
      <c r="V94" s="35"/>
      <c r="W94" s="35"/>
      <c r="X94" s="35"/>
      <c r="Y94" s="35"/>
    </row>
    <row r="95" spans="1:25" ht="62.5">
      <c r="A95" s="77"/>
      <c r="B95" s="89" t="s">
        <v>210</v>
      </c>
      <c r="C95" s="90" t="s">
        <v>196</v>
      </c>
      <c r="D95" s="99" t="s">
        <v>42</v>
      </c>
      <c r="E95" s="104"/>
      <c r="F95" s="93"/>
      <c r="G95" s="94"/>
      <c r="H95" s="84">
        <v>4</v>
      </c>
      <c r="I95" s="85">
        <v>77.5</v>
      </c>
      <c r="J95" s="86">
        <f t="shared" si="18"/>
        <v>310</v>
      </c>
      <c r="K95" s="98"/>
      <c r="L95" s="88" t="s">
        <v>211</v>
      </c>
      <c r="M95" s="35"/>
      <c r="N95" s="35"/>
      <c r="O95" s="35" t="s">
        <v>44</v>
      </c>
      <c r="P95" s="35"/>
      <c r="Q95" s="35"/>
      <c r="R95" s="35"/>
      <c r="S95" s="35"/>
      <c r="T95" s="35"/>
      <c r="U95" s="35"/>
      <c r="V95" s="35"/>
      <c r="W95" s="35"/>
      <c r="X95" s="35"/>
      <c r="Y95" s="35"/>
    </row>
    <row r="96" spans="1:25" ht="25">
      <c r="A96" s="77"/>
      <c r="B96" s="89" t="s">
        <v>212</v>
      </c>
      <c r="C96" s="90" t="s">
        <v>196</v>
      </c>
      <c r="D96" s="99" t="s">
        <v>42</v>
      </c>
      <c r="E96" s="104"/>
      <c r="F96" s="93"/>
      <c r="G96" s="94"/>
      <c r="H96" s="84">
        <v>1</v>
      </c>
      <c r="I96" s="85">
        <v>240.1</v>
      </c>
      <c r="J96" s="86">
        <f t="shared" si="18"/>
        <v>240.1</v>
      </c>
      <c r="K96" s="98"/>
      <c r="L96" s="88" t="s">
        <v>213</v>
      </c>
      <c r="M96" s="35"/>
      <c r="N96" s="35"/>
      <c r="O96" s="35" t="s">
        <v>44</v>
      </c>
      <c r="P96" s="35"/>
      <c r="Q96" s="35"/>
      <c r="R96" s="35"/>
      <c r="S96" s="35"/>
      <c r="T96" s="35"/>
      <c r="U96" s="35"/>
      <c r="V96" s="35"/>
      <c r="W96" s="35"/>
      <c r="X96" s="35"/>
      <c r="Y96" s="35"/>
    </row>
    <row r="97" spans="1:25" ht="50">
      <c r="A97" s="77"/>
      <c r="B97" s="89" t="s">
        <v>214</v>
      </c>
      <c r="C97" s="90" t="s">
        <v>215</v>
      </c>
      <c r="D97" s="99" t="s">
        <v>42</v>
      </c>
      <c r="E97" s="103">
        <v>10</v>
      </c>
      <c r="F97" s="93">
        <v>82</v>
      </c>
      <c r="G97" s="94">
        <f t="shared" ref="G97:G99" si="19">E97*F97</f>
        <v>820</v>
      </c>
      <c r="H97" s="84">
        <v>10</v>
      </c>
      <c r="I97" s="85">
        <v>81.3</v>
      </c>
      <c r="J97" s="86">
        <f t="shared" si="18"/>
        <v>813</v>
      </c>
      <c r="K97" s="87">
        <f t="shared" ref="K97:K98" si="20">G97-J97</f>
        <v>7</v>
      </c>
      <c r="L97" s="88" t="s">
        <v>216</v>
      </c>
      <c r="M97" s="35"/>
      <c r="N97" s="35"/>
      <c r="O97" s="35" t="s">
        <v>44</v>
      </c>
      <c r="P97" s="35"/>
      <c r="Q97" s="35"/>
      <c r="R97" s="35"/>
      <c r="S97" s="35"/>
      <c r="T97" s="35"/>
      <c r="U97" s="35"/>
      <c r="V97" s="35"/>
      <c r="W97" s="35"/>
      <c r="X97" s="35"/>
      <c r="Y97" s="35"/>
    </row>
    <row r="98" spans="1:25" ht="39.75" customHeight="1">
      <c r="A98" s="77"/>
      <c r="B98" s="89" t="s">
        <v>217</v>
      </c>
      <c r="C98" s="90" t="s">
        <v>218</v>
      </c>
      <c r="D98" s="91" t="s">
        <v>42</v>
      </c>
      <c r="E98" s="103">
        <v>10</v>
      </c>
      <c r="F98" s="93">
        <v>83</v>
      </c>
      <c r="G98" s="94">
        <f t="shared" si="19"/>
        <v>830</v>
      </c>
      <c r="H98" s="84">
        <v>10</v>
      </c>
      <c r="I98" s="85">
        <v>83</v>
      </c>
      <c r="J98" s="86">
        <f t="shared" si="18"/>
        <v>830</v>
      </c>
      <c r="K98" s="87">
        <f t="shared" si="20"/>
        <v>0</v>
      </c>
      <c r="L98" s="88" t="s">
        <v>219</v>
      </c>
      <c r="M98" s="35"/>
      <c r="N98" s="35"/>
      <c r="O98" s="35" t="s">
        <v>44</v>
      </c>
      <c r="P98" s="35"/>
      <c r="Q98" s="35"/>
      <c r="R98" s="35"/>
      <c r="S98" s="35"/>
      <c r="T98" s="35"/>
      <c r="U98" s="35"/>
      <c r="V98" s="35"/>
      <c r="W98" s="35"/>
      <c r="X98" s="35"/>
      <c r="Y98" s="35"/>
    </row>
    <row r="99" spans="1:25" ht="25">
      <c r="A99" s="77"/>
      <c r="B99" s="89" t="s">
        <v>220</v>
      </c>
      <c r="C99" s="90" t="s">
        <v>221</v>
      </c>
      <c r="D99" s="99" t="s">
        <v>42</v>
      </c>
      <c r="E99" s="103">
        <v>30</v>
      </c>
      <c r="F99" s="93">
        <v>927</v>
      </c>
      <c r="G99" s="94">
        <f t="shared" si="19"/>
        <v>27810</v>
      </c>
      <c r="H99" s="84"/>
      <c r="I99" s="85"/>
      <c r="J99" s="86"/>
      <c r="K99" s="87">
        <f>G99-J100-J101-J102-J103-J104-J105-J106</f>
        <v>3374</v>
      </c>
      <c r="L99" s="88" t="s">
        <v>222</v>
      </c>
      <c r="M99" s="35"/>
      <c r="N99" s="35"/>
      <c r="O99" s="35"/>
      <c r="P99" s="35"/>
      <c r="Q99" s="35"/>
      <c r="R99" s="35"/>
      <c r="S99" s="35"/>
      <c r="T99" s="35"/>
      <c r="U99" s="35"/>
      <c r="V99" s="35"/>
      <c r="W99" s="35"/>
      <c r="X99" s="35"/>
      <c r="Y99" s="35"/>
    </row>
    <row r="100" spans="1:25" ht="25">
      <c r="A100" s="77"/>
      <c r="B100" s="89" t="s">
        <v>223</v>
      </c>
      <c r="C100" s="90" t="s">
        <v>221</v>
      </c>
      <c r="D100" s="99" t="s">
        <v>42</v>
      </c>
      <c r="E100" s="103"/>
      <c r="F100" s="93"/>
      <c r="G100" s="94"/>
      <c r="H100" s="84">
        <v>45.6</v>
      </c>
      <c r="I100" s="85">
        <v>85</v>
      </c>
      <c r="J100" s="86">
        <f t="shared" ref="J100:J123" si="21">H100*I100</f>
        <v>3876</v>
      </c>
      <c r="K100" s="98"/>
      <c r="L100" s="88" t="s">
        <v>224</v>
      </c>
      <c r="M100" s="35"/>
      <c r="N100" s="35"/>
      <c r="O100" s="35"/>
      <c r="P100" s="35"/>
      <c r="Q100" s="35"/>
      <c r="R100" s="35"/>
      <c r="S100" s="35"/>
      <c r="T100" s="35"/>
      <c r="U100" s="35"/>
      <c r="V100" s="35"/>
      <c r="W100" s="35"/>
      <c r="X100" s="35"/>
      <c r="Y100" s="35"/>
    </row>
    <row r="101" spans="1:25" ht="25">
      <c r="A101" s="77"/>
      <c r="B101" s="89" t="s">
        <v>225</v>
      </c>
      <c r="C101" s="90" t="s">
        <v>221</v>
      </c>
      <c r="D101" s="99" t="s">
        <v>42</v>
      </c>
      <c r="E101" s="103"/>
      <c r="F101" s="93"/>
      <c r="G101" s="94"/>
      <c r="H101" s="84">
        <v>26</v>
      </c>
      <c r="I101" s="85">
        <v>140</v>
      </c>
      <c r="J101" s="86">
        <f t="shared" si="21"/>
        <v>3640</v>
      </c>
      <c r="K101" s="98"/>
      <c r="L101" s="88" t="s">
        <v>226</v>
      </c>
      <c r="M101" s="35"/>
      <c r="N101" s="35"/>
      <c r="O101" s="35"/>
      <c r="P101" s="35"/>
      <c r="Q101" s="35"/>
      <c r="R101" s="35"/>
      <c r="S101" s="35"/>
      <c r="T101" s="35"/>
      <c r="U101" s="35"/>
      <c r="V101" s="35"/>
      <c r="W101" s="35"/>
      <c r="X101" s="35"/>
      <c r="Y101" s="35"/>
    </row>
    <row r="102" spans="1:25" ht="39.75" customHeight="1">
      <c r="A102" s="77"/>
      <c r="B102" s="89" t="s">
        <v>227</v>
      </c>
      <c r="C102" s="90" t="s">
        <v>221</v>
      </c>
      <c r="D102" s="91" t="s">
        <v>42</v>
      </c>
      <c r="E102" s="103"/>
      <c r="F102" s="93"/>
      <c r="G102" s="94"/>
      <c r="H102" s="84">
        <v>4</v>
      </c>
      <c r="I102" s="85">
        <v>550</v>
      </c>
      <c r="J102" s="86">
        <f t="shared" si="21"/>
        <v>2200</v>
      </c>
      <c r="K102" s="98"/>
      <c r="L102" s="88" t="s">
        <v>228</v>
      </c>
      <c r="M102" s="35"/>
      <c r="N102" s="35"/>
      <c r="O102" s="35"/>
      <c r="P102" s="35"/>
      <c r="Q102" s="35"/>
      <c r="R102" s="35"/>
      <c r="S102" s="35"/>
      <c r="T102" s="35"/>
      <c r="U102" s="35"/>
      <c r="V102" s="35"/>
      <c r="W102" s="35"/>
      <c r="X102" s="35"/>
      <c r="Y102" s="35"/>
    </row>
    <row r="103" spans="1:25" ht="39.75" customHeight="1">
      <c r="A103" s="77"/>
      <c r="B103" s="89" t="s">
        <v>229</v>
      </c>
      <c r="C103" s="90" t="s">
        <v>221</v>
      </c>
      <c r="D103" s="91" t="s">
        <v>42</v>
      </c>
      <c r="E103" s="103"/>
      <c r="F103" s="93"/>
      <c r="G103" s="94"/>
      <c r="H103" s="84">
        <v>3</v>
      </c>
      <c r="I103" s="85">
        <v>930</v>
      </c>
      <c r="J103" s="86">
        <f t="shared" si="21"/>
        <v>2790</v>
      </c>
      <c r="K103" s="98"/>
      <c r="L103" s="88" t="s">
        <v>230</v>
      </c>
      <c r="M103" s="35"/>
      <c r="N103" s="35"/>
      <c r="O103" s="35"/>
      <c r="P103" s="35"/>
      <c r="Q103" s="35"/>
      <c r="R103" s="35"/>
      <c r="S103" s="35"/>
      <c r="T103" s="35"/>
      <c r="U103" s="35"/>
      <c r="V103" s="35"/>
      <c r="W103" s="35"/>
      <c r="X103" s="35"/>
      <c r="Y103" s="35"/>
    </row>
    <row r="104" spans="1:25" ht="39.75" customHeight="1">
      <c r="A104" s="77"/>
      <c r="B104" s="89" t="s">
        <v>231</v>
      </c>
      <c r="C104" s="90" t="s">
        <v>221</v>
      </c>
      <c r="D104" s="91" t="s">
        <v>42</v>
      </c>
      <c r="E104" s="103"/>
      <c r="F104" s="93"/>
      <c r="G104" s="94"/>
      <c r="H104" s="84">
        <v>2</v>
      </c>
      <c r="I104" s="85">
        <v>1330</v>
      </c>
      <c r="J104" s="86">
        <f t="shared" si="21"/>
        <v>2660</v>
      </c>
      <c r="K104" s="98"/>
      <c r="L104" s="88" t="s">
        <v>232</v>
      </c>
      <c r="M104" s="35"/>
      <c r="N104" s="35"/>
      <c r="O104" s="35"/>
      <c r="P104" s="35"/>
      <c r="Q104" s="35"/>
      <c r="R104" s="35"/>
      <c r="S104" s="35"/>
      <c r="T104" s="35"/>
      <c r="U104" s="35"/>
      <c r="V104" s="35"/>
      <c r="W104" s="35"/>
      <c r="X104" s="35"/>
      <c r="Y104" s="35"/>
    </row>
    <row r="105" spans="1:25" ht="39.75" customHeight="1">
      <c r="A105" s="77"/>
      <c r="B105" s="89" t="s">
        <v>233</v>
      </c>
      <c r="C105" s="90" t="s">
        <v>221</v>
      </c>
      <c r="D105" s="91" t="s">
        <v>42</v>
      </c>
      <c r="E105" s="103"/>
      <c r="F105" s="93"/>
      <c r="G105" s="94"/>
      <c r="H105" s="84">
        <v>2</v>
      </c>
      <c r="I105" s="85">
        <v>3030</v>
      </c>
      <c r="J105" s="86">
        <f t="shared" si="21"/>
        <v>6060</v>
      </c>
      <c r="K105" s="98"/>
      <c r="L105" s="88" t="s">
        <v>234</v>
      </c>
      <c r="M105" s="35"/>
      <c r="N105" s="35"/>
      <c r="O105" s="35"/>
      <c r="P105" s="35"/>
      <c r="Q105" s="35"/>
      <c r="R105" s="35"/>
      <c r="S105" s="35"/>
      <c r="T105" s="35"/>
      <c r="U105" s="35"/>
      <c r="V105" s="35"/>
      <c r="W105" s="35"/>
      <c r="X105" s="35"/>
      <c r="Y105" s="35"/>
    </row>
    <row r="106" spans="1:25" ht="15.5">
      <c r="A106" s="77"/>
      <c r="B106" s="89" t="s">
        <v>235</v>
      </c>
      <c r="C106" s="90" t="s">
        <v>221</v>
      </c>
      <c r="D106" s="91" t="s">
        <v>42</v>
      </c>
      <c r="E106" s="103"/>
      <c r="F106" s="93"/>
      <c r="G106" s="94"/>
      <c r="H106" s="84">
        <v>2</v>
      </c>
      <c r="I106" s="85">
        <v>1605</v>
      </c>
      <c r="J106" s="86">
        <f t="shared" si="21"/>
        <v>3210</v>
      </c>
      <c r="K106" s="98"/>
      <c r="L106" s="88" t="s">
        <v>236</v>
      </c>
      <c r="M106" s="35"/>
      <c r="N106" s="35"/>
      <c r="O106" s="35"/>
      <c r="P106" s="35"/>
      <c r="Q106" s="35"/>
      <c r="R106" s="35"/>
      <c r="S106" s="35"/>
      <c r="T106" s="35"/>
      <c r="U106" s="35"/>
      <c r="V106" s="35"/>
      <c r="W106" s="35"/>
      <c r="X106" s="35"/>
      <c r="Y106" s="35"/>
    </row>
    <row r="107" spans="1:25" ht="75">
      <c r="A107" s="77"/>
      <c r="B107" s="89" t="s">
        <v>237</v>
      </c>
      <c r="C107" s="90" t="s">
        <v>238</v>
      </c>
      <c r="D107" s="91" t="s">
        <v>42</v>
      </c>
      <c r="E107" s="103">
        <v>10</v>
      </c>
      <c r="F107" s="93">
        <v>94.6</v>
      </c>
      <c r="G107" s="94">
        <f t="shared" ref="G107:G123" si="22">E107*F107</f>
        <v>946</v>
      </c>
      <c r="H107" s="84">
        <v>11</v>
      </c>
      <c r="I107" s="85">
        <v>82</v>
      </c>
      <c r="J107" s="86">
        <f t="shared" si="21"/>
        <v>902</v>
      </c>
      <c r="K107" s="87">
        <f t="shared" ref="K107:K123" si="23">G107-J107</f>
        <v>44</v>
      </c>
      <c r="L107" s="88" t="s">
        <v>239</v>
      </c>
      <c r="M107" s="35"/>
      <c r="N107" s="35"/>
      <c r="O107" s="35"/>
      <c r="P107" s="35"/>
      <c r="Q107" s="35"/>
      <c r="R107" s="35"/>
      <c r="S107" s="35"/>
      <c r="T107" s="35"/>
      <c r="U107" s="35"/>
      <c r="V107" s="35"/>
      <c r="W107" s="35"/>
      <c r="X107" s="35"/>
      <c r="Y107" s="35"/>
    </row>
    <row r="108" spans="1:25" ht="87.5">
      <c r="A108" s="77"/>
      <c r="B108" s="89" t="s">
        <v>240</v>
      </c>
      <c r="C108" s="90" t="s">
        <v>241</v>
      </c>
      <c r="D108" s="91" t="s">
        <v>42</v>
      </c>
      <c r="E108" s="103">
        <v>10</v>
      </c>
      <c r="F108" s="93">
        <v>117</v>
      </c>
      <c r="G108" s="94">
        <f t="shared" si="22"/>
        <v>1170</v>
      </c>
      <c r="H108" s="84">
        <v>15</v>
      </c>
      <c r="I108" s="85">
        <v>78</v>
      </c>
      <c r="J108" s="86">
        <f t="shared" si="21"/>
        <v>1170</v>
      </c>
      <c r="K108" s="87">
        <f t="shared" si="23"/>
        <v>0</v>
      </c>
      <c r="L108" s="88" t="s">
        <v>242</v>
      </c>
      <c r="M108" s="35"/>
      <c r="N108" s="35"/>
      <c r="O108" s="35"/>
      <c r="P108" s="35"/>
      <c r="Q108" s="35"/>
      <c r="R108" s="35"/>
      <c r="S108" s="35"/>
      <c r="T108" s="35"/>
      <c r="U108" s="35"/>
      <c r="V108" s="35"/>
      <c r="W108" s="35"/>
      <c r="X108" s="35"/>
      <c r="Y108" s="35"/>
    </row>
    <row r="109" spans="1:25" ht="87.5">
      <c r="A109" s="77"/>
      <c r="B109" s="89" t="s">
        <v>243</v>
      </c>
      <c r="C109" s="90" t="s">
        <v>244</v>
      </c>
      <c r="D109" s="99" t="s">
        <v>42</v>
      </c>
      <c r="E109" s="103">
        <v>10</v>
      </c>
      <c r="F109" s="93">
        <v>115</v>
      </c>
      <c r="G109" s="94">
        <f t="shared" si="22"/>
        <v>1150</v>
      </c>
      <c r="H109" s="84">
        <v>13</v>
      </c>
      <c r="I109" s="85">
        <v>90</v>
      </c>
      <c r="J109" s="86">
        <f t="shared" si="21"/>
        <v>1170</v>
      </c>
      <c r="K109" s="87">
        <f t="shared" si="23"/>
        <v>-20</v>
      </c>
      <c r="L109" s="102" t="s">
        <v>245</v>
      </c>
      <c r="M109" s="35"/>
      <c r="N109" s="35"/>
      <c r="O109" s="35"/>
      <c r="P109" s="35"/>
      <c r="Q109" s="35"/>
      <c r="R109" s="35"/>
      <c r="S109" s="35"/>
      <c r="T109" s="35"/>
      <c r="U109" s="35"/>
      <c r="V109" s="35"/>
      <c r="W109" s="35"/>
      <c r="X109" s="35"/>
      <c r="Y109" s="35"/>
    </row>
    <row r="110" spans="1:25" ht="50">
      <c r="A110" s="77"/>
      <c r="B110" s="89" t="s">
        <v>246</v>
      </c>
      <c r="C110" s="90" t="s">
        <v>247</v>
      </c>
      <c r="D110" s="91" t="s">
        <v>42</v>
      </c>
      <c r="E110" s="103">
        <v>10</v>
      </c>
      <c r="F110" s="93">
        <v>67</v>
      </c>
      <c r="G110" s="94">
        <f t="shared" si="22"/>
        <v>670</v>
      </c>
      <c r="H110" s="84">
        <v>8</v>
      </c>
      <c r="I110" s="85">
        <v>80</v>
      </c>
      <c r="J110" s="86">
        <f t="shared" si="21"/>
        <v>640</v>
      </c>
      <c r="K110" s="87">
        <f t="shared" si="23"/>
        <v>30</v>
      </c>
      <c r="L110" s="88" t="s">
        <v>248</v>
      </c>
      <c r="M110" s="35"/>
      <c r="N110" s="35"/>
      <c r="O110" s="35"/>
      <c r="P110" s="35"/>
      <c r="Q110" s="35"/>
      <c r="R110" s="35"/>
      <c r="S110" s="35"/>
      <c r="T110" s="35"/>
      <c r="U110" s="35"/>
      <c r="V110" s="35"/>
      <c r="W110" s="35"/>
      <c r="X110" s="35"/>
      <c r="Y110" s="35"/>
    </row>
    <row r="111" spans="1:25" ht="39.75" customHeight="1">
      <c r="A111" s="77"/>
      <c r="B111" s="89" t="s">
        <v>249</v>
      </c>
      <c r="C111" s="90" t="s">
        <v>250</v>
      </c>
      <c r="D111" s="91" t="s">
        <v>42</v>
      </c>
      <c r="E111" s="103">
        <v>60</v>
      </c>
      <c r="F111" s="93">
        <v>7</v>
      </c>
      <c r="G111" s="94">
        <f t="shared" si="22"/>
        <v>420</v>
      </c>
      <c r="H111" s="84">
        <v>56</v>
      </c>
      <c r="I111" s="85">
        <v>7.5</v>
      </c>
      <c r="J111" s="86">
        <f t="shared" si="21"/>
        <v>420</v>
      </c>
      <c r="K111" s="87">
        <f t="shared" si="23"/>
        <v>0</v>
      </c>
      <c r="L111" s="88" t="s">
        <v>251</v>
      </c>
      <c r="M111" s="35"/>
      <c r="N111" s="35"/>
      <c r="O111" s="35"/>
      <c r="P111" s="35"/>
      <c r="Q111" s="35"/>
      <c r="R111" s="35"/>
      <c r="S111" s="35"/>
      <c r="T111" s="35"/>
      <c r="U111" s="35"/>
      <c r="V111" s="35"/>
      <c r="W111" s="35"/>
      <c r="X111" s="35"/>
      <c r="Y111" s="35"/>
    </row>
    <row r="112" spans="1:25" ht="50">
      <c r="A112" s="77"/>
      <c r="B112" s="89" t="s">
        <v>252</v>
      </c>
      <c r="C112" s="90" t="s">
        <v>253</v>
      </c>
      <c r="D112" s="91" t="s">
        <v>42</v>
      </c>
      <c r="E112" s="103">
        <v>2</v>
      </c>
      <c r="F112" s="93">
        <v>52</v>
      </c>
      <c r="G112" s="94">
        <f t="shared" si="22"/>
        <v>104</v>
      </c>
      <c r="H112" s="84">
        <v>2</v>
      </c>
      <c r="I112" s="85">
        <v>45</v>
      </c>
      <c r="J112" s="86">
        <f t="shared" si="21"/>
        <v>90</v>
      </c>
      <c r="K112" s="87">
        <f t="shared" si="23"/>
        <v>14</v>
      </c>
      <c r="L112" s="88" t="s">
        <v>254</v>
      </c>
      <c r="M112" s="35"/>
      <c r="N112" s="35"/>
      <c r="O112" s="35"/>
      <c r="P112" s="35"/>
      <c r="Q112" s="35"/>
      <c r="R112" s="35"/>
      <c r="S112" s="35"/>
      <c r="T112" s="35"/>
      <c r="U112" s="35"/>
      <c r="V112" s="35"/>
      <c r="W112" s="35"/>
      <c r="X112" s="35"/>
      <c r="Y112" s="35"/>
    </row>
    <row r="113" spans="1:25" ht="62.5">
      <c r="A113" s="77"/>
      <c r="B113" s="89" t="s">
        <v>255</v>
      </c>
      <c r="C113" s="90" t="s">
        <v>256</v>
      </c>
      <c r="D113" s="91" t="s">
        <v>42</v>
      </c>
      <c r="E113" s="103">
        <v>5</v>
      </c>
      <c r="F113" s="93">
        <v>69</v>
      </c>
      <c r="G113" s="94">
        <f t="shared" si="22"/>
        <v>345</v>
      </c>
      <c r="H113" s="84">
        <v>6</v>
      </c>
      <c r="I113" s="85">
        <v>57.5</v>
      </c>
      <c r="J113" s="86">
        <f t="shared" si="21"/>
        <v>345</v>
      </c>
      <c r="K113" s="87">
        <f t="shared" si="23"/>
        <v>0</v>
      </c>
      <c r="L113" s="88" t="s">
        <v>257</v>
      </c>
      <c r="M113" s="35"/>
      <c r="N113" s="35"/>
      <c r="O113" s="35"/>
      <c r="P113" s="35"/>
      <c r="Q113" s="35"/>
      <c r="R113" s="35"/>
      <c r="S113" s="35"/>
      <c r="T113" s="35"/>
      <c r="U113" s="35"/>
      <c r="V113" s="35"/>
      <c r="W113" s="35"/>
      <c r="X113" s="35"/>
      <c r="Y113" s="35"/>
    </row>
    <row r="114" spans="1:25" ht="15.75" customHeight="1">
      <c r="A114" s="77"/>
      <c r="B114" s="89" t="s">
        <v>258</v>
      </c>
      <c r="C114" s="90" t="s">
        <v>259</v>
      </c>
      <c r="D114" s="91" t="s">
        <v>42</v>
      </c>
      <c r="E114" s="103">
        <v>5</v>
      </c>
      <c r="F114" s="93">
        <v>25</v>
      </c>
      <c r="G114" s="94">
        <f t="shared" si="22"/>
        <v>125</v>
      </c>
      <c r="H114" s="84">
        <v>5</v>
      </c>
      <c r="I114" s="85">
        <v>22.9</v>
      </c>
      <c r="J114" s="86">
        <f t="shared" si="21"/>
        <v>114.5</v>
      </c>
      <c r="K114" s="87">
        <f t="shared" si="23"/>
        <v>10.5</v>
      </c>
      <c r="L114" s="88" t="s">
        <v>260</v>
      </c>
      <c r="M114" s="35"/>
      <c r="N114" s="35"/>
      <c r="O114" s="35"/>
      <c r="P114" s="35"/>
      <c r="Q114" s="35"/>
      <c r="R114" s="35"/>
      <c r="S114" s="35"/>
      <c r="T114" s="35"/>
      <c r="U114" s="35"/>
      <c r="V114" s="35"/>
      <c r="W114" s="35"/>
      <c r="X114" s="35"/>
      <c r="Y114" s="35"/>
    </row>
    <row r="115" spans="1:25" ht="87.5">
      <c r="A115" s="77"/>
      <c r="B115" s="89" t="s">
        <v>261</v>
      </c>
      <c r="C115" s="90" t="s">
        <v>262</v>
      </c>
      <c r="D115" s="91" t="s">
        <v>42</v>
      </c>
      <c r="E115" s="103">
        <v>10</v>
      </c>
      <c r="F115" s="93">
        <v>110.37</v>
      </c>
      <c r="G115" s="94">
        <f t="shared" si="22"/>
        <v>1103.7</v>
      </c>
      <c r="H115" s="84">
        <v>13</v>
      </c>
      <c r="I115" s="85">
        <v>81.5</v>
      </c>
      <c r="J115" s="86">
        <f t="shared" si="21"/>
        <v>1059.5</v>
      </c>
      <c r="K115" s="87">
        <f t="shared" si="23"/>
        <v>44.200000000000045</v>
      </c>
      <c r="L115" s="88" t="s">
        <v>263</v>
      </c>
      <c r="M115" s="35"/>
      <c r="N115" s="35"/>
      <c r="O115" s="35"/>
      <c r="P115" s="35"/>
      <c r="Q115" s="35"/>
      <c r="R115" s="35"/>
      <c r="S115" s="35"/>
      <c r="T115" s="35"/>
      <c r="U115" s="35"/>
      <c r="V115" s="35"/>
      <c r="W115" s="35"/>
      <c r="X115" s="35"/>
      <c r="Y115" s="35"/>
    </row>
    <row r="116" spans="1:25" ht="87.5">
      <c r="A116" s="77"/>
      <c r="B116" s="89" t="s">
        <v>264</v>
      </c>
      <c r="C116" s="90" t="s">
        <v>265</v>
      </c>
      <c r="D116" s="99" t="s">
        <v>42</v>
      </c>
      <c r="E116" s="104">
        <v>500</v>
      </c>
      <c r="F116" s="93">
        <v>6.4</v>
      </c>
      <c r="G116" s="94">
        <f t="shared" si="22"/>
        <v>3200</v>
      </c>
      <c r="H116" s="84">
        <v>500</v>
      </c>
      <c r="I116" s="85">
        <v>6.16</v>
      </c>
      <c r="J116" s="86">
        <f t="shared" si="21"/>
        <v>3080</v>
      </c>
      <c r="K116" s="87">
        <f t="shared" si="23"/>
        <v>120</v>
      </c>
      <c r="L116" s="88" t="s">
        <v>266</v>
      </c>
      <c r="M116" s="35"/>
      <c r="N116" s="35"/>
      <c r="O116" s="35"/>
      <c r="P116" s="35"/>
      <c r="Q116" s="35"/>
      <c r="R116" s="35"/>
      <c r="S116" s="35"/>
      <c r="T116" s="35"/>
      <c r="U116" s="35"/>
      <c r="V116" s="35"/>
      <c r="W116" s="35"/>
      <c r="X116" s="35"/>
      <c r="Y116" s="35"/>
    </row>
    <row r="117" spans="1:25" ht="15.5">
      <c r="A117" s="77"/>
      <c r="B117" s="89" t="s">
        <v>267</v>
      </c>
      <c r="C117" s="90" t="s">
        <v>268</v>
      </c>
      <c r="D117" s="91" t="s">
        <v>42</v>
      </c>
      <c r="E117" s="103">
        <v>10</v>
      </c>
      <c r="F117" s="93">
        <v>17</v>
      </c>
      <c r="G117" s="94">
        <f t="shared" si="22"/>
        <v>170</v>
      </c>
      <c r="H117" s="84">
        <v>10</v>
      </c>
      <c r="I117" s="85">
        <v>17</v>
      </c>
      <c r="J117" s="86">
        <f t="shared" si="21"/>
        <v>170</v>
      </c>
      <c r="K117" s="87">
        <f t="shared" si="23"/>
        <v>0</v>
      </c>
      <c r="L117" s="88" t="s">
        <v>269</v>
      </c>
      <c r="M117" s="35"/>
      <c r="N117" s="35"/>
      <c r="O117" s="35"/>
      <c r="P117" s="35"/>
      <c r="Q117" s="35"/>
      <c r="R117" s="35"/>
      <c r="S117" s="35"/>
      <c r="T117" s="35"/>
      <c r="U117" s="35"/>
      <c r="V117" s="35"/>
      <c r="W117" s="35"/>
      <c r="X117" s="35"/>
      <c r="Y117" s="35"/>
    </row>
    <row r="118" spans="1:25" ht="100">
      <c r="A118" s="77"/>
      <c r="B118" s="89" t="s">
        <v>270</v>
      </c>
      <c r="C118" s="90" t="s">
        <v>271</v>
      </c>
      <c r="D118" s="91" t="s">
        <v>42</v>
      </c>
      <c r="E118" s="103">
        <v>10</v>
      </c>
      <c r="F118" s="93">
        <v>215.85</v>
      </c>
      <c r="G118" s="94">
        <f t="shared" si="22"/>
        <v>2158.5</v>
      </c>
      <c r="H118" s="84">
        <v>11</v>
      </c>
      <c r="I118" s="85">
        <v>183.26</v>
      </c>
      <c r="J118" s="86">
        <f t="shared" si="21"/>
        <v>2015.86</v>
      </c>
      <c r="K118" s="87">
        <f t="shared" si="23"/>
        <v>142.6400000000001</v>
      </c>
      <c r="L118" s="88" t="s">
        <v>272</v>
      </c>
      <c r="M118" s="35"/>
      <c r="N118" s="35"/>
      <c r="O118" s="35"/>
      <c r="P118" s="35"/>
      <c r="Q118" s="35"/>
      <c r="R118" s="35"/>
      <c r="S118" s="35"/>
      <c r="T118" s="35"/>
      <c r="U118" s="35"/>
      <c r="V118" s="35"/>
      <c r="W118" s="35"/>
      <c r="X118" s="35"/>
      <c r="Y118" s="35"/>
    </row>
    <row r="119" spans="1:25" ht="15.5">
      <c r="A119" s="77"/>
      <c r="B119" s="89" t="s">
        <v>273</v>
      </c>
      <c r="C119" s="90" t="s">
        <v>274</v>
      </c>
      <c r="D119" s="91" t="s">
        <v>42</v>
      </c>
      <c r="E119" s="107">
        <v>5</v>
      </c>
      <c r="F119" s="93">
        <v>69.3</v>
      </c>
      <c r="G119" s="94">
        <f t="shared" si="22"/>
        <v>346.5</v>
      </c>
      <c r="H119" s="84">
        <v>5</v>
      </c>
      <c r="I119" s="85">
        <v>67.900000000000006</v>
      </c>
      <c r="J119" s="86">
        <f t="shared" si="21"/>
        <v>339.5</v>
      </c>
      <c r="K119" s="87">
        <f t="shared" si="23"/>
        <v>7</v>
      </c>
      <c r="L119" s="88" t="s">
        <v>275</v>
      </c>
      <c r="M119" s="35"/>
      <c r="N119" s="35"/>
      <c r="O119" s="35"/>
      <c r="P119" s="35"/>
      <c r="Q119" s="35"/>
      <c r="R119" s="35"/>
      <c r="S119" s="35"/>
      <c r="T119" s="35"/>
      <c r="U119" s="35"/>
      <c r="V119" s="35"/>
      <c r="W119" s="35"/>
      <c r="X119" s="35"/>
      <c r="Y119" s="35"/>
    </row>
    <row r="120" spans="1:25" ht="60" customHeight="1">
      <c r="A120" s="77" t="s">
        <v>28</v>
      </c>
      <c r="B120" s="78">
        <v>4</v>
      </c>
      <c r="C120" s="79" t="s">
        <v>276</v>
      </c>
      <c r="D120" s="80" t="s">
        <v>36</v>
      </c>
      <c r="E120" s="81"/>
      <c r="F120" s="82"/>
      <c r="G120" s="83">
        <f t="shared" si="22"/>
        <v>0</v>
      </c>
      <c r="H120" s="84"/>
      <c r="I120" s="85"/>
      <c r="J120" s="86">
        <f t="shared" si="21"/>
        <v>0</v>
      </c>
      <c r="K120" s="87">
        <f t="shared" si="23"/>
        <v>0</v>
      </c>
      <c r="L120" s="88"/>
      <c r="M120" s="35"/>
      <c r="N120" s="35"/>
      <c r="O120" s="35"/>
      <c r="P120" s="35"/>
      <c r="Q120" s="35"/>
      <c r="R120" s="35"/>
      <c r="S120" s="35"/>
      <c r="T120" s="35"/>
      <c r="U120" s="35"/>
      <c r="V120" s="35"/>
      <c r="W120" s="35"/>
      <c r="X120" s="35"/>
      <c r="Y120" s="35"/>
    </row>
    <row r="121" spans="1:25" ht="70.5" customHeight="1">
      <c r="A121" s="77" t="s">
        <v>28</v>
      </c>
      <c r="B121" s="78">
        <v>5</v>
      </c>
      <c r="C121" s="79" t="s">
        <v>277</v>
      </c>
      <c r="D121" s="80" t="s">
        <v>278</v>
      </c>
      <c r="E121" s="81"/>
      <c r="F121" s="82"/>
      <c r="G121" s="83">
        <f t="shared" si="22"/>
        <v>0</v>
      </c>
      <c r="H121" s="84"/>
      <c r="I121" s="85"/>
      <c r="J121" s="86">
        <f t="shared" si="21"/>
        <v>0</v>
      </c>
      <c r="K121" s="87">
        <f t="shared" si="23"/>
        <v>0</v>
      </c>
      <c r="L121" s="88"/>
      <c r="M121" s="35"/>
      <c r="N121" s="35"/>
      <c r="O121" s="35"/>
      <c r="P121" s="35"/>
      <c r="Q121" s="35"/>
      <c r="R121" s="35"/>
      <c r="S121" s="35"/>
      <c r="T121" s="35"/>
      <c r="U121" s="35"/>
      <c r="V121" s="35"/>
      <c r="W121" s="35"/>
      <c r="X121" s="35"/>
      <c r="Y121" s="35"/>
    </row>
    <row r="122" spans="1:25" ht="67.5" customHeight="1">
      <c r="A122" s="77" t="s">
        <v>28</v>
      </c>
      <c r="B122" s="78">
        <v>6</v>
      </c>
      <c r="C122" s="79" t="s">
        <v>277</v>
      </c>
      <c r="D122" s="80" t="s">
        <v>278</v>
      </c>
      <c r="E122" s="81"/>
      <c r="F122" s="82"/>
      <c r="G122" s="83">
        <f t="shared" si="22"/>
        <v>0</v>
      </c>
      <c r="H122" s="84"/>
      <c r="I122" s="85"/>
      <c r="J122" s="86">
        <f t="shared" si="21"/>
        <v>0</v>
      </c>
      <c r="K122" s="87">
        <f t="shared" si="23"/>
        <v>0</v>
      </c>
      <c r="L122" s="88"/>
      <c r="M122" s="35"/>
      <c r="N122" s="35"/>
      <c r="O122" s="35"/>
      <c r="P122" s="35"/>
      <c r="Q122" s="35"/>
      <c r="R122" s="35"/>
      <c r="S122" s="35"/>
      <c r="T122" s="35"/>
      <c r="U122" s="35"/>
      <c r="V122" s="35"/>
      <c r="W122" s="35"/>
      <c r="X122" s="35"/>
      <c r="Y122" s="35"/>
    </row>
    <row r="123" spans="1:25" ht="69.75" customHeight="1">
      <c r="A123" s="108" t="s">
        <v>28</v>
      </c>
      <c r="B123" s="109">
        <v>7</v>
      </c>
      <c r="C123" s="110" t="s">
        <v>277</v>
      </c>
      <c r="D123" s="111" t="s">
        <v>278</v>
      </c>
      <c r="E123" s="112"/>
      <c r="F123" s="113"/>
      <c r="G123" s="114">
        <f t="shared" si="22"/>
        <v>0</v>
      </c>
      <c r="H123" s="84"/>
      <c r="I123" s="85"/>
      <c r="J123" s="86">
        <f t="shared" si="21"/>
        <v>0</v>
      </c>
      <c r="K123" s="87">
        <f t="shared" si="23"/>
        <v>0</v>
      </c>
      <c r="L123" s="88"/>
      <c r="M123" s="35"/>
      <c r="N123" s="35"/>
      <c r="O123" s="35"/>
      <c r="P123" s="35"/>
      <c r="Q123" s="35"/>
      <c r="R123" s="35"/>
      <c r="S123" s="35"/>
      <c r="T123" s="35"/>
      <c r="U123" s="35"/>
      <c r="V123" s="35"/>
      <c r="W123" s="35"/>
      <c r="X123" s="35"/>
      <c r="Y123" s="35"/>
    </row>
    <row r="124" spans="1:25" ht="15.75" customHeight="1">
      <c r="A124" s="115" t="s">
        <v>279</v>
      </c>
      <c r="B124" s="116"/>
      <c r="C124" s="117"/>
      <c r="D124" s="118"/>
      <c r="E124" s="119"/>
      <c r="F124" s="120"/>
      <c r="G124" s="121">
        <f>SUM(G27:G123)</f>
        <v>163985.70000000001</v>
      </c>
      <c r="H124" s="122"/>
      <c r="I124" s="123"/>
      <c r="J124" s="124">
        <f t="shared" ref="J124:K124" si="24">SUM(J27:J123)</f>
        <v>161330.48109999998</v>
      </c>
      <c r="K124" s="125">
        <f t="shared" si="24"/>
        <v>2655.2188999999989</v>
      </c>
      <c r="L124" s="126"/>
      <c r="M124" s="127"/>
      <c r="N124" s="127"/>
      <c r="O124" s="127"/>
      <c r="P124" s="127"/>
      <c r="Q124" s="127"/>
      <c r="R124" s="127"/>
      <c r="S124" s="127"/>
      <c r="T124" s="127"/>
      <c r="U124" s="127"/>
      <c r="V124" s="127"/>
      <c r="W124" s="127"/>
      <c r="X124" s="127"/>
      <c r="Y124" s="127"/>
    </row>
    <row r="125" spans="1:25" ht="15.75" customHeight="1">
      <c r="A125" s="128"/>
      <c r="B125" s="129"/>
      <c r="C125" s="130"/>
      <c r="D125" s="130"/>
      <c r="E125" s="130"/>
      <c r="F125" s="130"/>
      <c r="G125" s="130"/>
      <c r="H125" s="130"/>
      <c r="I125" s="130"/>
      <c r="J125" s="130"/>
      <c r="K125" s="131"/>
      <c r="L125" s="132"/>
      <c r="M125" s="11"/>
      <c r="N125" s="11"/>
      <c r="O125" s="11"/>
      <c r="P125" s="11"/>
      <c r="Q125" s="11"/>
      <c r="R125" s="11"/>
      <c r="S125" s="11"/>
      <c r="T125" s="11"/>
      <c r="U125" s="11"/>
      <c r="V125" s="11"/>
      <c r="W125" s="11"/>
      <c r="X125" s="11"/>
      <c r="Y125" s="11"/>
    </row>
    <row r="126" spans="1:25" ht="15.75" customHeight="1">
      <c r="A126" s="162" t="s">
        <v>280</v>
      </c>
      <c r="B126" s="163"/>
      <c r="C126" s="164"/>
      <c r="D126" s="133"/>
      <c r="E126" s="133"/>
      <c r="F126" s="133"/>
      <c r="G126" s="134">
        <v>163985.70000000001</v>
      </c>
      <c r="H126" s="133"/>
      <c r="I126" s="133"/>
      <c r="J126" s="134">
        <v>161330.48000000001</v>
      </c>
      <c r="K126" s="135"/>
      <c r="L126" s="136"/>
      <c r="M126" s="11"/>
      <c r="N126" s="11"/>
      <c r="O126" s="11"/>
      <c r="P126" s="11"/>
      <c r="Q126" s="11"/>
      <c r="R126" s="11"/>
      <c r="S126" s="11"/>
      <c r="T126" s="11"/>
      <c r="U126" s="11"/>
      <c r="V126" s="11"/>
      <c r="W126" s="11"/>
      <c r="X126" s="11"/>
      <c r="Y126" s="11"/>
    </row>
    <row r="127" spans="1:25" ht="15.75" customHeight="1">
      <c r="A127" s="130"/>
      <c r="B127" s="137"/>
      <c r="C127" s="130"/>
      <c r="D127" s="130"/>
      <c r="E127" s="130"/>
      <c r="F127" s="130"/>
      <c r="G127" s="130"/>
      <c r="H127" s="130"/>
      <c r="I127" s="130"/>
      <c r="J127" s="130"/>
      <c r="K127" s="138"/>
      <c r="L127" s="130"/>
      <c r="M127" s="11"/>
      <c r="N127" s="11"/>
      <c r="O127" s="11"/>
      <c r="P127" s="11"/>
      <c r="Q127" s="11"/>
      <c r="R127" s="11"/>
      <c r="S127" s="11"/>
      <c r="T127" s="11"/>
      <c r="U127" s="11"/>
      <c r="V127" s="11"/>
      <c r="W127" s="11"/>
      <c r="X127" s="11"/>
      <c r="Y127" s="11"/>
    </row>
    <row r="128" spans="1:25" ht="15.75" customHeight="1">
      <c r="A128" s="11"/>
      <c r="B128" s="11"/>
      <c r="C128" s="139"/>
      <c r="D128" s="140"/>
      <c r="E128" s="140"/>
      <c r="F128" s="141"/>
      <c r="G128" s="140"/>
      <c r="H128" s="140"/>
      <c r="I128" s="141"/>
      <c r="J128" s="140"/>
      <c r="K128" s="15"/>
      <c r="L128" s="130"/>
      <c r="M128" s="11"/>
      <c r="N128" s="11"/>
      <c r="O128" s="11"/>
      <c r="P128" s="11"/>
      <c r="Q128" s="11"/>
      <c r="R128" s="11"/>
      <c r="S128" s="11"/>
      <c r="T128" s="11"/>
      <c r="U128" s="11"/>
      <c r="V128" s="11"/>
      <c r="W128" s="11"/>
      <c r="X128" s="11"/>
      <c r="Y128" s="11"/>
    </row>
    <row r="129" spans="1:25" ht="15.75" customHeight="1">
      <c r="A129" s="11"/>
      <c r="B129" s="11"/>
      <c r="C129" s="141"/>
      <c r="D129" s="148" t="s">
        <v>281</v>
      </c>
      <c r="E129" s="149"/>
      <c r="F129" s="142"/>
      <c r="G129" s="148" t="s">
        <v>282</v>
      </c>
      <c r="H129" s="149"/>
      <c r="I129" s="149"/>
      <c r="J129" s="149"/>
      <c r="K129" s="15"/>
      <c r="L129" s="130"/>
      <c r="M129" s="11"/>
      <c r="N129" s="11"/>
      <c r="O129" s="11"/>
      <c r="P129" s="11"/>
      <c r="Q129" s="11"/>
      <c r="R129" s="11"/>
      <c r="S129" s="11"/>
      <c r="T129" s="11"/>
      <c r="U129" s="11"/>
      <c r="V129" s="11"/>
      <c r="W129" s="11"/>
      <c r="X129" s="11"/>
      <c r="Y129" s="11"/>
    </row>
    <row r="130" spans="1:25" ht="15.75" customHeight="1">
      <c r="A130" s="130"/>
      <c r="B130" s="137"/>
      <c r="C130" s="130"/>
      <c r="D130" s="130"/>
      <c r="E130" s="130"/>
      <c r="F130" s="130"/>
      <c r="G130" s="130"/>
      <c r="H130" s="130"/>
      <c r="I130" s="130"/>
      <c r="J130" s="130"/>
      <c r="K130" s="15"/>
      <c r="L130" s="130"/>
      <c r="M130" s="11"/>
      <c r="N130" s="11"/>
      <c r="O130" s="11"/>
      <c r="P130" s="11"/>
      <c r="Q130" s="11"/>
      <c r="R130" s="11"/>
      <c r="S130" s="11"/>
      <c r="T130" s="11"/>
      <c r="U130" s="11"/>
      <c r="V130" s="11"/>
      <c r="W130" s="11"/>
      <c r="X130" s="11"/>
      <c r="Y130" s="11"/>
    </row>
    <row r="131" spans="1:25" ht="15.75" customHeight="1">
      <c r="A131" s="130"/>
      <c r="B131" s="137"/>
      <c r="C131" s="130"/>
      <c r="D131" s="130"/>
      <c r="E131" s="130"/>
      <c r="F131" s="130"/>
      <c r="G131" s="130"/>
      <c r="H131" s="130"/>
      <c r="I131" s="130"/>
      <c r="J131" s="130"/>
      <c r="K131" s="15"/>
      <c r="L131" s="130"/>
      <c r="M131" s="11"/>
      <c r="N131" s="11"/>
      <c r="O131" s="11"/>
      <c r="P131" s="11"/>
      <c r="Q131" s="11"/>
      <c r="R131" s="11"/>
      <c r="S131" s="11"/>
      <c r="T131" s="11"/>
      <c r="U131" s="11"/>
      <c r="V131" s="11"/>
      <c r="W131" s="11"/>
      <c r="X131" s="11"/>
      <c r="Y131" s="11"/>
    </row>
    <row r="132" spans="1:25" ht="15.75" customHeight="1">
      <c r="A132" s="130"/>
      <c r="B132" s="137"/>
      <c r="C132" s="143"/>
      <c r="J132" s="143"/>
      <c r="K132" s="15"/>
      <c r="L132" s="130"/>
      <c r="M132" s="11"/>
      <c r="N132" s="11"/>
      <c r="O132" s="11"/>
      <c r="P132" s="11"/>
      <c r="Q132" s="11"/>
      <c r="R132" s="11"/>
      <c r="S132" s="11"/>
      <c r="T132" s="11"/>
      <c r="U132" s="11"/>
      <c r="V132" s="11"/>
      <c r="W132" s="11"/>
      <c r="X132" s="11"/>
      <c r="Y132" s="11"/>
    </row>
    <row r="133" spans="1:25" ht="15.75" customHeight="1">
      <c r="A133" s="130"/>
      <c r="B133" s="137"/>
      <c r="C133" s="144"/>
      <c r="K133" s="15"/>
      <c r="L133" s="130"/>
      <c r="M133" s="11"/>
      <c r="N133" s="11"/>
      <c r="O133" s="11"/>
      <c r="P133" s="11"/>
      <c r="Q133" s="11"/>
      <c r="R133" s="11"/>
      <c r="S133" s="11"/>
      <c r="T133" s="11"/>
      <c r="U133" s="11"/>
      <c r="V133" s="11"/>
      <c r="W133" s="11"/>
      <c r="X133" s="11"/>
      <c r="Y133" s="11"/>
    </row>
    <row r="134" spans="1:25" ht="15.75" customHeight="1">
      <c r="A134" s="130"/>
      <c r="B134" s="137"/>
      <c r="C134" s="145"/>
      <c r="D134" s="15"/>
      <c r="H134" s="144"/>
      <c r="J134" s="145"/>
      <c r="K134" s="15"/>
      <c r="L134" s="130"/>
      <c r="M134" s="11"/>
      <c r="N134" s="11"/>
      <c r="O134" s="11"/>
      <c r="P134" s="11"/>
      <c r="Q134" s="11"/>
      <c r="R134" s="11"/>
      <c r="S134" s="11"/>
      <c r="T134" s="11"/>
      <c r="U134" s="11"/>
      <c r="V134" s="11"/>
      <c r="W134" s="11"/>
      <c r="X134" s="11"/>
      <c r="Y134" s="11"/>
    </row>
    <row r="135" spans="1:25" ht="15.75" customHeight="1">
      <c r="A135" s="11"/>
      <c r="B135" s="146"/>
      <c r="C135" s="11"/>
      <c r="D135" s="11"/>
      <c r="E135" s="11"/>
      <c r="F135" s="11"/>
      <c r="G135" s="11"/>
      <c r="H135" s="11"/>
      <c r="I135" s="11"/>
      <c r="J135" s="11"/>
      <c r="K135" s="147"/>
      <c r="L135" s="11"/>
      <c r="M135" s="11"/>
      <c r="N135" s="11"/>
      <c r="O135" s="11"/>
      <c r="P135" s="11"/>
      <c r="Q135" s="11"/>
      <c r="R135" s="11"/>
      <c r="S135" s="11"/>
      <c r="T135" s="11"/>
      <c r="U135" s="11"/>
      <c r="V135" s="11"/>
      <c r="W135" s="11"/>
      <c r="X135" s="11"/>
      <c r="Y135" s="11"/>
    </row>
    <row r="136" spans="1:25" ht="15.75" customHeight="1">
      <c r="A136" s="11"/>
      <c r="B136" s="146"/>
      <c r="C136" s="11"/>
      <c r="D136" s="11"/>
      <c r="E136" s="11"/>
      <c r="F136" s="11"/>
      <c r="G136" s="11"/>
      <c r="H136" s="11"/>
      <c r="I136" s="11"/>
      <c r="J136" s="11"/>
      <c r="K136" s="11"/>
      <c r="L136" s="11"/>
      <c r="M136" s="11"/>
      <c r="N136" s="11"/>
      <c r="O136" s="11"/>
      <c r="P136" s="11"/>
      <c r="Q136" s="11"/>
      <c r="R136" s="11"/>
      <c r="S136" s="11"/>
      <c r="T136" s="11"/>
      <c r="U136" s="11"/>
      <c r="V136" s="11"/>
      <c r="W136" s="11"/>
      <c r="X136" s="11"/>
      <c r="Y136" s="11"/>
    </row>
    <row r="137" spans="1:25" ht="15.75" customHeight="1">
      <c r="A137" s="11"/>
      <c r="B137" s="146"/>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c r="A138" s="11"/>
      <c r="B138" s="146"/>
      <c r="C138" s="11"/>
      <c r="D138" s="11"/>
      <c r="E138" s="11"/>
      <c r="F138" s="11"/>
      <c r="G138" s="11"/>
      <c r="H138" s="11"/>
      <c r="I138" s="11"/>
      <c r="J138" s="11"/>
      <c r="K138" s="11"/>
      <c r="L138" s="11"/>
      <c r="M138" s="11"/>
      <c r="N138" s="11"/>
      <c r="O138" s="11"/>
      <c r="P138" s="11"/>
      <c r="Q138" s="11"/>
      <c r="R138" s="11"/>
      <c r="S138" s="11"/>
      <c r="T138" s="11"/>
      <c r="U138" s="11"/>
      <c r="V138" s="11"/>
      <c r="W138" s="11"/>
      <c r="X138" s="11"/>
      <c r="Y138" s="11"/>
    </row>
    <row r="139" spans="1:25" ht="15.75" customHeight="1">
      <c r="A139" s="11"/>
      <c r="B139" s="146"/>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c r="A140" s="11"/>
      <c r="B140" s="146"/>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ht="15.75" customHeight="1">
      <c r="A141" s="11"/>
      <c r="B141" s="146"/>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c r="A142" s="11"/>
      <c r="B142" s="146"/>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ht="15.75" customHeight="1">
      <c r="A143" s="11"/>
      <c r="B143" s="146"/>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c r="A144" s="11"/>
      <c r="B144" s="146"/>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ht="15.75" customHeight="1">
      <c r="A145" s="11"/>
      <c r="B145" s="146"/>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c r="A146" s="11"/>
      <c r="B146" s="146"/>
      <c r="C146" s="11"/>
      <c r="D146" s="11"/>
      <c r="E146" s="11"/>
      <c r="F146" s="11"/>
      <c r="G146" s="11"/>
      <c r="H146" s="11"/>
      <c r="I146" s="11"/>
      <c r="J146" s="11"/>
      <c r="K146" s="11"/>
      <c r="L146" s="11"/>
      <c r="M146" s="11"/>
      <c r="N146" s="11"/>
      <c r="O146" s="11"/>
      <c r="P146" s="11"/>
      <c r="Q146" s="11"/>
      <c r="R146" s="11"/>
      <c r="S146" s="11"/>
      <c r="T146" s="11"/>
      <c r="U146" s="11"/>
      <c r="V146" s="11"/>
      <c r="W146" s="11"/>
      <c r="X146" s="11"/>
      <c r="Y146" s="11"/>
    </row>
    <row r="147" spans="1:25" ht="15.75" customHeight="1">
      <c r="A147" s="11"/>
      <c r="B147" s="146"/>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c r="A148" s="11"/>
      <c r="B148" s="146"/>
      <c r="C148" s="11"/>
      <c r="D148" s="11"/>
      <c r="E148" s="11"/>
      <c r="F148" s="11"/>
      <c r="G148" s="11"/>
      <c r="H148" s="11"/>
      <c r="I148" s="11"/>
      <c r="J148" s="11"/>
      <c r="K148" s="11"/>
      <c r="L148" s="11"/>
      <c r="M148" s="11"/>
      <c r="N148" s="11"/>
      <c r="O148" s="11"/>
      <c r="P148" s="11"/>
      <c r="Q148" s="11"/>
      <c r="R148" s="11"/>
      <c r="S148" s="11"/>
      <c r="T148" s="11"/>
      <c r="U148" s="11"/>
      <c r="V148" s="11"/>
      <c r="W148" s="11"/>
      <c r="X148" s="11"/>
      <c r="Y148" s="11"/>
    </row>
    <row r="149" spans="1:25" ht="15.75" customHeight="1">
      <c r="A149" s="11"/>
      <c r="B149" s="146"/>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c r="A150" s="11"/>
      <c r="B150" s="146"/>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15.75" customHeight="1">
      <c r="A151" s="11"/>
      <c r="B151" s="146"/>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c r="A152" s="11"/>
      <c r="B152" s="146"/>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1"/>
      <c r="B153" s="146"/>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c r="A154" s="11"/>
      <c r="B154" s="146"/>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15.75" customHeight="1">
      <c r="A155" s="11"/>
      <c r="B155" s="146"/>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c r="A156" s="11"/>
      <c r="B156" s="146"/>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5.75" customHeight="1">
      <c r="A157" s="11"/>
      <c r="B157" s="146"/>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c r="A158" s="11"/>
      <c r="B158" s="146"/>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5.75" customHeight="1">
      <c r="A159" s="11"/>
      <c r="B159" s="146"/>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c r="A160" s="11"/>
      <c r="B160" s="146"/>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1"/>
      <c r="B161" s="146"/>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c r="A162" s="11"/>
      <c r="B162" s="146"/>
      <c r="C162" s="11"/>
      <c r="D162" s="11"/>
      <c r="E162" s="11"/>
      <c r="F162" s="11"/>
      <c r="G162" s="11"/>
      <c r="H162" s="11"/>
      <c r="I162" s="11"/>
      <c r="J162" s="11"/>
      <c r="K162" s="11"/>
      <c r="L162" s="11"/>
      <c r="M162" s="11"/>
      <c r="N162" s="11"/>
      <c r="O162" s="11"/>
      <c r="P162" s="11"/>
      <c r="Q162" s="11"/>
      <c r="R162" s="11"/>
      <c r="S162" s="11"/>
      <c r="T162" s="11"/>
      <c r="U162" s="11"/>
      <c r="V162" s="11"/>
      <c r="W162" s="11"/>
      <c r="X162" s="11"/>
      <c r="Y162" s="11"/>
    </row>
    <row r="163" spans="1:25" ht="15.75" customHeight="1">
      <c r="A163" s="11"/>
      <c r="B163" s="146"/>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c r="A164" s="11"/>
      <c r="B164" s="146"/>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15.75" customHeight="1">
      <c r="A165" s="11"/>
      <c r="B165" s="146"/>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c r="A166" s="11"/>
      <c r="B166" s="146"/>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15.75" customHeight="1">
      <c r="A167" s="11"/>
      <c r="B167" s="146"/>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c r="A168" s="11"/>
      <c r="B168" s="146"/>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ht="15.75" customHeight="1">
      <c r="A169" s="11"/>
      <c r="B169" s="146"/>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c r="A170" s="11"/>
      <c r="B170" s="146"/>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ht="15.75" customHeight="1">
      <c r="A171" s="11"/>
      <c r="B171" s="146"/>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c r="A172" s="11"/>
      <c r="B172" s="146"/>
      <c r="C172" s="11"/>
      <c r="D172" s="11"/>
      <c r="E172" s="11"/>
      <c r="F172" s="11"/>
      <c r="G172" s="11"/>
      <c r="H172" s="11"/>
      <c r="I172" s="11"/>
      <c r="J172" s="11"/>
      <c r="K172" s="11"/>
      <c r="L172" s="11"/>
      <c r="M172" s="11"/>
      <c r="N172" s="11"/>
      <c r="O172" s="11"/>
      <c r="P172" s="11"/>
      <c r="Q172" s="11"/>
      <c r="R172" s="11"/>
      <c r="S172" s="11"/>
      <c r="T172" s="11"/>
      <c r="U172" s="11"/>
      <c r="V172" s="11"/>
      <c r="W172" s="11"/>
      <c r="X172" s="11"/>
      <c r="Y172" s="11"/>
    </row>
    <row r="173" spans="1:25" ht="15.75" customHeight="1">
      <c r="A173" s="11"/>
      <c r="B173" s="146"/>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c r="A174" s="11"/>
      <c r="B174" s="146"/>
      <c r="C174" s="11"/>
      <c r="D174" s="11"/>
      <c r="E174" s="11"/>
      <c r="F174" s="11"/>
      <c r="G174" s="11"/>
      <c r="H174" s="11"/>
      <c r="I174" s="11"/>
      <c r="J174" s="11"/>
      <c r="K174" s="11"/>
      <c r="L174" s="11"/>
      <c r="M174" s="11"/>
      <c r="N174" s="11"/>
      <c r="O174" s="11"/>
      <c r="P174" s="11"/>
      <c r="Q174" s="11"/>
      <c r="R174" s="11"/>
      <c r="S174" s="11"/>
      <c r="T174" s="11"/>
      <c r="U174" s="11"/>
      <c r="V174" s="11"/>
      <c r="W174" s="11"/>
      <c r="X174" s="11"/>
      <c r="Y174" s="11"/>
    </row>
    <row r="175" spans="1:25" ht="15.75" customHeight="1">
      <c r="A175" s="11"/>
      <c r="B175" s="146"/>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c r="A176" s="11"/>
      <c r="B176" s="146"/>
      <c r="C176" s="11"/>
      <c r="D176" s="11"/>
      <c r="E176" s="11"/>
      <c r="F176" s="11"/>
      <c r="G176" s="11"/>
      <c r="H176" s="11"/>
      <c r="I176" s="11"/>
      <c r="J176" s="11"/>
      <c r="K176" s="11"/>
      <c r="L176" s="11"/>
      <c r="M176" s="11"/>
      <c r="N176" s="11"/>
      <c r="O176" s="11"/>
      <c r="P176" s="11"/>
      <c r="Q176" s="11"/>
      <c r="R176" s="11"/>
      <c r="S176" s="11"/>
      <c r="T176" s="11"/>
      <c r="U176" s="11"/>
      <c r="V176" s="11"/>
      <c r="W176" s="11"/>
      <c r="X176" s="11"/>
      <c r="Y176" s="11"/>
    </row>
    <row r="177" spans="1:25" ht="15.75" customHeight="1">
      <c r="A177" s="11"/>
      <c r="B177" s="146"/>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c r="A178" s="11"/>
      <c r="B178" s="146"/>
      <c r="C178" s="11"/>
      <c r="D178" s="11"/>
      <c r="E178" s="11"/>
      <c r="F178" s="11"/>
      <c r="G178" s="11"/>
      <c r="H178" s="11"/>
      <c r="I178" s="11"/>
      <c r="J178" s="11"/>
      <c r="K178" s="11"/>
      <c r="L178" s="11"/>
      <c r="M178" s="11"/>
      <c r="N178" s="11"/>
      <c r="O178" s="11"/>
      <c r="P178" s="11"/>
      <c r="Q178" s="11"/>
      <c r="R178" s="11"/>
      <c r="S178" s="11"/>
      <c r="T178" s="11"/>
      <c r="U178" s="11"/>
      <c r="V178" s="11"/>
      <c r="W178" s="11"/>
      <c r="X178" s="11"/>
      <c r="Y178" s="11"/>
    </row>
    <row r="179" spans="1:25" ht="15.75" customHeight="1">
      <c r="A179" s="11"/>
      <c r="B179" s="146"/>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c r="A180" s="11"/>
      <c r="B180" s="146"/>
      <c r="C180" s="11"/>
      <c r="D180" s="11"/>
      <c r="E180" s="11"/>
      <c r="F180" s="11"/>
      <c r="G180" s="11"/>
      <c r="H180" s="11"/>
      <c r="I180" s="11"/>
      <c r="J180" s="11"/>
      <c r="K180" s="11"/>
      <c r="L180" s="11"/>
      <c r="M180" s="11"/>
      <c r="N180" s="11"/>
      <c r="O180" s="11"/>
      <c r="P180" s="11"/>
      <c r="Q180" s="11"/>
      <c r="R180" s="11"/>
      <c r="S180" s="11"/>
      <c r="T180" s="11"/>
      <c r="U180" s="11"/>
      <c r="V180" s="11"/>
      <c r="W180" s="11"/>
      <c r="X180" s="11"/>
      <c r="Y180" s="11"/>
    </row>
    <row r="181" spans="1:25" ht="15.75" customHeight="1">
      <c r="A181" s="11"/>
      <c r="B181" s="146"/>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c r="A182" s="11"/>
      <c r="B182" s="146"/>
      <c r="C182" s="11"/>
      <c r="D182" s="11"/>
      <c r="E182" s="11"/>
      <c r="F182" s="11"/>
      <c r="G182" s="11"/>
      <c r="H182" s="11"/>
      <c r="I182" s="11"/>
      <c r="J182" s="11"/>
      <c r="K182" s="11"/>
      <c r="L182" s="11"/>
      <c r="M182" s="11"/>
      <c r="N182" s="11"/>
      <c r="O182" s="11"/>
      <c r="P182" s="11"/>
      <c r="Q182" s="11"/>
      <c r="R182" s="11"/>
      <c r="S182" s="11"/>
      <c r="T182" s="11"/>
      <c r="U182" s="11"/>
      <c r="V182" s="11"/>
      <c r="W182" s="11"/>
      <c r="X182" s="11"/>
      <c r="Y182" s="11"/>
    </row>
    <row r="183" spans="1:25" ht="15.75" customHeight="1">
      <c r="A183" s="11"/>
      <c r="B183" s="146"/>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c r="A184" s="11"/>
      <c r="B184" s="146"/>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ht="15.75" customHeight="1">
      <c r="A185" s="11"/>
      <c r="B185" s="146"/>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c r="A186" s="11"/>
      <c r="B186" s="146"/>
      <c r="C186" s="11"/>
      <c r="D186" s="11"/>
      <c r="E186" s="11"/>
      <c r="F186" s="11"/>
      <c r="G186" s="11"/>
      <c r="H186" s="11"/>
      <c r="I186" s="11"/>
      <c r="J186" s="11"/>
      <c r="K186" s="11"/>
      <c r="L186" s="11"/>
      <c r="M186" s="11"/>
      <c r="N186" s="11"/>
      <c r="O186" s="11"/>
      <c r="P186" s="11"/>
      <c r="Q186" s="11"/>
      <c r="R186" s="11"/>
      <c r="S186" s="11"/>
      <c r="T186" s="11"/>
      <c r="U186" s="11"/>
      <c r="V186" s="11"/>
      <c r="W186" s="11"/>
      <c r="X186" s="11"/>
      <c r="Y186" s="11"/>
    </row>
    <row r="187" spans="1:25" ht="15.75" customHeight="1">
      <c r="A187" s="11"/>
      <c r="B187" s="146"/>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c r="A188" s="11"/>
      <c r="B188" s="146"/>
      <c r="C188" s="11"/>
      <c r="D188" s="11"/>
      <c r="E188" s="11"/>
      <c r="F188" s="11"/>
      <c r="G188" s="11"/>
      <c r="H188" s="11"/>
      <c r="I188" s="11"/>
      <c r="J188" s="11"/>
      <c r="K188" s="11"/>
      <c r="L188" s="11"/>
      <c r="M188" s="11"/>
      <c r="N188" s="11"/>
      <c r="O188" s="11"/>
      <c r="P188" s="11"/>
      <c r="Q188" s="11"/>
      <c r="R188" s="11"/>
      <c r="S188" s="11"/>
      <c r="T188" s="11"/>
      <c r="U188" s="11"/>
      <c r="V188" s="11"/>
      <c r="W188" s="11"/>
      <c r="X188" s="11"/>
      <c r="Y188" s="11"/>
    </row>
    <row r="189" spans="1:25" ht="15.75" customHeight="1">
      <c r="A189" s="11"/>
      <c r="B189" s="146"/>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c r="A190" s="11"/>
      <c r="B190" s="146"/>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ht="15.75" customHeight="1">
      <c r="A191" s="11"/>
      <c r="B191" s="146"/>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c r="A192" s="11"/>
      <c r="B192" s="146"/>
      <c r="C192" s="11"/>
      <c r="D192" s="11"/>
      <c r="E192" s="11"/>
      <c r="F192" s="11"/>
      <c r="G192" s="11"/>
      <c r="H192" s="11"/>
      <c r="I192" s="11"/>
      <c r="J192" s="11"/>
      <c r="K192" s="11"/>
      <c r="L192" s="11"/>
      <c r="M192" s="11"/>
      <c r="N192" s="11"/>
      <c r="O192" s="11"/>
      <c r="P192" s="11"/>
      <c r="Q192" s="11"/>
      <c r="R192" s="11"/>
      <c r="S192" s="11"/>
      <c r="T192" s="11"/>
      <c r="U192" s="11"/>
      <c r="V192" s="11"/>
      <c r="W192" s="11"/>
      <c r="X192" s="11"/>
      <c r="Y192" s="11"/>
    </row>
    <row r="193" spans="1:25" ht="15.75" customHeight="1">
      <c r="A193" s="11"/>
      <c r="B193" s="146"/>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c r="A194" s="11"/>
      <c r="B194" s="146"/>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5.75" customHeight="1">
      <c r="A195" s="11"/>
      <c r="B195" s="146"/>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c r="A196" s="11"/>
      <c r="B196" s="146"/>
      <c r="C196" s="11"/>
      <c r="D196" s="11"/>
      <c r="E196" s="11"/>
      <c r="F196" s="11"/>
      <c r="G196" s="11"/>
      <c r="H196" s="11"/>
      <c r="I196" s="11"/>
      <c r="J196" s="11"/>
      <c r="K196" s="11"/>
      <c r="L196" s="11"/>
      <c r="M196" s="11"/>
      <c r="N196" s="11"/>
      <c r="O196" s="11"/>
      <c r="P196" s="11"/>
      <c r="Q196" s="11"/>
      <c r="R196" s="11"/>
      <c r="S196" s="11"/>
      <c r="T196" s="11"/>
      <c r="U196" s="11"/>
      <c r="V196" s="11"/>
      <c r="W196" s="11"/>
      <c r="X196" s="11"/>
      <c r="Y196" s="11"/>
    </row>
    <row r="197" spans="1:25" ht="15.75" customHeight="1">
      <c r="A197" s="11"/>
      <c r="B197" s="146"/>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c r="A198" s="11"/>
      <c r="B198" s="146"/>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ht="15.75" customHeight="1">
      <c r="A199" s="11"/>
      <c r="B199" s="146"/>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c r="A200" s="11"/>
      <c r="B200" s="146"/>
      <c r="C200" s="11"/>
      <c r="D200" s="11"/>
      <c r="E200" s="11"/>
      <c r="F200" s="11"/>
      <c r="G200" s="11"/>
      <c r="H200" s="11"/>
      <c r="I200" s="11"/>
      <c r="J200" s="11"/>
      <c r="K200" s="11"/>
      <c r="L200" s="11"/>
      <c r="M200" s="11"/>
      <c r="N200" s="11"/>
      <c r="O200" s="11"/>
      <c r="P200" s="11"/>
      <c r="Q200" s="11"/>
      <c r="R200" s="11"/>
      <c r="S200" s="11"/>
      <c r="T200" s="11"/>
      <c r="U200" s="11"/>
      <c r="V200" s="11"/>
      <c r="W200" s="11"/>
      <c r="X200" s="11"/>
      <c r="Y200" s="11"/>
    </row>
    <row r="201" spans="1:25" ht="15.75" customHeight="1">
      <c r="A201" s="11"/>
      <c r="B201" s="146"/>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c r="A202" s="11"/>
      <c r="B202" s="146"/>
      <c r="C202" s="11"/>
      <c r="D202" s="11"/>
      <c r="E202" s="11"/>
      <c r="F202" s="11"/>
      <c r="G202" s="11"/>
      <c r="H202" s="11"/>
      <c r="I202" s="11"/>
      <c r="J202" s="11"/>
      <c r="K202" s="11"/>
      <c r="L202" s="11"/>
      <c r="M202" s="11"/>
      <c r="N202" s="11"/>
      <c r="O202" s="11"/>
      <c r="P202" s="11"/>
      <c r="Q202" s="11"/>
      <c r="R202" s="11"/>
      <c r="S202" s="11"/>
      <c r="T202" s="11"/>
      <c r="U202" s="11"/>
      <c r="V202" s="11"/>
      <c r="W202" s="11"/>
      <c r="X202" s="11"/>
      <c r="Y202" s="11"/>
    </row>
    <row r="203" spans="1:25" ht="15.75" customHeight="1">
      <c r="A203" s="11"/>
      <c r="B203" s="146"/>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c r="A204" s="11"/>
      <c r="B204" s="146"/>
      <c r="C204" s="11"/>
      <c r="D204" s="11"/>
      <c r="E204" s="11"/>
      <c r="F204" s="11"/>
      <c r="G204" s="11"/>
      <c r="H204" s="11"/>
      <c r="I204" s="11"/>
      <c r="J204" s="11"/>
      <c r="K204" s="11"/>
      <c r="L204" s="11"/>
      <c r="M204" s="11"/>
      <c r="N204" s="11"/>
      <c r="O204" s="11"/>
      <c r="P204" s="11"/>
      <c r="Q204" s="11"/>
      <c r="R204" s="11"/>
      <c r="S204" s="11"/>
      <c r="T204" s="11"/>
      <c r="U204" s="11"/>
      <c r="V204" s="11"/>
      <c r="W204" s="11"/>
      <c r="X204" s="11"/>
      <c r="Y204" s="11"/>
    </row>
    <row r="205" spans="1:25" ht="15.75" customHeight="1">
      <c r="A205" s="11"/>
      <c r="B205" s="146"/>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c r="A206" s="11"/>
      <c r="B206" s="146"/>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ht="15.75" customHeight="1">
      <c r="A207" s="11"/>
      <c r="B207" s="146"/>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c r="A208" s="11"/>
      <c r="B208" s="146"/>
      <c r="C208" s="11"/>
      <c r="D208" s="11"/>
      <c r="E208" s="11"/>
      <c r="F208" s="11"/>
      <c r="G208" s="11"/>
      <c r="H208" s="11"/>
      <c r="I208" s="11"/>
      <c r="J208" s="11"/>
      <c r="K208" s="11"/>
      <c r="L208" s="11"/>
      <c r="M208" s="11"/>
      <c r="N208" s="11"/>
      <c r="O208" s="11"/>
      <c r="P208" s="11"/>
      <c r="Q208" s="11"/>
      <c r="R208" s="11"/>
      <c r="S208" s="11"/>
      <c r="T208" s="11"/>
      <c r="U208" s="11"/>
      <c r="V208" s="11"/>
      <c r="W208" s="11"/>
      <c r="X208" s="11"/>
      <c r="Y208" s="11"/>
    </row>
    <row r="209" spans="1:25" ht="15.75" customHeight="1">
      <c r="A209" s="11"/>
      <c r="B209" s="146"/>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c r="A210" s="11"/>
      <c r="B210" s="146"/>
      <c r="C210" s="11"/>
      <c r="D210" s="11"/>
      <c r="E210" s="11"/>
      <c r="F210" s="11"/>
      <c r="G210" s="11"/>
      <c r="H210" s="11"/>
      <c r="I210" s="11"/>
      <c r="J210" s="11"/>
      <c r="K210" s="11"/>
      <c r="L210" s="11"/>
      <c r="M210" s="11"/>
      <c r="N210" s="11"/>
      <c r="O210" s="11"/>
      <c r="P210" s="11"/>
      <c r="Q210" s="11"/>
      <c r="R210" s="11"/>
      <c r="S210" s="11"/>
      <c r="T210" s="11"/>
      <c r="U210" s="11"/>
      <c r="V210" s="11"/>
      <c r="W210" s="11"/>
      <c r="X210" s="11"/>
      <c r="Y210" s="11"/>
    </row>
    <row r="211" spans="1:25" ht="15.75" customHeight="1">
      <c r="A211" s="11"/>
      <c r="B211" s="146"/>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c r="A212" s="11"/>
      <c r="B212" s="146"/>
      <c r="C212" s="11"/>
      <c r="D212" s="11"/>
      <c r="E212" s="11"/>
      <c r="F212" s="11"/>
      <c r="G212" s="11"/>
      <c r="H212" s="11"/>
      <c r="I212" s="11"/>
      <c r="J212" s="11"/>
      <c r="K212" s="11"/>
      <c r="L212" s="11"/>
      <c r="M212" s="11"/>
      <c r="N212" s="11"/>
      <c r="O212" s="11"/>
      <c r="P212" s="11"/>
      <c r="Q212" s="11"/>
      <c r="R212" s="11"/>
      <c r="S212" s="11"/>
      <c r="T212" s="11"/>
      <c r="U212" s="11"/>
      <c r="V212" s="11"/>
      <c r="W212" s="11"/>
      <c r="X212" s="11"/>
      <c r="Y212" s="11"/>
    </row>
    <row r="213" spans="1:25" ht="15.75" customHeight="1">
      <c r="A213" s="11"/>
      <c r="B213" s="146"/>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c r="A214" s="11"/>
      <c r="B214" s="146"/>
      <c r="C214" s="11"/>
      <c r="D214" s="11"/>
      <c r="E214" s="11"/>
      <c r="F214" s="11"/>
      <c r="G214" s="11"/>
      <c r="H214" s="11"/>
      <c r="I214" s="11"/>
      <c r="J214" s="11"/>
      <c r="K214" s="11"/>
      <c r="L214" s="11"/>
      <c r="M214" s="11"/>
      <c r="N214" s="11"/>
      <c r="O214" s="11"/>
      <c r="P214" s="11"/>
      <c r="Q214" s="11"/>
      <c r="R214" s="11"/>
      <c r="S214" s="11"/>
      <c r="T214" s="11"/>
      <c r="U214" s="11"/>
      <c r="V214" s="11"/>
      <c r="W214" s="11"/>
      <c r="X214" s="11"/>
      <c r="Y214" s="11"/>
    </row>
    <row r="215" spans="1:25" ht="15.75" customHeight="1">
      <c r="A215" s="11"/>
      <c r="B215" s="146"/>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c r="A216" s="11"/>
      <c r="B216" s="146"/>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ht="15.75" customHeight="1">
      <c r="A217" s="11"/>
      <c r="B217" s="146"/>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c r="A218" s="11"/>
      <c r="B218" s="146"/>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ht="15.75" customHeight="1">
      <c r="A219" s="11"/>
      <c r="B219" s="146"/>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c r="A220" s="11"/>
      <c r="B220" s="146"/>
      <c r="C220" s="11"/>
      <c r="D220" s="11"/>
      <c r="E220" s="11"/>
      <c r="F220" s="11"/>
      <c r="G220" s="11"/>
      <c r="H220" s="11"/>
      <c r="I220" s="11"/>
      <c r="J220" s="11"/>
      <c r="K220" s="11"/>
      <c r="L220" s="11"/>
      <c r="M220" s="11"/>
      <c r="N220" s="11"/>
      <c r="O220" s="11"/>
      <c r="P220" s="11"/>
      <c r="Q220" s="11"/>
      <c r="R220" s="11"/>
      <c r="S220" s="11"/>
      <c r="T220" s="11"/>
      <c r="U220" s="11"/>
      <c r="V220" s="11"/>
      <c r="W220" s="11"/>
      <c r="X220" s="11"/>
      <c r="Y220" s="11"/>
    </row>
    <row r="221" spans="1:25" ht="15.75" customHeight="1">
      <c r="A221" s="11"/>
      <c r="B221" s="146"/>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c r="A222" s="11"/>
      <c r="B222" s="146"/>
      <c r="C222" s="11"/>
      <c r="D222" s="11"/>
      <c r="E222" s="11"/>
      <c r="F222" s="11"/>
      <c r="G222" s="11"/>
      <c r="H222" s="11"/>
      <c r="I222" s="11"/>
      <c r="J222" s="11"/>
      <c r="K222" s="11"/>
      <c r="L222" s="11"/>
      <c r="M222" s="11"/>
      <c r="N222" s="11"/>
      <c r="O222" s="11"/>
      <c r="P222" s="11"/>
      <c r="Q222" s="11"/>
      <c r="R222" s="11"/>
      <c r="S222" s="11"/>
      <c r="T222" s="11"/>
      <c r="U222" s="11"/>
      <c r="V222" s="11"/>
      <c r="W222" s="11"/>
      <c r="X222" s="11"/>
      <c r="Y222" s="11"/>
    </row>
    <row r="223" spans="1:25" ht="15.75" customHeight="1">
      <c r="A223" s="11"/>
      <c r="B223" s="146"/>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c r="A224" s="11"/>
      <c r="B224" s="146"/>
      <c r="C224" s="11"/>
      <c r="D224" s="11"/>
      <c r="E224" s="11"/>
      <c r="F224" s="11"/>
      <c r="G224" s="11"/>
      <c r="H224" s="11"/>
      <c r="I224" s="11"/>
      <c r="J224" s="11"/>
      <c r="K224" s="11"/>
      <c r="L224" s="11"/>
      <c r="M224" s="11"/>
      <c r="N224" s="11"/>
      <c r="O224" s="11"/>
      <c r="P224" s="11"/>
      <c r="Q224" s="11"/>
      <c r="R224" s="11"/>
      <c r="S224" s="11"/>
      <c r="T224" s="11"/>
      <c r="U224" s="11"/>
      <c r="V224" s="11"/>
      <c r="W224" s="11"/>
      <c r="X224" s="11"/>
      <c r="Y224" s="11"/>
    </row>
    <row r="225" spans="1:25" ht="15.75" customHeight="1">
      <c r="A225" s="11"/>
      <c r="B225" s="146"/>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c r="A226" s="11"/>
      <c r="B226" s="146"/>
      <c r="C226" s="11"/>
      <c r="D226" s="11"/>
      <c r="E226" s="11"/>
      <c r="F226" s="11"/>
      <c r="G226" s="11"/>
      <c r="H226" s="11"/>
      <c r="I226" s="11"/>
      <c r="J226" s="11"/>
      <c r="K226" s="11"/>
      <c r="L226" s="11"/>
      <c r="M226" s="11"/>
      <c r="N226" s="11"/>
      <c r="O226" s="11"/>
      <c r="P226" s="11"/>
      <c r="Q226" s="11"/>
      <c r="R226" s="11"/>
      <c r="S226" s="11"/>
      <c r="T226" s="11"/>
      <c r="U226" s="11"/>
      <c r="V226" s="11"/>
      <c r="W226" s="11"/>
      <c r="X226" s="11"/>
      <c r="Y226" s="11"/>
    </row>
    <row r="227" spans="1:25" ht="15.75" customHeight="1">
      <c r="A227" s="11"/>
      <c r="B227" s="146"/>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c r="A228" s="11"/>
      <c r="B228" s="146"/>
      <c r="C228" s="11"/>
      <c r="D228" s="11"/>
      <c r="E228" s="11"/>
      <c r="F228" s="11"/>
      <c r="G228" s="11"/>
      <c r="H228" s="11"/>
      <c r="I228" s="11"/>
      <c r="J228" s="11"/>
      <c r="K228" s="11"/>
      <c r="L228" s="11"/>
      <c r="M228" s="11"/>
      <c r="N228" s="11"/>
      <c r="O228" s="11"/>
      <c r="P228" s="11"/>
      <c r="Q228" s="11"/>
      <c r="R228" s="11"/>
      <c r="S228" s="11"/>
      <c r="T228" s="11"/>
      <c r="U228" s="11"/>
      <c r="V228" s="11"/>
      <c r="W228" s="11"/>
      <c r="X228" s="11"/>
      <c r="Y228" s="11"/>
    </row>
    <row r="229" spans="1:25" ht="15.75" customHeight="1">
      <c r="A229" s="11"/>
      <c r="B229" s="146"/>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c r="A230" s="11"/>
      <c r="B230" s="146"/>
      <c r="C230" s="11"/>
      <c r="D230" s="11"/>
      <c r="E230" s="11"/>
      <c r="F230" s="11"/>
      <c r="G230" s="11"/>
      <c r="H230" s="11"/>
      <c r="I230" s="11"/>
      <c r="J230" s="11"/>
      <c r="K230" s="11"/>
      <c r="L230" s="11"/>
      <c r="M230" s="11"/>
      <c r="N230" s="11"/>
      <c r="O230" s="11"/>
      <c r="P230" s="11"/>
      <c r="Q230" s="11"/>
      <c r="R230" s="11"/>
      <c r="S230" s="11"/>
      <c r="T230" s="11"/>
      <c r="U230" s="11"/>
      <c r="V230" s="11"/>
      <c r="W230" s="11"/>
      <c r="X230" s="11"/>
      <c r="Y230" s="11"/>
    </row>
    <row r="231" spans="1:25" ht="15.75" customHeight="1">
      <c r="A231" s="11"/>
      <c r="B231" s="146"/>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c r="A232" s="11"/>
      <c r="B232" s="146"/>
      <c r="C232" s="11"/>
      <c r="D232" s="11"/>
      <c r="E232" s="11"/>
      <c r="F232" s="11"/>
      <c r="G232" s="11"/>
      <c r="H232" s="11"/>
      <c r="I232" s="11"/>
      <c r="J232" s="11"/>
      <c r="K232" s="11"/>
      <c r="L232" s="11"/>
      <c r="M232" s="11"/>
      <c r="N232" s="11"/>
      <c r="O232" s="11"/>
      <c r="P232" s="11"/>
      <c r="Q232" s="11"/>
      <c r="R232" s="11"/>
      <c r="S232" s="11"/>
      <c r="T232" s="11"/>
      <c r="U232" s="11"/>
      <c r="V232" s="11"/>
      <c r="W232" s="11"/>
      <c r="X232" s="11"/>
      <c r="Y232" s="11"/>
    </row>
    <row r="233" spans="1:25" ht="15.75" customHeight="1">
      <c r="A233" s="11"/>
      <c r="B233" s="146"/>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c r="A234" s="11"/>
      <c r="B234" s="146"/>
      <c r="C234" s="11"/>
      <c r="D234" s="11"/>
      <c r="E234" s="11"/>
      <c r="F234" s="11"/>
      <c r="G234" s="11"/>
      <c r="H234" s="11"/>
      <c r="I234" s="11"/>
      <c r="J234" s="11"/>
      <c r="K234" s="11"/>
      <c r="L234" s="11"/>
      <c r="M234" s="11"/>
      <c r="N234" s="11"/>
      <c r="O234" s="11"/>
      <c r="P234" s="11"/>
      <c r="Q234" s="11"/>
      <c r="R234" s="11"/>
      <c r="S234" s="11"/>
      <c r="T234" s="11"/>
      <c r="U234" s="11"/>
      <c r="V234" s="11"/>
      <c r="W234" s="11"/>
      <c r="X234" s="11"/>
      <c r="Y234" s="11"/>
    </row>
    <row r="235" spans="1:25" ht="15.75" customHeight="1">
      <c r="A235" s="11"/>
      <c r="B235" s="146"/>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c r="A236" s="11"/>
      <c r="B236" s="146"/>
      <c r="C236" s="11"/>
      <c r="D236" s="11"/>
      <c r="E236" s="11"/>
      <c r="F236" s="11"/>
      <c r="G236" s="11"/>
      <c r="H236" s="11"/>
      <c r="I236" s="11"/>
      <c r="J236" s="11"/>
      <c r="K236" s="11"/>
      <c r="L236" s="11"/>
      <c r="M236" s="11"/>
      <c r="N236" s="11"/>
      <c r="O236" s="11"/>
      <c r="P236" s="11"/>
      <c r="Q236" s="11"/>
      <c r="R236" s="11"/>
      <c r="S236" s="11"/>
      <c r="T236" s="11"/>
      <c r="U236" s="11"/>
      <c r="V236" s="11"/>
      <c r="W236" s="11"/>
      <c r="X236" s="11"/>
      <c r="Y236" s="11"/>
    </row>
    <row r="237" spans="1:25" ht="15.75" customHeight="1">
      <c r="A237" s="11"/>
      <c r="B237" s="146"/>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c r="A238" s="11"/>
      <c r="B238" s="146"/>
      <c r="C238" s="11"/>
      <c r="D238" s="11"/>
      <c r="E238" s="11"/>
      <c r="F238" s="11"/>
      <c r="G238" s="11"/>
      <c r="H238" s="11"/>
      <c r="I238" s="11"/>
      <c r="J238" s="11"/>
      <c r="K238" s="11"/>
      <c r="L238" s="11"/>
      <c r="M238" s="11"/>
      <c r="N238" s="11"/>
      <c r="O238" s="11"/>
      <c r="P238" s="11"/>
      <c r="Q238" s="11"/>
      <c r="R238" s="11"/>
      <c r="S238" s="11"/>
      <c r="T238" s="11"/>
      <c r="U238" s="11"/>
      <c r="V238" s="11"/>
      <c r="W238" s="11"/>
      <c r="X238" s="11"/>
      <c r="Y238" s="11"/>
    </row>
    <row r="239" spans="1:25" ht="15.75" customHeight="1">
      <c r="A239" s="11"/>
      <c r="B239" s="146"/>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c r="A240" s="11"/>
      <c r="B240" s="146"/>
      <c r="C240" s="11"/>
      <c r="D240" s="11"/>
      <c r="E240" s="11"/>
      <c r="F240" s="11"/>
      <c r="G240" s="11"/>
      <c r="H240" s="11"/>
      <c r="I240" s="11"/>
      <c r="J240" s="11"/>
      <c r="K240" s="11"/>
      <c r="L240" s="11"/>
      <c r="M240" s="11"/>
      <c r="N240" s="11"/>
      <c r="O240" s="11"/>
      <c r="P240" s="11"/>
      <c r="Q240" s="11"/>
      <c r="R240" s="11"/>
      <c r="S240" s="11"/>
      <c r="T240" s="11"/>
      <c r="U240" s="11"/>
      <c r="V240" s="11"/>
      <c r="W240" s="11"/>
      <c r="X240" s="11"/>
      <c r="Y240" s="11"/>
    </row>
    <row r="241" spans="1:25" ht="15.75" customHeight="1">
      <c r="A241" s="11"/>
      <c r="B241" s="146"/>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c r="A242" s="11"/>
      <c r="B242" s="146"/>
      <c r="C242" s="11"/>
      <c r="D242" s="11"/>
      <c r="E242" s="11"/>
      <c r="F242" s="11"/>
      <c r="G242" s="11"/>
      <c r="H242" s="11"/>
      <c r="I242" s="11"/>
      <c r="J242" s="11"/>
      <c r="K242" s="11"/>
      <c r="L242" s="11"/>
      <c r="M242" s="11"/>
      <c r="N242" s="11"/>
      <c r="O242" s="11"/>
      <c r="P242" s="11"/>
      <c r="Q242" s="11"/>
      <c r="R242" s="11"/>
      <c r="S242" s="11"/>
      <c r="T242" s="11"/>
      <c r="U242" s="11"/>
      <c r="V242" s="11"/>
      <c r="W242" s="11"/>
      <c r="X242" s="11"/>
      <c r="Y242" s="11"/>
    </row>
    <row r="243" spans="1:25" ht="15.75" customHeight="1">
      <c r="A243" s="11"/>
      <c r="B243" s="146"/>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c r="A244" s="11"/>
      <c r="B244" s="146"/>
      <c r="C244" s="11"/>
      <c r="D244" s="11"/>
      <c r="E244" s="11"/>
      <c r="F244" s="11"/>
      <c r="G244" s="11"/>
      <c r="H244" s="11"/>
      <c r="I244" s="11"/>
      <c r="J244" s="11"/>
      <c r="K244" s="11"/>
      <c r="L244" s="11"/>
      <c r="M244" s="11"/>
      <c r="N244" s="11"/>
      <c r="O244" s="11"/>
      <c r="P244" s="11"/>
      <c r="Q244" s="11"/>
      <c r="R244" s="11"/>
      <c r="S244" s="11"/>
      <c r="T244" s="11"/>
      <c r="U244" s="11"/>
      <c r="V244" s="11"/>
      <c r="W244" s="11"/>
      <c r="X244" s="11"/>
      <c r="Y244" s="11"/>
    </row>
    <row r="245" spans="1:25" ht="15.75" customHeight="1">
      <c r="A245" s="11"/>
      <c r="B245" s="146"/>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c r="A246" s="11"/>
      <c r="B246" s="146"/>
      <c r="C246" s="11"/>
      <c r="D246" s="11"/>
      <c r="E246" s="11"/>
      <c r="F246" s="11"/>
      <c r="G246" s="11"/>
      <c r="H246" s="11"/>
      <c r="I246" s="11"/>
      <c r="J246" s="11"/>
      <c r="K246" s="11"/>
      <c r="L246" s="11"/>
      <c r="M246" s="11"/>
      <c r="N246" s="11"/>
      <c r="O246" s="11"/>
      <c r="P246" s="11"/>
      <c r="Q246" s="11"/>
      <c r="R246" s="11"/>
      <c r="S246" s="11"/>
      <c r="T246" s="11"/>
      <c r="U246" s="11"/>
      <c r="V246" s="11"/>
      <c r="W246" s="11"/>
      <c r="X246" s="11"/>
      <c r="Y246" s="11"/>
    </row>
    <row r="247" spans="1:25" ht="15.75" customHeight="1">
      <c r="A247" s="11"/>
      <c r="B247" s="146"/>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c r="A248" s="11"/>
      <c r="B248" s="146"/>
      <c r="C248" s="11"/>
      <c r="D248" s="11"/>
      <c r="E248" s="11"/>
      <c r="F248" s="11"/>
      <c r="G248" s="11"/>
      <c r="H248" s="11"/>
      <c r="I248" s="11"/>
      <c r="J248" s="11"/>
      <c r="K248" s="11"/>
      <c r="L248" s="11"/>
      <c r="M248" s="11"/>
      <c r="N248" s="11"/>
      <c r="O248" s="11"/>
      <c r="P248" s="11"/>
      <c r="Q248" s="11"/>
      <c r="R248" s="11"/>
      <c r="S248" s="11"/>
      <c r="T248" s="11"/>
      <c r="U248" s="11"/>
      <c r="V248" s="11"/>
      <c r="W248" s="11"/>
      <c r="X248" s="11"/>
      <c r="Y248" s="11"/>
    </row>
    <row r="249" spans="1:25" ht="15.75" customHeight="1">
      <c r="A249" s="11"/>
      <c r="B249" s="146"/>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c r="A250" s="11"/>
      <c r="B250" s="146"/>
      <c r="C250" s="11"/>
      <c r="D250" s="11"/>
      <c r="E250" s="11"/>
      <c r="F250" s="11"/>
      <c r="G250" s="11"/>
      <c r="H250" s="11"/>
      <c r="I250" s="11"/>
      <c r="J250" s="11"/>
      <c r="K250" s="11"/>
      <c r="L250" s="11"/>
      <c r="M250" s="11"/>
      <c r="N250" s="11"/>
      <c r="O250" s="11"/>
      <c r="P250" s="11"/>
      <c r="Q250" s="11"/>
      <c r="R250" s="11"/>
      <c r="S250" s="11"/>
      <c r="T250" s="11"/>
      <c r="U250" s="11"/>
      <c r="V250" s="11"/>
      <c r="W250" s="11"/>
      <c r="X250" s="11"/>
      <c r="Y250" s="11"/>
    </row>
    <row r="251" spans="1:25" ht="15.75" customHeight="1">
      <c r="A251" s="11"/>
      <c r="B251" s="146"/>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c r="A252" s="11"/>
      <c r="B252" s="146"/>
      <c r="C252" s="11"/>
      <c r="D252" s="11"/>
      <c r="E252" s="11"/>
      <c r="F252" s="11"/>
      <c r="G252" s="11"/>
      <c r="H252" s="11"/>
      <c r="I252" s="11"/>
      <c r="J252" s="11"/>
      <c r="K252" s="11"/>
      <c r="L252" s="11"/>
      <c r="M252" s="11"/>
      <c r="N252" s="11"/>
      <c r="O252" s="11"/>
      <c r="P252" s="11"/>
      <c r="Q252" s="11"/>
      <c r="R252" s="11"/>
      <c r="S252" s="11"/>
      <c r="T252" s="11"/>
      <c r="U252" s="11"/>
      <c r="V252" s="11"/>
      <c r="W252" s="11"/>
      <c r="X252" s="11"/>
      <c r="Y252" s="11"/>
    </row>
    <row r="253" spans="1:25" ht="15.75" customHeight="1">
      <c r="A253" s="11"/>
      <c r="B253" s="146"/>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c r="A254" s="11"/>
      <c r="B254" s="146"/>
      <c r="C254" s="11"/>
      <c r="D254" s="11"/>
      <c r="E254" s="11"/>
      <c r="F254" s="11"/>
      <c r="G254" s="11"/>
      <c r="H254" s="11"/>
      <c r="I254" s="11"/>
      <c r="J254" s="11"/>
      <c r="K254" s="11"/>
      <c r="L254" s="11"/>
      <c r="M254" s="11"/>
      <c r="N254" s="11"/>
      <c r="O254" s="11"/>
      <c r="P254" s="11"/>
      <c r="Q254" s="11"/>
      <c r="R254" s="11"/>
      <c r="S254" s="11"/>
      <c r="T254" s="11"/>
      <c r="U254" s="11"/>
      <c r="V254" s="11"/>
      <c r="W254" s="11"/>
      <c r="X254" s="11"/>
      <c r="Y254" s="11"/>
    </row>
    <row r="255" spans="1:25" ht="15.75" customHeight="1">
      <c r="A255" s="11"/>
      <c r="B255" s="146"/>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c r="A256" s="11"/>
      <c r="B256" s="146"/>
      <c r="C256" s="11"/>
      <c r="D256" s="11"/>
      <c r="E256" s="11"/>
      <c r="F256" s="11"/>
      <c r="G256" s="11"/>
      <c r="H256" s="11"/>
      <c r="I256" s="11"/>
      <c r="J256" s="11"/>
      <c r="K256" s="11"/>
      <c r="L256" s="11"/>
      <c r="M256" s="11"/>
      <c r="N256" s="11"/>
      <c r="O256" s="11"/>
      <c r="P256" s="11"/>
      <c r="Q256" s="11"/>
      <c r="R256" s="11"/>
      <c r="S256" s="11"/>
      <c r="T256" s="11"/>
      <c r="U256" s="11"/>
      <c r="V256" s="11"/>
      <c r="W256" s="11"/>
      <c r="X256" s="11"/>
      <c r="Y256" s="11"/>
    </row>
    <row r="257" spans="1:25" ht="15.75" customHeight="1">
      <c r="A257" s="11"/>
      <c r="B257" s="146"/>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c r="A258" s="11"/>
      <c r="B258" s="146"/>
      <c r="C258" s="11"/>
      <c r="D258" s="11"/>
      <c r="E258" s="11"/>
      <c r="F258" s="11"/>
      <c r="G258" s="11"/>
      <c r="H258" s="11"/>
      <c r="I258" s="11"/>
      <c r="J258" s="11"/>
      <c r="K258" s="11"/>
      <c r="L258" s="11"/>
      <c r="M258" s="11"/>
      <c r="N258" s="11"/>
      <c r="O258" s="11"/>
      <c r="P258" s="11"/>
      <c r="Q258" s="11"/>
      <c r="R258" s="11"/>
      <c r="S258" s="11"/>
      <c r="T258" s="11"/>
      <c r="U258" s="11"/>
      <c r="V258" s="11"/>
      <c r="W258" s="11"/>
      <c r="X258" s="11"/>
      <c r="Y258" s="11"/>
    </row>
    <row r="259" spans="1:25" ht="15.75" customHeight="1">
      <c r="A259" s="11"/>
      <c r="B259" s="146"/>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c r="A260" s="11"/>
      <c r="B260" s="146"/>
      <c r="C260" s="11"/>
      <c r="D260" s="11"/>
      <c r="E260" s="11"/>
      <c r="F260" s="11"/>
      <c r="G260" s="11"/>
      <c r="H260" s="11"/>
      <c r="I260" s="11"/>
      <c r="J260" s="11"/>
      <c r="K260" s="11"/>
      <c r="L260" s="11"/>
      <c r="M260" s="11"/>
      <c r="N260" s="11"/>
      <c r="O260" s="11"/>
      <c r="P260" s="11"/>
      <c r="Q260" s="11"/>
      <c r="R260" s="11"/>
      <c r="S260" s="11"/>
      <c r="T260" s="11"/>
      <c r="U260" s="11"/>
      <c r="V260" s="11"/>
      <c r="W260" s="11"/>
      <c r="X260" s="11"/>
      <c r="Y260" s="11"/>
    </row>
    <row r="261" spans="1:25" ht="15.75" customHeight="1">
      <c r="A261" s="11"/>
      <c r="B261" s="146"/>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c r="A262" s="11"/>
      <c r="B262" s="146"/>
      <c r="C262" s="11"/>
      <c r="D262" s="11"/>
      <c r="E262" s="11"/>
      <c r="F262" s="11"/>
      <c r="G262" s="11"/>
      <c r="H262" s="11"/>
      <c r="I262" s="11"/>
      <c r="J262" s="11"/>
      <c r="K262" s="11"/>
      <c r="L262" s="11"/>
      <c r="M262" s="11"/>
      <c r="N262" s="11"/>
      <c r="O262" s="11"/>
      <c r="P262" s="11"/>
      <c r="Q262" s="11"/>
      <c r="R262" s="11"/>
      <c r="S262" s="11"/>
      <c r="T262" s="11"/>
      <c r="U262" s="11"/>
      <c r="V262" s="11"/>
      <c r="W262" s="11"/>
      <c r="X262" s="11"/>
      <c r="Y262" s="11"/>
    </row>
    <row r="263" spans="1:25" ht="15.75" customHeight="1">
      <c r="A263" s="11"/>
      <c r="B263" s="146"/>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c r="A264" s="11"/>
      <c r="B264" s="146"/>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ht="15.75" customHeight="1">
      <c r="A265" s="11"/>
      <c r="B265" s="146"/>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c r="A266" s="11"/>
      <c r="B266" s="146"/>
      <c r="C266" s="11"/>
      <c r="D266" s="11"/>
      <c r="E266" s="11"/>
      <c r="F266" s="11"/>
      <c r="G266" s="11"/>
      <c r="H266" s="11"/>
      <c r="I266" s="11"/>
      <c r="J266" s="11"/>
      <c r="K266" s="11"/>
      <c r="L266" s="11"/>
      <c r="M266" s="11"/>
      <c r="N266" s="11"/>
      <c r="O266" s="11"/>
      <c r="P266" s="11"/>
      <c r="Q266" s="11"/>
      <c r="R266" s="11"/>
      <c r="S266" s="11"/>
      <c r="T266" s="11"/>
      <c r="U266" s="11"/>
      <c r="V266" s="11"/>
      <c r="W266" s="11"/>
      <c r="X266" s="11"/>
      <c r="Y266" s="11"/>
    </row>
    <row r="267" spans="1:25" ht="15.75" customHeight="1">
      <c r="A267" s="11"/>
      <c r="B267" s="146"/>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c r="A268" s="11"/>
      <c r="B268" s="146"/>
      <c r="C268" s="11"/>
      <c r="D268" s="11"/>
      <c r="E268" s="11"/>
      <c r="F268" s="11"/>
      <c r="G268" s="11"/>
      <c r="H268" s="11"/>
      <c r="I268" s="11"/>
      <c r="J268" s="11"/>
      <c r="K268" s="11"/>
      <c r="L268" s="11"/>
      <c r="M268" s="11"/>
      <c r="N268" s="11"/>
      <c r="O268" s="11"/>
      <c r="P268" s="11"/>
      <c r="Q268" s="11"/>
      <c r="R268" s="11"/>
      <c r="S268" s="11"/>
      <c r="T268" s="11"/>
      <c r="U268" s="11"/>
      <c r="V268" s="11"/>
      <c r="W268" s="11"/>
      <c r="X268" s="11"/>
      <c r="Y268" s="11"/>
    </row>
    <row r="269" spans="1:25" ht="15.75" customHeight="1">
      <c r="A269" s="11"/>
      <c r="B269" s="146"/>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c r="A270" s="11"/>
      <c r="B270" s="146"/>
      <c r="C270" s="11"/>
      <c r="D270" s="11"/>
      <c r="E270" s="11"/>
      <c r="F270" s="11"/>
      <c r="G270" s="11"/>
      <c r="H270" s="11"/>
      <c r="I270" s="11"/>
      <c r="J270" s="11"/>
      <c r="K270" s="11"/>
      <c r="L270" s="11"/>
      <c r="M270" s="11"/>
      <c r="N270" s="11"/>
      <c r="O270" s="11"/>
      <c r="P270" s="11"/>
      <c r="Q270" s="11"/>
      <c r="R270" s="11"/>
      <c r="S270" s="11"/>
      <c r="T270" s="11"/>
      <c r="U270" s="11"/>
      <c r="V270" s="11"/>
      <c r="W270" s="11"/>
      <c r="X270" s="11"/>
      <c r="Y270" s="11"/>
    </row>
    <row r="271" spans="1:25" ht="15.75" customHeight="1">
      <c r="A271" s="11"/>
      <c r="B271" s="146"/>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c r="A272" s="11"/>
      <c r="B272" s="146"/>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ht="15.75" customHeight="1">
      <c r="A273" s="11"/>
      <c r="B273" s="146"/>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c r="A274" s="11"/>
      <c r="B274" s="146"/>
      <c r="C274" s="11"/>
      <c r="D274" s="11"/>
      <c r="E274" s="11"/>
      <c r="F274" s="11"/>
      <c r="G274" s="11"/>
      <c r="H274" s="11"/>
      <c r="I274" s="11"/>
      <c r="J274" s="11"/>
      <c r="K274" s="11"/>
      <c r="L274" s="11"/>
      <c r="M274" s="11"/>
      <c r="N274" s="11"/>
      <c r="O274" s="11"/>
      <c r="P274" s="11"/>
      <c r="Q274" s="11"/>
      <c r="R274" s="11"/>
      <c r="S274" s="11"/>
      <c r="T274" s="11"/>
      <c r="U274" s="11"/>
      <c r="V274" s="11"/>
      <c r="W274" s="11"/>
      <c r="X274" s="11"/>
      <c r="Y274" s="11"/>
    </row>
    <row r="275" spans="1:25" ht="15.75" customHeight="1">
      <c r="A275" s="11"/>
      <c r="B275" s="146"/>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c r="A276" s="11"/>
      <c r="B276" s="146"/>
      <c r="C276" s="11"/>
      <c r="D276" s="11"/>
      <c r="E276" s="11"/>
      <c r="F276" s="11"/>
      <c r="G276" s="11"/>
      <c r="H276" s="11"/>
      <c r="I276" s="11"/>
      <c r="J276" s="11"/>
      <c r="K276" s="11"/>
      <c r="L276" s="11"/>
      <c r="M276" s="11"/>
      <c r="N276" s="11"/>
      <c r="O276" s="11"/>
      <c r="P276" s="11"/>
      <c r="Q276" s="11"/>
      <c r="R276" s="11"/>
      <c r="S276" s="11"/>
      <c r="T276" s="11"/>
      <c r="U276" s="11"/>
      <c r="V276" s="11"/>
      <c r="W276" s="11"/>
      <c r="X276" s="11"/>
      <c r="Y276" s="11"/>
    </row>
    <row r="277" spans="1:25" ht="15.75" customHeight="1">
      <c r="A277" s="11"/>
      <c r="B277" s="146"/>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c r="A278" s="11"/>
      <c r="B278" s="146"/>
      <c r="C278" s="11"/>
      <c r="D278" s="11"/>
      <c r="E278" s="11"/>
      <c r="F278" s="11"/>
      <c r="G278" s="11"/>
      <c r="H278" s="11"/>
      <c r="I278" s="11"/>
      <c r="J278" s="11"/>
      <c r="K278" s="11"/>
      <c r="L278" s="11"/>
      <c r="M278" s="11"/>
      <c r="N278" s="11"/>
      <c r="O278" s="11"/>
      <c r="P278" s="11"/>
      <c r="Q278" s="11"/>
      <c r="R278" s="11"/>
      <c r="S278" s="11"/>
      <c r="T278" s="11"/>
      <c r="U278" s="11"/>
      <c r="V278" s="11"/>
      <c r="W278" s="11"/>
      <c r="X278" s="11"/>
      <c r="Y278" s="11"/>
    </row>
    <row r="279" spans="1:25" ht="15.75" customHeight="1">
      <c r="A279" s="11"/>
      <c r="B279" s="146"/>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c r="A280" s="11"/>
      <c r="B280" s="146"/>
      <c r="C280" s="11"/>
      <c r="D280" s="11"/>
      <c r="E280" s="11"/>
      <c r="F280" s="11"/>
      <c r="G280" s="11"/>
      <c r="H280" s="11"/>
      <c r="I280" s="11"/>
      <c r="J280" s="11"/>
      <c r="K280" s="11"/>
      <c r="L280" s="11"/>
      <c r="M280" s="11"/>
      <c r="N280" s="11"/>
      <c r="O280" s="11"/>
      <c r="P280" s="11"/>
      <c r="Q280" s="11"/>
      <c r="R280" s="11"/>
      <c r="S280" s="11"/>
      <c r="T280" s="11"/>
      <c r="U280" s="11"/>
      <c r="V280" s="11"/>
      <c r="W280" s="11"/>
      <c r="X280" s="11"/>
      <c r="Y280" s="11"/>
    </row>
    <row r="281" spans="1:25" ht="15.75" customHeight="1">
      <c r="A281" s="11"/>
      <c r="B281" s="146"/>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c r="A282" s="11"/>
      <c r="B282" s="146"/>
      <c r="C282" s="11"/>
      <c r="D282" s="11"/>
      <c r="E282" s="11"/>
      <c r="F282" s="11"/>
      <c r="G282" s="11"/>
      <c r="H282" s="11"/>
      <c r="I282" s="11"/>
      <c r="J282" s="11"/>
      <c r="K282" s="11"/>
      <c r="L282" s="11"/>
      <c r="M282" s="11"/>
      <c r="N282" s="11"/>
      <c r="O282" s="11"/>
      <c r="P282" s="11"/>
      <c r="Q282" s="11"/>
      <c r="R282" s="11"/>
      <c r="S282" s="11"/>
      <c r="T282" s="11"/>
      <c r="U282" s="11"/>
      <c r="V282" s="11"/>
      <c r="W282" s="11"/>
      <c r="X282" s="11"/>
      <c r="Y282" s="11"/>
    </row>
    <row r="283" spans="1:25" ht="15.75" customHeight="1">
      <c r="A283" s="11"/>
      <c r="B283" s="146"/>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5.75" customHeight="1">
      <c r="A284" s="11"/>
      <c r="B284" s="146"/>
      <c r="C284" s="11"/>
      <c r="D284" s="11"/>
      <c r="E284" s="11"/>
      <c r="F284" s="11"/>
      <c r="G284" s="11"/>
      <c r="H284" s="11"/>
      <c r="I284" s="11"/>
      <c r="J284" s="11"/>
      <c r="K284" s="11"/>
      <c r="L284" s="11"/>
      <c r="M284" s="11"/>
      <c r="N284" s="11"/>
      <c r="O284" s="11"/>
      <c r="P284" s="11"/>
      <c r="Q284" s="11"/>
      <c r="R284" s="11"/>
      <c r="S284" s="11"/>
      <c r="T284" s="11"/>
      <c r="U284" s="11"/>
      <c r="V284" s="11"/>
      <c r="W284" s="11"/>
      <c r="X284" s="11"/>
      <c r="Y284" s="11"/>
    </row>
    <row r="285" spans="1:25" ht="15.75" customHeight="1">
      <c r="A285" s="11"/>
      <c r="B285" s="146"/>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5.75" customHeight="1">
      <c r="A286" s="11"/>
      <c r="B286" s="146"/>
      <c r="C286" s="11"/>
      <c r="D286" s="11"/>
      <c r="E286" s="11"/>
      <c r="F286" s="11"/>
      <c r="G286" s="11"/>
      <c r="H286" s="11"/>
      <c r="I286" s="11"/>
      <c r="J286" s="11"/>
      <c r="K286" s="11"/>
      <c r="L286" s="11"/>
      <c r="M286" s="11"/>
      <c r="N286" s="11"/>
      <c r="O286" s="11"/>
      <c r="P286" s="11"/>
      <c r="Q286" s="11"/>
      <c r="R286" s="11"/>
      <c r="S286" s="11"/>
      <c r="T286" s="11"/>
      <c r="U286" s="11"/>
      <c r="V286" s="11"/>
      <c r="W286" s="11"/>
      <c r="X286" s="11"/>
      <c r="Y286" s="11"/>
    </row>
    <row r="287" spans="1:25" ht="15.75" customHeight="1">
      <c r="A287" s="11"/>
      <c r="B287" s="146"/>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5.75" customHeight="1">
      <c r="A288" s="11"/>
      <c r="B288" s="146"/>
      <c r="C288" s="11"/>
      <c r="D288" s="11"/>
      <c r="E288" s="11"/>
      <c r="F288" s="11"/>
      <c r="G288" s="11"/>
      <c r="H288" s="11"/>
      <c r="I288" s="11"/>
      <c r="J288" s="11"/>
      <c r="K288" s="11"/>
      <c r="L288" s="11"/>
      <c r="M288" s="11"/>
      <c r="N288" s="11"/>
      <c r="O288" s="11"/>
      <c r="P288" s="11"/>
      <c r="Q288" s="11"/>
      <c r="R288" s="11"/>
      <c r="S288" s="11"/>
      <c r="T288" s="11"/>
      <c r="U288" s="11"/>
      <c r="V288" s="11"/>
      <c r="W288" s="11"/>
      <c r="X288" s="11"/>
      <c r="Y288" s="11"/>
    </row>
    <row r="289" spans="1:25" ht="15.75" customHeight="1">
      <c r="A289" s="11"/>
      <c r="B289" s="146"/>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5.75" customHeight="1">
      <c r="A290" s="11"/>
      <c r="B290" s="146"/>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ht="15.75" customHeight="1">
      <c r="A291" s="11"/>
      <c r="B291" s="146"/>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5.75" customHeight="1">
      <c r="A292" s="11"/>
      <c r="B292" s="146"/>
      <c r="C292" s="11"/>
      <c r="D292" s="11"/>
      <c r="E292" s="11"/>
      <c r="F292" s="11"/>
      <c r="G292" s="11"/>
      <c r="H292" s="11"/>
      <c r="I292" s="11"/>
      <c r="J292" s="11"/>
      <c r="K292" s="11"/>
      <c r="L292" s="11"/>
      <c r="M292" s="11"/>
      <c r="N292" s="11"/>
      <c r="O292" s="11"/>
      <c r="P292" s="11"/>
      <c r="Q292" s="11"/>
      <c r="R292" s="11"/>
      <c r="S292" s="11"/>
      <c r="T292" s="11"/>
      <c r="U292" s="11"/>
      <c r="V292" s="11"/>
      <c r="W292" s="11"/>
      <c r="X292" s="11"/>
      <c r="Y292" s="11"/>
    </row>
    <row r="293" spans="1:25" ht="15.75" customHeight="1">
      <c r="A293" s="11"/>
      <c r="B293" s="146"/>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5.75" customHeight="1">
      <c r="A294" s="11"/>
      <c r="B294" s="146"/>
      <c r="C294" s="11"/>
      <c r="D294" s="11"/>
      <c r="E294" s="11"/>
      <c r="F294" s="11"/>
      <c r="G294" s="11"/>
      <c r="H294" s="11"/>
      <c r="I294" s="11"/>
      <c r="J294" s="11"/>
      <c r="K294" s="11"/>
      <c r="L294" s="11"/>
      <c r="M294" s="11"/>
      <c r="N294" s="11"/>
      <c r="O294" s="11"/>
      <c r="P294" s="11"/>
      <c r="Q294" s="11"/>
      <c r="R294" s="11"/>
      <c r="S294" s="11"/>
      <c r="T294" s="11"/>
      <c r="U294" s="11"/>
      <c r="V294" s="11"/>
      <c r="W294" s="11"/>
      <c r="X294" s="11"/>
      <c r="Y294" s="11"/>
    </row>
    <row r="295" spans="1:25" ht="15.75" customHeight="1">
      <c r="A295" s="11"/>
      <c r="B295" s="146"/>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5.75" customHeight="1">
      <c r="A296" s="11"/>
      <c r="B296" s="146"/>
      <c r="C296" s="11"/>
      <c r="D296" s="11"/>
      <c r="E296" s="11"/>
      <c r="F296" s="11"/>
      <c r="G296" s="11"/>
      <c r="H296" s="11"/>
      <c r="I296" s="11"/>
      <c r="J296" s="11"/>
      <c r="K296" s="11"/>
      <c r="L296" s="11"/>
      <c r="M296" s="11"/>
      <c r="N296" s="11"/>
      <c r="O296" s="11"/>
      <c r="P296" s="11"/>
      <c r="Q296" s="11"/>
      <c r="R296" s="11"/>
      <c r="S296" s="11"/>
      <c r="T296" s="11"/>
      <c r="U296" s="11"/>
      <c r="V296" s="11"/>
      <c r="W296" s="11"/>
      <c r="X296" s="11"/>
      <c r="Y296" s="11"/>
    </row>
    <row r="297" spans="1:25" ht="15.75" customHeight="1">
      <c r="A297" s="11"/>
      <c r="B297" s="146"/>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5.75" customHeight="1">
      <c r="A298" s="11"/>
      <c r="B298" s="146"/>
      <c r="C298" s="11"/>
      <c r="D298" s="11"/>
      <c r="E298" s="11"/>
      <c r="F298" s="11"/>
      <c r="G298" s="11"/>
      <c r="H298" s="11"/>
      <c r="I298" s="11"/>
      <c r="J298" s="11"/>
      <c r="K298" s="11"/>
      <c r="L298" s="11"/>
      <c r="M298" s="11"/>
      <c r="N298" s="11"/>
      <c r="O298" s="11"/>
      <c r="P298" s="11"/>
      <c r="Q298" s="11"/>
      <c r="R298" s="11"/>
      <c r="S298" s="11"/>
      <c r="T298" s="11"/>
      <c r="U298" s="11"/>
      <c r="V298" s="11"/>
      <c r="W298" s="11"/>
      <c r="X298" s="11"/>
      <c r="Y298" s="11"/>
    </row>
    <row r="299" spans="1:25" ht="15.75" customHeight="1">
      <c r="A299" s="11"/>
      <c r="B299" s="146"/>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5.75" customHeight="1">
      <c r="A300" s="11"/>
      <c r="B300" s="146"/>
      <c r="C300" s="11"/>
      <c r="D300" s="11"/>
      <c r="E300" s="11"/>
      <c r="F300" s="11"/>
      <c r="G300" s="11"/>
      <c r="H300" s="11"/>
      <c r="I300" s="11"/>
      <c r="J300" s="11"/>
      <c r="K300" s="11"/>
      <c r="L300" s="11"/>
      <c r="M300" s="11"/>
      <c r="N300" s="11"/>
      <c r="O300" s="11"/>
      <c r="P300" s="11"/>
      <c r="Q300" s="11"/>
      <c r="R300" s="11"/>
      <c r="S300" s="11"/>
      <c r="T300" s="11"/>
      <c r="U300" s="11"/>
      <c r="V300" s="11"/>
      <c r="W300" s="11"/>
      <c r="X300" s="11"/>
      <c r="Y300" s="11"/>
    </row>
    <row r="301" spans="1:25" ht="15.75" customHeight="1">
      <c r="A301" s="11"/>
      <c r="B301" s="146"/>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5.75" customHeight="1">
      <c r="A302" s="11"/>
      <c r="B302" s="146"/>
      <c r="C302" s="11"/>
      <c r="D302" s="11"/>
      <c r="E302" s="11"/>
      <c r="F302" s="11"/>
      <c r="G302" s="11"/>
      <c r="H302" s="11"/>
      <c r="I302" s="11"/>
      <c r="J302" s="11"/>
      <c r="K302" s="11"/>
      <c r="L302" s="11"/>
      <c r="M302" s="11"/>
      <c r="N302" s="11"/>
      <c r="O302" s="11"/>
      <c r="P302" s="11"/>
      <c r="Q302" s="11"/>
      <c r="R302" s="11"/>
      <c r="S302" s="11"/>
      <c r="T302" s="11"/>
      <c r="U302" s="11"/>
      <c r="V302" s="11"/>
      <c r="W302" s="11"/>
      <c r="X302" s="11"/>
      <c r="Y302" s="11"/>
    </row>
    <row r="303" spans="1:25" ht="15.75" customHeight="1">
      <c r="A303" s="11"/>
      <c r="B303" s="146"/>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5.75" customHeight="1">
      <c r="A304" s="11"/>
      <c r="B304" s="146"/>
      <c r="C304" s="11"/>
      <c r="D304" s="11"/>
      <c r="E304" s="11"/>
      <c r="F304" s="11"/>
      <c r="G304" s="11"/>
      <c r="H304" s="11"/>
      <c r="I304" s="11"/>
      <c r="J304" s="11"/>
      <c r="K304" s="11"/>
      <c r="L304" s="11"/>
      <c r="M304" s="11"/>
      <c r="N304" s="11"/>
      <c r="O304" s="11"/>
      <c r="P304" s="11"/>
      <c r="Q304" s="11"/>
      <c r="R304" s="11"/>
      <c r="S304" s="11"/>
      <c r="T304" s="11"/>
      <c r="U304" s="11"/>
      <c r="V304" s="11"/>
      <c r="W304" s="11"/>
      <c r="X304" s="11"/>
      <c r="Y304" s="11"/>
    </row>
    <row r="305" spans="1:25" ht="15.75" customHeight="1">
      <c r="A305" s="11"/>
      <c r="B305" s="146"/>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5.75" customHeight="1">
      <c r="A306" s="11"/>
      <c r="B306" s="146"/>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15.75" customHeight="1">
      <c r="A307" s="11"/>
      <c r="B307" s="146"/>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5.75" customHeight="1">
      <c r="A308" s="11"/>
      <c r="B308" s="146"/>
      <c r="C308" s="11"/>
      <c r="D308" s="11"/>
      <c r="E308" s="11"/>
      <c r="F308" s="11"/>
      <c r="G308" s="11"/>
      <c r="H308" s="11"/>
      <c r="I308" s="11"/>
      <c r="J308" s="11"/>
      <c r="K308" s="11"/>
      <c r="L308" s="11"/>
      <c r="M308" s="11"/>
      <c r="N308" s="11"/>
      <c r="O308" s="11"/>
      <c r="P308" s="11"/>
      <c r="Q308" s="11"/>
      <c r="R308" s="11"/>
      <c r="S308" s="11"/>
      <c r="T308" s="11"/>
      <c r="U308" s="11"/>
      <c r="V308" s="11"/>
      <c r="W308" s="11"/>
      <c r="X308" s="11"/>
      <c r="Y308" s="11"/>
    </row>
    <row r="309" spans="1:25" ht="15.75" customHeight="1">
      <c r="A309" s="11"/>
      <c r="B309" s="146"/>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5.75" customHeight="1">
      <c r="A310" s="11"/>
      <c r="B310" s="146"/>
      <c r="C310" s="11"/>
      <c r="D310" s="11"/>
      <c r="E310" s="11"/>
      <c r="F310" s="11"/>
      <c r="G310" s="11"/>
      <c r="H310" s="11"/>
      <c r="I310" s="11"/>
      <c r="J310" s="11"/>
      <c r="K310" s="11"/>
      <c r="L310" s="11"/>
      <c r="M310" s="11"/>
      <c r="N310" s="11"/>
      <c r="O310" s="11"/>
      <c r="P310" s="11"/>
      <c r="Q310" s="11"/>
      <c r="R310" s="11"/>
      <c r="S310" s="11"/>
      <c r="T310" s="11"/>
      <c r="U310" s="11"/>
      <c r="V310" s="11"/>
      <c r="W310" s="11"/>
      <c r="X310" s="11"/>
      <c r="Y310" s="11"/>
    </row>
    <row r="311" spans="1:25" ht="15.75" customHeight="1">
      <c r="A311" s="11"/>
      <c r="B311" s="146"/>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5.75" customHeight="1">
      <c r="A312" s="11"/>
      <c r="B312" s="146"/>
      <c r="C312" s="11"/>
      <c r="D312" s="11"/>
      <c r="E312" s="11"/>
      <c r="F312" s="11"/>
      <c r="G312" s="11"/>
      <c r="H312" s="11"/>
      <c r="I312" s="11"/>
      <c r="J312" s="11"/>
      <c r="K312" s="11"/>
      <c r="L312" s="11"/>
      <c r="M312" s="11"/>
      <c r="N312" s="11"/>
      <c r="O312" s="11"/>
      <c r="P312" s="11"/>
      <c r="Q312" s="11"/>
      <c r="R312" s="11"/>
      <c r="S312" s="11"/>
      <c r="T312" s="11"/>
      <c r="U312" s="11"/>
      <c r="V312" s="11"/>
      <c r="W312" s="11"/>
      <c r="X312" s="11"/>
      <c r="Y312" s="11"/>
    </row>
    <row r="313" spans="1:25" ht="15.75" customHeight="1">
      <c r="A313" s="11"/>
      <c r="B313" s="146"/>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5.75" customHeight="1">
      <c r="A314" s="11"/>
      <c r="B314" s="146"/>
      <c r="C314" s="11"/>
      <c r="D314" s="11"/>
      <c r="E314" s="11"/>
      <c r="F314" s="11"/>
      <c r="G314" s="11"/>
      <c r="H314" s="11"/>
      <c r="I314" s="11"/>
      <c r="J314" s="11"/>
      <c r="K314" s="11"/>
      <c r="L314" s="11"/>
      <c r="M314" s="11"/>
      <c r="N314" s="11"/>
      <c r="O314" s="11"/>
      <c r="P314" s="11"/>
      <c r="Q314" s="11"/>
      <c r="R314" s="11"/>
      <c r="S314" s="11"/>
      <c r="T314" s="11"/>
      <c r="U314" s="11"/>
      <c r="V314" s="11"/>
      <c r="W314" s="11"/>
      <c r="X314" s="11"/>
      <c r="Y314" s="11"/>
    </row>
    <row r="315" spans="1:25" ht="15.75" customHeight="1">
      <c r="A315" s="11"/>
      <c r="B315" s="146"/>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5.75" customHeight="1">
      <c r="A316" s="11"/>
      <c r="B316" s="146"/>
      <c r="C316" s="11"/>
      <c r="D316" s="11"/>
      <c r="E316" s="11"/>
      <c r="F316" s="11"/>
      <c r="G316" s="11"/>
      <c r="H316" s="11"/>
      <c r="I316" s="11"/>
      <c r="J316" s="11"/>
      <c r="K316" s="11"/>
      <c r="L316" s="11"/>
      <c r="M316" s="11"/>
      <c r="N316" s="11"/>
      <c r="O316" s="11"/>
      <c r="P316" s="11"/>
      <c r="Q316" s="11"/>
      <c r="R316" s="11"/>
      <c r="S316" s="11"/>
      <c r="T316" s="11"/>
      <c r="U316" s="11"/>
      <c r="V316" s="11"/>
      <c r="W316" s="11"/>
      <c r="X316" s="11"/>
      <c r="Y316" s="11"/>
    </row>
    <row r="317" spans="1:25" ht="15.75" customHeight="1">
      <c r="A317" s="11"/>
      <c r="B317" s="146"/>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5.75" customHeight="1">
      <c r="A318" s="11"/>
      <c r="B318" s="146"/>
      <c r="C318" s="11"/>
      <c r="D318" s="11"/>
      <c r="E318" s="11"/>
      <c r="F318" s="11"/>
      <c r="G318" s="11"/>
      <c r="H318" s="11"/>
      <c r="I318" s="11"/>
      <c r="J318" s="11"/>
      <c r="K318" s="11"/>
      <c r="L318" s="11"/>
      <c r="M318" s="11"/>
      <c r="N318" s="11"/>
      <c r="O318" s="11"/>
      <c r="P318" s="11"/>
      <c r="Q318" s="11"/>
      <c r="R318" s="11"/>
      <c r="S318" s="11"/>
      <c r="T318" s="11"/>
      <c r="U318" s="11"/>
      <c r="V318" s="11"/>
      <c r="W318" s="11"/>
      <c r="X318" s="11"/>
      <c r="Y318" s="11"/>
    </row>
    <row r="319" spans="1:25" ht="15.75" customHeight="1">
      <c r="A319" s="11"/>
      <c r="B319" s="146"/>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5.75" customHeight="1">
      <c r="A320" s="11"/>
      <c r="B320" s="146"/>
      <c r="C320" s="11"/>
      <c r="D320" s="11"/>
      <c r="E320" s="11"/>
      <c r="F320" s="11"/>
      <c r="G320" s="11"/>
      <c r="H320" s="11"/>
      <c r="I320" s="11"/>
      <c r="J320" s="11"/>
      <c r="K320" s="11"/>
      <c r="L320" s="11"/>
      <c r="M320" s="11"/>
      <c r="N320" s="11"/>
      <c r="O320" s="11"/>
      <c r="P320" s="11"/>
      <c r="Q320" s="11"/>
      <c r="R320" s="11"/>
      <c r="S320" s="11"/>
      <c r="T320" s="11"/>
      <c r="U320" s="11"/>
      <c r="V320" s="11"/>
      <c r="W320" s="11"/>
      <c r="X320" s="11"/>
      <c r="Y320" s="11"/>
    </row>
    <row r="321" spans="1:25" ht="15.75" customHeight="1">
      <c r="A321" s="11"/>
      <c r="B321" s="146"/>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5.75" customHeight="1">
      <c r="A322" s="11"/>
      <c r="B322" s="146"/>
      <c r="C322" s="11"/>
      <c r="D322" s="11"/>
      <c r="E322" s="11"/>
      <c r="F322" s="11"/>
      <c r="G322" s="11"/>
      <c r="H322" s="11"/>
      <c r="I322" s="11"/>
      <c r="J322" s="11"/>
      <c r="K322" s="11"/>
      <c r="L322" s="11"/>
      <c r="M322" s="11"/>
      <c r="N322" s="11"/>
      <c r="O322" s="11"/>
      <c r="P322" s="11"/>
      <c r="Q322" s="11"/>
      <c r="R322" s="11"/>
      <c r="S322" s="11"/>
      <c r="T322" s="11"/>
      <c r="U322" s="11"/>
      <c r="V322" s="11"/>
      <c r="W322" s="11"/>
      <c r="X322" s="11"/>
      <c r="Y322" s="11"/>
    </row>
    <row r="323" spans="1:25" ht="15.75" customHeight="1">
      <c r="A323" s="11"/>
      <c r="B323" s="146"/>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5.75" customHeight="1">
      <c r="A324" s="11"/>
      <c r="B324" s="146"/>
      <c r="C324" s="11"/>
      <c r="D324" s="11"/>
      <c r="E324" s="11"/>
      <c r="F324" s="11"/>
      <c r="G324" s="11"/>
      <c r="H324" s="11"/>
      <c r="I324" s="11"/>
      <c r="J324" s="11"/>
      <c r="K324" s="11"/>
      <c r="L324" s="11"/>
      <c r="M324" s="11"/>
      <c r="N324" s="11"/>
      <c r="O324" s="11"/>
      <c r="P324" s="11"/>
      <c r="Q324" s="11"/>
      <c r="R324" s="11"/>
      <c r="S324" s="11"/>
      <c r="T324" s="11"/>
      <c r="U324" s="11"/>
      <c r="V324" s="11"/>
      <c r="W324" s="11"/>
      <c r="X324" s="11"/>
      <c r="Y324" s="11"/>
    </row>
    <row r="325" spans="1:25" ht="15.75" customHeight="1">
      <c r="A325" s="11"/>
      <c r="B325" s="146"/>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5.75" customHeight="1">
      <c r="A326" s="11"/>
      <c r="B326" s="146"/>
      <c r="C326" s="11"/>
      <c r="D326" s="11"/>
      <c r="E326" s="11"/>
      <c r="F326" s="11"/>
      <c r="G326" s="11"/>
      <c r="H326" s="11"/>
      <c r="I326" s="11"/>
      <c r="J326" s="11"/>
      <c r="K326" s="11"/>
      <c r="L326" s="11"/>
      <c r="M326" s="11"/>
      <c r="N326" s="11"/>
      <c r="O326" s="11"/>
      <c r="P326" s="11"/>
      <c r="Q326" s="11"/>
      <c r="R326" s="11"/>
      <c r="S326" s="11"/>
      <c r="T326" s="11"/>
      <c r="U326" s="11"/>
      <c r="V326" s="11"/>
      <c r="W326" s="11"/>
      <c r="X326" s="11"/>
      <c r="Y326" s="11"/>
    </row>
    <row r="327" spans="1:25" ht="15.75" customHeight="1">
      <c r="A327" s="11"/>
      <c r="B327" s="146"/>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5.75" customHeight="1">
      <c r="A328" s="11"/>
      <c r="B328" s="146"/>
      <c r="C328" s="11"/>
      <c r="D328" s="11"/>
      <c r="E328" s="11"/>
      <c r="F328" s="11"/>
      <c r="G328" s="11"/>
      <c r="H328" s="11"/>
      <c r="I328" s="11"/>
      <c r="J328" s="11"/>
      <c r="K328" s="11"/>
      <c r="L328" s="11"/>
      <c r="M328" s="11"/>
      <c r="N328" s="11"/>
      <c r="O328" s="11"/>
      <c r="P328" s="11"/>
      <c r="Q328" s="11"/>
      <c r="R328" s="11"/>
      <c r="S328" s="11"/>
      <c r="T328" s="11"/>
      <c r="U328" s="11"/>
      <c r="V328" s="11"/>
      <c r="W328" s="11"/>
      <c r="X328" s="11"/>
      <c r="Y328" s="11"/>
    </row>
    <row r="329" spans="1:25" ht="15.75" customHeight="1">
      <c r="A329" s="11"/>
      <c r="B329" s="146"/>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5.75" customHeight="1"/>
    <row r="331" spans="1:25" ht="15.75" customHeight="1"/>
    <row r="332" spans="1:25" ht="15.75" customHeight="1"/>
    <row r="333" spans="1:25" ht="15.75" customHeight="1"/>
    <row r="334" spans="1:25" ht="15.75" customHeight="1"/>
    <row r="335" spans="1:25" ht="15.75" customHeight="1"/>
    <row r="336" spans="1:25"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L19:L20"/>
    <mergeCell ref="A126:C126"/>
    <mergeCell ref="A10:L10"/>
    <mergeCell ref="A11:L11"/>
    <mergeCell ref="A12:L12"/>
    <mergeCell ref="D14:J14"/>
    <mergeCell ref="A15:C15"/>
    <mergeCell ref="D15:J15"/>
    <mergeCell ref="D129:E129"/>
    <mergeCell ref="G129:J129"/>
    <mergeCell ref="A16:C16"/>
    <mergeCell ref="A19:A20"/>
    <mergeCell ref="B19:B20"/>
    <mergeCell ref="C19:C20"/>
    <mergeCell ref="D19:D20"/>
    <mergeCell ref="E19:G19"/>
    <mergeCell ref="H19:J19"/>
    <mergeCell ref="D16:K16"/>
    <mergeCell ref="K19:K20"/>
  </mergeCells>
  <printOptions horizontalCentered="1" verticalCentered="1"/>
  <pageMargins left="0.19685039370078741" right="0.19685039370078741" top="0.39370078740157483" bottom="0.39370078740157483"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Olena Kotsurak</dc:creator>
  <cp:lastModifiedBy>Владелец</cp:lastModifiedBy>
  <dcterms:created xsi:type="dcterms:W3CDTF">2023-07-05T08:17:59Z</dcterms:created>
  <dcterms:modified xsi:type="dcterms:W3CDTF">2023-11-07T12:57:50Z</dcterms:modified>
</cp:coreProperties>
</file>