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!!!Гранты\!УКФ_2023\СтипендіяАК\!!!Звіт\прінт\!ФІН_ПРІНТ\"/>
    </mc:Choice>
  </mc:AlternateContent>
  <bookViews>
    <workbookView xWindow="0" yWindow="0" windowWidth="20490" windowHeight="7500"/>
  </bookViews>
  <sheets>
    <sheet name="Звіт" sheetId="1" r:id="rId1"/>
  </sheets>
  <calcPr calcId="162913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34" i="1" l="1"/>
  <c r="G32" i="1" l="1"/>
  <c r="J33" i="1" l="1"/>
  <c r="J28" i="1"/>
  <c r="G34" i="1"/>
  <c r="K34" i="1" s="1"/>
  <c r="G33" i="1"/>
  <c r="K33" i="1" s="1"/>
  <c r="G31" i="1"/>
  <c r="G30" i="1"/>
  <c r="G29" i="1"/>
  <c r="K29" i="1" s="1"/>
  <c r="G28" i="1"/>
  <c r="G27" i="1"/>
  <c r="G35" i="1" l="1"/>
  <c r="J32" i="1"/>
  <c r="K32" i="1" s="1"/>
  <c r="J31" i="1"/>
  <c r="K31" i="1" s="1"/>
  <c r="J30" i="1"/>
  <c r="K30" i="1" s="1"/>
  <c r="K28" i="1"/>
  <c r="J27" i="1"/>
  <c r="K27" i="1" s="1"/>
  <c r="J35" i="1" l="1"/>
  <c r="J23" i="1" s="1"/>
  <c r="J37" i="1" s="1"/>
  <c r="K35" i="1"/>
  <c r="G23" i="1"/>
  <c r="G37" i="1" l="1"/>
  <c r="K23" i="1"/>
</calcChain>
</file>

<file path=xl/sharedStrings.xml><?xml version="1.0" encoding="utf-8"?>
<sst xmlns="http://schemas.openxmlformats.org/spreadsheetml/2006/main" count="79" uniqueCount="62">
  <si>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</si>
  <si>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</si>
  <si>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</si>
  <si>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</si>
  <si>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</si>
  <si>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</si>
  <si>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</si>
  <si>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</si>
  <si>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</si>
  <si>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</si>
  <si>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</si>
  <si>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</si>
  <si>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</si>
  <si>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</si>
  <si>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</si>
  <si>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</si>
  <si>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</si>
  <si>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</si>
  <si>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</si>
  <si>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</si>
  <si>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</si>
  <si>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</si>
  <si>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</si>
  <si>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</si>
  <si>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</si>
  <si>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</si>
  <si>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</si>
  <si>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шт</t>
  </si>
  <si>
    <t>доба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</si>
  <si>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</si>
  <si>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</si>
  <si>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</si>
  <si>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</si>
  <si>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</si>
  <si>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</si>
  <si>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</si>
  <si>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Вартість проїзду (вказати маршрут)</t>
  </si>
  <si>
    <t>2</t>
  </si>
  <si>
    <t>Проживання під час експедиції</t>
  </si>
  <si>
    <t>3</t>
  </si>
  <si>
    <t xml:space="preserve">Дизельне пальне для позашляхового авто: три знімальні експедиції </t>
  </si>
  <si>
    <t>4</t>
  </si>
  <si>
    <t xml:space="preserve">Зовнішній накопичувач (з можливістю зберігання файлів у форматі "рейд-масив"): My Book Desktop WD (WDBBGB0120HBK-EESN)
</t>
  </si>
  <si>
    <t>5</t>
  </si>
  <si>
    <t xml:space="preserve">Оренда комплекту знімальної техніки </t>
  </si>
  <si>
    <t>6</t>
  </si>
  <si>
    <t xml:space="preserve">Оренда станції відеомонтажу </t>
  </si>
  <si>
    <t>7</t>
  </si>
  <si>
    <t xml:space="preserve">Оренда станції кольорокорекції та фінального рендеренгу (цифрового обрахунку) готових відео </t>
  </si>
  <si>
    <t>8</t>
  </si>
  <si>
    <t>Послуга з перекладу (письмового) на англійську, німецьку та польську  мови</t>
  </si>
  <si>
    <t>Економія досягнута за рахунок переважно безоплатного проживання у волонтерських центрах та приватних помешканнях волонтерів.</t>
  </si>
  <si>
    <t>Відповідно до планових витрат</t>
  </si>
  <si>
    <t>Економія за рахунок пошуку більш оптимального вартіанту продавця</t>
  </si>
  <si>
    <t>Економія за рахунок додаткової знижки</t>
  </si>
  <si>
    <t xml:space="preserve">Перевитрата пов'язана зі збільшенням обсягом робіт від запланованого </t>
  </si>
  <si>
    <t>Незважаючи на збільшення пробігу від запланованого (план: 3500 км, фактично: 4350 км.) досягнута економія за рахунок використання більш економних дизельного авто та авто на бензині та газу.</t>
  </si>
  <si>
    <t>Прізвище, ім'я та по-батькові Стипендіата: Кашпур Андрій Олександрович</t>
  </si>
  <si>
    <t>Назва проєкту: Сила підтримки (Source of Victory)</t>
  </si>
  <si>
    <t>Період реалізації проєкту:  червень 2023 р. - 30 жовтня 2023 р.</t>
  </si>
  <si>
    <t xml:space="preserve">за період з 30 червня по 15 жовтня 2023 року </t>
  </si>
  <si>
    <t xml:space="preserve">№ 5RCA21-03436 від  “30” червня 2023 року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</si>
</sst>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 x14ac:knownFonts="1">
    <font>
      <sz val="11"/>
      <color theme="1"/>
      <name val="Calibri"/>
      <scheme val="minor"/>
    </font>
    <font>
      <b/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165" fontId="14" fillId="4" borderId="3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34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35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0" fontId="8" fillId="4" borderId="3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3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165" fontId="5" fillId="0" borderId="27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vertical="center" wrapText="1"/>
    </xf>
    <xf numFmtId="165" fontId="8" fillId="0" borderId="2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vertical="center" wrapText="1"/>
    </xf>
    <xf numFmtId="165" fontId="8" fillId="0" borderId="28" xfId="0" applyNumberFormat="1" applyFont="1" applyBorder="1" applyAlignment="1">
      <alignment vertical="center" wrapText="1"/>
    </xf>
    <xf numFmtId="165" fontId="13" fillId="5" borderId="41" xfId="0" applyNumberFormat="1" applyFont="1" applyFill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166" fontId="8" fillId="4" borderId="12" xfId="0" applyNumberFormat="1" applyFont="1" applyFill="1" applyBorder="1" applyAlignment="1">
      <alignment horizontal="right" vertical="top"/>
    </xf>
    <xf numFmtId="4" fontId="0" fillId="0" borderId="0" xfId="0" applyNumberFormat="1" applyFont="1" applyAlignment="1"/>
    <xf numFmtId="4" fontId="8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/>
    </xf>
    <xf numFmtId="166" fontId="5" fillId="0" borderId="0" xfId="0" applyNumberFormat="1" applyFont="1" applyAlignment="1">
      <alignment wrapText="1"/>
    </xf>
    <xf numFmtId="0" fontId="0" fillId="0" borderId="0" xfId="0" applyFont="1" applyAlignment="1"/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38" xfId="0" applyFont="1" applyFill="1" applyBorder="1" applyAlignment="1">
      <alignment horizontal="left"/>
    </xf>
    <xf numFmtId="0" fontId="11" fillId="0" borderId="39" xfId="0" applyFont="1" applyBorder="1"/>
    <xf numFmtId="0" fontId="11" fillId="0" borderId="40" xfId="0" applyFont="1" applyBorder="1"/>
    <xf numFmtId="0" fontId="18" fillId="0" borderId="42" xfId="0" applyFont="1" applyBorder="1" applyAlignment="1">
      <alignment horizontal="center"/>
    </xf>
    <xf numFmtId="0" fontId="11" fillId="0" borderId="42" xfId="0" applyFont="1" applyBorder="1"/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1"/>
  <sheetViews>
    <sheetView tabSelected="1" topLeftCell="C16" zoomScale="70" zoomScaleNormal="70" workbookViewId="0">
      <selection activeCell="J41" sqref="J41:L53"/>
    </sheetView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7.710937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62.285156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61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25" t="s">
        <v>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25" t="s">
        <v>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25" t="s">
        <v>60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18" t="s">
        <v>57</v>
      </c>
      <c r="B14" s="7"/>
      <c r="C14" s="7"/>
      <c r="D14" s="121"/>
      <c r="E14" s="119"/>
      <c r="F14" s="119"/>
      <c r="G14" s="119"/>
      <c r="H14" s="119"/>
      <c r="I14" s="119"/>
      <c r="J14" s="119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27" t="s">
        <v>58</v>
      </c>
      <c r="B15" s="126"/>
      <c r="C15" s="126"/>
      <c r="D15" s="128"/>
      <c r="E15" s="126"/>
      <c r="F15" s="126"/>
      <c r="G15" s="126"/>
      <c r="H15" s="126"/>
      <c r="I15" s="126"/>
      <c r="J15" s="126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27" t="s">
        <v>59</v>
      </c>
      <c r="B16" s="126"/>
      <c r="C16" s="126"/>
      <c r="D16" s="129"/>
      <c r="E16" s="126"/>
      <c r="F16" s="126"/>
      <c r="G16" s="126"/>
      <c r="H16" s="126"/>
      <c r="I16" s="126"/>
      <c r="J16" s="126"/>
      <c r="K16" s="126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5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3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30" customHeight="1" x14ac:dyDescent="0.25">
      <c r="A19" s="139" t="s">
        <v>4</v>
      </c>
      <c r="B19" s="139" t="s">
        <v>5</v>
      </c>
      <c r="C19" s="139" t="s">
        <v>6</v>
      </c>
      <c r="D19" s="140" t="s">
        <v>7</v>
      </c>
      <c r="E19" s="141" t="s">
        <v>8</v>
      </c>
      <c r="F19" s="142"/>
      <c r="G19" s="143"/>
      <c r="H19" s="141" t="s">
        <v>9</v>
      </c>
      <c r="I19" s="142"/>
      <c r="J19" s="143"/>
      <c r="K19" s="130" t="s">
        <v>10</v>
      </c>
      <c r="L19" s="132" t="s">
        <v>11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52.5" customHeight="1" x14ac:dyDescent="0.25">
      <c r="A20" s="131"/>
      <c r="B20" s="131"/>
      <c r="C20" s="131"/>
      <c r="D20" s="133"/>
      <c r="E20" s="21" t="s">
        <v>12</v>
      </c>
      <c r="F20" s="22" t="s">
        <v>13</v>
      </c>
      <c r="G20" s="23" t="s">
        <v>14</v>
      </c>
      <c r="H20" s="21" t="s">
        <v>12</v>
      </c>
      <c r="I20" s="22" t="s">
        <v>13</v>
      </c>
      <c r="J20" s="23" t="s">
        <v>15</v>
      </c>
      <c r="K20" s="131"/>
      <c r="L20" s="133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24" t="s">
        <v>16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  <c r="L21" s="26">
        <v>11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0" customHeight="1" x14ac:dyDescent="0.25">
      <c r="A22" s="27" t="s">
        <v>17</v>
      </c>
      <c r="B22" s="28" t="s">
        <v>18</v>
      </c>
      <c r="C22" s="29" t="s">
        <v>19</v>
      </c>
      <c r="D22" s="30"/>
      <c r="E22" s="30"/>
      <c r="F22" s="30"/>
      <c r="G22" s="31"/>
      <c r="H22" s="30"/>
      <c r="I22" s="30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24" customHeight="1" x14ac:dyDescent="0.25">
      <c r="A23" s="35" t="s">
        <v>20</v>
      </c>
      <c r="B23" s="36" t="s">
        <v>21</v>
      </c>
      <c r="C23" s="37" t="s">
        <v>22</v>
      </c>
      <c r="D23" s="38" t="s">
        <v>23</v>
      </c>
      <c r="E23" s="39"/>
      <c r="F23" s="39"/>
      <c r="G23" s="40">
        <f>G35</f>
        <v>164446.5</v>
      </c>
      <c r="H23" s="39"/>
      <c r="I23" s="39"/>
      <c r="J23" s="40">
        <f>J35</f>
        <v>154307.39000000001</v>
      </c>
      <c r="K23" s="40">
        <f>G23-J23</f>
        <v>10139.109999999986</v>
      </c>
      <c r="L23" s="41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30" customHeight="1" x14ac:dyDescent="0.25">
      <c r="A24" s="42" t="s">
        <v>24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8" customHeight="1" x14ac:dyDescent="0.25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22.5" customHeight="1" thickBot="1" x14ac:dyDescent="0.3">
      <c r="A26" s="57" t="s">
        <v>17</v>
      </c>
      <c r="B26" s="58" t="s">
        <v>25</v>
      </c>
      <c r="C26" s="59" t="s">
        <v>26</v>
      </c>
      <c r="D26" s="60"/>
      <c r="E26" s="60"/>
      <c r="F26" s="60"/>
      <c r="G26" s="61"/>
      <c r="H26" s="60"/>
      <c r="I26" s="60"/>
      <c r="J26" s="61"/>
      <c r="K26" s="62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30.75" customHeight="1" x14ac:dyDescent="0.25">
      <c r="A27" s="97" t="s">
        <v>20</v>
      </c>
      <c r="B27" s="98" t="s">
        <v>21</v>
      </c>
      <c r="C27" s="99" t="s">
        <v>36</v>
      </c>
      <c r="D27" s="100"/>
      <c r="E27" s="101"/>
      <c r="F27" s="102"/>
      <c r="G27" s="103">
        <f t="shared" ref="G27:G34" si="0">E27*F27</f>
        <v>0</v>
      </c>
      <c r="H27" s="101"/>
      <c r="I27" s="102"/>
      <c r="J27" s="112">
        <f t="shared" ref="J27:J32" si="1">H27*I27</f>
        <v>0</v>
      </c>
      <c r="K27" s="113">
        <f t="shared" ref="K27:K34" si="2">G27-J27</f>
        <v>0</v>
      </c>
      <c r="L27" s="6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36.75" customHeight="1" x14ac:dyDescent="0.25">
      <c r="A28" s="97" t="s">
        <v>20</v>
      </c>
      <c r="B28" s="104" t="s">
        <v>37</v>
      </c>
      <c r="C28" s="105" t="s">
        <v>38</v>
      </c>
      <c r="D28" s="106" t="s">
        <v>28</v>
      </c>
      <c r="E28" s="101">
        <v>20</v>
      </c>
      <c r="F28" s="102">
        <v>900</v>
      </c>
      <c r="G28" s="103">
        <f t="shared" si="0"/>
        <v>18000</v>
      </c>
      <c r="H28" s="101">
        <v>2</v>
      </c>
      <c r="I28" s="102"/>
      <c r="J28" s="114">
        <f>900+702</f>
        <v>1602</v>
      </c>
      <c r="K28" s="103">
        <f t="shared" si="2"/>
        <v>16398</v>
      </c>
      <c r="L28" s="65" t="s">
        <v>51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9.75" customHeight="1" x14ac:dyDescent="0.25">
      <c r="A29" s="107" t="s">
        <v>20</v>
      </c>
      <c r="B29" s="104" t="s">
        <v>39</v>
      </c>
      <c r="C29" s="108" t="s">
        <v>40</v>
      </c>
      <c r="D29" s="106" t="s">
        <v>27</v>
      </c>
      <c r="E29" s="101">
        <v>455</v>
      </c>
      <c r="F29" s="102">
        <v>48.5</v>
      </c>
      <c r="G29" s="103">
        <f t="shared" si="0"/>
        <v>22067.5</v>
      </c>
      <c r="H29" s="101"/>
      <c r="I29" s="102"/>
      <c r="J29" s="114">
        <v>19901.39</v>
      </c>
      <c r="K29" s="103">
        <f>G29-J29</f>
        <v>2166.1100000000006</v>
      </c>
      <c r="L29" s="65" t="s">
        <v>56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60" customHeight="1" x14ac:dyDescent="0.25">
      <c r="A30" s="107" t="s">
        <v>20</v>
      </c>
      <c r="B30" s="104" t="s">
        <v>41</v>
      </c>
      <c r="C30" s="109" t="s">
        <v>42</v>
      </c>
      <c r="D30" s="106" t="s">
        <v>27</v>
      </c>
      <c r="E30" s="101">
        <v>1</v>
      </c>
      <c r="F30" s="102">
        <v>10679</v>
      </c>
      <c r="G30" s="103">
        <f t="shared" si="0"/>
        <v>10679</v>
      </c>
      <c r="H30" s="101">
        <v>1</v>
      </c>
      <c r="I30" s="102">
        <v>9619</v>
      </c>
      <c r="J30" s="114">
        <f t="shared" si="1"/>
        <v>9619</v>
      </c>
      <c r="K30" s="103">
        <f t="shared" si="2"/>
        <v>1060</v>
      </c>
      <c r="L30" s="65" t="s">
        <v>53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70.5" customHeight="1" x14ac:dyDescent="0.25">
      <c r="A31" s="107" t="s">
        <v>20</v>
      </c>
      <c r="B31" s="104" t="s">
        <v>43</v>
      </c>
      <c r="C31" s="105" t="s">
        <v>44</v>
      </c>
      <c r="D31" s="106" t="s">
        <v>29</v>
      </c>
      <c r="E31" s="101">
        <v>20</v>
      </c>
      <c r="F31" s="102">
        <v>2900</v>
      </c>
      <c r="G31" s="103">
        <f t="shared" si="0"/>
        <v>58000</v>
      </c>
      <c r="H31" s="101">
        <v>1</v>
      </c>
      <c r="I31" s="102">
        <v>58000</v>
      </c>
      <c r="J31" s="114">
        <f t="shared" si="1"/>
        <v>58000</v>
      </c>
      <c r="K31" s="103">
        <f t="shared" si="2"/>
        <v>0</v>
      </c>
      <c r="L31" s="65" t="s">
        <v>52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67.5" customHeight="1" x14ac:dyDescent="0.25">
      <c r="A32" s="107" t="s">
        <v>20</v>
      </c>
      <c r="B32" s="104" t="s">
        <v>45</v>
      </c>
      <c r="C32" s="105" t="s">
        <v>46</v>
      </c>
      <c r="D32" s="106" t="s">
        <v>29</v>
      </c>
      <c r="E32" s="101">
        <v>20</v>
      </c>
      <c r="F32" s="102">
        <v>1700</v>
      </c>
      <c r="G32" s="103">
        <f>E32*F32</f>
        <v>34000</v>
      </c>
      <c r="H32" s="101">
        <v>1</v>
      </c>
      <c r="I32" s="102">
        <v>34000</v>
      </c>
      <c r="J32" s="114">
        <f t="shared" si="1"/>
        <v>34000</v>
      </c>
      <c r="K32" s="103">
        <f t="shared" si="2"/>
        <v>0</v>
      </c>
      <c r="L32" s="65" t="s">
        <v>52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95" customFormat="1" ht="67.5" customHeight="1" thickBot="1" x14ac:dyDescent="0.3">
      <c r="A33" s="110" t="s">
        <v>20</v>
      </c>
      <c r="B33" s="111" t="s">
        <v>47</v>
      </c>
      <c r="C33" s="105" t="s">
        <v>48</v>
      </c>
      <c r="D33" s="106" t="s">
        <v>29</v>
      </c>
      <c r="E33" s="101">
        <v>5</v>
      </c>
      <c r="F33" s="102">
        <v>1700</v>
      </c>
      <c r="G33" s="103">
        <f t="shared" si="0"/>
        <v>8500</v>
      </c>
      <c r="H33" s="101">
        <v>1</v>
      </c>
      <c r="I33" s="102">
        <v>8400</v>
      </c>
      <c r="J33" s="114">
        <f t="shared" ref="J33" si="3">H33*I33</f>
        <v>8400</v>
      </c>
      <c r="K33" s="103">
        <f t="shared" si="2"/>
        <v>100</v>
      </c>
      <c r="L33" s="65" t="s">
        <v>54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69.75" customHeight="1" thickBot="1" x14ac:dyDescent="0.3">
      <c r="A34" s="110" t="s">
        <v>20</v>
      </c>
      <c r="B34" s="111" t="s">
        <v>49</v>
      </c>
      <c r="C34" s="105" t="s">
        <v>50</v>
      </c>
      <c r="D34" s="106" t="s">
        <v>29</v>
      </c>
      <c r="E34" s="101">
        <v>3</v>
      </c>
      <c r="F34" s="102">
        <v>4400</v>
      </c>
      <c r="G34" s="103">
        <f t="shared" si="0"/>
        <v>13200</v>
      </c>
      <c r="H34" s="101">
        <v>5</v>
      </c>
      <c r="I34" s="102"/>
      <c r="J34" s="114">
        <f>7300+7885+7600</f>
        <v>22785</v>
      </c>
      <c r="K34" s="103">
        <f t="shared" si="2"/>
        <v>-9585</v>
      </c>
      <c r="L34" s="65" t="s">
        <v>55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 thickBot="1" x14ac:dyDescent="0.3">
      <c r="A35" s="66" t="s">
        <v>30</v>
      </c>
      <c r="B35" s="67"/>
      <c r="C35" s="68"/>
      <c r="D35" s="69"/>
      <c r="E35" s="70"/>
      <c r="F35" s="71"/>
      <c r="G35" s="72">
        <f>SUM(G27:G34)</f>
        <v>164446.5</v>
      </c>
      <c r="H35" s="70"/>
      <c r="I35" s="71"/>
      <c r="J35" s="115">
        <f t="shared" ref="J35:K35" si="4">SUM(J27:J34)</f>
        <v>154307.39000000001</v>
      </c>
      <c r="K35" s="72">
        <f t="shared" si="4"/>
        <v>10139.11</v>
      </c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.75" customHeight="1" thickBot="1" x14ac:dyDescent="0.3">
      <c r="A36" s="75"/>
      <c r="B36" s="76"/>
      <c r="C36" s="77"/>
      <c r="D36" s="77"/>
      <c r="E36" s="77"/>
      <c r="F36" s="77"/>
      <c r="G36" s="117"/>
      <c r="H36" s="116"/>
      <c r="I36" s="117"/>
      <c r="J36" s="117"/>
      <c r="K36" s="78"/>
      <c r="L36" s="7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thickBot="1" x14ac:dyDescent="0.3">
      <c r="A37" s="134" t="s">
        <v>31</v>
      </c>
      <c r="B37" s="135"/>
      <c r="C37" s="136"/>
      <c r="D37" s="80"/>
      <c r="E37" s="80"/>
      <c r="F37" s="80"/>
      <c r="G37" s="81">
        <f>G23-G35</f>
        <v>0</v>
      </c>
      <c r="H37" s="80"/>
      <c r="I37" s="80"/>
      <c r="J37" s="81">
        <f>J23-J35</f>
        <v>0</v>
      </c>
      <c r="K37" s="82"/>
      <c r="L37" s="8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77"/>
      <c r="B38" s="84"/>
      <c r="C38" s="77"/>
      <c r="D38" s="77"/>
      <c r="E38" s="77"/>
      <c r="F38" s="77"/>
      <c r="G38" s="77"/>
      <c r="H38" s="77"/>
      <c r="I38" s="77"/>
      <c r="J38" s="77"/>
      <c r="K38" s="85"/>
      <c r="L38" s="7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0"/>
      <c r="C39" s="86"/>
      <c r="D39" s="87"/>
      <c r="E39" s="87"/>
      <c r="F39" s="88"/>
      <c r="G39" s="87"/>
      <c r="H39" s="87"/>
      <c r="I39" s="88"/>
      <c r="J39" s="87"/>
      <c r="K39" s="14"/>
      <c r="L39" s="7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35">
      <c r="A40" s="10"/>
      <c r="B40" s="10"/>
      <c r="C40" s="88"/>
      <c r="D40" s="137" t="s">
        <v>32</v>
      </c>
      <c r="E40" s="138"/>
      <c r="F40" s="89"/>
      <c r="G40" s="137" t="s">
        <v>33</v>
      </c>
      <c r="H40" s="138"/>
      <c r="I40" s="138"/>
      <c r="J40" s="138"/>
      <c r="K40" s="122"/>
      <c r="L40" s="7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77"/>
      <c r="B41" s="84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77"/>
      <c r="B42" s="84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3">
      <c r="A43" s="77"/>
      <c r="B43" s="84"/>
      <c r="C43" s="90" t="s">
        <v>34</v>
      </c>
      <c r="G43" s="91" t="s">
        <v>35</v>
      </c>
      <c r="J43" s="90"/>
      <c r="K43" s="90"/>
      <c r="L43" s="9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77"/>
      <c r="B44" s="84"/>
      <c r="C44" s="92"/>
      <c r="J44" s="120"/>
      <c r="K44" s="123"/>
      <c r="L44" s="12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77"/>
      <c r="B45" s="84"/>
      <c r="C45" s="93"/>
      <c r="D45" s="14"/>
      <c r="F45" s="96"/>
      <c r="G45" s="96"/>
      <c r="H45" s="96"/>
      <c r="I45" s="96"/>
      <c r="J45" s="120"/>
      <c r="K45" s="123"/>
      <c r="L45" s="123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9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9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9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9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9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9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9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94"/>
      <c r="C53" s="10"/>
      <c r="D53" s="10"/>
      <c r="E53" s="10"/>
      <c r="F53" s="10"/>
      <c r="G53" s="10"/>
      <c r="H53" s="10"/>
      <c r="I53" s="10"/>
      <c r="J53" s="124"/>
      <c r="K53" s="124"/>
      <c r="L53" s="12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9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9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9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9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9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9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9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9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9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9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9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9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9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9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9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9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9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9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9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9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9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9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9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9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9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9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9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9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9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9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94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9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9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9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9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9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9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9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9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9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94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9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94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9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94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9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9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94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94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94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94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9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9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9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9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9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9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9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9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9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9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9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9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9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9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9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9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9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9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9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9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9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9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9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9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9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9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9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9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9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9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9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9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9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9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9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9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9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9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9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9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9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9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9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9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9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9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9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9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9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9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9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9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9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9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9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9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9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9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9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9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9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9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9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9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9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9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9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9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9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9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9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9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9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9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9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9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9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9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9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9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9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9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9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9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9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9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9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9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9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9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9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9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9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9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9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9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9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9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9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9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9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9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9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9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9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9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9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9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9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9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9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9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9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9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9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9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9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9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9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9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9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9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9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9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9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9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9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9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9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9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9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9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9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9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9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9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9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9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9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/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8">
    <mergeCell ref="D16:K16"/>
    <mergeCell ref="K19:K20"/>
    <mergeCell ref="L19:L20"/>
    <mergeCell ref="A37:C37"/>
    <mergeCell ref="D40:E40"/>
    <mergeCell ref="G40:J40"/>
    <mergeCell ref="A16:C16"/>
    <mergeCell ref="A19:A20"/>
    <mergeCell ref="B19:B20"/>
    <mergeCell ref="C19:C20"/>
    <mergeCell ref="D19:D20"/>
    <mergeCell ref="E19:G19"/>
    <mergeCell ref="H19:J19"/>
    <mergeCell ref="A10:L10"/>
    <mergeCell ref="A11:L11"/>
    <mergeCell ref="A12:L12"/>
    <mergeCell ref="A15:C15"/>
    <mergeCell ref="D15:J15"/>
  </mergeCells>
  <printOptions horizontalCentered="1" verticalCentered="1"/>
  <pageMargins left="0.19685039370078741" right="0.19685039370078741" top="0.39370078740157483" bottom="0.39370078740157483" header="0" footer="0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Lenovo</cp:lastModifiedBy>
  <cp:lastPrinted>2023-10-18T16:54:59Z</cp:lastPrinted>
  <dcterms:created xsi:type="dcterms:W3CDTF">2022-07-20T06:55:05Z</dcterms:created>
  <dcterms:modified xsi:type="dcterms:W3CDTF">2023-11-02T09:26:38Z</dcterms:modified>
</cp:coreProperties>
</file>