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tsego\Google Диск\Studio\2023\УКФ\Стипендії\Падун\Звітність\"/>
    </mc:Choice>
  </mc:AlternateContent>
  <xr:revisionPtr revIDLastSave="0" documentId="13_ncr:1_{156DBAA4-3F9D-49E6-B427-78E4C8719F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G53" i="1" l="1"/>
  <c r="J53" i="1"/>
  <c r="G55" i="1"/>
  <c r="K55" i="1" s="1"/>
  <c r="J55" i="1"/>
  <c r="G56" i="1"/>
  <c r="J56" i="1"/>
  <c r="G57" i="1"/>
  <c r="K57" i="1" s="1"/>
  <c r="J57" i="1"/>
  <c r="G58" i="1"/>
  <c r="J58" i="1"/>
  <c r="K58" i="1"/>
  <c r="G59" i="1"/>
  <c r="J59" i="1"/>
  <c r="K59" i="1"/>
  <c r="G60" i="1"/>
  <c r="K60" i="1" s="1"/>
  <c r="J60" i="1"/>
  <c r="G61" i="1"/>
  <c r="J61" i="1"/>
  <c r="G62" i="1"/>
  <c r="J62" i="1"/>
  <c r="K62" i="1"/>
  <c r="G63" i="1"/>
  <c r="J63" i="1"/>
  <c r="K63" i="1" s="1"/>
  <c r="G64" i="1"/>
  <c r="J64" i="1"/>
  <c r="G65" i="1"/>
  <c r="K65" i="1" s="1"/>
  <c r="J65" i="1"/>
  <c r="G66" i="1"/>
  <c r="J66" i="1"/>
  <c r="K66" i="1"/>
  <c r="G67" i="1"/>
  <c r="J67" i="1"/>
  <c r="K67" i="1"/>
  <c r="G50" i="1"/>
  <c r="J50" i="1"/>
  <c r="G51" i="1"/>
  <c r="J51" i="1"/>
  <c r="G52" i="1"/>
  <c r="J52" i="1"/>
  <c r="G30" i="1"/>
  <c r="J30" i="1"/>
  <c r="G31" i="1"/>
  <c r="J31" i="1"/>
  <c r="G32" i="1"/>
  <c r="J32" i="1"/>
  <c r="G33" i="1"/>
  <c r="J33" i="1"/>
  <c r="K33" i="1" s="1"/>
  <c r="G34" i="1"/>
  <c r="J34" i="1"/>
  <c r="G35" i="1"/>
  <c r="J35" i="1"/>
  <c r="G36" i="1"/>
  <c r="J36" i="1"/>
  <c r="G37" i="1"/>
  <c r="J37" i="1"/>
  <c r="G38" i="1"/>
  <c r="J38" i="1"/>
  <c r="G39" i="1"/>
  <c r="J39" i="1"/>
  <c r="G40" i="1"/>
  <c r="J40" i="1"/>
  <c r="G41" i="1"/>
  <c r="J41" i="1"/>
  <c r="K41" i="1" s="1"/>
  <c r="G42" i="1"/>
  <c r="J42" i="1"/>
  <c r="G43" i="1"/>
  <c r="J43" i="1"/>
  <c r="G44" i="1"/>
  <c r="J44" i="1"/>
  <c r="G45" i="1"/>
  <c r="J45" i="1"/>
  <c r="G46" i="1"/>
  <c r="J46" i="1"/>
  <c r="G47" i="1"/>
  <c r="J47" i="1"/>
  <c r="G48" i="1"/>
  <c r="J48" i="1"/>
  <c r="K53" i="1" l="1"/>
  <c r="K64" i="1"/>
  <c r="K61" i="1"/>
  <c r="K56" i="1"/>
  <c r="K42" i="1"/>
  <c r="K50" i="1"/>
  <c r="K51" i="1"/>
  <c r="K52" i="1"/>
  <c r="K34" i="1"/>
  <c r="K47" i="1"/>
  <c r="K43" i="1"/>
  <c r="K36" i="1"/>
  <c r="K45" i="1"/>
  <c r="K40" i="1"/>
  <c r="K38" i="1"/>
  <c r="K31" i="1"/>
  <c r="K48" i="1"/>
  <c r="K46" i="1"/>
  <c r="K44" i="1"/>
  <c r="K39" i="1"/>
  <c r="K37" i="1"/>
  <c r="K35" i="1"/>
  <c r="K32" i="1"/>
  <c r="K30" i="1"/>
  <c r="J69" i="1"/>
  <c r="G69" i="1"/>
  <c r="J68" i="1"/>
  <c r="G68" i="1"/>
  <c r="J28" i="1"/>
  <c r="G28" i="1"/>
  <c r="J27" i="1"/>
  <c r="G27" i="1"/>
  <c r="K69" i="1" l="1"/>
  <c r="K27" i="1"/>
  <c r="K68" i="1"/>
  <c r="J70" i="1"/>
  <c r="J23" i="1" s="1"/>
  <c r="J72" i="1" s="1"/>
  <c r="K28" i="1"/>
  <c r="G70" i="1"/>
  <c r="G23" i="1" s="1"/>
  <c r="K70" i="1" l="1"/>
  <c r="G72" i="1"/>
  <c r="K23" i="1"/>
</calcChain>
</file>

<file path=xl/sharedStrings.xml><?xml version="1.0" encoding="utf-8"?>
<sst xmlns="http://schemas.openxmlformats.org/spreadsheetml/2006/main" count="208" uniqueCount="125">
  <si>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</si>
  <si>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</si>
  <si>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</si>
  <si>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</si>
  <si>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</si>
  <si>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</si>
  <si>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</si>
  <si>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</si>
  <si>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</si>
  <si>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</si>
  <si>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</si>
  <si>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</si>
  <si>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</si>
  <si>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</si>
  <si>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</si>
  <si>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</si>
  <si>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</si>
  <si>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</si>
  <si>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</si>
  <si>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</si>
  <si>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</si>
  <si>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</si>
  <si>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</si>
  <si>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</si>
  <si>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</si>
  <si>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</si>
  <si>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</si>
  <si>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</si>
  <si>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</si>
  <si>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</si>
  <si>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</si>
  <si>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</si>
  <si>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</si>
  <si>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</si>
  <si>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</si>
  <si>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</si>
  <si>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</si>
  <si>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</si>
  <si>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</si>
  <si>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ПРОЄКТУ</t>
  </si>
  <si>
    <t>(підпис)</t>
  </si>
  <si>
    <t>ФОНД:</t>
  </si>
  <si>
    <t>СТИПЕНДІАТ: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</si>
  <si>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</si>
  <si>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</si>
  <si>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</si>
  <si>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</si>
  <si>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</si>
  <si>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</si>
  <si>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</si>
  <si>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</si>
  <si>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</si>
  <si>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</si>
  <si>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</si>
  <si>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</si>
  <si>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</si>
  <si>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</si>
  <si>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</si>
  <si>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</si>
  <si>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</si>
  <si>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</si>
  <si>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</si>
  <si>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Гофрокартон двошаровий - 120 см × 100 м</t>
  </si>
  <si>
    <t>Повітряно-пухирчаста плівка 1,5 м х 100 м</t>
  </si>
  <si>
    <t>Скотч пакувальний прозорий – 48 мм*200 м</t>
  </si>
  <si>
    <t>Стрейч плівка 17 мкм × 500 мм × 3,2 кг/470 м</t>
  </si>
  <si>
    <t>Фарба худ.олійна Білило 60 мл.</t>
  </si>
  <si>
    <t>Фарба худ.олійна Жовта 60 мл.</t>
  </si>
  <si>
    <t>Фарба худ.олійна 60 мл. Помаранч</t>
  </si>
  <si>
    <t>Фарба худ.олійна 60 мл Охра</t>
  </si>
  <si>
    <t>Фарба худ.олійна 60 мл Коричнева</t>
  </si>
  <si>
    <t>Фарба худ.олійна 60 мл Чевона</t>
  </si>
  <si>
    <t>Фарба худ.олійна 60 мл Зелена</t>
  </si>
  <si>
    <t>Фарба худ.олійна 60 мл Синя</t>
  </si>
  <si>
    <t>Фарба худ.олійна 60 мл Чорна</t>
  </si>
  <si>
    <t>Розбавник Уайтспирит 500 мл</t>
  </si>
  <si>
    <t>Розріджувач трійник 220 мл</t>
  </si>
  <si>
    <t>Полотно грунт на підрам льон 140х180 см</t>
  </si>
  <si>
    <t>Пензлі художні номерні набір 14 шт</t>
  </si>
  <si>
    <t>Полотно грунт на підрам льон 80х100 см</t>
  </si>
  <si>
    <t>Лак акріловий шовково-матов 1л</t>
  </si>
  <si>
    <t>4.1</t>
  </si>
  <si>
    <t>4.2</t>
  </si>
  <si>
    <t>4.3</t>
  </si>
  <si>
    <t>Монітор класу Samsung Large Format LED Display (DE40A)</t>
  </si>
  <si>
    <t>Інверторний генератор типу Bass Polska BP-5018 1,2-2кВт</t>
  </si>
  <si>
    <t>Ноутбук класу Lenovo Thinkpad Yoga 460 (i5-6300u / 8GB / 2K IPS Touch)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</si>
  <si>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</si>
  <si>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</si>
  <si>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</si>
  <si>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</si>
  <si>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</si>
  <si>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</si>
  <si>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</si>
  <si>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</si>
  <si>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</si>
  <si>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</si>
  <si>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</si>
  <si>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</si>
  <si>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</si>
  <si>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</si>
  <si>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</si>
  <si>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Послуги траспортування</t>
  </si>
  <si>
    <r>
      <t>Послуги з кольорового цифрового друку плакату - формат А3, папір крейдований, 120 г/м</t>
    </r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Arial"/>
      </rPr>
      <t xml:space="preserve">, кількість 2 шт. </t>
    </r>
  </si>
  <si>
    <r>
      <t>Послуги з кольорового цифрового друку плакату - формат А4, папір крейдований, 120 г/м</t>
    </r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Arial"/>
      </rPr>
      <t xml:space="preserve">, кількість 3 шт. </t>
    </r>
  </si>
  <si>
    <t xml:space="preserve">Друк ч/б на прозорому оракалі, плоттерна підрізка - наліпки 50*55мм, 2 аркуші по 10шт </t>
  </si>
  <si>
    <t>Послуги з друку: 4+0, Raflatac - наліпки 210*65мм, кількість 10шт</t>
  </si>
  <si>
    <r>
      <t>Цифровий дук - інформаційні таблички, папір 350 г/м</t>
    </r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Arial"/>
      </rPr>
      <t xml:space="preserve"> –фотмат А5 - 2 шт., формат А4 - 1 шт.)</t>
    </r>
  </si>
  <si>
    <r>
      <t>Цифровий друк - Євробуклет, колір 4+4, крейдований папір 11 5г/м</t>
    </r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Arial"/>
      </rPr>
      <t>, 2 фальця, 300 шт.</t>
    </r>
  </si>
  <si>
    <t>Цифровий друк - етікетки, прозорий оракал, плотерна підрізка  40 шт.</t>
  </si>
  <si>
    <r>
      <t>Цифровий кольоровий друк - плакат, формат А1, крейдований папір 120-150 г/м</t>
    </r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Arial"/>
        <family val="2"/>
        <charset val="204"/>
      </rPr>
      <t xml:space="preserve">, </t>
    </r>
    <r>
      <rPr>
        <sz val="10"/>
        <color theme="1"/>
        <rFont val="Arial"/>
      </rPr>
      <t>3 шт.</t>
    </r>
  </si>
  <si>
    <t>Цифровий кольоровий друк - плакат, формат А2, крейдований папір 120-150 г/м², 3 шт.</t>
  </si>
  <si>
    <t>Друк на ПВХ 5 мм - Інформ. Планшет, формат А2, 1шт</t>
  </si>
  <si>
    <t>Друк на ПВХ 5 мм - Інформ. Планшет, формат А3, 1шт</t>
  </si>
  <si>
    <t>Фотодрук друк - інфолист, формат А4,Raflatac, 4+0, (наліпка) 3 шт</t>
  </si>
  <si>
    <t>Цифровий друк на баннерній тканині - баннер литий, люверси по периметру,розмір 3000х2000 мм., 1шт</t>
  </si>
  <si>
    <t>Друк на ПВХ 5 мм - Інформ. Планшет, формат  700х450мм, 1шт</t>
  </si>
  <si>
    <t>4.4</t>
  </si>
  <si>
    <t>Мультимедійний проектор типу Yaber V6 FullHD LED 9500 Лм Wi-Fi діагональ екрану 7,7 м., котраст 10 000:1</t>
  </si>
  <si>
    <t>Падун Володимир Володимирович</t>
  </si>
  <si>
    <t>За Світлом</t>
  </si>
  <si>
    <t>Червень 2023 - 31.10.2023</t>
  </si>
  <si>
    <t>за період   з 30.06.2023 по 31.10.2023  р.</t>
  </si>
  <si>
    <t>Падун В.В.</t>
  </si>
  <si>
    <t>№ 5RCA21-02178 від 30 червня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</si>
</sst>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9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b/>
      <sz val="11"/>
      <color theme="1"/>
      <name val="Calibri"/>
      <family val="2"/>
      <charset val="204"/>
      <scheme val="minor"/>
    </font>
    <font>
      <sz val="8"/>
      <name val="Calibri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5" fontId="8" fillId="0" borderId="15" xfId="0" applyNumberFormat="1" applyFont="1" applyBorder="1" applyAlignment="1">
      <alignment horizontal="center" vertical="center" wrapText="1"/>
    </xf>
    <xf numFmtId="166" fontId="8" fillId="0" borderId="15" xfId="0" applyNumberFormat="1" applyFont="1" applyBorder="1" applyAlignment="1">
      <alignment horizontal="center" vertical="center" wrapText="1"/>
    </xf>
    <xf numFmtId="165" fontId="8" fillId="4" borderId="17" xfId="0" applyNumberFormat="1" applyFont="1" applyFill="1" applyBorder="1" applyAlignment="1">
      <alignment horizontal="center" vertical="top" wrapText="1"/>
    </xf>
    <xf numFmtId="165" fontId="13" fillId="5" borderId="18" xfId="0" applyNumberFormat="1" applyFont="1" applyFill="1" applyBorder="1" applyAlignment="1">
      <alignment vertical="top"/>
    </xf>
    <xf numFmtId="49" fontId="13" fillId="5" borderId="19" xfId="0" applyNumberFormat="1" applyFont="1" applyFill="1" applyBorder="1" applyAlignment="1">
      <alignment horizontal="center" vertical="top"/>
    </xf>
    <xf numFmtId="165" fontId="13" fillId="5" borderId="19" xfId="0" applyNumberFormat="1" applyFont="1" applyFill="1" applyBorder="1" applyAlignment="1">
      <alignment vertical="top"/>
    </xf>
    <xf numFmtId="165" fontId="8" fillId="5" borderId="19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0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1" xfId="0" applyNumberFormat="1" applyFont="1" applyBorder="1" applyAlignment="1">
      <alignment vertical="top" wrapText="1"/>
    </xf>
    <xf numFmtId="2" fontId="8" fillId="0" borderId="23" xfId="0" applyNumberFormat="1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right" vertical="top" wrapText="1"/>
    </xf>
    <xf numFmtId="166" fontId="8" fillId="0" borderId="21" xfId="0" applyNumberFormat="1" applyFont="1" applyBorder="1" applyAlignment="1">
      <alignment horizontal="right" vertical="top" wrapText="1"/>
    </xf>
    <xf numFmtId="0" fontId="8" fillId="0" borderId="26" xfId="0" applyFont="1" applyBorder="1" applyAlignment="1">
      <alignment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15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2" fontId="8" fillId="0" borderId="15" xfId="0" applyNumberFormat="1" applyFont="1" applyBorder="1" applyAlignment="1">
      <alignment horizontal="center" vertical="top" wrapText="1"/>
    </xf>
    <xf numFmtId="2" fontId="8" fillId="0" borderId="16" xfId="0" applyNumberFormat="1" applyFont="1" applyBorder="1" applyAlignment="1">
      <alignment horizontal="right" vertical="top" wrapText="1"/>
    </xf>
    <xf numFmtId="166" fontId="8" fillId="0" borderId="27" xfId="0" applyNumberFormat="1" applyFont="1" applyBorder="1" applyAlignment="1">
      <alignment horizontal="right" vertical="top" wrapText="1"/>
    </xf>
    <xf numFmtId="0" fontId="8" fillId="0" borderId="30" xfId="0" applyFont="1" applyBorder="1" applyAlignment="1">
      <alignment vertical="top" wrapText="1"/>
    </xf>
    <xf numFmtId="165" fontId="14" fillId="4" borderId="33" xfId="0" applyNumberFormat="1" applyFont="1" applyFill="1" applyBorder="1" applyAlignment="1">
      <alignment vertical="top"/>
    </xf>
    <xf numFmtId="166" fontId="8" fillId="4" borderId="34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35" xfId="0" applyNumberFormat="1" applyFont="1" applyFill="1" applyBorder="1" applyAlignment="1">
      <alignment horizontal="right" vertical="top"/>
    </xf>
    <xf numFmtId="0" fontId="8" fillId="4" borderId="3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37" xfId="0" applyFont="1" applyBorder="1" applyAlignment="1">
      <alignment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0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165" fontId="8" fillId="0" borderId="29" xfId="0" applyNumberFormat="1" applyFont="1" applyBorder="1" applyAlignment="1">
      <alignment horizontal="center" vertical="center" wrapText="1"/>
    </xf>
    <xf numFmtId="165" fontId="8" fillId="0" borderId="42" xfId="0" applyNumberFormat="1" applyFont="1" applyBorder="1" applyAlignment="1">
      <alignment horizontal="center" vertical="center" wrapText="1"/>
    </xf>
    <xf numFmtId="4" fontId="8" fillId="0" borderId="42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0" borderId="29" xfId="0" applyNumberFormat="1" applyFont="1" applyBorder="1" applyAlignment="1">
      <alignment horizontal="center" vertical="top" wrapText="1"/>
    </xf>
    <xf numFmtId="165" fontId="8" fillId="0" borderId="46" xfId="0" applyNumberFormat="1" applyFont="1" applyBorder="1" applyAlignment="1">
      <alignment horizontal="center" vertical="center" wrapText="1"/>
    </xf>
    <xf numFmtId="165" fontId="8" fillId="4" borderId="47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top"/>
    </xf>
    <xf numFmtId="49" fontId="8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22" fillId="0" borderId="0" xfId="0" applyNumberFormat="1" applyFont="1" applyAlignment="1">
      <alignment horizontal="center" wrapText="1"/>
    </xf>
    <xf numFmtId="49" fontId="0" fillId="0" borderId="0" xfId="0" applyNumberFormat="1" applyFont="1" applyAlignment="1"/>
    <xf numFmtId="4" fontId="8" fillId="0" borderId="29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  <xf numFmtId="165" fontId="8" fillId="4" borderId="53" xfId="0" applyNumberFormat="1" applyFont="1" applyFill="1" applyBorder="1" applyAlignment="1">
      <alignment vertical="top"/>
    </xf>
    <xf numFmtId="166" fontId="8" fillId="4" borderId="54" xfId="0" applyNumberFormat="1" applyFont="1" applyFill="1" applyBorder="1" applyAlignment="1">
      <alignment vertical="top"/>
    </xf>
    <xf numFmtId="49" fontId="8" fillId="0" borderId="22" xfId="0" applyNumberFormat="1" applyFont="1" applyBorder="1" applyAlignment="1">
      <alignment horizontal="center" vertical="top" wrapText="1"/>
    </xf>
    <xf numFmtId="49" fontId="8" fillId="0" borderId="28" xfId="0" applyNumberFormat="1" applyFont="1" applyBorder="1" applyAlignment="1">
      <alignment horizontal="center" vertical="top" wrapText="1"/>
    </xf>
    <xf numFmtId="165" fontId="6" fillId="4" borderId="47" xfId="0" applyNumberFormat="1" applyFont="1" applyFill="1" applyBorder="1" applyAlignment="1">
      <alignment vertical="top"/>
    </xf>
    <xf numFmtId="165" fontId="8" fillId="4" borderId="47" xfId="0" applyNumberFormat="1" applyFont="1" applyFill="1" applyBorder="1" applyAlignment="1">
      <alignment horizontal="center" vertical="top" wrapText="1"/>
    </xf>
    <xf numFmtId="165" fontId="8" fillId="4" borderId="55" xfId="0" applyNumberFormat="1" applyFont="1" applyFill="1" applyBorder="1" applyAlignment="1">
      <alignment vertical="top"/>
    </xf>
    <xf numFmtId="166" fontId="8" fillId="4" borderId="53" xfId="0" applyNumberFormat="1" applyFont="1" applyFill="1" applyBorder="1" applyAlignment="1">
      <alignment vertical="top"/>
    </xf>
    <xf numFmtId="165" fontId="8" fillId="0" borderId="56" xfId="0" applyNumberFormat="1" applyFont="1" applyBorder="1" applyAlignment="1">
      <alignment vertical="top" wrapText="1"/>
    </xf>
    <xf numFmtId="0" fontId="8" fillId="0" borderId="57" xfId="0" applyFont="1" applyBorder="1" applyAlignment="1">
      <alignment horizontal="center" vertical="center" wrapText="1"/>
    </xf>
    <xf numFmtId="166" fontId="8" fillId="0" borderId="58" xfId="0" applyNumberFormat="1" applyFont="1" applyBorder="1" applyAlignment="1">
      <alignment horizontal="center" vertical="top" wrapText="1"/>
    </xf>
    <xf numFmtId="166" fontId="8" fillId="0" borderId="59" xfId="0" applyNumberFormat="1" applyFont="1" applyBorder="1" applyAlignment="1">
      <alignment horizontal="center" vertical="top" wrapText="1"/>
    </xf>
    <xf numFmtId="165" fontId="8" fillId="0" borderId="60" xfId="0" applyNumberFormat="1" applyFont="1" applyBorder="1" applyAlignment="1">
      <alignment vertical="top" wrapText="1"/>
    </xf>
    <xf numFmtId="166" fontId="8" fillId="0" borderId="61" xfId="0" applyNumberFormat="1" applyFont="1" applyBorder="1" applyAlignment="1">
      <alignment horizontal="center" vertical="top" wrapText="1"/>
    </xf>
    <xf numFmtId="165" fontId="8" fillId="0" borderId="63" xfId="0" applyNumberFormat="1" applyFont="1" applyBorder="1" applyAlignment="1">
      <alignment vertical="center" wrapText="1"/>
    </xf>
    <xf numFmtId="4" fontId="8" fillId="0" borderId="64" xfId="0" applyNumberFormat="1" applyFont="1" applyBorder="1" applyAlignment="1">
      <alignment horizontal="center" vertical="center" wrapText="1"/>
    </xf>
    <xf numFmtId="165" fontId="13" fillId="5" borderId="63" xfId="0" applyNumberFormat="1" applyFont="1" applyFill="1" applyBorder="1" applyAlignment="1">
      <alignment vertical="center" wrapText="1"/>
    </xf>
    <xf numFmtId="4" fontId="8" fillId="0" borderId="66" xfId="0" applyNumberFormat="1" applyFont="1" applyBorder="1" applyAlignment="1">
      <alignment horizontal="center" vertical="center" wrapText="1"/>
    </xf>
    <xf numFmtId="165" fontId="13" fillId="0" borderId="63" xfId="0" applyNumberFormat="1" applyFont="1" applyBorder="1" applyAlignment="1">
      <alignment vertical="center" wrapText="1"/>
    </xf>
    <xf numFmtId="165" fontId="8" fillId="0" borderId="66" xfId="0" applyNumberFormat="1" applyFont="1" applyBorder="1" applyAlignment="1">
      <alignment horizontal="center" vertical="center" wrapText="1"/>
    </xf>
    <xf numFmtId="165" fontId="25" fillId="0" borderId="60" xfId="0" applyNumberFormat="1" applyFont="1" applyBorder="1" applyAlignment="1">
      <alignment vertical="center" wrapText="1"/>
    </xf>
    <xf numFmtId="0" fontId="8" fillId="0" borderId="60" xfId="0" applyFont="1" applyBorder="1" applyAlignment="1">
      <alignment vertical="center" wrapText="1"/>
    </xf>
    <xf numFmtId="165" fontId="25" fillId="0" borderId="67" xfId="0" applyNumberFormat="1" applyFont="1" applyBorder="1" applyAlignment="1">
      <alignment vertical="center" wrapText="1"/>
    </xf>
    <xf numFmtId="165" fontId="8" fillId="0" borderId="68" xfId="0" applyNumberFormat="1" applyFont="1" applyBorder="1" applyAlignment="1">
      <alignment horizontal="center" vertical="center" wrapText="1"/>
    </xf>
    <xf numFmtId="4" fontId="8" fillId="0" borderId="69" xfId="0" applyNumberFormat="1" applyFont="1" applyBorder="1" applyAlignment="1">
      <alignment horizontal="center" vertical="center" wrapText="1"/>
    </xf>
    <xf numFmtId="4" fontId="8" fillId="0" borderId="68" xfId="0" applyNumberFormat="1" applyFont="1" applyBorder="1" applyAlignment="1">
      <alignment horizontal="center" vertical="center" wrapText="1"/>
    </xf>
    <xf numFmtId="166" fontId="8" fillId="0" borderId="48" xfId="0" applyNumberFormat="1" applyFont="1" applyBorder="1" applyAlignment="1">
      <alignment horizontal="right" vertical="center" wrapText="1"/>
    </xf>
    <xf numFmtId="166" fontId="8" fillId="0" borderId="49" xfId="0" applyNumberFormat="1" applyFont="1" applyBorder="1" applyAlignment="1">
      <alignment horizontal="right" vertical="center" wrapText="1"/>
    </xf>
    <xf numFmtId="166" fontId="8" fillId="0" borderId="50" xfId="0" applyNumberFormat="1" applyFont="1" applyBorder="1" applyAlignment="1">
      <alignment horizontal="right" vertical="center" wrapText="1"/>
    </xf>
    <xf numFmtId="2" fontId="8" fillId="0" borderId="16" xfId="0" applyNumberFormat="1" applyFont="1" applyBorder="1" applyAlignment="1">
      <alignment horizontal="right" vertical="center" wrapText="1"/>
    </xf>
    <xf numFmtId="2" fontId="8" fillId="0" borderId="30" xfId="0" applyNumberFormat="1" applyFont="1" applyBorder="1" applyAlignment="1">
      <alignment horizontal="right" vertical="center" wrapText="1"/>
    </xf>
    <xf numFmtId="4" fontId="8" fillId="0" borderId="61" xfId="0" applyNumberFormat="1" applyFont="1" applyBorder="1" applyAlignment="1">
      <alignment horizontal="center" vertical="center" wrapText="1"/>
    </xf>
    <xf numFmtId="165" fontId="8" fillId="4" borderId="44" xfId="0" applyNumberFormat="1" applyFont="1" applyFill="1" applyBorder="1" applyAlignment="1">
      <alignment horizontal="center" vertical="top" wrapText="1"/>
    </xf>
    <xf numFmtId="166" fontId="8" fillId="0" borderId="45" xfId="0" applyNumberFormat="1" applyFont="1" applyBorder="1" applyAlignment="1">
      <alignment horizontal="center" vertical="center" wrapText="1"/>
    </xf>
    <xf numFmtId="165" fontId="8" fillId="4" borderId="70" xfId="0" applyNumberFormat="1" applyFont="1" applyFill="1" applyBorder="1" applyAlignment="1">
      <alignment horizontal="center" vertical="top" wrapText="1"/>
    </xf>
    <xf numFmtId="165" fontId="8" fillId="4" borderId="24" xfId="0" applyNumberFormat="1" applyFont="1" applyFill="1" applyBorder="1" applyAlignment="1">
      <alignment horizontal="center" vertical="top" wrapText="1"/>
    </xf>
    <xf numFmtId="166" fontId="8" fillId="0" borderId="29" xfId="0" applyNumberFormat="1" applyFont="1" applyBorder="1" applyAlignment="1">
      <alignment horizontal="center" vertical="center" wrapText="1"/>
    </xf>
    <xf numFmtId="165" fontId="8" fillId="4" borderId="71" xfId="0" applyNumberFormat="1" applyFont="1" applyFill="1" applyBorder="1" applyAlignment="1">
      <alignment horizontal="center" vertical="top" wrapText="1"/>
    </xf>
    <xf numFmtId="0" fontId="8" fillId="3" borderId="47" xfId="0" applyFont="1" applyFill="1" applyBorder="1" applyAlignment="1">
      <alignment horizontal="center" vertical="center" wrapText="1"/>
    </xf>
    <xf numFmtId="165" fontId="8" fillId="4" borderId="48" xfId="0" applyNumberFormat="1" applyFont="1" applyFill="1" applyBorder="1" applyAlignment="1">
      <alignment horizontal="right" vertical="top" wrapText="1"/>
    </xf>
    <xf numFmtId="165" fontId="8" fillId="4" borderId="50" xfId="0" applyNumberFormat="1" applyFont="1" applyFill="1" applyBorder="1" applyAlignment="1">
      <alignment horizontal="right" vertical="top" wrapText="1"/>
    </xf>
    <xf numFmtId="165" fontId="6" fillId="4" borderId="22" xfId="0" applyNumberFormat="1" applyFont="1" applyFill="1" applyBorder="1" applyAlignment="1">
      <alignment vertical="top"/>
    </xf>
    <xf numFmtId="165" fontId="13" fillId="0" borderId="28" xfId="0" applyNumberFormat="1" applyFont="1" applyBorder="1" applyAlignment="1">
      <alignment vertical="center"/>
    </xf>
    <xf numFmtId="165" fontId="14" fillId="4" borderId="72" xfId="0" applyNumberFormat="1" applyFont="1" applyFill="1" applyBorder="1" applyAlignment="1">
      <alignment vertical="top"/>
    </xf>
    <xf numFmtId="165" fontId="6" fillId="4" borderId="24" xfId="0" applyNumberFormat="1" applyFont="1" applyFill="1" applyBorder="1" applyAlignment="1">
      <alignment vertical="top"/>
    </xf>
    <xf numFmtId="165" fontId="13" fillId="0" borderId="29" xfId="0" applyNumberFormat="1" applyFont="1" applyBorder="1" applyAlignment="1">
      <alignment vertical="center"/>
    </xf>
    <xf numFmtId="165" fontId="8" fillId="4" borderId="71" xfId="0" applyNumberFormat="1" applyFont="1" applyFill="1" applyBorder="1" applyAlignment="1">
      <alignment vertical="top" wrapText="1"/>
    </xf>
    <xf numFmtId="49" fontId="8" fillId="3" borderId="47" xfId="0" applyNumberFormat="1" applyFont="1" applyFill="1" applyBorder="1" applyAlignment="1">
      <alignment horizontal="center" vertical="center" wrapText="1"/>
    </xf>
    <xf numFmtId="49" fontId="6" fillId="4" borderId="48" xfId="0" applyNumberFormat="1" applyFont="1" applyFill="1" applyBorder="1" applyAlignment="1">
      <alignment horizontal="center" vertical="top"/>
    </xf>
    <xf numFmtId="49" fontId="13" fillId="0" borderId="49" xfId="0" applyNumberFormat="1" applyFont="1" applyBorder="1" applyAlignment="1">
      <alignment horizontal="center" vertical="center"/>
    </xf>
    <xf numFmtId="49" fontId="8" fillId="4" borderId="50" xfId="0" applyNumberFormat="1" applyFont="1" applyFill="1" applyBorder="1" applyAlignment="1">
      <alignment horizontal="center" vertical="top" wrapText="1"/>
    </xf>
    <xf numFmtId="165" fontId="8" fillId="4" borderId="44" xfId="0" applyNumberFormat="1" applyFont="1" applyFill="1" applyBorder="1" applyAlignment="1">
      <alignment horizontal="right" vertical="top" wrapText="1"/>
    </xf>
    <xf numFmtId="166" fontId="8" fillId="0" borderId="45" xfId="0" applyNumberFormat="1" applyFont="1" applyBorder="1" applyAlignment="1">
      <alignment horizontal="right" vertical="center" wrapText="1"/>
    </xf>
    <xf numFmtId="165" fontId="8" fillId="4" borderId="70" xfId="0" applyNumberFormat="1" applyFont="1" applyFill="1" applyBorder="1" applyAlignment="1">
      <alignment horizontal="right" vertical="top" wrapText="1"/>
    </xf>
    <xf numFmtId="0" fontId="8" fillId="4" borderId="26" xfId="0" applyFont="1" applyFill="1" applyBorder="1" applyAlignment="1">
      <alignment vertical="top" wrapText="1"/>
    </xf>
    <xf numFmtId="0" fontId="8" fillId="4" borderId="73" xfId="0" applyFont="1" applyFill="1" applyBorder="1" applyAlignment="1">
      <alignment vertical="top" wrapText="1"/>
    </xf>
    <xf numFmtId="165" fontId="12" fillId="4" borderId="48" xfId="0" applyNumberFormat="1" applyFont="1" applyFill="1" applyBorder="1" applyAlignment="1">
      <alignment horizontal="right" vertical="top" wrapText="1"/>
    </xf>
    <xf numFmtId="165" fontId="12" fillId="4" borderId="50" xfId="0" applyNumberFormat="1" applyFont="1" applyFill="1" applyBorder="1" applyAlignment="1">
      <alignment horizontal="right" vertical="top" wrapText="1"/>
    </xf>
    <xf numFmtId="0" fontId="27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0" fontId="0" fillId="0" borderId="19" xfId="0" applyFont="1" applyBorder="1" applyAlignment="1"/>
    <xf numFmtId="165" fontId="8" fillId="6" borderId="27" xfId="0" applyNumberFormat="1" applyFont="1" applyFill="1" applyBorder="1" applyAlignment="1">
      <alignment vertical="top" wrapText="1"/>
    </xf>
    <xf numFmtId="49" fontId="8" fillId="6" borderId="28" xfId="0" applyNumberFormat="1" applyFont="1" applyFill="1" applyBorder="1" applyAlignment="1">
      <alignment horizontal="center" vertical="top" wrapText="1"/>
    </xf>
    <xf numFmtId="165" fontId="8" fillId="6" borderId="60" xfId="0" applyNumberFormat="1" applyFont="1" applyFill="1" applyBorder="1" applyAlignment="1">
      <alignment vertical="top" wrapText="1"/>
    </xf>
    <xf numFmtId="0" fontId="8" fillId="6" borderId="31" xfId="0" applyFont="1" applyFill="1" applyBorder="1" applyAlignment="1">
      <alignment horizontal="center" vertical="center" wrapText="1"/>
    </xf>
    <xf numFmtId="166" fontId="8" fillId="6" borderId="32" xfId="0" applyNumberFormat="1" applyFont="1" applyFill="1" applyBorder="1" applyAlignment="1">
      <alignment horizontal="center" vertical="top" wrapText="1"/>
    </xf>
    <xf numFmtId="166" fontId="8" fillId="6" borderId="62" xfId="0" applyNumberFormat="1" applyFont="1" applyFill="1" applyBorder="1" applyAlignment="1">
      <alignment horizontal="center" vertical="top" wrapText="1"/>
    </xf>
    <xf numFmtId="166" fontId="8" fillId="6" borderId="49" xfId="0" applyNumberFormat="1" applyFont="1" applyFill="1" applyBorder="1" applyAlignment="1">
      <alignment horizontal="right" vertical="center" wrapText="1"/>
    </xf>
    <xf numFmtId="2" fontId="8" fillId="6" borderId="29" xfId="0" applyNumberFormat="1" applyFont="1" applyFill="1" applyBorder="1" applyAlignment="1">
      <alignment horizontal="center" vertical="top" wrapText="1"/>
    </xf>
    <xf numFmtId="2" fontId="8" fillId="6" borderId="15" xfId="0" applyNumberFormat="1" applyFont="1" applyFill="1" applyBorder="1" applyAlignment="1">
      <alignment horizontal="center" vertical="top" wrapText="1"/>
    </xf>
    <xf numFmtId="2" fontId="8" fillId="6" borderId="16" xfId="0" applyNumberFormat="1" applyFont="1" applyFill="1" applyBorder="1" applyAlignment="1">
      <alignment horizontal="right" vertical="top" wrapText="1"/>
    </xf>
    <xf numFmtId="166" fontId="8" fillId="6" borderId="27" xfId="0" applyNumberFormat="1" applyFont="1" applyFill="1" applyBorder="1" applyAlignment="1">
      <alignment horizontal="right" vertical="top" wrapText="1"/>
    </xf>
    <xf numFmtId="0" fontId="8" fillId="6" borderId="30" xfId="0" applyFont="1" applyFill="1" applyBorder="1" applyAlignment="1">
      <alignment vertical="top" wrapText="1"/>
    </xf>
    <xf numFmtId="0" fontId="8" fillId="6" borderId="51" xfId="0" applyFont="1" applyFill="1" applyBorder="1" applyAlignment="1">
      <alignment horizontal="center" vertical="center" wrapText="1"/>
    </xf>
    <xf numFmtId="166" fontId="8" fillId="6" borderId="52" xfId="0" applyNumberFormat="1" applyFont="1" applyFill="1" applyBorder="1" applyAlignment="1">
      <alignment horizontal="center" vertical="top" wrapText="1"/>
    </xf>
    <xf numFmtId="166" fontId="8" fillId="6" borderId="65" xfId="0" applyNumberFormat="1" applyFont="1" applyFill="1" applyBorder="1" applyAlignment="1">
      <alignment horizontal="center" vertical="top" wrapText="1"/>
    </xf>
    <xf numFmtId="2" fontId="8" fillId="6" borderId="16" xfId="0" applyNumberFormat="1" applyFont="1" applyFill="1" applyBorder="1" applyAlignment="1">
      <alignment horizontal="right" vertical="center" wrapText="1"/>
    </xf>
    <xf numFmtId="166" fontId="8" fillId="6" borderId="61" xfId="0" applyNumberFormat="1" applyFont="1" applyFill="1" applyBorder="1" applyAlignment="1">
      <alignment horizontal="center" vertical="top" wrapText="1"/>
    </xf>
    <xf numFmtId="2" fontId="8" fillId="6" borderId="31" xfId="0" applyNumberFormat="1" applyFont="1" applyFill="1" applyBorder="1" applyAlignment="1">
      <alignment horizontal="center" vertical="top" wrapText="1"/>
    </xf>
    <xf numFmtId="166" fontId="8" fillId="4" borderId="55" xfId="0" applyNumberFormat="1" applyFont="1" applyFill="1" applyBorder="1" applyAlignment="1">
      <alignment vertical="top"/>
    </xf>
    <xf numFmtId="166" fontId="8" fillId="4" borderId="43" xfId="0" applyNumberFormat="1" applyFont="1" applyFill="1" applyBorder="1" applyAlignment="1">
      <alignment horizontal="right" vertical="top"/>
    </xf>
    <xf numFmtId="0" fontId="28" fillId="0" borderId="0" xfId="0" applyFont="1" applyAlignment="1">
      <alignment horizontal="left" vertical="center"/>
    </xf>
    <xf numFmtId="0" fontId="23" fillId="0" borderId="0" xfId="0" applyFont="1" applyAlignment="1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38" xfId="0" applyFont="1" applyFill="1" applyBorder="1" applyAlignment="1">
      <alignment horizontal="left"/>
    </xf>
    <xf numFmtId="0" fontId="11" fillId="0" borderId="39" xfId="0" applyFont="1" applyBorder="1"/>
    <xf numFmtId="0" fontId="11" fillId="0" borderId="40" xfId="0" applyFont="1" applyBorder="1"/>
    <xf numFmtId="0" fontId="18" fillId="0" borderId="41" xfId="0" applyFont="1" applyBorder="1" applyAlignment="1">
      <alignment horizontal="center"/>
    </xf>
    <xf numFmtId="0" fontId="11" fillId="0" borderId="41" xfId="0" applyFont="1" applyBorder="1"/>
    <xf numFmtId="0" fontId="20" fillId="0" borderId="74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0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/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36"/>
  <sheetViews>
    <sheetView tabSelected="1" zoomScale="78" zoomScaleNormal="78" workbookViewId="0">
      <selection activeCell="L14" sqref="L14"/>
    </sheetView>
  </sheetViews>
  <sheetFormatPr defaultColWidth="14.42578125" defaultRowHeight="15" customHeight="1" x14ac:dyDescent="0.25"/>
  <cols>
    <col min="1" max="1" width="13.5703125" customWidth="1"/>
    <col min="2" max="2" width="6.7109375" style="96" customWidth="1"/>
    <col min="3" max="3" width="32.5703125" customWidth="1"/>
    <col min="4" max="4" width="11.140625" customWidth="1"/>
    <col min="5" max="5" width="13" customWidth="1"/>
    <col min="6" max="6" width="12.28515625" customWidth="1"/>
    <col min="7" max="7" width="13.85546875" customWidth="1"/>
    <col min="8" max="8" width="12.28515625" customWidth="1"/>
    <col min="9" max="9" width="12" customWidth="1"/>
    <col min="10" max="10" width="16" customWidth="1"/>
    <col min="11" max="11" width="12.28515625" customWidth="1"/>
    <col min="12" max="12" width="30.42578125" customWidth="1"/>
    <col min="13" max="26" width="7.5703125" customWidth="1"/>
  </cols>
  <sheetData>
    <row r="1" spans="1:26" ht="15.75" customHeight="1" x14ac:dyDescent="0.25">
      <c r="A1" s="1"/>
      <c r="B1" s="87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87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87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87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87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87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87"/>
      <c r="C7" s="1"/>
      <c r="D7" s="1"/>
      <c r="E7" s="1"/>
      <c r="F7" s="1"/>
      <c r="G7" s="1"/>
      <c r="H7" s="1"/>
      <c r="I7" s="1"/>
      <c r="J7" s="6" t="s">
        <v>124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87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87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01" t="s">
        <v>2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01" t="s">
        <v>3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01" t="s">
        <v>122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87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7" t="s">
        <v>4</v>
      </c>
      <c r="B14" s="88"/>
      <c r="C14" s="8"/>
      <c r="D14" s="202" t="s">
        <v>119</v>
      </c>
      <c r="E14" s="181"/>
      <c r="F14" s="181"/>
      <c r="G14" s="181"/>
      <c r="H14" s="181"/>
      <c r="I14" s="181"/>
      <c r="J14" s="181"/>
      <c r="K14" s="157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92" t="s">
        <v>5</v>
      </c>
      <c r="B15" s="193"/>
      <c r="C15" s="193"/>
      <c r="D15" s="202" t="s">
        <v>120</v>
      </c>
      <c r="E15" s="181"/>
      <c r="F15" s="181"/>
      <c r="G15" s="181"/>
      <c r="H15" s="181"/>
      <c r="I15" s="181"/>
      <c r="J15" s="181"/>
      <c r="K15" s="157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92" t="s">
        <v>6</v>
      </c>
      <c r="B16" s="193"/>
      <c r="C16" s="193"/>
      <c r="D16" s="180" t="s">
        <v>121</v>
      </c>
      <c r="E16" s="181"/>
      <c r="F16" s="181"/>
      <c r="G16" s="181"/>
      <c r="H16" s="181"/>
      <c r="I16" s="181"/>
      <c r="J16" s="181"/>
      <c r="K16" s="181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5">
      <c r="A17" s="12"/>
      <c r="B17" s="89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15"/>
      <c r="B18" s="90"/>
      <c r="C18" s="16"/>
      <c r="D18" s="17"/>
      <c r="E18" s="17"/>
      <c r="F18" s="17"/>
      <c r="G18" s="17"/>
      <c r="H18" s="17"/>
      <c r="I18" s="17"/>
      <c r="J18" s="17"/>
      <c r="K18" s="18"/>
      <c r="L18" s="19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25">
      <c r="A19" s="194" t="s">
        <v>7</v>
      </c>
      <c r="B19" s="195" t="s">
        <v>8</v>
      </c>
      <c r="C19" s="194" t="s">
        <v>9</v>
      </c>
      <c r="D19" s="197" t="s">
        <v>10</v>
      </c>
      <c r="E19" s="198" t="s">
        <v>11</v>
      </c>
      <c r="F19" s="199"/>
      <c r="G19" s="200"/>
      <c r="H19" s="198" t="s">
        <v>12</v>
      </c>
      <c r="I19" s="199"/>
      <c r="J19" s="200"/>
      <c r="K19" s="182" t="s">
        <v>13</v>
      </c>
      <c r="L19" s="184" t="s">
        <v>14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52.5" customHeight="1" thickBot="1" x14ac:dyDescent="0.3">
      <c r="A20" s="183"/>
      <c r="B20" s="196"/>
      <c r="C20" s="183"/>
      <c r="D20" s="185"/>
      <c r="E20" s="21" t="s">
        <v>15</v>
      </c>
      <c r="F20" s="22" t="s">
        <v>16</v>
      </c>
      <c r="G20" s="23" t="s">
        <v>17</v>
      </c>
      <c r="H20" s="21" t="s">
        <v>15</v>
      </c>
      <c r="I20" s="22" t="s">
        <v>16</v>
      </c>
      <c r="J20" s="23" t="s">
        <v>18</v>
      </c>
      <c r="K20" s="183"/>
      <c r="L20" s="185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thickBot="1" x14ac:dyDescent="0.3">
      <c r="A21" s="24" t="s">
        <v>19</v>
      </c>
      <c r="B21" s="146">
        <v>1</v>
      </c>
      <c r="C21" s="25">
        <v>2</v>
      </c>
      <c r="D21" s="25">
        <v>3</v>
      </c>
      <c r="E21" s="25">
        <v>4</v>
      </c>
      <c r="F21" s="25">
        <v>5</v>
      </c>
      <c r="G21" s="137">
        <v>6</v>
      </c>
      <c r="H21" s="25">
        <v>7</v>
      </c>
      <c r="I21" s="25">
        <v>8</v>
      </c>
      <c r="J21" s="25">
        <v>9</v>
      </c>
      <c r="K21" s="137">
        <v>10</v>
      </c>
      <c r="L21" s="26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25">
      <c r="A22" s="140" t="s">
        <v>20</v>
      </c>
      <c r="B22" s="147" t="s">
        <v>21</v>
      </c>
      <c r="C22" s="143" t="s">
        <v>22</v>
      </c>
      <c r="D22" s="27"/>
      <c r="E22" s="27"/>
      <c r="F22" s="131"/>
      <c r="G22" s="138"/>
      <c r="H22" s="134"/>
      <c r="I22" s="27"/>
      <c r="J22" s="150"/>
      <c r="K22" s="155"/>
      <c r="L22" s="15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4" customHeight="1" x14ac:dyDescent="0.25">
      <c r="A23" s="141" t="s">
        <v>23</v>
      </c>
      <c r="B23" s="148" t="s">
        <v>24</v>
      </c>
      <c r="C23" s="144" t="s">
        <v>25</v>
      </c>
      <c r="D23" s="29" t="s">
        <v>26</v>
      </c>
      <c r="E23" s="30"/>
      <c r="F23" s="132"/>
      <c r="G23" s="126">
        <f>G70</f>
        <v>191050</v>
      </c>
      <c r="H23" s="135"/>
      <c r="I23" s="30"/>
      <c r="J23" s="151">
        <f>J70</f>
        <v>191050</v>
      </c>
      <c r="K23" s="126">
        <f>G23-J23</f>
        <v>0</v>
      </c>
      <c r="L23" s="9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30" customHeight="1" thickBot="1" x14ac:dyDescent="0.3">
      <c r="A24" s="142" t="s">
        <v>27</v>
      </c>
      <c r="B24" s="149"/>
      <c r="C24" s="145"/>
      <c r="D24" s="31"/>
      <c r="E24" s="31"/>
      <c r="F24" s="133"/>
      <c r="G24" s="139"/>
      <c r="H24" s="136"/>
      <c r="I24" s="31"/>
      <c r="J24" s="152"/>
      <c r="K24" s="156"/>
      <c r="L24" s="154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8" customHeight="1" thickBot="1" x14ac:dyDescent="0.3">
      <c r="A25" s="32"/>
      <c r="B25" s="33"/>
      <c r="C25" s="34"/>
      <c r="D25" s="35"/>
      <c r="E25" s="36"/>
      <c r="F25" s="36"/>
      <c r="G25" s="37"/>
      <c r="H25" s="36"/>
      <c r="I25" s="36"/>
      <c r="J25" s="37"/>
      <c r="K25" s="38"/>
      <c r="L25" s="39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2.5" customHeight="1" thickBot="1" x14ac:dyDescent="0.3">
      <c r="A26" s="40" t="s">
        <v>20</v>
      </c>
      <c r="B26" s="41" t="s">
        <v>28</v>
      </c>
      <c r="C26" s="103" t="s">
        <v>29</v>
      </c>
      <c r="D26" s="104"/>
      <c r="E26" s="104"/>
      <c r="F26" s="104"/>
      <c r="G26" s="86"/>
      <c r="H26" s="42"/>
      <c r="I26" s="42"/>
      <c r="J26" s="43"/>
      <c r="K26" s="44"/>
      <c r="L26" s="45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30.75" customHeight="1" x14ac:dyDescent="0.25">
      <c r="A27" s="46" t="s">
        <v>23</v>
      </c>
      <c r="B27" s="101">
        <v>1</v>
      </c>
      <c r="C27" s="107" t="s">
        <v>30</v>
      </c>
      <c r="D27" s="108" t="s">
        <v>31</v>
      </c>
      <c r="E27" s="109"/>
      <c r="F27" s="110"/>
      <c r="G27" s="125">
        <f t="shared" ref="G27:G69" si="0">E27*F27</f>
        <v>0</v>
      </c>
      <c r="H27" s="83"/>
      <c r="I27" s="47"/>
      <c r="J27" s="48">
        <f t="shared" ref="J27:J69" si="1">H27*I27</f>
        <v>0</v>
      </c>
      <c r="K27" s="49">
        <f t="shared" ref="K27:K69" si="2">G27-J27</f>
        <v>0</v>
      </c>
      <c r="L27" s="50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36.75" customHeight="1" x14ac:dyDescent="0.25">
      <c r="A28" s="51" t="s">
        <v>23</v>
      </c>
      <c r="B28" s="102">
        <v>2</v>
      </c>
      <c r="C28" s="111" t="s">
        <v>32</v>
      </c>
      <c r="D28" s="52" t="s">
        <v>33</v>
      </c>
      <c r="E28" s="53"/>
      <c r="F28" s="112"/>
      <c r="G28" s="126">
        <f t="shared" si="0"/>
        <v>0</v>
      </c>
      <c r="H28" s="84"/>
      <c r="I28" s="54"/>
      <c r="J28" s="55">
        <f t="shared" si="1"/>
        <v>0</v>
      </c>
      <c r="K28" s="56">
        <f t="shared" si="2"/>
        <v>0</v>
      </c>
      <c r="L28" s="57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39.75" customHeight="1" x14ac:dyDescent="0.25">
      <c r="A29" s="160" t="s">
        <v>23</v>
      </c>
      <c r="B29" s="161">
        <v>3</v>
      </c>
      <c r="C29" s="162" t="s">
        <v>34</v>
      </c>
      <c r="D29" s="163"/>
      <c r="E29" s="164"/>
      <c r="F29" s="165"/>
      <c r="G29" s="166"/>
      <c r="H29" s="167"/>
      <c r="I29" s="168"/>
      <c r="J29" s="169"/>
      <c r="K29" s="170"/>
      <c r="L29" s="17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39.75" customHeight="1" x14ac:dyDescent="0.25">
      <c r="A30" s="51" t="s">
        <v>23</v>
      </c>
      <c r="B30" s="102" t="s">
        <v>43</v>
      </c>
      <c r="C30" s="113" t="s">
        <v>62</v>
      </c>
      <c r="D30" s="81" t="s">
        <v>31</v>
      </c>
      <c r="E30" s="81">
        <v>1</v>
      </c>
      <c r="F30" s="114">
        <v>1650</v>
      </c>
      <c r="G30" s="126">
        <f t="shared" ref="G30:G48" si="3">E30*F30</f>
        <v>1650</v>
      </c>
      <c r="H30" s="85">
        <v>1</v>
      </c>
      <c r="I30" s="82">
        <v>1650</v>
      </c>
      <c r="J30" s="128">
        <f t="shared" ref="J30:J48" si="4">H30*I30</f>
        <v>1650</v>
      </c>
      <c r="K30" s="56">
        <f t="shared" ref="K30:K48" si="5">G30-J30</f>
        <v>0</v>
      </c>
      <c r="L30" s="57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39.75" customHeight="1" x14ac:dyDescent="0.25">
      <c r="A31" s="51" t="s">
        <v>23</v>
      </c>
      <c r="B31" s="102" t="s">
        <v>44</v>
      </c>
      <c r="C31" s="113" t="s">
        <v>63</v>
      </c>
      <c r="D31" s="81" t="s">
        <v>31</v>
      </c>
      <c r="E31" s="81">
        <v>1</v>
      </c>
      <c r="F31" s="114">
        <v>1100</v>
      </c>
      <c r="G31" s="126">
        <f t="shared" si="3"/>
        <v>1100</v>
      </c>
      <c r="H31" s="85">
        <v>1</v>
      </c>
      <c r="I31" s="82">
        <v>1100</v>
      </c>
      <c r="J31" s="128">
        <f t="shared" si="4"/>
        <v>1100</v>
      </c>
      <c r="K31" s="56">
        <f t="shared" si="5"/>
        <v>0</v>
      </c>
      <c r="L31" s="57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39.75" customHeight="1" x14ac:dyDescent="0.25">
      <c r="A32" s="51" t="s">
        <v>23</v>
      </c>
      <c r="B32" s="102" t="s">
        <v>45</v>
      </c>
      <c r="C32" s="113" t="s">
        <v>64</v>
      </c>
      <c r="D32" s="81" t="s">
        <v>31</v>
      </c>
      <c r="E32" s="81">
        <v>1</v>
      </c>
      <c r="F32" s="114">
        <v>120</v>
      </c>
      <c r="G32" s="126">
        <f t="shared" si="3"/>
        <v>120</v>
      </c>
      <c r="H32" s="85">
        <v>1</v>
      </c>
      <c r="I32" s="82">
        <v>120</v>
      </c>
      <c r="J32" s="128">
        <f t="shared" si="4"/>
        <v>120</v>
      </c>
      <c r="K32" s="56">
        <f t="shared" si="5"/>
        <v>0</v>
      </c>
      <c r="L32" s="57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39.75" customHeight="1" x14ac:dyDescent="0.25">
      <c r="A33" s="51" t="s">
        <v>23</v>
      </c>
      <c r="B33" s="102" t="s">
        <v>46</v>
      </c>
      <c r="C33" s="113" t="s">
        <v>65</v>
      </c>
      <c r="D33" s="81" t="s">
        <v>31</v>
      </c>
      <c r="E33" s="81">
        <v>1</v>
      </c>
      <c r="F33" s="114">
        <v>450</v>
      </c>
      <c r="G33" s="126">
        <f t="shared" si="3"/>
        <v>450</v>
      </c>
      <c r="H33" s="85">
        <v>1</v>
      </c>
      <c r="I33" s="82">
        <v>450</v>
      </c>
      <c r="J33" s="128">
        <f t="shared" si="4"/>
        <v>450</v>
      </c>
      <c r="K33" s="56">
        <f t="shared" si="5"/>
        <v>0</v>
      </c>
      <c r="L33" s="57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39.75" customHeight="1" x14ac:dyDescent="0.25">
      <c r="A34" s="51" t="s">
        <v>23</v>
      </c>
      <c r="B34" s="102" t="s">
        <v>47</v>
      </c>
      <c r="C34" s="113" t="s">
        <v>66</v>
      </c>
      <c r="D34" s="81" t="s">
        <v>31</v>
      </c>
      <c r="E34" s="81">
        <v>28</v>
      </c>
      <c r="F34" s="114">
        <v>120</v>
      </c>
      <c r="G34" s="126">
        <f t="shared" si="3"/>
        <v>3360</v>
      </c>
      <c r="H34" s="85">
        <v>28</v>
      </c>
      <c r="I34" s="82">
        <v>120</v>
      </c>
      <c r="J34" s="128">
        <f t="shared" si="4"/>
        <v>3360</v>
      </c>
      <c r="K34" s="56">
        <f t="shared" si="5"/>
        <v>0</v>
      </c>
      <c r="L34" s="57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9.75" customHeight="1" x14ac:dyDescent="0.25">
      <c r="A35" s="51" t="s">
        <v>23</v>
      </c>
      <c r="B35" s="102" t="s">
        <v>48</v>
      </c>
      <c r="C35" s="113" t="s">
        <v>67</v>
      </c>
      <c r="D35" s="81" t="s">
        <v>31</v>
      </c>
      <c r="E35" s="81">
        <v>14</v>
      </c>
      <c r="F35" s="114">
        <v>120</v>
      </c>
      <c r="G35" s="126">
        <f t="shared" si="3"/>
        <v>1680</v>
      </c>
      <c r="H35" s="85">
        <v>14</v>
      </c>
      <c r="I35" s="82">
        <v>120</v>
      </c>
      <c r="J35" s="128">
        <f t="shared" si="4"/>
        <v>1680</v>
      </c>
      <c r="K35" s="56">
        <f t="shared" si="5"/>
        <v>0</v>
      </c>
      <c r="L35" s="57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39.75" customHeight="1" x14ac:dyDescent="0.25">
      <c r="A36" s="51" t="s">
        <v>23</v>
      </c>
      <c r="B36" s="102" t="s">
        <v>49</v>
      </c>
      <c r="C36" s="113" t="s">
        <v>68</v>
      </c>
      <c r="D36" s="81" t="s">
        <v>31</v>
      </c>
      <c r="E36" s="81">
        <v>14</v>
      </c>
      <c r="F36" s="114">
        <v>120</v>
      </c>
      <c r="G36" s="126">
        <f t="shared" si="3"/>
        <v>1680</v>
      </c>
      <c r="H36" s="85">
        <v>14</v>
      </c>
      <c r="I36" s="82">
        <v>120</v>
      </c>
      <c r="J36" s="128">
        <f t="shared" si="4"/>
        <v>1680</v>
      </c>
      <c r="K36" s="56">
        <f t="shared" si="5"/>
        <v>0</v>
      </c>
      <c r="L36" s="57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39.75" customHeight="1" x14ac:dyDescent="0.25">
      <c r="A37" s="51" t="s">
        <v>23</v>
      </c>
      <c r="B37" s="102" t="s">
        <v>50</v>
      </c>
      <c r="C37" s="113" t="s">
        <v>69</v>
      </c>
      <c r="D37" s="81" t="s">
        <v>31</v>
      </c>
      <c r="E37" s="81">
        <v>14</v>
      </c>
      <c r="F37" s="114">
        <v>120</v>
      </c>
      <c r="G37" s="126">
        <f t="shared" si="3"/>
        <v>1680</v>
      </c>
      <c r="H37" s="85">
        <v>14</v>
      </c>
      <c r="I37" s="82">
        <v>120</v>
      </c>
      <c r="J37" s="128">
        <f t="shared" si="4"/>
        <v>1680</v>
      </c>
      <c r="K37" s="56">
        <f t="shared" si="5"/>
        <v>0</v>
      </c>
      <c r="L37" s="57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39.75" customHeight="1" x14ac:dyDescent="0.25">
      <c r="A38" s="51" t="s">
        <v>23</v>
      </c>
      <c r="B38" s="102" t="s">
        <v>51</v>
      </c>
      <c r="C38" s="113" t="s">
        <v>70</v>
      </c>
      <c r="D38" s="81" t="s">
        <v>31</v>
      </c>
      <c r="E38" s="81">
        <v>14</v>
      </c>
      <c r="F38" s="114">
        <v>120</v>
      </c>
      <c r="G38" s="126">
        <f t="shared" si="3"/>
        <v>1680</v>
      </c>
      <c r="H38" s="85">
        <v>14</v>
      </c>
      <c r="I38" s="82">
        <v>120</v>
      </c>
      <c r="J38" s="128">
        <f t="shared" si="4"/>
        <v>1680</v>
      </c>
      <c r="K38" s="56">
        <f t="shared" si="5"/>
        <v>0</v>
      </c>
      <c r="L38" s="57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39.75" customHeight="1" x14ac:dyDescent="0.25">
      <c r="A39" s="51" t="s">
        <v>23</v>
      </c>
      <c r="B39" s="102" t="s">
        <v>52</v>
      </c>
      <c r="C39" s="113" t="s">
        <v>71</v>
      </c>
      <c r="D39" s="81" t="s">
        <v>31</v>
      </c>
      <c r="E39" s="81">
        <v>20</v>
      </c>
      <c r="F39" s="114">
        <v>120</v>
      </c>
      <c r="G39" s="126">
        <f t="shared" si="3"/>
        <v>2400</v>
      </c>
      <c r="H39" s="85">
        <v>20</v>
      </c>
      <c r="I39" s="82">
        <v>120</v>
      </c>
      <c r="J39" s="128">
        <f t="shared" si="4"/>
        <v>2400</v>
      </c>
      <c r="K39" s="56">
        <f t="shared" si="5"/>
        <v>0</v>
      </c>
      <c r="L39" s="57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39.75" customHeight="1" x14ac:dyDescent="0.25">
      <c r="A40" s="51" t="s">
        <v>23</v>
      </c>
      <c r="B40" s="102" t="s">
        <v>53</v>
      </c>
      <c r="C40" s="113" t="s">
        <v>72</v>
      </c>
      <c r="D40" s="81" t="s">
        <v>31</v>
      </c>
      <c r="E40" s="81">
        <v>14</v>
      </c>
      <c r="F40" s="114">
        <v>120</v>
      </c>
      <c r="G40" s="126">
        <f t="shared" si="3"/>
        <v>1680</v>
      </c>
      <c r="H40" s="85">
        <v>14</v>
      </c>
      <c r="I40" s="82">
        <v>120</v>
      </c>
      <c r="J40" s="128">
        <f t="shared" si="4"/>
        <v>1680</v>
      </c>
      <c r="K40" s="56">
        <f t="shared" si="5"/>
        <v>0</v>
      </c>
      <c r="L40" s="57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39.75" customHeight="1" x14ac:dyDescent="0.25">
      <c r="A41" s="51" t="s">
        <v>23</v>
      </c>
      <c r="B41" s="102" t="s">
        <v>54</v>
      </c>
      <c r="C41" s="113" t="s">
        <v>73</v>
      </c>
      <c r="D41" s="81" t="s">
        <v>31</v>
      </c>
      <c r="E41" s="81">
        <v>20</v>
      </c>
      <c r="F41" s="114">
        <v>120</v>
      </c>
      <c r="G41" s="126">
        <f t="shared" si="3"/>
        <v>2400</v>
      </c>
      <c r="H41" s="85">
        <v>20</v>
      </c>
      <c r="I41" s="82">
        <v>120</v>
      </c>
      <c r="J41" s="128">
        <f t="shared" si="4"/>
        <v>2400</v>
      </c>
      <c r="K41" s="56">
        <f t="shared" si="5"/>
        <v>0</v>
      </c>
      <c r="L41" s="57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39.75" customHeight="1" x14ac:dyDescent="0.25">
      <c r="A42" s="51" t="s">
        <v>23</v>
      </c>
      <c r="B42" s="102" t="s">
        <v>55</v>
      </c>
      <c r="C42" s="113" t="s">
        <v>74</v>
      </c>
      <c r="D42" s="81" t="s">
        <v>31</v>
      </c>
      <c r="E42" s="81">
        <v>18</v>
      </c>
      <c r="F42" s="114">
        <v>120</v>
      </c>
      <c r="G42" s="126">
        <f t="shared" si="3"/>
        <v>2160</v>
      </c>
      <c r="H42" s="85">
        <v>18</v>
      </c>
      <c r="I42" s="82">
        <v>120</v>
      </c>
      <c r="J42" s="128">
        <f t="shared" si="4"/>
        <v>2160</v>
      </c>
      <c r="K42" s="56">
        <f t="shared" si="5"/>
        <v>0</v>
      </c>
      <c r="L42" s="57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39.75" customHeight="1" x14ac:dyDescent="0.25">
      <c r="A43" s="51" t="s">
        <v>23</v>
      </c>
      <c r="B43" s="102" t="s">
        <v>56</v>
      </c>
      <c r="C43" s="113" t="s">
        <v>75</v>
      </c>
      <c r="D43" s="81" t="s">
        <v>31</v>
      </c>
      <c r="E43" s="81">
        <v>14</v>
      </c>
      <c r="F43" s="114">
        <v>154</v>
      </c>
      <c r="G43" s="126">
        <f t="shared" si="3"/>
        <v>2156</v>
      </c>
      <c r="H43" s="85">
        <v>14</v>
      </c>
      <c r="I43" s="82">
        <v>154</v>
      </c>
      <c r="J43" s="128">
        <f t="shared" si="4"/>
        <v>2156</v>
      </c>
      <c r="K43" s="56">
        <f t="shared" si="5"/>
        <v>0</v>
      </c>
      <c r="L43" s="57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39.75" customHeight="1" x14ac:dyDescent="0.25">
      <c r="A44" s="51" t="s">
        <v>23</v>
      </c>
      <c r="B44" s="102" t="s">
        <v>57</v>
      </c>
      <c r="C44" s="113" t="s">
        <v>76</v>
      </c>
      <c r="D44" s="81" t="s">
        <v>31</v>
      </c>
      <c r="E44" s="81">
        <v>28</v>
      </c>
      <c r="F44" s="114">
        <v>345</v>
      </c>
      <c r="G44" s="126">
        <f t="shared" si="3"/>
        <v>9660</v>
      </c>
      <c r="H44" s="85">
        <v>28</v>
      </c>
      <c r="I44" s="82">
        <v>345</v>
      </c>
      <c r="J44" s="128">
        <f t="shared" si="4"/>
        <v>9660</v>
      </c>
      <c r="K44" s="56">
        <f t="shared" si="5"/>
        <v>0</v>
      </c>
      <c r="L44" s="57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39.75" customHeight="1" x14ac:dyDescent="0.25">
      <c r="A45" s="51" t="s">
        <v>23</v>
      </c>
      <c r="B45" s="102" t="s">
        <v>58</v>
      </c>
      <c r="C45" s="113" t="s">
        <v>77</v>
      </c>
      <c r="D45" s="81" t="s">
        <v>31</v>
      </c>
      <c r="E45" s="81">
        <v>14</v>
      </c>
      <c r="F45" s="114">
        <v>3460</v>
      </c>
      <c r="G45" s="126">
        <f t="shared" si="3"/>
        <v>48440</v>
      </c>
      <c r="H45" s="85">
        <v>14</v>
      </c>
      <c r="I45" s="82">
        <v>3460</v>
      </c>
      <c r="J45" s="128">
        <f t="shared" si="4"/>
        <v>48440</v>
      </c>
      <c r="K45" s="56">
        <f t="shared" si="5"/>
        <v>0</v>
      </c>
      <c r="L45" s="57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39.75" customHeight="1" x14ac:dyDescent="0.25">
      <c r="A46" s="51" t="s">
        <v>23</v>
      </c>
      <c r="B46" s="102" t="s">
        <v>59</v>
      </c>
      <c r="C46" s="113" t="s">
        <v>78</v>
      </c>
      <c r="D46" s="81" t="s">
        <v>31</v>
      </c>
      <c r="E46" s="81">
        <v>14</v>
      </c>
      <c r="F46" s="114">
        <v>942</v>
      </c>
      <c r="G46" s="126">
        <f t="shared" si="3"/>
        <v>13188</v>
      </c>
      <c r="H46" s="85">
        <v>14</v>
      </c>
      <c r="I46" s="82">
        <v>942</v>
      </c>
      <c r="J46" s="128">
        <f t="shared" si="4"/>
        <v>13188</v>
      </c>
      <c r="K46" s="56">
        <f t="shared" si="5"/>
        <v>0</v>
      </c>
      <c r="L46" s="57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39.75" customHeight="1" x14ac:dyDescent="0.25">
      <c r="A47" s="51" t="s">
        <v>23</v>
      </c>
      <c r="B47" s="102" t="s">
        <v>60</v>
      </c>
      <c r="C47" s="113" t="s">
        <v>79</v>
      </c>
      <c r="D47" s="81" t="s">
        <v>31</v>
      </c>
      <c r="E47" s="81">
        <v>14</v>
      </c>
      <c r="F47" s="114">
        <v>1318</v>
      </c>
      <c r="G47" s="126">
        <f t="shared" si="3"/>
        <v>18452</v>
      </c>
      <c r="H47" s="85">
        <v>14</v>
      </c>
      <c r="I47" s="82">
        <v>1318</v>
      </c>
      <c r="J47" s="128">
        <f t="shared" si="4"/>
        <v>18452</v>
      </c>
      <c r="K47" s="56">
        <f t="shared" si="5"/>
        <v>0</v>
      </c>
      <c r="L47" s="57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39.75" customHeight="1" x14ac:dyDescent="0.25">
      <c r="A48" s="51" t="s">
        <v>23</v>
      </c>
      <c r="B48" s="102" t="s">
        <v>61</v>
      </c>
      <c r="C48" s="113" t="s">
        <v>80</v>
      </c>
      <c r="D48" s="81" t="s">
        <v>31</v>
      </c>
      <c r="E48" s="81">
        <v>4</v>
      </c>
      <c r="F48" s="114">
        <v>366</v>
      </c>
      <c r="G48" s="126">
        <f t="shared" si="3"/>
        <v>1464</v>
      </c>
      <c r="H48" s="85">
        <v>4</v>
      </c>
      <c r="I48" s="82">
        <v>366</v>
      </c>
      <c r="J48" s="128">
        <f t="shared" si="4"/>
        <v>1464</v>
      </c>
      <c r="K48" s="56">
        <f t="shared" si="5"/>
        <v>0</v>
      </c>
      <c r="L48" s="57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60" customHeight="1" x14ac:dyDescent="0.25">
      <c r="A49" s="160" t="s">
        <v>23</v>
      </c>
      <c r="B49" s="161">
        <v>4</v>
      </c>
      <c r="C49" s="162" t="s">
        <v>35</v>
      </c>
      <c r="D49" s="172"/>
      <c r="E49" s="173"/>
      <c r="F49" s="174"/>
      <c r="G49" s="166"/>
      <c r="H49" s="167"/>
      <c r="I49" s="168"/>
      <c r="J49" s="175"/>
      <c r="K49" s="170"/>
      <c r="L49" s="17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60" customHeight="1" x14ac:dyDescent="0.25">
      <c r="A50" s="51" t="s">
        <v>23</v>
      </c>
      <c r="B50" s="102" t="s">
        <v>81</v>
      </c>
      <c r="C50" s="115" t="s">
        <v>86</v>
      </c>
      <c r="D50" s="81" t="s">
        <v>31</v>
      </c>
      <c r="E50" s="81">
        <v>1</v>
      </c>
      <c r="F50" s="116">
        <v>19100</v>
      </c>
      <c r="G50" s="126">
        <f t="shared" ref="G50:G52" si="6">E50*F50</f>
        <v>19100</v>
      </c>
      <c r="H50" s="81">
        <v>1</v>
      </c>
      <c r="I50" s="97">
        <v>19100</v>
      </c>
      <c r="J50" s="128">
        <f t="shared" ref="J50:J52" si="7">H50*I50</f>
        <v>19100</v>
      </c>
      <c r="K50" s="56">
        <f t="shared" ref="K50:K52" si="8">G50-J50</f>
        <v>0</v>
      </c>
      <c r="L50" s="57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60" customHeight="1" x14ac:dyDescent="0.25">
      <c r="A51" s="51" t="s">
        <v>23</v>
      </c>
      <c r="B51" s="102" t="s">
        <v>82</v>
      </c>
      <c r="C51" s="115" t="s">
        <v>84</v>
      </c>
      <c r="D51" s="81" t="s">
        <v>31</v>
      </c>
      <c r="E51" s="81">
        <v>1</v>
      </c>
      <c r="F51" s="116">
        <v>10500</v>
      </c>
      <c r="G51" s="126">
        <f t="shared" si="6"/>
        <v>10500</v>
      </c>
      <c r="H51" s="81">
        <v>1</v>
      </c>
      <c r="I51" s="97">
        <v>10500</v>
      </c>
      <c r="J51" s="128">
        <f t="shared" si="7"/>
        <v>10500</v>
      </c>
      <c r="K51" s="56">
        <f t="shared" si="8"/>
        <v>0</v>
      </c>
      <c r="L51" s="57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60" customHeight="1" x14ac:dyDescent="0.25">
      <c r="A52" s="51" t="s">
        <v>23</v>
      </c>
      <c r="B52" s="102" t="s">
        <v>83</v>
      </c>
      <c r="C52" s="117" t="s">
        <v>85</v>
      </c>
      <c r="D52" s="81" t="s">
        <v>31</v>
      </c>
      <c r="E52" s="81">
        <v>1</v>
      </c>
      <c r="F52" s="118">
        <v>13500</v>
      </c>
      <c r="G52" s="126">
        <f t="shared" si="6"/>
        <v>13500</v>
      </c>
      <c r="H52" s="81">
        <v>1</v>
      </c>
      <c r="I52" s="80">
        <v>13500</v>
      </c>
      <c r="J52" s="128">
        <f t="shared" si="7"/>
        <v>13500</v>
      </c>
      <c r="K52" s="56">
        <f t="shared" si="8"/>
        <v>0</v>
      </c>
      <c r="L52" s="57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60" customHeight="1" x14ac:dyDescent="0.25">
      <c r="A53" s="51" t="s">
        <v>23</v>
      </c>
      <c r="B53" s="102" t="s">
        <v>117</v>
      </c>
      <c r="C53" s="115" t="s">
        <v>118</v>
      </c>
      <c r="D53" s="81" t="s">
        <v>31</v>
      </c>
      <c r="E53" s="80">
        <v>1</v>
      </c>
      <c r="F53" s="130">
        <v>10000</v>
      </c>
      <c r="G53" s="126">
        <f t="shared" ref="G53" si="9">E53*F53</f>
        <v>10000</v>
      </c>
      <c r="H53" s="81">
        <v>1</v>
      </c>
      <c r="I53" s="80">
        <v>10000</v>
      </c>
      <c r="J53" s="128">
        <f t="shared" ref="J53" si="10">H53*I53</f>
        <v>10000</v>
      </c>
      <c r="K53" s="56">
        <f t="shared" ref="K53" si="11">G53-J53</f>
        <v>0</v>
      </c>
      <c r="L53" s="57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70.5" customHeight="1" x14ac:dyDescent="0.25">
      <c r="A54" s="160" t="s">
        <v>23</v>
      </c>
      <c r="B54" s="161">
        <v>5</v>
      </c>
      <c r="C54" s="162" t="s">
        <v>36</v>
      </c>
      <c r="D54" s="172"/>
      <c r="E54" s="173"/>
      <c r="F54" s="176"/>
      <c r="G54" s="166"/>
      <c r="H54" s="167"/>
      <c r="I54" s="177"/>
      <c r="J54" s="175"/>
      <c r="K54" s="170"/>
      <c r="L54" s="17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70.5" customHeight="1" x14ac:dyDescent="0.25">
      <c r="A55" s="51" t="s">
        <v>23</v>
      </c>
      <c r="B55" s="102" t="s">
        <v>87</v>
      </c>
      <c r="C55" s="115" t="s">
        <v>102</v>
      </c>
      <c r="D55" s="81" t="s">
        <v>37</v>
      </c>
      <c r="E55" s="81">
        <v>3</v>
      </c>
      <c r="F55" s="116">
        <v>2000</v>
      </c>
      <c r="G55" s="126">
        <f t="shared" ref="G55" si="12">E55*F55</f>
        <v>6000</v>
      </c>
      <c r="H55" s="81">
        <v>3</v>
      </c>
      <c r="I55" s="82">
        <v>2000</v>
      </c>
      <c r="J55" s="129">
        <f t="shared" ref="J55" si="13">H55*I55</f>
        <v>6000</v>
      </c>
      <c r="K55" s="56">
        <f t="shared" ref="K55" si="14">G55-J55</f>
        <v>0</v>
      </c>
      <c r="L55" s="57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70.5" customHeight="1" x14ac:dyDescent="0.25">
      <c r="A56" s="51" t="s">
        <v>23</v>
      </c>
      <c r="B56" s="102" t="s">
        <v>88</v>
      </c>
      <c r="C56" s="119" t="s">
        <v>103</v>
      </c>
      <c r="D56" s="81" t="s">
        <v>37</v>
      </c>
      <c r="E56" s="81">
        <v>1</v>
      </c>
      <c r="F56" s="116">
        <v>450</v>
      </c>
      <c r="G56" s="126">
        <f t="shared" ref="G56:G67" si="15">E56*F56</f>
        <v>450</v>
      </c>
      <c r="H56" s="81">
        <v>1</v>
      </c>
      <c r="I56" s="82">
        <v>450</v>
      </c>
      <c r="J56" s="129">
        <f t="shared" ref="J56:J67" si="16">H56*I56</f>
        <v>450</v>
      </c>
      <c r="K56" s="56">
        <f t="shared" ref="K56:K67" si="17">G56-J56</f>
        <v>0</v>
      </c>
      <c r="L56" s="57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70.5" customHeight="1" x14ac:dyDescent="0.25">
      <c r="A57" s="51" t="s">
        <v>23</v>
      </c>
      <c r="B57" s="102" t="s">
        <v>89</v>
      </c>
      <c r="C57" s="119" t="s">
        <v>104</v>
      </c>
      <c r="D57" s="81" t="s">
        <v>37</v>
      </c>
      <c r="E57" s="81">
        <v>1</v>
      </c>
      <c r="F57" s="116">
        <v>450</v>
      </c>
      <c r="G57" s="126">
        <f t="shared" si="15"/>
        <v>450</v>
      </c>
      <c r="H57" s="81">
        <v>1</v>
      </c>
      <c r="I57" s="82">
        <v>450</v>
      </c>
      <c r="J57" s="129">
        <f t="shared" si="16"/>
        <v>450</v>
      </c>
      <c r="K57" s="56">
        <f t="shared" si="17"/>
        <v>0</v>
      </c>
      <c r="L57" s="57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70.5" customHeight="1" x14ac:dyDescent="0.25">
      <c r="A58" s="51" t="s">
        <v>23</v>
      </c>
      <c r="B58" s="102" t="s">
        <v>90</v>
      </c>
      <c r="C58" s="120" t="s">
        <v>105</v>
      </c>
      <c r="D58" s="81" t="s">
        <v>37</v>
      </c>
      <c r="E58" s="81">
        <v>1</v>
      </c>
      <c r="F58" s="116">
        <v>100</v>
      </c>
      <c r="G58" s="126">
        <f t="shared" si="15"/>
        <v>100</v>
      </c>
      <c r="H58" s="81">
        <v>1</v>
      </c>
      <c r="I58" s="82">
        <v>100</v>
      </c>
      <c r="J58" s="129">
        <f t="shared" si="16"/>
        <v>100</v>
      </c>
      <c r="K58" s="56">
        <f t="shared" si="17"/>
        <v>0</v>
      </c>
      <c r="L58" s="57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70.5" customHeight="1" x14ac:dyDescent="0.25">
      <c r="A59" s="51" t="s">
        <v>23</v>
      </c>
      <c r="B59" s="102" t="s">
        <v>91</v>
      </c>
      <c r="C59" s="119" t="s">
        <v>106</v>
      </c>
      <c r="D59" s="81" t="s">
        <v>37</v>
      </c>
      <c r="E59" s="81">
        <v>1</v>
      </c>
      <c r="F59" s="116">
        <v>300</v>
      </c>
      <c r="G59" s="126">
        <f t="shared" si="15"/>
        <v>300</v>
      </c>
      <c r="H59" s="81">
        <v>1</v>
      </c>
      <c r="I59" s="82">
        <v>300</v>
      </c>
      <c r="J59" s="129">
        <f t="shared" si="16"/>
        <v>300</v>
      </c>
      <c r="K59" s="56">
        <f t="shared" si="17"/>
        <v>0</v>
      </c>
      <c r="L59" s="57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70.5" customHeight="1" x14ac:dyDescent="0.25">
      <c r="A60" s="51" t="s">
        <v>23</v>
      </c>
      <c r="B60" s="102" t="s">
        <v>92</v>
      </c>
      <c r="C60" s="119" t="s">
        <v>107</v>
      </c>
      <c r="D60" s="81" t="s">
        <v>37</v>
      </c>
      <c r="E60" s="81">
        <v>1</v>
      </c>
      <c r="F60" s="116">
        <v>300</v>
      </c>
      <c r="G60" s="126">
        <f t="shared" si="15"/>
        <v>300</v>
      </c>
      <c r="H60" s="81">
        <v>1</v>
      </c>
      <c r="I60" s="82">
        <v>300</v>
      </c>
      <c r="J60" s="129">
        <f t="shared" si="16"/>
        <v>300</v>
      </c>
      <c r="K60" s="56">
        <f t="shared" si="17"/>
        <v>0</v>
      </c>
      <c r="L60" s="57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70.5" customHeight="1" x14ac:dyDescent="0.25">
      <c r="A61" s="51" t="s">
        <v>23</v>
      </c>
      <c r="B61" s="102" t="s">
        <v>93</v>
      </c>
      <c r="C61" s="119" t="s">
        <v>108</v>
      </c>
      <c r="D61" s="81" t="s">
        <v>37</v>
      </c>
      <c r="E61" s="81">
        <v>1</v>
      </c>
      <c r="F61" s="116">
        <v>6900</v>
      </c>
      <c r="G61" s="126">
        <f t="shared" si="15"/>
        <v>6900</v>
      </c>
      <c r="H61" s="81">
        <v>1</v>
      </c>
      <c r="I61" s="82">
        <v>6900</v>
      </c>
      <c r="J61" s="129">
        <f t="shared" si="16"/>
        <v>6900</v>
      </c>
      <c r="K61" s="56">
        <f t="shared" si="17"/>
        <v>0</v>
      </c>
      <c r="L61" s="57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70.5" customHeight="1" x14ac:dyDescent="0.25">
      <c r="A62" s="51" t="s">
        <v>23</v>
      </c>
      <c r="B62" s="102" t="s">
        <v>94</v>
      </c>
      <c r="C62" s="119" t="s">
        <v>109</v>
      </c>
      <c r="D62" s="81" t="s">
        <v>37</v>
      </c>
      <c r="E62" s="81">
        <v>1</v>
      </c>
      <c r="F62" s="116">
        <v>400</v>
      </c>
      <c r="G62" s="126">
        <f t="shared" si="15"/>
        <v>400</v>
      </c>
      <c r="H62" s="81">
        <v>1</v>
      </c>
      <c r="I62" s="82">
        <v>400</v>
      </c>
      <c r="J62" s="129">
        <f t="shared" si="16"/>
        <v>400</v>
      </c>
      <c r="K62" s="56">
        <f t="shared" si="17"/>
        <v>0</v>
      </c>
      <c r="L62" s="57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70.5" customHeight="1" x14ac:dyDescent="0.25">
      <c r="A63" s="51" t="s">
        <v>23</v>
      </c>
      <c r="B63" s="102" t="s">
        <v>95</v>
      </c>
      <c r="C63" s="119" t="s">
        <v>110</v>
      </c>
      <c r="D63" s="81" t="s">
        <v>37</v>
      </c>
      <c r="E63" s="81">
        <v>1</v>
      </c>
      <c r="F63" s="116">
        <v>1200</v>
      </c>
      <c r="G63" s="126">
        <f t="shared" si="15"/>
        <v>1200</v>
      </c>
      <c r="H63" s="81">
        <v>1</v>
      </c>
      <c r="I63" s="82">
        <v>1200</v>
      </c>
      <c r="J63" s="129">
        <f t="shared" si="16"/>
        <v>1200</v>
      </c>
      <c r="K63" s="56">
        <f t="shared" si="17"/>
        <v>0</v>
      </c>
      <c r="L63" s="57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70.5" customHeight="1" x14ac:dyDescent="0.25">
      <c r="A64" s="51" t="s">
        <v>23</v>
      </c>
      <c r="B64" s="102" t="s">
        <v>96</v>
      </c>
      <c r="C64" s="119" t="s">
        <v>111</v>
      </c>
      <c r="D64" s="81" t="s">
        <v>37</v>
      </c>
      <c r="E64" s="81">
        <v>1</v>
      </c>
      <c r="F64" s="116">
        <v>750</v>
      </c>
      <c r="G64" s="126">
        <f t="shared" si="15"/>
        <v>750</v>
      </c>
      <c r="H64" s="81">
        <v>1</v>
      </c>
      <c r="I64" s="82">
        <v>750</v>
      </c>
      <c r="J64" s="129">
        <f t="shared" si="16"/>
        <v>750</v>
      </c>
      <c r="K64" s="56">
        <f t="shared" si="17"/>
        <v>0</v>
      </c>
      <c r="L64" s="57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70.5" customHeight="1" x14ac:dyDescent="0.25">
      <c r="A65" s="51" t="s">
        <v>23</v>
      </c>
      <c r="B65" s="102" t="s">
        <v>97</v>
      </c>
      <c r="C65" s="119" t="s">
        <v>112</v>
      </c>
      <c r="D65" s="81" t="s">
        <v>37</v>
      </c>
      <c r="E65" s="81">
        <v>1</v>
      </c>
      <c r="F65" s="116">
        <v>1200</v>
      </c>
      <c r="G65" s="126">
        <f t="shared" si="15"/>
        <v>1200</v>
      </c>
      <c r="H65" s="81">
        <v>1</v>
      </c>
      <c r="I65" s="82">
        <v>1200</v>
      </c>
      <c r="J65" s="129">
        <f t="shared" si="16"/>
        <v>1200</v>
      </c>
      <c r="K65" s="56">
        <f t="shared" si="17"/>
        <v>0</v>
      </c>
      <c r="L65" s="57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70.5" customHeight="1" x14ac:dyDescent="0.25">
      <c r="A66" s="51" t="s">
        <v>23</v>
      </c>
      <c r="B66" s="102" t="s">
        <v>98</v>
      </c>
      <c r="C66" s="119" t="s">
        <v>113</v>
      </c>
      <c r="D66" s="81" t="s">
        <v>37</v>
      </c>
      <c r="E66" s="81">
        <v>1</v>
      </c>
      <c r="F66" s="116">
        <v>960</v>
      </c>
      <c r="G66" s="126">
        <f t="shared" si="15"/>
        <v>960</v>
      </c>
      <c r="H66" s="81">
        <v>1</v>
      </c>
      <c r="I66" s="82">
        <v>960</v>
      </c>
      <c r="J66" s="129">
        <f t="shared" si="16"/>
        <v>960</v>
      </c>
      <c r="K66" s="56">
        <f t="shared" si="17"/>
        <v>0</v>
      </c>
      <c r="L66" s="57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70.5" customHeight="1" x14ac:dyDescent="0.25">
      <c r="A67" s="51" t="s">
        <v>23</v>
      </c>
      <c r="B67" s="102" t="s">
        <v>99</v>
      </c>
      <c r="C67" s="119" t="s">
        <v>114</v>
      </c>
      <c r="D67" s="81" t="s">
        <v>37</v>
      </c>
      <c r="E67" s="81">
        <v>1</v>
      </c>
      <c r="F67" s="116">
        <v>240</v>
      </c>
      <c r="G67" s="126">
        <f t="shared" si="15"/>
        <v>240</v>
      </c>
      <c r="H67" s="81">
        <v>1</v>
      </c>
      <c r="I67" s="82">
        <v>240</v>
      </c>
      <c r="J67" s="129">
        <f t="shared" si="16"/>
        <v>240</v>
      </c>
      <c r="K67" s="56">
        <f t="shared" si="17"/>
        <v>0</v>
      </c>
      <c r="L67" s="57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67.5" customHeight="1" x14ac:dyDescent="0.25">
      <c r="A68" s="51" t="s">
        <v>23</v>
      </c>
      <c r="B68" s="102" t="s">
        <v>100</v>
      </c>
      <c r="C68" s="119" t="s">
        <v>115</v>
      </c>
      <c r="D68" s="81" t="s">
        <v>37</v>
      </c>
      <c r="E68" s="81">
        <v>1</v>
      </c>
      <c r="F68" s="116">
        <v>2000</v>
      </c>
      <c r="G68" s="126">
        <f t="shared" si="0"/>
        <v>2000</v>
      </c>
      <c r="H68" s="81">
        <v>1</v>
      </c>
      <c r="I68" s="82">
        <v>2000</v>
      </c>
      <c r="J68" s="129">
        <f t="shared" si="1"/>
        <v>2000</v>
      </c>
      <c r="K68" s="56">
        <f t="shared" si="2"/>
        <v>0</v>
      </c>
      <c r="L68" s="57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69.75" customHeight="1" thickBot="1" x14ac:dyDescent="0.3">
      <c r="A69" s="51" t="s">
        <v>23</v>
      </c>
      <c r="B69" s="102" t="s">
        <v>101</v>
      </c>
      <c r="C69" s="121" t="s">
        <v>116</v>
      </c>
      <c r="D69" s="122" t="s">
        <v>37</v>
      </c>
      <c r="E69" s="122">
        <v>1</v>
      </c>
      <c r="F69" s="123">
        <v>1300</v>
      </c>
      <c r="G69" s="127">
        <f t="shared" si="0"/>
        <v>1300</v>
      </c>
      <c r="H69" s="122">
        <v>1</v>
      </c>
      <c r="I69" s="124">
        <v>1300</v>
      </c>
      <c r="J69" s="129">
        <f t="shared" si="1"/>
        <v>1300</v>
      </c>
      <c r="K69" s="56">
        <f t="shared" si="2"/>
        <v>0</v>
      </c>
      <c r="L69" s="57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 thickBot="1" x14ac:dyDescent="0.3">
      <c r="A70" s="58" t="s">
        <v>38</v>
      </c>
      <c r="B70" s="91"/>
      <c r="C70" s="105"/>
      <c r="D70" s="99"/>
      <c r="E70" s="100"/>
      <c r="F70" s="178"/>
      <c r="G70" s="179">
        <f>SUM(G27:G69)</f>
        <v>191050</v>
      </c>
      <c r="H70" s="59"/>
      <c r="I70" s="106"/>
      <c r="J70" s="60">
        <f t="shared" ref="J70:K70" si="18">SUM(J27:J69)</f>
        <v>191050</v>
      </c>
      <c r="K70" s="61">
        <f t="shared" si="18"/>
        <v>0</v>
      </c>
      <c r="L70" s="62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spans="1:26" ht="15.75" customHeight="1" thickBot="1" x14ac:dyDescent="0.3">
      <c r="A71" s="64"/>
      <c r="B71" s="92"/>
      <c r="C71" s="65"/>
      <c r="D71" s="65"/>
      <c r="E71" s="65"/>
      <c r="F71" s="65"/>
      <c r="G71" s="65"/>
      <c r="H71" s="65"/>
      <c r="I71" s="65"/>
      <c r="J71" s="65"/>
      <c r="K71" s="66"/>
      <c r="L71" s="67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86" t="s">
        <v>39</v>
      </c>
      <c r="B72" s="187"/>
      <c r="C72" s="188"/>
      <c r="D72" s="68"/>
      <c r="E72" s="68"/>
      <c r="F72" s="68"/>
      <c r="G72" s="69">
        <f>G23-G70</f>
        <v>0</v>
      </c>
      <c r="H72" s="68"/>
      <c r="I72" s="68"/>
      <c r="J72" s="69">
        <f>J23-J70</f>
        <v>0</v>
      </c>
      <c r="K72" s="70"/>
      <c r="L72" s="7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65"/>
      <c r="B73" s="93"/>
      <c r="C73" s="65"/>
      <c r="D73" s="65"/>
      <c r="E73" s="65"/>
      <c r="F73" s="65"/>
      <c r="G73" s="65"/>
      <c r="H73" s="65"/>
      <c r="I73" s="65"/>
      <c r="J73" s="65"/>
      <c r="K73" s="72"/>
      <c r="L73" s="65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94"/>
      <c r="C74" s="73"/>
      <c r="D74" s="159"/>
      <c r="E74" s="158"/>
      <c r="F74" s="74"/>
      <c r="G74" s="158"/>
      <c r="H74" s="158"/>
      <c r="I74" s="158"/>
      <c r="J74" s="158"/>
      <c r="K74" s="15"/>
      <c r="L74" s="65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5">
      <c r="A75" s="11"/>
      <c r="B75" s="94"/>
      <c r="C75" s="74"/>
      <c r="F75" s="75"/>
      <c r="G75" s="191" t="s">
        <v>123</v>
      </c>
      <c r="H75" s="191"/>
      <c r="I75" s="191"/>
      <c r="J75" s="191"/>
      <c r="K75" s="15"/>
      <c r="L75" s="65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5">
      <c r="A76" s="65"/>
      <c r="B76" s="93"/>
      <c r="C76" s="65"/>
      <c r="D76" s="189" t="s">
        <v>40</v>
      </c>
      <c r="E76" s="190"/>
      <c r="F76" s="65"/>
      <c r="G76" s="65"/>
      <c r="H76" s="65"/>
      <c r="I76" s="65"/>
      <c r="J76" s="65"/>
      <c r="K76" s="15"/>
      <c r="L76" s="65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65"/>
      <c r="B77" s="93"/>
      <c r="C77" s="65"/>
      <c r="D77" s="65"/>
      <c r="E77" s="65"/>
      <c r="F77" s="65"/>
      <c r="G77" s="65"/>
      <c r="H77" s="65"/>
      <c r="I77" s="65"/>
      <c r="J77" s="65"/>
      <c r="K77" s="15"/>
      <c r="L77" s="65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">
      <c r="A78" s="65"/>
      <c r="B78" s="93"/>
      <c r="C78" s="76" t="s">
        <v>41</v>
      </c>
      <c r="G78" s="77" t="s">
        <v>42</v>
      </c>
      <c r="J78" s="76"/>
      <c r="K78" s="15"/>
      <c r="L78" s="65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65"/>
      <c r="B79" s="93"/>
      <c r="C79" s="78"/>
      <c r="K79" s="15"/>
      <c r="L79" s="65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65"/>
      <c r="B80" s="93"/>
      <c r="C80" s="79"/>
      <c r="D80" s="15"/>
      <c r="H80" s="78"/>
      <c r="J80" s="79"/>
      <c r="K80" s="15"/>
      <c r="L80" s="65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9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9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95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9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9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9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95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9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95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9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9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9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95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9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9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95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95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9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9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9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95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95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95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95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95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95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95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95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95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95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95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95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95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95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95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95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95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95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95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95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95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95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95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95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95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95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95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95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95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95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95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95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95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95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95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95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95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95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95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95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95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95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95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95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95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95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95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95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95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95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95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95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95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95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95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95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95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9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95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95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95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95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95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95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95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95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95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95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95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95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95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95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95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95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95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95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95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95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95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95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95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95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95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95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95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95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95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95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95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95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95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95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95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95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95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9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95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9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95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95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95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95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95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9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95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95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95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95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95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95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95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95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95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95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95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95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95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95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95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95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95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95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95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95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95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95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95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95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95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95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95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95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95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95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95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95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95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95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95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95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95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95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95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95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95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95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95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95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95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95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95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11"/>
      <c r="B252" s="95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11"/>
      <c r="B253" s="95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11"/>
      <c r="B254" s="95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11"/>
      <c r="B255" s="95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11"/>
      <c r="B256" s="95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5">
      <c r="A257" s="11"/>
      <c r="B257" s="95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5">
      <c r="A258" s="11"/>
      <c r="B258" s="95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5">
      <c r="A259" s="11"/>
      <c r="B259" s="95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5">
      <c r="A260" s="11"/>
      <c r="B260" s="95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5">
      <c r="A261" s="11"/>
      <c r="B261" s="95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5">
      <c r="A262" s="11"/>
      <c r="B262" s="95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5">
      <c r="A263" s="11"/>
      <c r="B263" s="95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5">
      <c r="A264" s="11"/>
      <c r="B264" s="95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5">
      <c r="A265" s="11"/>
      <c r="B265" s="95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5">
      <c r="A266" s="11"/>
      <c r="B266" s="95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5">
      <c r="A267" s="11"/>
      <c r="B267" s="95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5">
      <c r="A268" s="11"/>
      <c r="B268" s="95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5">
      <c r="A269" s="11"/>
      <c r="B269" s="95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5">
      <c r="A270" s="11"/>
      <c r="B270" s="95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5">
      <c r="A271" s="11"/>
      <c r="B271" s="95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5">
      <c r="A272" s="11"/>
      <c r="B272" s="95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5">
      <c r="A273" s="11"/>
      <c r="B273" s="95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5">
      <c r="A274" s="11"/>
      <c r="B274" s="95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5">
      <c r="A275" s="11"/>
      <c r="B275" s="95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5">
      <c r="A276" s="11"/>
      <c r="B276" s="95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5">
      <c r="A277" s="11"/>
      <c r="B277" s="95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5">
      <c r="A278" s="11"/>
      <c r="B278" s="95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5"/>
    <row r="280" spans="1:26" ht="15.75" customHeight="1" x14ac:dyDescent="0.25"/>
    <row r="281" spans="1:26" ht="15.75" customHeight="1" x14ac:dyDescent="0.25"/>
    <row r="282" spans="1:26" ht="15.75" customHeight="1" x14ac:dyDescent="0.25"/>
    <row r="283" spans="1:26" ht="15.75" customHeight="1" x14ac:dyDescent="0.25"/>
    <row r="284" spans="1:26" ht="15.75" customHeight="1" x14ac:dyDescent="0.25"/>
    <row r="285" spans="1:26" ht="15.75" customHeight="1" x14ac:dyDescent="0.25"/>
    <row r="286" spans="1:26" ht="15.75" customHeight="1" x14ac:dyDescent="0.25"/>
    <row r="287" spans="1:26" ht="15.75" customHeight="1" x14ac:dyDescent="0.25"/>
    <row r="288" spans="1:26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72:C72"/>
    <mergeCell ref="D76:E76"/>
    <mergeCell ref="G75:J75"/>
    <mergeCell ref="A16:C16"/>
    <mergeCell ref="A19:A20"/>
    <mergeCell ref="B19:B20"/>
    <mergeCell ref="C19:C20"/>
    <mergeCell ref="D19:D20"/>
    <mergeCell ref="E19:G19"/>
    <mergeCell ref="H19:J19"/>
  </mergeCells>
  <phoneticPr fontId="24" type="noConversion"/>
  <printOptions horizontalCentered="1" verticalCentered="1"/>
  <pageMargins left="0.19685039370078741" right="0.19685039370078741" top="0.39370078740157483" bottom="0.39370078740157483" header="0" footer="0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Aleksandr Tsegolnyk</cp:lastModifiedBy>
  <cp:lastPrinted>2023-10-30T17:27:17Z</cp:lastPrinted>
  <dcterms:created xsi:type="dcterms:W3CDTF">2022-07-20T06:55:05Z</dcterms:created>
  <dcterms:modified xsi:type="dcterms:W3CDTF">2023-10-30T19:25:01Z</dcterms:modified>
</cp:coreProperties>
</file>