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Звіт" sheetId="1" r:id="rId1"/>
  </sheets>
  <calcPr calcId="162913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42" i="1" l="1"/>
  <c r="K42" i="1"/>
  <c r="G42" i="1"/>
  <c r="G41" i="1"/>
  <c r="J40" i="1" l="1"/>
  <c r="G40" i="1"/>
  <c r="J41" i="1"/>
  <c r="K41" i="1" s="1"/>
  <c r="J43" i="1"/>
  <c r="G43" i="1"/>
  <c r="J37" i="1"/>
  <c r="G37" i="1"/>
  <c r="J38" i="1"/>
  <c r="G38" i="1"/>
  <c r="J35" i="1"/>
  <c r="G35" i="1"/>
  <c r="J30" i="1"/>
  <c r="G30" i="1"/>
  <c r="J31" i="1"/>
  <c r="G31" i="1"/>
  <c r="J32" i="1"/>
  <c r="G32" i="1"/>
  <c r="J33" i="1"/>
  <c r="G33" i="1"/>
  <c r="J28" i="1"/>
  <c r="G28" i="1"/>
  <c r="G29" i="1"/>
  <c r="J29" i="1"/>
  <c r="G34" i="1"/>
  <c r="J34" i="1"/>
  <c r="J47" i="1"/>
  <c r="G47" i="1"/>
  <c r="J46" i="1"/>
  <c r="G46" i="1"/>
  <c r="J45" i="1"/>
  <c r="G45" i="1"/>
  <c r="J44" i="1"/>
  <c r="G44" i="1"/>
  <c r="J39" i="1"/>
  <c r="G39" i="1"/>
  <c r="J36" i="1"/>
  <c r="G36" i="1"/>
  <c r="J27" i="1"/>
  <c r="G27" i="1"/>
  <c r="K43" i="1" l="1"/>
  <c r="K38" i="1"/>
  <c r="K31" i="1"/>
  <c r="K32" i="1"/>
  <c r="K40" i="1"/>
  <c r="K34" i="1"/>
  <c r="K37" i="1"/>
  <c r="K35" i="1"/>
  <c r="K39" i="1"/>
  <c r="K47" i="1"/>
  <c r="K30" i="1"/>
  <c r="K33" i="1"/>
  <c r="K28" i="1"/>
  <c r="K36" i="1"/>
  <c r="K46" i="1"/>
  <c r="K29" i="1"/>
  <c r="K44" i="1"/>
  <c r="K45" i="1"/>
  <c r="J48" i="1"/>
  <c r="J23" i="1" s="1"/>
  <c r="J50" i="1" s="1"/>
  <c r="G48" i="1"/>
  <c r="G23" i="1" s="1"/>
  <c r="G50" i="1" s="1"/>
  <c r="K27" i="1"/>
  <c r="K48" i="1" l="1"/>
  <c r="K23" i="1"/>
</calcChain>
</file>

<file path=xl/sharedStrings.xml><?xml version="1.0" encoding="utf-8"?>
<sst xmlns="http://schemas.openxmlformats.org/spreadsheetml/2006/main" count="108" uniqueCount="65">
  <si>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</si>
  <si>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</si>
  <si>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</si>
  <si>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</si>
  <si>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</si>
  <si>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</si>
  <si>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</si>
  <si>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</si>
  <si>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</si>
  <si>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</si>
  <si>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</si>
  <si>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</si>
  <si>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</si>
  <si>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</si>
  <si>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</si>
  <si>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</si>
  <si>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</si>
  <si>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</si>
  <si>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</si>
  <si>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</si>
  <si>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</si>
  <si>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</si>
  <si>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</si>
  <si>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</si>
  <si>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</si>
  <si>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</si>
  <si>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</si>
  <si>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</si>
  <si>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доба</t>
  </si>
  <si>
    <t>Вартість витратних матеріалів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</si>
  <si>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</si>
  <si>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</si>
  <si>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</si>
  <si>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</si>
  <si>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</si>
  <si>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</si>
  <si>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</si>
  <si>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</si>
  <si>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r>
      <t xml:space="preserve">№ 5RCA21-00511 від  </t>
    </r>
    <r>
      <rPr>
        <u/>
        <sz val="11"/>
        <color theme="1"/>
        <rFont val="Arial"/>
        <family val="2"/>
        <charset val="204"/>
      </rPr>
      <t xml:space="preserve">30 червня 2023 </t>
    </r>
    <r>
      <rPr>
        <sz val="11"/>
        <color theme="1"/>
        <rFont val="Arial"/>
      </rPr>
      <t xml:space="preserve"> року</t>
    </r>
  </si>
  <si>
    <t>за період   з 30 червня по 30 жовтня 2023 р.</t>
  </si>
  <si>
    <t>Вартість проїзду 
(Львів- Ужгород)</t>
  </si>
  <si>
    <t>Вартість проїзду 
(Львів-Одеса)</t>
  </si>
  <si>
    <t>Вартість проїзду 
(Одеса-Львів)</t>
  </si>
  <si>
    <t>Вартість проїзду 
(Одеса-Херсон)</t>
  </si>
  <si>
    <t>Вартість проїзду 
(Херсон-Одеса)</t>
  </si>
  <si>
    <t>Вартість проїзду 
(Львів-Вінниця)</t>
  </si>
  <si>
    <t>Вартість проїзду 
(Вінниця-Львів)</t>
  </si>
  <si>
    <t>Вартість обладнання, інструментів, інвентаря, які не є основними засобами
(Накамерна радіосистема Rode Wireless Go II)</t>
  </si>
  <si>
    <t>Вартість обладнання, інструментів, інвентаря, які не є основними засобами
(штатив алюмінієвий професійний для камери)</t>
  </si>
  <si>
    <t>Вартість проїзду 
(Ужгород-Львів)</t>
  </si>
  <si>
    <t>Вартість проживання 
(Ужгород)</t>
  </si>
  <si>
    <t>Вартість проживання 
(Одеса)</t>
  </si>
  <si>
    <t>Вартість проживання 
(Херсон)</t>
  </si>
  <si>
    <t>Вартість проживання 
(Вінниця)</t>
  </si>
  <si>
    <t>Інші витрати, які здійснюються на підставі чеків, рахунків, квитанцій тощо та не передбачають укладення угод або договорів 
(комісія банку)</t>
  </si>
  <si>
    <t>Вартість обладнання, інструментів, інвентаря, які не є основними засобами
(Transcend StoreJet 2.5"USB 3.1 4TB StoreJet 25M3 Iron Gray (TS4TSJ25M3S))</t>
  </si>
  <si>
    <t>Вартість обладнання, інструментів, інвентаря, які не є основними засобами
(фотоапарат PANASONIC DMC-GX80 + 12-32mm (DMC-GX80KEEK))</t>
  </si>
  <si>
    <t>Вартість обладнання, інструментів, інвентаря, які не є основними засобами
(професійна кільцева лампа ZB-R14 35см)</t>
  </si>
  <si>
    <t>в звязку з обстрілами міста, було прийнято рішення провести інтерв'ю в один день</t>
  </si>
  <si>
    <t xml:space="preserve">Прізвище, ім'я та по-батькові Стипендіата: </t>
  </si>
  <si>
    <t>Тимків Світлана Михайлівна</t>
  </si>
  <si>
    <t>30 червня -30 жовтня</t>
  </si>
  <si>
    <t xml:space="preserve">Період реалізації проєкту: </t>
  </si>
  <si>
    <t xml:space="preserve">Назва проєкту: </t>
  </si>
  <si>
    <t>Музейна освіта в Україні: дослідження, мережування, партнерства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</si>
</sst>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9" fillId="4" borderId="15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165" fontId="13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5" fontId="15" fillId="4" borderId="20" xfId="0" applyNumberFormat="1" applyFont="1" applyFill="1" applyBorder="1" applyAlignment="1">
      <alignment vertical="top"/>
    </xf>
    <xf numFmtId="49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vertical="top" wrapText="1"/>
    </xf>
    <xf numFmtId="165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horizontal="right" vertical="top" wrapText="1"/>
    </xf>
    <xf numFmtId="165" fontId="13" fillId="4" borderId="21" xfId="0" applyNumberFormat="1" applyFont="1" applyFill="1" applyBorder="1" applyAlignment="1">
      <alignment horizontal="right" vertical="top" wrapText="1"/>
    </xf>
    <xf numFmtId="0" fontId="9" fillId="4" borderId="22" xfId="0" applyFont="1" applyFill="1" applyBorder="1" applyAlignment="1">
      <alignment vertical="top" wrapText="1"/>
    </xf>
    <xf numFmtId="165" fontId="14" fillId="5" borderId="23" xfId="0" applyNumberFormat="1" applyFont="1" applyFill="1" applyBorder="1" applyAlignment="1">
      <alignment vertical="top"/>
    </xf>
    <xf numFmtId="49" fontId="14" fillId="5" borderId="24" xfId="0" applyNumberFormat="1" applyFont="1" applyFill="1" applyBorder="1" applyAlignment="1">
      <alignment horizontal="center" vertical="top"/>
    </xf>
    <xf numFmtId="165" fontId="14" fillId="5" borderId="24" xfId="0" applyNumberFormat="1" applyFont="1" applyFill="1" applyBorder="1" applyAlignment="1">
      <alignment vertical="top"/>
    </xf>
    <xf numFmtId="165" fontId="9" fillId="5" borderId="24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Alignment="1">
      <alignment horizontal="center" vertical="top" wrapText="1"/>
    </xf>
    <xf numFmtId="165" fontId="9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/>
    </xf>
    <xf numFmtId="49" fontId="7" fillId="4" borderId="12" xfId="0" applyNumberFormat="1" applyFont="1" applyFill="1" applyBorder="1" applyAlignment="1">
      <alignment horizontal="center" vertical="top"/>
    </xf>
    <xf numFmtId="165" fontId="7" fillId="4" borderId="1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 wrapText="1"/>
    </xf>
    <xf numFmtId="165" fontId="9" fillId="4" borderId="12" xfId="0" applyNumberFormat="1" applyFont="1" applyFill="1" applyBorder="1" applyAlignment="1">
      <alignment horizontal="right" vertical="top" wrapText="1"/>
    </xf>
    <xf numFmtId="165" fontId="13" fillId="4" borderId="12" xfId="0" applyNumberFormat="1" applyFont="1" applyFill="1" applyBorder="1" applyAlignment="1">
      <alignment horizontal="right" vertical="top" wrapText="1"/>
    </xf>
    <xf numFmtId="0" fontId="9" fillId="4" borderId="13" xfId="0" applyFont="1" applyFill="1" applyBorder="1" applyAlignment="1">
      <alignment vertical="top" wrapText="1"/>
    </xf>
    <xf numFmtId="165" fontId="9" fillId="0" borderId="26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top" wrapText="1"/>
    </xf>
    <xf numFmtId="166" fontId="9" fillId="0" borderId="28" xfId="0" applyNumberFormat="1" applyFont="1" applyBorder="1" applyAlignment="1">
      <alignment horizontal="center" vertical="top" wrapText="1"/>
    </xf>
    <xf numFmtId="166" fontId="9" fillId="0" borderId="30" xfId="0" applyNumberFormat="1" applyFont="1" applyBorder="1" applyAlignment="1">
      <alignment horizontal="right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 vertical="top" wrapText="1"/>
    </xf>
    <xf numFmtId="166" fontId="9" fillId="0" borderId="26" xfId="0" applyNumberFormat="1" applyFont="1" applyBorder="1" applyAlignment="1">
      <alignment horizontal="right" vertical="top" wrapText="1"/>
    </xf>
    <xf numFmtId="0" fontId="9" fillId="0" borderId="32" xfId="0" applyFont="1" applyBorder="1" applyAlignment="1">
      <alignment vertical="top" wrapText="1"/>
    </xf>
    <xf numFmtId="165" fontId="9" fillId="0" borderId="33" xfId="0" applyNumberFormat="1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165" fontId="9" fillId="0" borderId="34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166" fontId="9" fillId="0" borderId="35" xfId="0" applyNumberFormat="1" applyFont="1" applyBorder="1" applyAlignment="1">
      <alignment horizontal="center" vertical="top" wrapText="1"/>
    </xf>
    <xf numFmtId="166" fontId="9" fillId="0" borderId="18" xfId="0" applyNumberFormat="1" applyFont="1" applyBorder="1" applyAlignment="1">
      <alignment horizontal="center" vertical="top" wrapText="1"/>
    </xf>
    <xf numFmtId="166" fontId="9" fillId="0" borderId="19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right" vertical="top" wrapText="1"/>
    </xf>
    <xf numFmtId="166" fontId="9" fillId="0" borderId="33" xfId="0" applyNumberFormat="1" applyFont="1" applyBorder="1" applyAlignment="1">
      <alignment horizontal="right" vertical="top" wrapText="1"/>
    </xf>
    <xf numFmtId="0" fontId="9" fillId="0" borderId="36" xfId="0" applyFont="1" applyBorder="1" applyAlignment="1">
      <alignment vertical="top" wrapText="1"/>
    </xf>
    <xf numFmtId="165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165" fontId="9" fillId="0" borderId="38" xfId="0" applyNumberFormat="1" applyFont="1" applyBorder="1" applyAlignment="1">
      <alignment vertical="top" wrapText="1"/>
    </xf>
    <xf numFmtId="0" fontId="9" fillId="0" borderId="39" xfId="0" applyFont="1" applyBorder="1" applyAlignment="1">
      <alignment horizontal="center" vertical="center" wrapText="1"/>
    </xf>
    <xf numFmtId="166" fontId="9" fillId="0" borderId="40" xfId="0" applyNumberFormat="1" applyFont="1" applyBorder="1" applyAlignment="1">
      <alignment horizontal="center" vertical="top" wrapText="1"/>
    </xf>
    <xf numFmtId="166" fontId="9" fillId="0" borderId="39" xfId="0" applyNumberFormat="1" applyFont="1" applyBorder="1" applyAlignment="1">
      <alignment horizontal="center" vertical="top" wrapText="1"/>
    </xf>
    <xf numFmtId="166" fontId="9" fillId="0" borderId="41" xfId="0" applyNumberFormat="1" applyFont="1" applyBorder="1" applyAlignment="1">
      <alignment horizontal="right" vertical="top" wrapText="1"/>
    </xf>
    <xf numFmtId="165" fontId="15" fillId="4" borderId="4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/>
    </xf>
    <xf numFmtId="165" fontId="9" fillId="4" borderId="43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vertical="top"/>
    </xf>
    <xf numFmtId="166" fontId="9" fillId="4" borderId="44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horizontal="right" vertical="top"/>
    </xf>
    <xf numFmtId="166" fontId="9" fillId="4" borderId="45" xfId="0" applyNumberFormat="1" applyFont="1" applyFill="1" applyBorder="1" applyAlignment="1">
      <alignment horizontal="right" vertical="top"/>
    </xf>
    <xf numFmtId="0" fontId="9" fillId="4" borderId="46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9" fillId="0" borderId="4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7" fontId="17" fillId="0" borderId="0" xfId="0" applyNumberFormat="1" applyFont="1" applyAlignment="1">
      <alignment wrapText="1"/>
    </xf>
    <xf numFmtId="0" fontId="9" fillId="0" borderId="25" xfId="0" applyFont="1" applyBorder="1" applyAlignment="1">
      <alignment wrapText="1"/>
    </xf>
    <xf numFmtId="0" fontId="9" fillId="4" borderId="12" xfId="0" applyFont="1" applyFill="1" applyBorder="1" applyAlignment="1">
      <alignment wrapText="1"/>
    </xf>
    <xf numFmtId="166" fontId="9" fillId="4" borderId="12" xfId="0" applyNumberFormat="1" applyFont="1" applyFill="1" applyBorder="1" applyAlignment="1">
      <alignment wrapText="1"/>
    </xf>
    <xf numFmtId="167" fontId="17" fillId="4" borderId="12" xfId="0" applyNumberFormat="1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67" fontId="1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1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vertical="top"/>
    </xf>
    <xf numFmtId="165" fontId="27" fillId="0" borderId="27" xfId="0" applyNumberFormat="1" applyFont="1" applyBorder="1" applyAlignment="1">
      <alignment vertical="top" wrapText="1"/>
    </xf>
    <xf numFmtId="165" fontId="27" fillId="0" borderId="34" xfId="0" applyNumberFormat="1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164" fontId="9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4" fillId="4" borderId="48" xfId="0" applyFont="1" applyFill="1" applyBorder="1" applyAlignment="1">
      <alignment horizontal="left"/>
    </xf>
    <xf numFmtId="0" fontId="12" fillId="0" borderId="49" xfId="0" applyFont="1" applyBorder="1"/>
    <xf numFmtId="0" fontId="12" fillId="0" borderId="50" xfId="0" applyFont="1" applyBorder="1"/>
    <xf numFmtId="0" fontId="19" fillId="0" borderId="52" xfId="0" applyFont="1" applyBorder="1" applyAlignment="1">
      <alignment horizontal="center"/>
    </xf>
    <xf numFmtId="0" fontId="12" fillId="0" borderId="52" xfId="0" applyFont="1" applyBorder="1"/>
    <xf numFmtId="0" fontId="7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14"/>
  <sheetViews>
    <sheetView tabSelected="1" topLeftCell="A46" workbookViewId="0">
      <selection activeCell="D15" sqref="D15:J15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25" t="s">
        <v>38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46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46" t="s">
        <v>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47" t="s">
        <v>39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59</v>
      </c>
      <c r="B14" s="8"/>
      <c r="C14" s="8"/>
      <c r="D14" s="148" t="s">
        <v>60</v>
      </c>
      <c r="E14" s="149"/>
      <c r="F14" s="149"/>
      <c r="G14" s="149"/>
      <c r="H14" s="149"/>
      <c r="I14" s="149"/>
      <c r="J14" s="149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40" t="s">
        <v>63</v>
      </c>
      <c r="B15" s="130"/>
      <c r="C15" s="130"/>
      <c r="D15" s="148" t="s">
        <v>64</v>
      </c>
      <c r="E15" s="149"/>
      <c r="F15" s="149"/>
      <c r="G15" s="149"/>
      <c r="H15" s="149"/>
      <c r="I15" s="149"/>
      <c r="J15" s="149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40" t="s">
        <v>62</v>
      </c>
      <c r="B16" s="130"/>
      <c r="C16" s="130"/>
      <c r="D16" s="129" t="s">
        <v>61</v>
      </c>
      <c r="E16" s="130"/>
      <c r="F16" s="130"/>
      <c r="G16" s="130"/>
      <c r="H16" s="130"/>
      <c r="I16" s="130"/>
      <c r="J16" s="130"/>
      <c r="K16" s="13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41" t="s">
        <v>4</v>
      </c>
      <c r="B19" s="141" t="s">
        <v>5</v>
      </c>
      <c r="C19" s="141" t="s">
        <v>6</v>
      </c>
      <c r="D19" s="142" t="s">
        <v>7</v>
      </c>
      <c r="E19" s="143" t="s">
        <v>8</v>
      </c>
      <c r="F19" s="144"/>
      <c r="G19" s="145"/>
      <c r="H19" s="143" t="s">
        <v>9</v>
      </c>
      <c r="I19" s="144"/>
      <c r="J19" s="145"/>
      <c r="K19" s="131" t="s">
        <v>10</v>
      </c>
      <c r="L19" s="13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32"/>
      <c r="B20" s="132"/>
      <c r="C20" s="132"/>
      <c r="D20" s="134"/>
      <c r="E20" s="22" t="s">
        <v>12</v>
      </c>
      <c r="F20" s="23" t="s">
        <v>13</v>
      </c>
      <c r="G20" s="24" t="s">
        <v>14</v>
      </c>
      <c r="H20" s="22" t="s">
        <v>12</v>
      </c>
      <c r="I20" s="23" t="s">
        <v>13</v>
      </c>
      <c r="J20" s="24" t="s">
        <v>15</v>
      </c>
      <c r="K20" s="132"/>
      <c r="L20" s="13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5" t="s">
        <v>16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">
      <c r="A22" s="28" t="s">
        <v>17</v>
      </c>
      <c r="B22" s="29" t="s">
        <v>18</v>
      </c>
      <c r="C22" s="30" t="s">
        <v>19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">
      <c r="A23" s="36" t="s">
        <v>20</v>
      </c>
      <c r="B23" s="37" t="s">
        <v>21</v>
      </c>
      <c r="C23" s="38" t="s">
        <v>22</v>
      </c>
      <c r="D23" s="39" t="s">
        <v>23</v>
      </c>
      <c r="E23" s="40"/>
      <c r="F23" s="40"/>
      <c r="G23" s="41">
        <f>G48</f>
        <v>57650</v>
      </c>
      <c r="H23" s="40"/>
      <c r="I23" s="40"/>
      <c r="J23" s="41">
        <f>J48</f>
        <v>51762.97</v>
      </c>
      <c r="K23" s="41">
        <f>G23-J23</f>
        <v>5887.0299999999988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">
      <c r="A24" s="43" t="s">
        <v>24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">
      <c r="A26" s="58" t="s">
        <v>17</v>
      </c>
      <c r="B26" s="59" t="s">
        <v>25</v>
      </c>
      <c r="C26" s="60" t="s">
        <v>26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">
      <c r="A27" s="65" t="s">
        <v>20</v>
      </c>
      <c r="B27" s="66">
        <v>1</v>
      </c>
      <c r="C27" s="126" t="s">
        <v>40</v>
      </c>
      <c r="D27" s="67" t="s">
        <v>27</v>
      </c>
      <c r="E27" s="68">
        <v>1</v>
      </c>
      <c r="F27" s="69">
        <v>517</v>
      </c>
      <c r="G27" s="70">
        <f t="shared" ref="G27:G47" si="0">E27*F27</f>
        <v>517</v>
      </c>
      <c r="H27" s="71">
        <v>1</v>
      </c>
      <c r="I27" s="72">
        <v>574.30999999999995</v>
      </c>
      <c r="J27" s="73">
        <f t="shared" ref="J27:J47" si="1">H27*I27</f>
        <v>574.30999999999995</v>
      </c>
      <c r="K27" s="74">
        <f t="shared" ref="K27:K47" si="2">G27-J27</f>
        <v>-57.309999999999945</v>
      </c>
      <c r="L27" s="7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0.75" customHeight="1" x14ac:dyDescent="0.3">
      <c r="A28" s="65" t="s">
        <v>20</v>
      </c>
      <c r="B28" s="66">
        <v>1</v>
      </c>
      <c r="C28" s="126" t="s">
        <v>49</v>
      </c>
      <c r="D28" s="67" t="s">
        <v>27</v>
      </c>
      <c r="E28" s="68">
        <v>1</v>
      </c>
      <c r="F28" s="69">
        <v>517</v>
      </c>
      <c r="G28" s="70">
        <f t="shared" si="0"/>
        <v>517</v>
      </c>
      <c r="H28" s="71">
        <v>1</v>
      </c>
      <c r="I28" s="72">
        <v>223.05</v>
      </c>
      <c r="J28" s="73">
        <f t="shared" si="1"/>
        <v>223.05</v>
      </c>
      <c r="K28" s="74">
        <f t="shared" si="2"/>
        <v>293.95</v>
      </c>
      <c r="L28" s="7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0.75" customHeight="1" x14ac:dyDescent="0.3">
      <c r="A29" s="65" t="s">
        <v>20</v>
      </c>
      <c r="B29" s="66">
        <v>1</v>
      </c>
      <c r="C29" s="126" t="s">
        <v>41</v>
      </c>
      <c r="D29" s="67" t="s">
        <v>27</v>
      </c>
      <c r="E29" s="68">
        <v>1</v>
      </c>
      <c r="F29" s="69">
        <v>845</v>
      </c>
      <c r="G29" s="70">
        <f t="shared" ref="G29:G33" si="3">E29*F29</f>
        <v>845</v>
      </c>
      <c r="H29" s="71">
        <v>1</v>
      </c>
      <c r="I29" s="72">
        <v>771.76</v>
      </c>
      <c r="J29" s="73">
        <f t="shared" ref="J29:J33" si="4">H29*I29</f>
        <v>771.76</v>
      </c>
      <c r="K29" s="74">
        <f t="shared" ref="K29:K33" si="5">G29-J29</f>
        <v>73.240000000000009</v>
      </c>
      <c r="L29" s="7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0.75" customHeight="1" x14ac:dyDescent="0.3">
      <c r="A30" s="65" t="s">
        <v>20</v>
      </c>
      <c r="B30" s="66">
        <v>1</v>
      </c>
      <c r="C30" s="126" t="s">
        <v>42</v>
      </c>
      <c r="D30" s="67" t="s">
        <v>27</v>
      </c>
      <c r="E30" s="68">
        <v>1</v>
      </c>
      <c r="F30" s="69">
        <v>845</v>
      </c>
      <c r="G30" s="70">
        <f t="shared" si="3"/>
        <v>845</v>
      </c>
      <c r="H30" s="71">
        <v>1</v>
      </c>
      <c r="I30" s="72">
        <v>884.32</v>
      </c>
      <c r="J30" s="73">
        <f t="shared" si="4"/>
        <v>884.32</v>
      </c>
      <c r="K30" s="74">
        <f t="shared" si="5"/>
        <v>-39.32000000000005</v>
      </c>
      <c r="L30" s="7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0.75" customHeight="1" x14ac:dyDescent="0.3">
      <c r="A31" s="65" t="s">
        <v>20</v>
      </c>
      <c r="B31" s="66">
        <v>1</v>
      </c>
      <c r="C31" s="126" t="s">
        <v>43</v>
      </c>
      <c r="D31" s="67" t="s">
        <v>27</v>
      </c>
      <c r="E31" s="68">
        <v>1</v>
      </c>
      <c r="F31" s="69">
        <v>600</v>
      </c>
      <c r="G31" s="70">
        <f t="shared" ref="G31" si="6">E31*F31</f>
        <v>600</v>
      </c>
      <c r="H31" s="71">
        <v>1</v>
      </c>
      <c r="I31" s="72">
        <v>500</v>
      </c>
      <c r="J31" s="73">
        <f t="shared" ref="J31" si="7">H31*I31</f>
        <v>500</v>
      </c>
      <c r="K31" s="74">
        <f t="shared" ref="K31" si="8">G31-J31</f>
        <v>100</v>
      </c>
      <c r="L31" s="7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0.75" customHeight="1" x14ac:dyDescent="0.3">
      <c r="A32" s="65" t="s">
        <v>20</v>
      </c>
      <c r="B32" s="66">
        <v>1</v>
      </c>
      <c r="C32" s="126" t="s">
        <v>44</v>
      </c>
      <c r="D32" s="67" t="s">
        <v>27</v>
      </c>
      <c r="E32" s="68">
        <v>1</v>
      </c>
      <c r="F32" s="69">
        <v>600</v>
      </c>
      <c r="G32" s="70">
        <f t="shared" ref="G32" si="9">E32*F32</f>
        <v>600</v>
      </c>
      <c r="H32" s="71">
        <v>1</v>
      </c>
      <c r="I32" s="72">
        <v>500</v>
      </c>
      <c r="J32" s="73">
        <f t="shared" ref="J32" si="10">H32*I32</f>
        <v>500</v>
      </c>
      <c r="K32" s="74">
        <f t="shared" ref="K32" si="11">G32-J32</f>
        <v>100</v>
      </c>
      <c r="L32" s="7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30.75" customHeight="1" x14ac:dyDescent="0.3">
      <c r="A33" s="65" t="s">
        <v>20</v>
      </c>
      <c r="B33" s="66">
        <v>1</v>
      </c>
      <c r="C33" s="126" t="s">
        <v>45</v>
      </c>
      <c r="D33" s="67" t="s">
        <v>27</v>
      </c>
      <c r="E33" s="68">
        <v>1</v>
      </c>
      <c r="F33" s="69">
        <v>536</v>
      </c>
      <c r="G33" s="70">
        <f t="shared" si="3"/>
        <v>536</v>
      </c>
      <c r="H33" s="71">
        <v>1</v>
      </c>
      <c r="I33" s="72">
        <v>325</v>
      </c>
      <c r="J33" s="73">
        <f t="shared" si="4"/>
        <v>325</v>
      </c>
      <c r="K33" s="74">
        <f t="shared" si="5"/>
        <v>211</v>
      </c>
      <c r="L33" s="7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30.75" customHeight="1" x14ac:dyDescent="0.3">
      <c r="A34" s="65" t="s">
        <v>20</v>
      </c>
      <c r="B34" s="66">
        <v>1</v>
      </c>
      <c r="C34" s="126" t="s">
        <v>46</v>
      </c>
      <c r="D34" s="67" t="s">
        <v>27</v>
      </c>
      <c r="E34" s="68">
        <v>1</v>
      </c>
      <c r="F34" s="69">
        <v>536</v>
      </c>
      <c r="G34" s="70">
        <f t="shared" ref="G34:G35" si="12">E34*F34</f>
        <v>536</v>
      </c>
      <c r="H34" s="71">
        <v>1</v>
      </c>
      <c r="I34" s="72">
        <v>562.03</v>
      </c>
      <c r="J34" s="73">
        <f t="shared" ref="J34:J35" si="13">H34*I34</f>
        <v>562.03</v>
      </c>
      <c r="K34" s="74">
        <f t="shared" ref="K34:K35" si="14">G34-J34</f>
        <v>-26.029999999999973</v>
      </c>
      <c r="L34" s="7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36.75" customHeight="1" x14ac:dyDescent="0.3">
      <c r="A35" s="76" t="s">
        <v>20</v>
      </c>
      <c r="B35" s="77">
        <v>2</v>
      </c>
      <c r="C35" s="127" t="s">
        <v>50</v>
      </c>
      <c r="D35" s="79" t="s">
        <v>28</v>
      </c>
      <c r="E35" s="80">
        <v>2</v>
      </c>
      <c r="F35" s="81">
        <v>900</v>
      </c>
      <c r="G35" s="82">
        <f t="shared" si="12"/>
        <v>1800</v>
      </c>
      <c r="H35" s="83">
        <v>2</v>
      </c>
      <c r="I35" s="84">
        <v>850</v>
      </c>
      <c r="J35" s="85">
        <f t="shared" si="13"/>
        <v>1700</v>
      </c>
      <c r="K35" s="86">
        <f t="shared" si="14"/>
        <v>100</v>
      </c>
      <c r="L35" s="8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36.75" customHeight="1" x14ac:dyDescent="0.3">
      <c r="A36" s="76" t="s">
        <v>20</v>
      </c>
      <c r="B36" s="77">
        <v>2</v>
      </c>
      <c r="C36" s="127" t="s">
        <v>51</v>
      </c>
      <c r="D36" s="79" t="s">
        <v>28</v>
      </c>
      <c r="E36" s="80">
        <v>4</v>
      </c>
      <c r="F36" s="81">
        <v>900</v>
      </c>
      <c r="G36" s="82">
        <f t="shared" si="0"/>
        <v>3600</v>
      </c>
      <c r="H36" s="83">
        <v>4</v>
      </c>
      <c r="I36" s="84">
        <v>861.5</v>
      </c>
      <c r="J36" s="85">
        <f t="shared" si="1"/>
        <v>3446</v>
      </c>
      <c r="K36" s="86">
        <f t="shared" si="2"/>
        <v>154</v>
      </c>
      <c r="L36" s="87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36.75" customHeight="1" x14ac:dyDescent="0.3">
      <c r="A37" s="76" t="s">
        <v>20</v>
      </c>
      <c r="B37" s="77">
        <v>2</v>
      </c>
      <c r="C37" s="127" t="s">
        <v>52</v>
      </c>
      <c r="D37" s="79" t="s">
        <v>28</v>
      </c>
      <c r="E37" s="80">
        <v>2</v>
      </c>
      <c r="F37" s="81">
        <v>900</v>
      </c>
      <c r="G37" s="82">
        <f t="shared" si="0"/>
        <v>1800</v>
      </c>
      <c r="H37" s="83">
        <v>0</v>
      </c>
      <c r="I37" s="84">
        <v>0</v>
      </c>
      <c r="J37" s="85">
        <f t="shared" si="1"/>
        <v>0</v>
      </c>
      <c r="K37" s="86">
        <f t="shared" si="2"/>
        <v>1800</v>
      </c>
      <c r="L37" s="128" t="s">
        <v>58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36.75" customHeight="1" x14ac:dyDescent="0.3">
      <c r="A38" s="76" t="s">
        <v>20</v>
      </c>
      <c r="B38" s="77">
        <v>2</v>
      </c>
      <c r="C38" s="127" t="s">
        <v>53</v>
      </c>
      <c r="D38" s="79" t="s">
        <v>28</v>
      </c>
      <c r="E38" s="80">
        <v>2</v>
      </c>
      <c r="F38" s="81">
        <v>900</v>
      </c>
      <c r="G38" s="82">
        <f t="shared" ref="G38" si="15">E38*F38</f>
        <v>1800</v>
      </c>
      <c r="H38" s="83">
        <v>2</v>
      </c>
      <c r="I38" s="84">
        <v>900</v>
      </c>
      <c r="J38" s="85">
        <f t="shared" ref="J38" si="16">H38*I38</f>
        <v>1800</v>
      </c>
      <c r="K38" s="86">
        <f t="shared" ref="K38" si="17">G38-J38</f>
        <v>0</v>
      </c>
      <c r="L38" s="87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39.75" customHeight="1" x14ac:dyDescent="0.3">
      <c r="A39" s="76" t="s">
        <v>20</v>
      </c>
      <c r="B39" s="77">
        <v>3</v>
      </c>
      <c r="C39" s="127" t="s">
        <v>29</v>
      </c>
      <c r="D39" s="79" t="s">
        <v>27</v>
      </c>
      <c r="E39" s="80"/>
      <c r="F39" s="81"/>
      <c r="G39" s="82">
        <f t="shared" si="0"/>
        <v>0</v>
      </c>
      <c r="H39" s="83"/>
      <c r="I39" s="84"/>
      <c r="J39" s="85">
        <f t="shared" si="1"/>
        <v>0</v>
      </c>
      <c r="K39" s="86">
        <f t="shared" si="2"/>
        <v>0</v>
      </c>
      <c r="L39" s="87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60" customHeight="1" x14ac:dyDescent="0.3">
      <c r="A40" s="76" t="s">
        <v>20</v>
      </c>
      <c r="B40" s="77">
        <v>4</v>
      </c>
      <c r="C40" s="127" t="s">
        <v>47</v>
      </c>
      <c r="D40" s="79" t="s">
        <v>27</v>
      </c>
      <c r="E40" s="80">
        <v>1</v>
      </c>
      <c r="F40" s="81">
        <v>13068</v>
      </c>
      <c r="G40" s="82">
        <f t="shared" ref="G40" si="18">E40*F40</f>
        <v>13068</v>
      </c>
      <c r="H40" s="83">
        <v>1</v>
      </c>
      <c r="I40" s="84">
        <v>10413</v>
      </c>
      <c r="J40" s="85">
        <f t="shared" ref="J40" si="19">H40*I40</f>
        <v>10413</v>
      </c>
      <c r="K40" s="86">
        <f t="shared" ref="K40" si="20">G40-J40</f>
        <v>2655</v>
      </c>
      <c r="L40" s="87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60" customHeight="1" x14ac:dyDescent="0.3">
      <c r="A41" s="76" t="s">
        <v>20</v>
      </c>
      <c r="B41" s="77">
        <v>4</v>
      </c>
      <c r="C41" s="127" t="s">
        <v>56</v>
      </c>
      <c r="D41" s="79" t="s">
        <v>27</v>
      </c>
      <c r="E41" s="80">
        <v>1</v>
      </c>
      <c r="F41" s="81">
        <v>19999</v>
      </c>
      <c r="G41" s="82">
        <f>E41*F41</f>
        <v>19999</v>
      </c>
      <c r="H41" s="83">
        <v>1</v>
      </c>
      <c r="I41" s="84">
        <v>19999</v>
      </c>
      <c r="J41" s="85">
        <f t="shared" si="1"/>
        <v>19999</v>
      </c>
      <c r="K41" s="86">
        <f t="shared" si="2"/>
        <v>0</v>
      </c>
      <c r="L41" s="87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60" customHeight="1" x14ac:dyDescent="0.3">
      <c r="A42" s="76" t="s">
        <v>20</v>
      </c>
      <c r="B42" s="77">
        <v>4</v>
      </c>
      <c r="C42" s="127" t="s">
        <v>57</v>
      </c>
      <c r="D42" s="79" t="s">
        <v>27</v>
      </c>
      <c r="E42" s="80">
        <v>1</v>
      </c>
      <c r="F42" s="81">
        <v>2143</v>
      </c>
      <c r="G42" s="82">
        <f t="shared" ref="G42" si="21">E42*F42</f>
        <v>2143</v>
      </c>
      <c r="H42" s="83">
        <v>1</v>
      </c>
      <c r="I42" s="84">
        <v>1599.5</v>
      </c>
      <c r="J42" s="85">
        <f>H42*I42</f>
        <v>1599.5</v>
      </c>
      <c r="K42" s="86">
        <f t="shared" si="2"/>
        <v>543.5</v>
      </c>
      <c r="L42" s="87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60" customHeight="1" x14ac:dyDescent="0.3">
      <c r="A43" s="76" t="s">
        <v>20</v>
      </c>
      <c r="B43" s="77">
        <v>4</v>
      </c>
      <c r="C43" s="127" t="s">
        <v>55</v>
      </c>
      <c r="D43" s="79" t="s">
        <v>27</v>
      </c>
      <c r="E43" s="80">
        <v>1</v>
      </c>
      <c r="F43" s="81">
        <v>5399</v>
      </c>
      <c r="G43" s="82">
        <f t="shared" ref="G43" si="22">E43*F43</f>
        <v>5399</v>
      </c>
      <c r="H43" s="83">
        <v>1</v>
      </c>
      <c r="I43" s="84">
        <v>5399</v>
      </c>
      <c r="J43" s="85">
        <f t="shared" ref="J43" si="23">H43*I43</f>
        <v>5399</v>
      </c>
      <c r="K43" s="86">
        <f t="shared" ref="K43" si="24">G43-J43</f>
        <v>0</v>
      </c>
      <c r="L43" s="87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60" customHeight="1" x14ac:dyDescent="0.3">
      <c r="A44" s="76" t="s">
        <v>20</v>
      </c>
      <c r="B44" s="77">
        <v>4</v>
      </c>
      <c r="C44" s="127" t="s">
        <v>48</v>
      </c>
      <c r="D44" s="79" t="s">
        <v>27</v>
      </c>
      <c r="E44" s="80">
        <v>1</v>
      </c>
      <c r="F44" s="81">
        <v>3045</v>
      </c>
      <c r="G44" s="82">
        <f t="shared" si="0"/>
        <v>3045</v>
      </c>
      <c r="H44" s="83">
        <v>1</v>
      </c>
      <c r="I44" s="84">
        <v>3045</v>
      </c>
      <c r="J44" s="85">
        <f t="shared" si="1"/>
        <v>3045</v>
      </c>
      <c r="K44" s="86">
        <f t="shared" si="2"/>
        <v>0</v>
      </c>
      <c r="L44" s="87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70.5" customHeight="1" x14ac:dyDescent="0.3">
      <c r="A45" s="76" t="s">
        <v>20</v>
      </c>
      <c r="B45" s="77">
        <v>5</v>
      </c>
      <c r="C45" s="127" t="s">
        <v>54</v>
      </c>
      <c r="D45" s="79" t="s">
        <v>31</v>
      </c>
      <c r="E45" s="80">
        <v>0</v>
      </c>
      <c r="F45" s="81">
        <v>0</v>
      </c>
      <c r="G45" s="82">
        <f t="shared" si="0"/>
        <v>0</v>
      </c>
      <c r="H45" s="83">
        <v>7</v>
      </c>
      <c r="I45" s="84">
        <v>3</v>
      </c>
      <c r="J45" s="85">
        <f t="shared" si="1"/>
        <v>21</v>
      </c>
      <c r="K45" s="86">
        <f t="shared" si="2"/>
        <v>-21</v>
      </c>
      <c r="L45" s="87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67.5" customHeight="1" x14ac:dyDescent="0.3">
      <c r="A46" s="76" t="s">
        <v>20</v>
      </c>
      <c r="B46" s="77">
        <v>6</v>
      </c>
      <c r="C46" s="78" t="s">
        <v>30</v>
      </c>
      <c r="D46" s="79" t="s">
        <v>31</v>
      </c>
      <c r="E46" s="80"/>
      <c r="F46" s="81"/>
      <c r="G46" s="82">
        <f t="shared" si="0"/>
        <v>0</v>
      </c>
      <c r="H46" s="83"/>
      <c r="I46" s="84"/>
      <c r="J46" s="85">
        <f t="shared" si="1"/>
        <v>0</v>
      </c>
      <c r="K46" s="86">
        <f t="shared" si="2"/>
        <v>0</v>
      </c>
      <c r="L46" s="8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69.75" customHeight="1" x14ac:dyDescent="0.3">
      <c r="A47" s="88" t="s">
        <v>20</v>
      </c>
      <c r="B47" s="89">
        <v>7</v>
      </c>
      <c r="C47" s="90" t="s">
        <v>30</v>
      </c>
      <c r="D47" s="91" t="s">
        <v>31</v>
      </c>
      <c r="E47" s="92"/>
      <c r="F47" s="93"/>
      <c r="G47" s="94">
        <f t="shared" si="0"/>
        <v>0</v>
      </c>
      <c r="H47" s="83"/>
      <c r="I47" s="84"/>
      <c r="J47" s="85">
        <f t="shared" si="1"/>
        <v>0</v>
      </c>
      <c r="K47" s="86">
        <f t="shared" si="2"/>
        <v>0</v>
      </c>
      <c r="L47" s="8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.75" customHeight="1" x14ac:dyDescent="0.3">
      <c r="A48" s="95" t="s">
        <v>32</v>
      </c>
      <c r="B48" s="96"/>
      <c r="C48" s="97"/>
      <c r="D48" s="98"/>
      <c r="E48" s="99"/>
      <c r="F48" s="100"/>
      <c r="G48" s="101">
        <f>SUM(G27:G47)</f>
        <v>57650</v>
      </c>
      <c r="H48" s="99"/>
      <c r="I48" s="100"/>
      <c r="J48" s="101">
        <f t="shared" ref="J48:K48" si="25">SUM(J27:J47)</f>
        <v>51762.97</v>
      </c>
      <c r="K48" s="102">
        <f t="shared" si="25"/>
        <v>5887.03</v>
      </c>
      <c r="L48" s="103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 x14ac:dyDescent="0.3">
      <c r="A49" s="105"/>
      <c r="B49" s="106"/>
      <c r="C49" s="107"/>
      <c r="D49" s="107"/>
      <c r="E49" s="107"/>
      <c r="F49" s="107"/>
      <c r="G49" s="107"/>
      <c r="H49" s="107"/>
      <c r="I49" s="107"/>
      <c r="J49" s="107"/>
      <c r="K49" s="108"/>
      <c r="L49" s="10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">
      <c r="A50" s="135" t="s">
        <v>33</v>
      </c>
      <c r="B50" s="136"/>
      <c r="C50" s="137"/>
      <c r="D50" s="110"/>
      <c r="E50" s="110"/>
      <c r="F50" s="110"/>
      <c r="G50" s="111">
        <f>G23-G48</f>
        <v>0</v>
      </c>
      <c r="H50" s="110"/>
      <c r="I50" s="110"/>
      <c r="J50" s="111">
        <f>J23-J48</f>
        <v>0</v>
      </c>
      <c r="K50" s="112"/>
      <c r="L50" s="113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">
      <c r="A51" s="107"/>
      <c r="B51" s="114"/>
      <c r="C51" s="107"/>
      <c r="D51" s="107"/>
      <c r="E51" s="107"/>
      <c r="F51" s="107"/>
      <c r="G51" s="107"/>
      <c r="H51" s="107"/>
      <c r="I51" s="107"/>
      <c r="J51" s="107"/>
      <c r="K51" s="115"/>
      <c r="L51" s="10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">
      <c r="A52" s="11"/>
      <c r="B52" s="11"/>
      <c r="C52" s="116"/>
      <c r="D52" s="117"/>
      <c r="E52" s="117"/>
      <c r="F52" s="118"/>
      <c r="G52" s="117"/>
      <c r="H52" s="117"/>
      <c r="I52" s="118"/>
      <c r="J52" s="117"/>
      <c r="K52" s="15"/>
      <c r="L52" s="10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11"/>
      <c r="B53" s="11"/>
      <c r="C53" s="118"/>
      <c r="D53" s="138" t="s">
        <v>34</v>
      </c>
      <c r="E53" s="139"/>
      <c r="F53" s="119"/>
      <c r="G53" s="138" t="s">
        <v>35</v>
      </c>
      <c r="H53" s="139"/>
      <c r="I53" s="139"/>
      <c r="J53" s="139"/>
      <c r="K53" s="15"/>
      <c r="L53" s="10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">
      <c r="A54" s="107"/>
      <c r="B54" s="114"/>
      <c r="C54" s="107"/>
      <c r="D54" s="107"/>
      <c r="E54" s="107"/>
      <c r="F54" s="107"/>
      <c r="G54" s="107"/>
      <c r="H54" s="107"/>
      <c r="I54" s="107"/>
      <c r="J54" s="107"/>
      <c r="K54" s="15"/>
      <c r="L54" s="10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">
      <c r="A55" s="107"/>
      <c r="B55" s="114"/>
      <c r="C55" s="107"/>
      <c r="D55" s="107"/>
      <c r="E55" s="107"/>
      <c r="F55" s="107"/>
      <c r="G55" s="107"/>
      <c r="H55" s="107"/>
      <c r="I55" s="107"/>
      <c r="J55" s="107"/>
      <c r="K55" s="15"/>
      <c r="L55" s="10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07"/>
      <c r="B56" s="114"/>
      <c r="C56" s="120" t="s">
        <v>36</v>
      </c>
      <c r="G56" s="121" t="s">
        <v>37</v>
      </c>
      <c r="J56" s="120"/>
      <c r="K56" s="15"/>
      <c r="L56" s="10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">
      <c r="A57" s="107"/>
      <c r="B57" s="114"/>
      <c r="C57" s="122"/>
      <c r="K57" s="15"/>
      <c r="L57" s="10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">
      <c r="A58" s="107"/>
      <c r="B58" s="114"/>
      <c r="C58" s="123"/>
      <c r="D58" s="15"/>
      <c r="H58" s="122"/>
      <c r="J58" s="123"/>
      <c r="K58" s="15"/>
      <c r="L58" s="10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24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2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24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24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24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24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24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24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24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24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2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2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50:C50"/>
    <mergeCell ref="D53:E53"/>
    <mergeCell ref="G53:J53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user</cp:lastModifiedBy>
  <dcterms:created xsi:type="dcterms:W3CDTF">2022-07-20T06:55:05Z</dcterms:created>
  <dcterms:modified xsi:type="dcterms:W3CDTF">2023-10-23T19:57:09Z</dcterms:modified>
</cp:coreProperties>
</file>