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АУДИТ 2023\Бадрак\30.10.2023\"/>
    </mc:Choice>
  </mc:AlternateContent>
  <bookViews>
    <workbookView xWindow="0" yWindow="0" windowWidth="23040" windowHeight="8064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Z24" i="2" l="1"/>
  <c r="Y24" i="2"/>
  <c r="X24" i="2"/>
  <c r="W24" i="2"/>
  <c r="V24" i="2"/>
  <c r="S24" i="2"/>
  <c r="P24" i="2"/>
  <c r="M24" i="2"/>
  <c r="Z53" i="2"/>
  <c r="Z54" i="2"/>
  <c r="Z55" i="2"/>
  <c r="X53" i="2"/>
  <c r="X54" i="2"/>
  <c r="X55" i="2"/>
  <c r="W53" i="2"/>
  <c r="W54" i="2"/>
  <c r="W55" i="2"/>
  <c r="Y55" i="2" s="1"/>
  <c r="Y53" i="2"/>
  <c r="Y54" i="2"/>
  <c r="J65" i="2" l="1"/>
  <c r="J52" i="2" l="1"/>
  <c r="J53" i="2"/>
  <c r="J54" i="2"/>
  <c r="J55" i="2"/>
  <c r="J56" i="2"/>
  <c r="G53" i="2"/>
  <c r="G54" i="2"/>
  <c r="G55" i="2"/>
  <c r="J24" i="2"/>
  <c r="G24" i="2" l="1"/>
  <c r="I37" i="3" l="1"/>
  <c r="F37" i="3"/>
  <c r="D37" i="3"/>
  <c r="I27" i="3"/>
  <c r="F27" i="3"/>
  <c r="D27" i="3"/>
  <c r="I17" i="3"/>
  <c r="F17" i="3"/>
  <c r="D17" i="3"/>
  <c r="V180" i="2"/>
  <c r="S180" i="2"/>
  <c r="P180" i="2"/>
  <c r="M180" i="2"/>
  <c r="J180" i="2"/>
  <c r="G180" i="2"/>
  <c r="W180" i="2" s="1"/>
  <c r="V179" i="2"/>
  <c r="S179" i="2"/>
  <c r="P179" i="2"/>
  <c r="M179" i="2"/>
  <c r="W179" i="2" s="1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M172" i="2" s="1"/>
  <c r="J173" i="2"/>
  <c r="G173" i="2"/>
  <c r="T172" i="2"/>
  <c r="Q172" i="2"/>
  <c r="N172" i="2"/>
  <c r="K172" i="2"/>
  <c r="H172" i="2"/>
  <c r="E172" i="2"/>
  <c r="V171" i="2"/>
  <c r="S171" i="2"/>
  <c r="P171" i="2"/>
  <c r="X171" i="2" s="1"/>
  <c r="M171" i="2"/>
  <c r="J171" i="2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J169" i="2"/>
  <c r="G169" i="2"/>
  <c r="V168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X166" i="2" s="1"/>
  <c r="M166" i="2"/>
  <c r="J166" i="2"/>
  <c r="G166" i="2"/>
  <c r="V165" i="2"/>
  <c r="S165" i="2"/>
  <c r="P165" i="2"/>
  <c r="M165" i="2"/>
  <c r="J165" i="2"/>
  <c r="X165" i="2" s="1"/>
  <c r="G165" i="2"/>
  <c r="V164" i="2"/>
  <c r="S164" i="2"/>
  <c r="P164" i="2"/>
  <c r="M164" i="2"/>
  <c r="J164" i="2"/>
  <c r="G164" i="2"/>
  <c r="V163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T158" i="2"/>
  <c r="Q158" i="2"/>
  <c r="N158" i="2"/>
  <c r="K158" i="2"/>
  <c r="H158" i="2"/>
  <c r="E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T131" i="2"/>
  <c r="Q131" i="2"/>
  <c r="N131" i="2"/>
  <c r="K131" i="2"/>
  <c r="H131" i="2"/>
  <c r="E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T123" i="2"/>
  <c r="Q123" i="2"/>
  <c r="N123" i="2"/>
  <c r="K123" i="2"/>
  <c r="H123" i="2"/>
  <c r="E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V104" i="2"/>
  <c r="S104" i="2"/>
  <c r="P104" i="2"/>
  <c r="X104" i="2" s="1"/>
  <c r="M104" i="2"/>
  <c r="J104" i="2"/>
  <c r="G104" i="2"/>
  <c r="V103" i="2"/>
  <c r="S103" i="2"/>
  <c r="P103" i="2"/>
  <c r="M103" i="2"/>
  <c r="M102" i="2" s="1"/>
  <c r="J103" i="2"/>
  <c r="X103" i="2" s="1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5" i="2"/>
  <c r="S95" i="2"/>
  <c r="P95" i="2"/>
  <c r="X95" i="2" s="1"/>
  <c r="M95" i="2"/>
  <c r="J95" i="2"/>
  <c r="G95" i="2"/>
  <c r="V94" i="2"/>
  <c r="S94" i="2"/>
  <c r="P94" i="2"/>
  <c r="M94" i="2"/>
  <c r="J94" i="2"/>
  <c r="X94" i="2" s="1"/>
  <c r="G94" i="2"/>
  <c r="V93" i="2"/>
  <c r="S93" i="2"/>
  <c r="P93" i="2"/>
  <c r="M93" i="2"/>
  <c r="J93" i="2"/>
  <c r="G93" i="2"/>
  <c r="T92" i="2"/>
  <c r="Q92" i="2"/>
  <c r="N92" i="2"/>
  <c r="K92" i="2"/>
  <c r="H92" i="2"/>
  <c r="E92" i="2"/>
  <c r="V91" i="2"/>
  <c r="S91" i="2"/>
  <c r="P91" i="2"/>
  <c r="X91" i="2" s="1"/>
  <c r="M91" i="2"/>
  <c r="J91" i="2"/>
  <c r="G91" i="2"/>
  <c r="V90" i="2"/>
  <c r="S90" i="2"/>
  <c r="P90" i="2"/>
  <c r="M90" i="2"/>
  <c r="J90" i="2"/>
  <c r="J88" i="2" s="1"/>
  <c r="G90" i="2"/>
  <c r="V89" i="2"/>
  <c r="S89" i="2"/>
  <c r="P89" i="2"/>
  <c r="P88" i="2" s="1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X86" i="2" s="1"/>
  <c r="G86" i="2"/>
  <c r="V85" i="2"/>
  <c r="S85" i="2"/>
  <c r="P85" i="2"/>
  <c r="M85" i="2"/>
  <c r="M84" i="2" s="1"/>
  <c r="J85" i="2"/>
  <c r="G85" i="2"/>
  <c r="T84" i="2"/>
  <c r="Q84" i="2"/>
  <c r="N84" i="2"/>
  <c r="K84" i="2"/>
  <c r="H84" i="2"/>
  <c r="E84" i="2"/>
  <c r="V81" i="2"/>
  <c r="S81" i="2"/>
  <c r="P81" i="2"/>
  <c r="X81" i="2" s="1"/>
  <c r="M81" i="2"/>
  <c r="W81" i="2" s="1"/>
  <c r="J81" i="2"/>
  <c r="G81" i="2"/>
  <c r="V80" i="2"/>
  <c r="S80" i="2"/>
  <c r="P80" i="2"/>
  <c r="M80" i="2"/>
  <c r="J80" i="2"/>
  <c r="X80" i="2" s="1"/>
  <c r="G80" i="2"/>
  <c r="V79" i="2"/>
  <c r="S79" i="2"/>
  <c r="P79" i="2"/>
  <c r="P78" i="2" s="1"/>
  <c r="M79" i="2"/>
  <c r="J79" i="2"/>
  <c r="G79" i="2"/>
  <c r="V78" i="2"/>
  <c r="T78" i="2"/>
  <c r="Q78" i="2"/>
  <c r="N78" i="2"/>
  <c r="K78" i="2"/>
  <c r="H78" i="2"/>
  <c r="E78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X73" i="2" s="1"/>
  <c r="M73" i="2"/>
  <c r="J73" i="2"/>
  <c r="G73" i="2"/>
  <c r="V72" i="2"/>
  <c r="S72" i="2"/>
  <c r="P72" i="2"/>
  <c r="M72" i="2"/>
  <c r="J72" i="2"/>
  <c r="X72" i="2" s="1"/>
  <c r="G72" i="2"/>
  <c r="V71" i="2"/>
  <c r="S71" i="2"/>
  <c r="P71" i="2"/>
  <c r="X71" i="2" s="1"/>
  <c r="M71" i="2"/>
  <c r="J71" i="2"/>
  <c r="G71" i="2"/>
  <c r="V70" i="2"/>
  <c r="T70" i="2"/>
  <c r="Q70" i="2"/>
  <c r="N70" i="2"/>
  <c r="K70" i="2"/>
  <c r="H70" i="2"/>
  <c r="E70" i="2"/>
  <c r="V69" i="2"/>
  <c r="S69" i="2"/>
  <c r="P69" i="2"/>
  <c r="M69" i="2"/>
  <c r="J69" i="2"/>
  <c r="X69" i="2" s="1"/>
  <c r="G69" i="2"/>
  <c r="V68" i="2"/>
  <c r="S68" i="2"/>
  <c r="P68" i="2"/>
  <c r="P66" i="2" s="1"/>
  <c r="M68" i="2"/>
  <c r="J68" i="2"/>
  <c r="G68" i="2"/>
  <c r="V67" i="2"/>
  <c r="V66" i="2" s="1"/>
  <c r="S67" i="2"/>
  <c r="P67" i="2"/>
  <c r="M67" i="2"/>
  <c r="J67" i="2"/>
  <c r="X67" i="2" s="1"/>
  <c r="G67" i="2"/>
  <c r="T66" i="2"/>
  <c r="Q66" i="2"/>
  <c r="N66" i="2"/>
  <c r="K66" i="2"/>
  <c r="H66" i="2"/>
  <c r="E66" i="2"/>
  <c r="V65" i="2"/>
  <c r="S65" i="2"/>
  <c r="P65" i="2"/>
  <c r="M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59" i="2"/>
  <c r="S59" i="2"/>
  <c r="P59" i="2"/>
  <c r="M59" i="2"/>
  <c r="V58" i="2"/>
  <c r="S58" i="2"/>
  <c r="P58" i="2"/>
  <c r="P57" i="2" s="1"/>
  <c r="M58" i="2"/>
  <c r="M57" i="2" s="1"/>
  <c r="V57" i="2"/>
  <c r="T57" i="2"/>
  <c r="Q57" i="2"/>
  <c r="N57" i="2"/>
  <c r="K57" i="2"/>
  <c r="V56" i="2"/>
  <c r="S56" i="2"/>
  <c r="P56" i="2"/>
  <c r="M56" i="2"/>
  <c r="G56" i="2"/>
  <c r="V52" i="2"/>
  <c r="S52" i="2"/>
  <c r="P52" i="2"/>
  <c r="M52" i="2"/>
  <c r="G52" i="2"/>
  <c r="V51" i="2"/>
  <c r="S51" i="2"/>
  <c r="P51" i="2"/>
  <c r="M51" i="2"/>
  <c r="J51" i="2"/>
  <c r="G51" i="2"/>
  <c r="T50" i="2"/>
  <c r="Q50" i="2"/>
  <c r="N50" i="2"/>
  <c r="K50" i="2"/>
  <c r="H50" i="2"/>
  <c r="H60" i="2" s="1"/>
  <c r="E50" i="2"/>
  <c r="E60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P44" i="2" s="1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E48" i="2" s="1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V30" i="2" s="1"/>
  <c r="S31" i="2"/>
  <c r="P31" i="2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G25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J44" i="2" l="1"/>
  <c r="V44" i="2"/>
  <c r="V62" i="2"/>
  <c r="X112" i="2"/>
  <c r="X125" i="2"/>
  <c r="X127" i="2"/>
  <c r="X128" i="2"/>
  <c r="X134" i="2"/>
  <c r="Y134" i="2" s="1"/>
  <c r="Z134" i="2" s="1"/>
  <c r="X141" i="2"/>
  <c r="V146" i="2"/>
  <c r="X142" i="2"/>
  <c r="X143" i="2"/>
  <c r="V150" i="2"/>
  <c r="P158" i="2"/>
  <c r="X162" i="2"/>
  <c r="W165" i="2"/>
  <c r="Y165" i="2" s="1"/>
  <c r="Z165" i="2" s="1"/>
  <c r="W166" i="2"/>
  <c r="V98" i="2"/>
  <c r="X100" i="2"/>
  <c r="W107" i="2"/>
  <c r="S106" i="2"/>
  <c r="M106" i="2"/>
  <c r="W109" i="2"/>
  <c r="W122" i="2"/>
  <c r="W135" i="2"/>
  <c r="W136" i="2"/>
  <c r="X176" i="2"/>
  <c r="T60" i="2"/>
  <c r="X167" i="2"/>
  <c r="S50" i="2"/>
  <c r="Y81" i="2"/>
  <c r="Z81" i="2" s="1"/>
  <c r="V84" i="2"/>
  <c r="N60" i="2"/>
  <c r="Y166" i="2"/>
  <c r="Z166" i="2" s="1"/>
  <c r="P30" i="2"/>
  <c r="X32" i="2"/>
  <c r="X33" i="2"/>
  <c r="Q48" i="2"/>
  <c r="W64" i="2"/>
  <c r="W65" i="2"/>
  <c r="G88" i="2"/>
  <c r="S88" i="2"/>
  <c r="W91" i="2"/>
  <c r="N110" i="2"/>
  <c r="X114" i="2"/>
  <c r="X115" i="2"/>
  <c r="X121" i="2"/>
  <c r="X122" i="2"/>
  <c r="Y122" i="2" s="1"/>
  <c r="Z122" i="2" s="1"/>
  <c r="X135" i="2"/>
  <c r="X137" i="2"/>
  <c r="X138" i="2"/>
  <c r="W155" i="2"/>
  <c r="Y155" i="2" s="1"/>
  <c r="Z155" i="2" s="1"/>
  <c r="X178" i="2"/>
  <c r="X180" i="2"/>
  <c r="Y180" i="2" s="1"/>
  <c r="Z180" i="2" s="1"/>
  <c r="P62" i="2"/>
  <c r="T82" i="2"/>
  <c r="W72" i="2"/>
  <c r="W73" i="2"/>
  <c r="Y73" i="2" s="1"/>
  <c r="Z73" i="2" s="1"/>
  <c r="M74" i="2"/>
  <c r="X79" i="2"/>
  <c r="X78" i="2" s="1"/>
  <c r="S84" i="2"/>
  <c r="V88" i="2"/>
  <c r="S123" i="2"/>
  <c r="W126" i="2"/>
  <c r="W134" i="2"/>
  <c r="W142" i="2"/>
  <c r="W143" i="2"/>
  <c r="P146" i="2"/>
  <c r="X159" i="2"/>
  <c r="J168" i="2"/>
  <c r="X175" i="2"/>
  <c r="Y135" i="2"/>
  <c r="Z135" i="2" s="1"/>
  <c r="I29" i="1"/>
  <c r="B29" i="1"/>
  <c r="K29" i="1"/>
  <c r="S172" i="2"/>
  <c r="H48" i="2"/>
  <c r="Y72" i="2"/>
  <c r="Z72" i="2" s="1"/>
  <c r="P84" i="2"/>
  <c r="Y91" i="2"/>
  <c r="Z91" i="2" s="1"/>
  <c r="M131" i="2"/>
  <c r="M139" i="2"/>
  <c r="J146" i="2"/>
  <c r="M156" i="2"/>
  <c r="S158" i="2"/>
  <c r="V158" i="2"/>
  <c r="S163" i="2"/>
  <c r="N181" i="2"/>
  <c r="V172" i="2"/>
  <c r="V181" i="2" s="1"/>
  <c r="P172" i="2"/>
  <c r="K48" i="2"/>
  <c r="X64" i="2"/>
  <c r="Y64" i="2" s="1"/>
  <c r="Z64" i="2" s="1"/>
  <c r="P70" i="2"/>
  <c r="P82" i="2" s="1"/>
  <c r="G70" i="2"/>
  <c r="S70" i="2"/>
  <c r="S74" i="2"/>
  <c r="W76" i="2"/>
  <c r="W77" i="2"/>
  <c r="W80" i="2"/>
  <c r="Y80" i="2" s="1"/>
  <c r="Z80" i="2" s="1"/>
  <c r="W86" i="2"/>
  <c r="Y86" i="2" s="1"/>
  <c r="Z86" i="2" s="1"/>
  <c r="X87" i="2"/>
  <c r="M88" i="2"/>
  <c r="W90" i="2"/>
  <c r="J92" i="2"/>
  <c r="V92" i="2"/>
  <c r="V96" i="2" s="1"/>
  <c r="W94" i="2"/>
  <c r="W95" i="2"/>
  <c r="Y95" i="2" s="1"/>
  <c r="Z95" i="2" s="1"/>
  <c r="P98" i="2"/>
  <c r="H110" i="2"/>
  <c r="S102" i="2"/>
  <c r="X108" i="2"/>
  <c r="X109" i="2"/>
  <c r="Y109" i="2" s="1"/>
  <c r="Z109" i="2" s="1"/>
  <c r="W113" i="2"/>
  <c r="X116" i="2"/>
  <c r="X120" i="2"/>
  <c r="W127" i="2"/>
  <c r="Y127" i="2" s="1"/>
  <c r="Z127" i="2" s="1"/>
  <c r="W128" i="2"/>
  <c r="Y128" i="2" s="1"/>
  <c r="Z128" i="2" s="1"/>
  <c r="X129" i="2"/>
  <c r="X130" i="2"/>
  <c r="W137" i="2"/>
  <c r="Y137" i="2" s="1"/>
  <c r="Z137" i="2" s="1"/>
  <c r="W138" i="2"/>
  <c r="Y138" i="2" s="1"/>
  <c r="Z138" i="2" s="1"/>
  <c r="W144" i="2"/>
  <c r="Y144" i="2" s="1"/>
  <c r="Z144" i="2" s="1"/>
  <c r="X145" i="2"/>
  <c r="X148" i="2"/>
  <c r="V156" i="2"/>
  <c r="X154" i="2"/>
  <c r="W160" i="2"/>
  <c r="W161" i="2"/>
  <c r="W162" i="2"/>
  <c r="Y162" i="2" s="1"/>
  <c r="Z162" i="2" s="1"/>
  <c r="W167" i="2"/>
  <c r="Y167" i="2" s="1"/>
  <c r="Z167" i="2" s="1"/>
  <c r="S168" i="2"/>
  <c r="M168" i="2"/>
  <c r="W171" i="2"/>
  <c r="Y171" i="2" s="1"/>
  <c r="Z171" i="2" s="1"/>
  <c r="W175" i="2"/>
  <c r="Y175" i="2" s="1"/>
  <c r="Z175" i="2" s="1"/>
  <c r="W176" i="2"/>
  <c r="Y176" i="2" s="1"/>
  <c r="Z176" i="2" s="1"/>
  <c r="X177" i="2"/>
  <c r="V36" i="2"/>
  <c r="M50" i="2"/>
  <c r="X58" i="2"/>
  <c r="X59" i="2"/>
  <c r="S66" i="2"/>
  <c r="M66" i="2"/>
  <c r="W69" i="2"/>
  <c r="Y69" i="2" s="1"/>
  <c r="Z69" i="2" s="1"/>
  <c r="J70" i="2"/>
  <c r="X75" i="2"/>
  <c r="V74" i="2"/>
  <c r="P74" i="2"/>
  <c r="X77" i="2"/>
  <c r="J78" i="2"/>
  <c r="W87" i="2"/>
  <c r="X89" i="2"/>
  <c r="X90" i="2"/>
  <c r="M92" i="2"/>
  <c r="X93" i="2"/>
  <c r="P92" i="2"/>
  <c r="W99" i="2"/>
  <c r="S98" i="2"/>
  <c r="M98" i="2"/>
  <c r="M110" i="2" s="1"/>
  <c r="W101" i="2"/>
  <c r="T110" i="2"/>
  <c r="W105" i="2"/>
  <c r="Y105" i="2" s="1"/>
  <c r="Z105" i="2" s="1"/>
  <c r="Q110" i="2"/>
  <c r="X113" i="2"/>
  <c r="V123" i="2"/>
  <c r="W114" i="2"/>
  <c r="Y114" i="2" s="1"/>
  <c r="Z114" i="2" s="1"/>
  <c r="W115" i="2"/>
  <c r="Y115" i="2" s="1"/>
  <c r="Z115" i="2" s="1"/>
  <c r="M123" i="2"/>
  <c r="W117" i="2"/>
  <c r="W119" i="2"/>
  <c r="W120" i="2"/>
  <c r="W121" i="2"/>
  <c r="Y121" i="2" s="1"/>
  <c r="Z121" i="2" s="1"/>
  <c r="S131" i="2"/>
  <c r="X126" i="2"/>
  <c r="W129" i="2"/>
  <c r="Y129" i="2" s="1"/>
  <c r="Z129" i="2" s="1"/>
  <c r="W141" i="2"/>
  <c r="Y141" i="2" s="1"/>
  <c r="Z141" i="2" s="1"/>
  <c r="W145" i="2"/>
  <c r="W149" i="2"/>
  <c r="P150" i="2"/>
  <c r="S156" i="2"/>
  <c r="W153" i="2"/>
  <c r="W154" i="2"/>
  <c r="X155" i="2"/>
  <c r="H181" i="2"/>
  <c r="M158" i="2"/>
  <c r="M163" i="2"/>
  <c r="T181" i="2"/>
  <c r="W177" i="2"/>
  <c r="W178" i="2"/>
  <c r="Y178" i="2" s="1"/>
  <c r="Z178" i="2" s="1"/>
  <c r="X179" i="2"/>
  <c r="Y179" i="2" s="1"/>
  <c r="Z179" i="2" s="1"/>
  <c r="X174" i="2"/>
  <c r="W173" i="2"/>
  <c r="J163" i="2"/>
  <c r="E181" i="2"/>
  <c r="X161" i="2"/>
  <c r="X136" i="2"/>
  <c r="Y136" i="2" s="1"/>
  <c r="Z136" i="2" s="1"/>
  <c r="X118" i="2"/>
  <c r="W118" i="2"/>
  <c r="G123" i="2"/>
  <c r="W112" i="2"/>
  <c r="E110" i="2"/>
  <c r="W103" i="2"/>
  <c r="Y103" i="2" s="1"/>
  <c r="Z103" i="2" s="1"/>
  <c r="J62" i="2"/>
  <c r="X63" i="2"/>
  <c r="X65" i="2"/>
  <c r="E82" i="2"/>
  <c r="W56" i="2"/>
  <c r="J17" i="2"/>
  <c r="H28" i="2" s="1"/>
  <c r="J28" i="2" s="1"/>
  <c r="X37" i="2"/>
  <c r="X38" i="2"/>
  <c r="X39" i="2"/>
  <c r="M13" i="2"/>
  <c r="K27" i="2" s="1"/>
  <c r="M17" i="2"/>
  <c r="K28" i="2" s="1"/>
  <c r="M28" i="2" s="1"/>
  <c r="W19" i="2"/>
  <c r="J30" i="2"/>
  <c r="G36" i="2"/>
  <c r="S36" i="2"/>
  <c r="M40" i="2"/>
  <c r="W43" i="2"/>
  <c r="W33" i="2"/>
  <c r="Y33" i="2" s="1"/>
  <c r="Z33" i="2" s="1"/>
  <c r="W14" i="2"/>
  <c r="S13" i="2"/>
  <c r="Q27" i="2" s="1"/>
  <c r="X18" i="2"/>
  <c r="X19" i="2"/>
  <c r="V17" i="2"/>
  <c r="T28" i="2" s="1"/>
  <c r="X20" i="2"/>
  <c r="W32" i="2"/>
  <c r="J36" i="2"/>
  <c r="X41" i="2"/>
  <c r="V40" i="2"/>
  <c r="V48" i="2" s="1"/>
  <c r="P40" i="2"/>
  <c r="X43" i="2"/>
  <c r="W46" i="2"/>
  <c r="W47" i="2"/>
  <c r="X51" i="2"/>
  <c r="V50" i="2"/>
  <c r="V60" i="2" s="1"/>
  <c r="P50" i="2"/>
  <c r="P60" i="2" s="1"/>
  <c r="X56" i="2"/>
  <c r="P36" i="2"/>
  <c r="V13" i="2"/>
  <c r="T27" i="2" s="1"/>
  <c r="V27" i="2" s="1"/>
  <c r="P13" i="2"/>
  <c r="N27" i="2" s="1"/>
  <c r="P27" i="2" s="1"/>
  <c r="X16" i="2"/>
  <c r="M36" i="2"/>
  <c r="W38" i="2"/>
  <c r="W39" i="2"/>
  <c r="X45" i="2"/>
  <c r="X46" i="2"/>
  <c r="X47" i="2"/>
  <c r="W22" i="2"/>
  <c r="W16" i="2"/>
  <c r="Y16" i="2" s="1"/>
  <c r="Z16" i="2" s="1"/>
  <c r="W20" i="2"/>
  <c r="G21" i="2"/>
  <c r="E29" i="2" s="1"/>
  <c r="G29" i="2" s="1"/>
  <c r="S21" i="2"/>
  <c r="Q29" i="2" s="1"/>
  <c r="S29" i="2" s="1"/>
  <c r="W23" i="2"/>
  <c r="W25" i="2"/>
  <c r="W15" i="2"/>
  <c r="P17" i="2"/>
  <c r="N28" i="2" s="1"/>
  <c r="P28" i="2" s="1"/>
  <c r="P21" i="2"/>
  <c r="N29" i="2" s="1"/>
  <c r="P29" i="2" s="1"/>
  <c r="X25" i="2"/>
  <c r="X15" i="2"/>
  <c r="W116" i="2"/>
  <c r="Y116" i="2" s="1"/>
  <c r="Z116" i="2" s="1"/>
  <c r="G13" i="2"/>
  <c r="X14" i="2"/>
  <c r="J13" i="2"/>
  <c r="W18" i="2"/>
  <c r="G30" i="2"/>
  <c r="S30" i="2"/>
  <c r="G44" i="2"/>
  <c r="S44" i="2"/>
  <c r="W51" i="2"/>
  <c r="G50" i="2"/>
  <c r="G60" i="2" s="1"/>
  <c r="Q60" i="2"/>
  <c r="M60" i="2"/>
  <c r="G62" i="2"/>
  <c r="S62" i="2"/>
  <c r="W67" i="2"/>
  <c r="G66" i="2"/>
  <c r="Q82" i="2"/>
  <c r="N82" i="2"/>
  <c r="W125" i="2"/>
  <c r="G131" i="2"/>
  <c r="X31" i="2"/>
  <c r="K82" i="2"/>
  <c r="M21" i="2"/>
  <c r="K29" i="2" s="1"/>
  <c r="M29" i="2" s="1"/>
  <c r="X23" i="2"/>
  <c r="W37" i="2"/>
  <c r="W41" i="2"/>
  <c r="G40" i="2"/>
  <c r="S40" i="2"/>
  <c r="T48" i="2"/>
  <c r="W52" i="2"/>
  <c r="K60" i="2"/>
  <c r="W59" i="2"/>
  <c r="W68" i="2"/>
  <c r="M70" i="2"/>
  <c r="W71" i="2"/>
  <c r="H82" i="2"/>
  <c r="W75" i="2"/>
  <c r="G74" i="2"/>
  <c r="W85" i="2"/>
  <c r="G84" i="2"/>
  <c r="J98" i="2"/>
  <c r="X99" i="2"/>
  <c r="J30" i="1"/>
  <c r="G17" i="2"/>
  <c r="E28" i="2" s="1"/>
  <c r="G28" i="2" s="1"/>
  <c r="S17" i="2"/>
  <c r="Q28" i="2" s="1"/>
  <c r="S28" i="2" s="1"/>
  <c r="X22" i="2"/>
  <c r="J21" i="2"/>
  <c r="H29" i="2" s="1"/>
  <c r="J29" i="2" s="1"/>
  <c r="V21" i="2"/>
  <c r="T29" i="2" s="1"/>
  <c r="V29" i="2" s="1"/>
  <c r="M30" i="2"/>
  <c r="W31" i="2"/>
  <c r="W42" i="2"/>
  <c r="N48" i="2"/>
  <c r="M44" i="2"/>
  <c r="W45" i="2"/>
  <c r="S57" i="2"/>
  <c r="S60" i="2" s="1"/>
  <c r="M62" i="2"/>
  <c r="W63" i="2"/>
  <c r="X70" i="2"/>
  <c r="W100" i="2"/>
  <c r="X105" i="2"/>
  <c r="X102" i="2" s="1"/>
  <c r="P123" i="2"/>
  <c r="Y142" i="2"/>
  <c r="Z142" i="2" s="1"/>
  <c r="X42" i="2"/>
  <c r="X52" i="2"/>
  <c r="X68" i="2"/>
  <c r="X66" i="2" s="1"/>
  <c r="X76" i="2"/>
  <c r="V82" i="2"/>
  <c r="G78" i="2"/>
  <c r="S78" i="2"/>
  <c r="X85" i="2"/>
  <c r="J84" i="2"/>
  <c r="J96" i="2" s="1"/>
  <c r="W93" i="2"/>
  <c r="G92" i="2"/>
  <c r="S92" i="2"/>
  <c r="S96" i="2" s="1"/>
  <c r="P102" i="2"/>
  <c r="W104" i="2"/>
  <c r="Y104" i="2" s="1"/>
  <c r="Z104" i="2" s="1"/>
  <c r="G102" i="2"/>
  <c r="J106" i="2"/>
  <c r="X107" i="2"/>
  <c r="V106" i="2"/>
  <c r="W108" i="2"/>
  <c r="W133" i="2"/>
  <c r="M150" i="2"/>
  <c r="W148" i="2"/>
  <c r="X164" i="2"/>
  <c r="X163" i="2" s="1"/>
  <c r="P163" i="2"/>
  <c r="W58" i="2"/>
  <c r="K110" i="2"/>
  <c r="X119" i="2"/>
  <c r="J123" i="2"/>
  <c r="W130" i="2"/>
  <c r="W152" i="2"/>
  <c r="G156" i="2"/>
  <c r="X153" i="2"/>
  <c r="J156" i="2"/>
  <c r="W169" i="2"/>
  <c r="G168" i="2"/>
  <c r="X173" i="2"/>
  <c r="J172" i="2"/>
  <c r="J40" i="2"/>
  <c r="J50" i="2"/>
  <c r="J60" i="2" s="1"/>
  <c r="J66" i="2"/>
  <c r="J74" i="2"/>
  <c r="M78" i="2"/>
  <c r="W79" i="2"/>
  <c r="W89" i="2"/>
  <c r="X92" i="2"/>
  <c r="Y94" i="2"/>
  <c r="Z94" i="2" s="1"/>
  <c r="X101" i="2"/>
  <c r="J102" i="2"/>
  <c r="V102" i="2"/>
  <c r="P106" i="2"/>
  <c r="X117" i="2"/>
  <c r="G139" i="2"/>
  <c r="S139" i="2"/>
  <c r="X160" i="2"/>
  <c r="X158" i="2" s="1"/>
  <c r="J158" i="2"/>
  <c r="G98" i="2"/>
  <c r="G106" i="2"/>
  <c r="J131" i="2"/>
  <c r="V131" i="2"/>
  <c r="J139" i="2"/>
  <c r="X133" i="2"/>
  <c r="V139" i="2"/>
  <c r="M146" i="2"/>
  <c r="X149" i="2"/>
  <c r="J150" i="2"/>
  <c r="X152" i="2"/>
  <c r="X156" i="2" s="1"/>
  <c r="P156" i="2"/>
  <c r="X169" i="2"/>
  <c r="X168" i="2" s="1"/>
  <c r="P168" i="2"/>
  <c r="K181" i="2"/>
  <c r="W174" i="2"/>
  <c r="G172" i="2"/>
  <c r="P131" i="2"/>
  <c r="G146" i="2"/>
  <c r="S146" i="2"/>
  <c r="W164" i="2"/>
  <c r="G163" i="2"/>
  <c r="P139" i="2"/>
  <c r="G150" i="2"/>
  <c r="S150" i="2"/>
  <c r="W159" i="2"/>
  <c r="G158" i="2"/>
  <c r="W170" i="2"/>
  <c r="Y170" i="2" s="1"/>
  <c r="Z170" i="2" s="1"/>
  <c r="Q181" i="2"/>
  <c r="Y126" i="2" l="1"/>
  <c r="Z126" i="2" s="1"/>
  <c r="Y119" i="2"/>
  <c r="Z119" i="2" s="1"/>
  <c r="X84" i="2"/>
  <c r="Y76" i="2"/>
  <c r="Z76" i="2" s="1"/>
  <c r="Y65" i="2"/>
  <c r="Z65" i="2" s="1"/>
  <c r="W146" i="2"/>
  <c r="W123" i="2"/>
  <c r="M181" i="2"/>
  <c r="Y143" i="2"/>
  <c r="Z143" i="2" s="1"/>
  <c r="Y112" i="2"/>
  <c r="Z112" i="2" s="1"/>
  <c r="X146" i="2"/>
  <c r="Y87" i="2"/>
  <c r="Z87" i="2" s="1"/>
  <c r="X150" i="2"/>
  <c r="X30" i="2"/>
  <c r="X62" i="2"/>
  <c r="Y177" i="2"/>
  <c r="Z177" i="2" s="1"/>
  <c r="X88" i="2"/>
  <c r="X57" i="2"/>
  <c r="S181" i="2"/>
  <c r="X131" i="2"/>
  <c r="Y90" i="2"/>
  <c r="Z90" i="2" s="1"/>
  <c r="Y117" i="2"/>
  <c r="Z117" i="2" s="1"/>
  <c r="J82" i="2"/>
  <c r="X172" i="2"/>
  <c r="X181" i="2" s="1"/>
  <c r="X182" i="2" s="1"/>
  <c r="Y153" i="2"/>
  <c r="Z153" i="2" s="1"/>
  <c r="Y59" i="2"/>
  <c r="Z59" i="2" s="1"/>
  <c r="Y32" i="2"/>
  <c r="Z32" i="2" s="1"/>
  <c r="Y161" i="2"/>
  <c r="Z161" i="2" s="1"/>
  <c r="S110" i="2"/>
  <c r="M96" i="2"/>
  <c r="Y77" i="2"/>
  <c r="Z77" i="2" s="1"/>
  <c r="P181" i="2"/>
  <c r="P110" i="2"/>
  <c r="Y118" i="2"/>
  <c r="Z118" i="2" s="1"/>
  <c r="Y174" i="2"/>
  <c r="Z174" i="2" s="1"/>
  <c r="Y146" i="2"/>
  <c r="Z146" i="2" s="1"/>
  <c r="P96" i="2"/>
  <c r="J48" i="2"/>
  <c r="X40" i="2"/>
  <c r="Y120" i="2"/>
  <c r="Z120" i="2" s="1"/>
  <c r="X139" i="2"/>
  <c r="X74" i="2"/>
  <c r="Y56" i="2"/>
  <c r="Z56" i="2" s="1"/>
  <c r="Y47" i="2"/>
  <c r="Z47" i="2" s="1"/>
  <c r="Y154" i="2"/>
  <c r="Z154" i="2" s="1"/>
  <c r="Y113" i="2"/>
  <c r="Z113" i="2" s="1"/>
  <c r="Y101" i="2"/>
  <c r="Z101" i="2" s="1"/>
  <c r="Y130" i="2"/>
  <c r="Z130" i="2" s="1"/>
  <c r="S82" i="2"/>
  <c r="Y149" i="2"/>
  <c r="Z149" i="2" s="1"/>
  <c r="Y39" i="2"/>
  <c r="Z39" i="2" s="1"/>
  <c r="Y145" i="2"/>
  <c r="Z145" i="2" s="1"/>
  <c r="G82" i="2"/>
  <c r="X50" i="2"/>
  <c r="X60" i="2" s="1"/>
  <c r="Y38" i="2"/>
  <c r="Z38" i="2" s="1"/>
  <c r="Y19" i="2"/>
  <c r="Z19" i="2" s="1"/>
  <c r="X36" i="2"/>
  <c r="P48" i="2"/>
  <c r="Y20" i="2"/>
  <c r="Z20" i="2" s="1"/>
  <c r="W21" i="2"/>
  <c r="Y46" i="2"/>
  <c r="Z46" i="2" s="1"/>
  <c r="W13" i="2"/>
  <c r="M48" i="2"/>
  <c r="P26" i="2"/>
  <c r="P34" i="2" s="1"/>
  <c r="Y15" i="2"/>
  <c r="Z15" i="2" s="1"/>
  <c r="Y43" i="2"/>
  <c r="Z43" i="2" s="1"/>
  <c r="G48" i="2"/>
  <c r="X13" i="2"/>
  <c r="X44" i="2"/>
  <c r="X17" i="2"/>
  <c r="Y23" i="2"/>
  <c r="Z23" i="2" s="1"/>
  <c r="X29" i="2"/>
  <c r="Y25" i="2"/>
  <c r="Z25" i="2" s="1"/>
  <c r="W29" i="2"/>
  <c r="N26" i="2"/>
  <c r="Y159" i="2"/>
  <c r="Z159" i="2" s="1"/>
  <c r="W158" i="2"/>
  <c r="Y158" i="2" s="1"/>
  <c r="Z158" i="2" s="1"/>
  <c r="W74" i="2"/>
  <c r="Y75" i="2"/>
  <c r="Z75" i="2" s="1"/>
  <c r="Y67" i="2"/>
  <c r="Z67" i="2" s="1"/>
  <c r="W66" i="2"/>
  <c r="Y66" i="2" s="1"/>
  <c r="Z66" i="2" s="1"/>
  <c r="Y18" i="2"/>
  <c r="Z18" i="2" s="1"/>
  <c r="W17" i="2"/>
  <c r="W172" i="2"/>
  <c r="W88" i="2"/>
  <c r="Y88" i="2" s="1"/>
  <c r="Z88" i="2" s="1"/>
  <c r="Y89" i="2"/>
  <c r="Z89" i="2" s="1"/>
  <c r="W57" i="2"/>
  <c r="Y58" i="2"/>
  <c r="Z58" i="2" s="1"/>
  <c r="W139" i="2"/>
  <c r="Y133" i="2"/>
  <c r="Z133" i="2" s="1"/>
  <c r="V110" i="2"/>
  <c r="Y93" i="2"/>
  <c r="Z93" i="2" s="1"/>
  <c r="W92" i="2"/>
  <c r="Y92" i="2" s="1"/>
  <c r="Z92" i="2" s="1"/>
  <c r="W30" i="2"/>
  <c r="Y30" i="2" s="1"/>
  <c r="Z30" i="2" s="1"/>
  <c r="Y31" i="2"/>
  <c r="Z31" i="2" s="1"/>
  <c r="X21" i="2"/>
  <c r="Y160" i="2"/>
  <c r="Z160" i="2" s="1"/>
  <c r="Y85" i="2"/>
  <c r="Z85" i="2" s="1"/>
  <c r="W84" i="2"/>
  <c r="Y52" i="2"/>
  <c r="Z52" i="2" s="1"/>
  <c r="W102" i="2"/>
  <c r="Y102" i="2" s="1"/>
  <c r="Z102" i="2" s="1"/>
  <c r="H27" i="2"/>
  <c r="T26" i="2"/>
  <c r="V28" i="2"/>
  <c r="Y68" i="2"/>
  <c r="Z68" i="2" s="1"/>
  <c r="Y125" i="2"/>
  <c r="Z125" i="2" s="1"/>
  <c r="W131" i="2"/>
  <c r="S27" i="2"/>
  <c r="S26" i="2" s="1"/>
  <c r="S34" i="2" s="1"/>
  <c r="Q26" i="2"/>
  <c r="Y173" i="2"/>
  <c r="Z173" i="2" s="1"/>
  <c r="W78" i="2"/>
  <c r="Y79" i="2"/>
  <c r="Z79" i="2" s="1"/>
  <c r="W168" i="2"/>
  <c r="Y168" i="2" s="1"/>
  <c r="Z168" i="2" s="1"/>
  <c r="Y169" i="2"/>
  <c r="Z169" i="2" s="1"/>
  <c r="W156" i="2"/>
  <c r="Y156" i="2" s="1"/>
  <c r="Z156" i="2" s="1"/>
  <c r="Y152" i="2"/>
  <c r="Z152" i="2" s="1"/>
  <c r="X106" i="2"/>
  <c r="Y107" i="2"/>
  <c r="Z107" i="2" s="1"/>
  <c r="X98" i="2"/>
  <c r="Y99" i="2"/>
  <c r="Z99" i="2" s="1"/>
  <c r="Y71" i="2"/>
  <c r="Z71" i="2" s="1"/>
  <c r="W70" i="2"/>
  <c r="Y70" i="2" s="1"/>
  <c r="Z70" i="2" s="1"/>
  <c r="W40" i="2"/>
  <c r="Y41" i="2"/>
  <c r="Z41" i="2" s="1"/>
  <c r="Y51" i="2"/>
  <c r="Z51" i="2" s="1"/>
  <c r="W50" i="2"/>
  <c r="M27" i="2"/>
  <c r="M26" i="2" s="1"/>
  <c r="M34" i="2" s="1"/>
  <c r="K26" i="2"/>
  <c r="Y22" i="2"/>
  <c r="Z22" i="2" s="1"/>
  <c r="Y14" i="2"/>
  <c r="Z14" i="2" s="1"/>
  <c r="Y100" i="2"/>
  <c r="Z100" i="2" s="1"/>
  <c r="W98" i="2"/>
  <c r="G96" i="2"/>
  <c r="G110" i="2"/>
  <c r="W163" i="2"/>
  <c r="Y163" i="2" s="1"/>
  <c r="Z163" i="2" s="1"/>
  <c r="Y164" i="2"/>
  <c r="Z164" i="2" s="1"/>
  <c r="G181" i="2"/>
  <c r="M82" i="2"/>
  <c r="J181" i="2"/>
  <c r="Y148" i="2"/>
  <c r="Z148" i="2" s="1"/>
  <c r="W150" i="2"/>
  <c r="Y150" i="2" s="1"/>
  <c r="Z150" i="2" s="1"/>
  <c r="Y108" i="2"/>
  <c r="Z108" i="2" s="1"/>
  <c r="W106" i="2"/>
  <c r="J110" i="2"/>
  <c r="X96" i="2"/>
  <c r="Y63" i="2"/>
  <c r="Z63" i="2" s="1"/>
  <c r="W62" i="2"/>
  <c r="Y62" i="2" s="1"/>
  <c r="Z62" i="2" s="1"/>
  <c r="Y45" i="2"/>
  <c r="Z45" i="2" s="1"/>
  <c r="W44" i="2"/>
  <c r="Y42" i="2"/>
  <c r="Z42" i="2" s="1"/>
  <c r="W28" i="2"/>
  <c r="X123" i="2"/>
  <c r="Y123" i="2" s="1"/>
  <c r="Z123" i="2" s="1"/>
  <c r="Y37" i="2"/>
  <c r="Z37" i="2" s="1"/>
  <c r="W36" i="2"/>
  <c r="S48" i="2"/>
  <c r="E27" i="2"/>
  <c r="X82" i="2" l="1"/>
  <c r="P182" i="2"/>
  <c r="P184" i="2" s="1"/>
  <c r="Y131" i="2"/>
  <c r="Z131" i="2" s="1"/>
  <c r="Y139" i="2"/>
  <c r="Z139" i="2" s="1"/>
  <c r="X48" i="2"/>
  <c r="Y50" i="2"/>
  <c r="Z50" i="2" s="1"/>
  <c r="Y74" i="2"/>
  <c r="Z74" i="2" s="1"/>
  <c r="Y40" i="2"/>
  <c r="Z40" i="2" s="1"/>
  <c r="Y98" i="2"/>
  <c r="Z98" i="2" s="1"/>
  <c r="Y36" i="2"/>
  <c r="Z36" i="2" s="1"/>
  <c r="Y21" i="2"/>
  <c r="Z21" i="2" s="1"/>
  <c r="Y13" i="2"/>
  <c r="Z13" i="2" s="1"/>
  <c r="Y29" i="2"/>
  <c r="Z29" i="2" s="1"/>
  <c r="S182" i="2"/>
  <c r="L27" i="1" s="1"/>
  <c r="S184" i="2" s="1"/>
  <c r="Y17" i="2"/>
  <c r="Z17" i="2" s="1"/>
  <c r="G27" i="2"/>
  <c r="E26" i="2"/>
  <c r="Y78" i="2"/>
  <c r="Z78" i="2" s="1"/>
  <c r="W82" i="2"/>
  <c r="Y82" i="2" s="1"/>
  <c r="Z82" i="2" s="1"/>
  <c r="W96" i="2"/>
  <c r="Y96" i="2" s="1"/>
  <c r="Z96" i="2" s="1"/>
  <c r="Y84" i="2"/>
  <c r="Z84" i="2" s="1"/>
  <c r="W181" i="2"/>
  <c r="Y181" i="2" s="1"/>
  <c r="Z181" i="2" s="1"/>
  <c r="Y172" i="2"/>
  <c r="Z172" i="2" s="1"/>
  <c r="W48" i="2"/>
  <c r="Y44" i="2"/>
  <c r="Z44" i="2" s="1"/>
  <c r="W110" i="2"/>
  <c r="Y106" i="2"/>
  <c r="Z106" i="2" s="1"/>
  <c r="J27" i="2"/>
  <c r="H26" i="2"/>
  <c r="W60" i="2"/>
  <c r="Y60" i="2" s="1"/>
  <c r="Z60" i="2" s="1"/>
  <c r="Y57" i="2"/>
  <c r="Z57" i="2" s="1"/>
  <c r="M182" i="2"/>
  <c r="M184" i="2" s="1"/>
  <c r="X110" i="2"/>
  <c r="V26" i="2"/>
  <c r="V34" i="2" s="1"/>
  <c r="V182" i="2" s="1"/>
  <c r="L28" i="1" s="1"/>
  <c r="X28" i="2"/>
  <c r="Y28" i="2" s="1"/>
  <c r="Z28" i="2" s="1"/>
  <c r="Y48" i="2" l="1"/>
  <c r="Z48" i="2" s="1"/>
  <c r="Y110" i="2"/>
  <c r="Z110" i="2" s="1"/>
  <c r="X27" i="2"/>
  <c r="X26" i="2" s="1"/>
  <c r="X34" i="2" s="1"/>
  <c r="J26" i="2"/>
  <c r="J34" i="2" s="1"/>
  <c r="J182" i="2" s="1"/>
  <c r="C28" i="1" s="1"/>
  <c r="G26" i="2"/>
  <c r="G34" i="2" s="1"/>
  <c r="G182" i="2" s="1"/>
  <c r="C27" i="1" s="1"/>
  <c r="W27" i="2"/>
  <c r="V184" i="2"/>
  <c r="L30" i="1"/>
  <c r="Y27" i="2" l="1"/>
  <c r="Z27" i="2" s="1"/>
  <c r="W26" i="2"/>
  <c r="G184" i="2"/>
  <c r="N27" i="1"/>
  <c r="B27" i="1" s="1"/>
  <c r="J184" i="2"/>
  <c r="N28" i="1"/>
  <c r="C30" i="1"/>
  <c r="B28" i="1" l="1"/>
  <c r="B30" i="1" s="1"/>
  <c r="X184" i="2"/>
  <c r="Y26" i="2"/>
  <c r="Z26" i="2" s="1"/>
  <c r="W34" i="2"/>
  <c r="N30" i="1"/>
  <c r="I28" i="1"/>
  <c r="I30" i="1" s="1"/>
  <c r="M29" i="1"/>
  <c r="M30" i="1" s="1"/>
  <c r="K28" i="1"/>
  <c r="K30" i="1" s="1"/>
  <c r="I27" i="1"/>
  <c r="K27" i="1"/>
  <c r="W182" i="2" l="1"/>
  <c r="W184" i="2" s="1"/>
  <c r="Y34" i="2"/>
  <c r="Y182" i="2" l="1"/>
  <c r="Z182" i="2" s="1"/>
  <c r="Z34" i="2"/>
</calcChain>
</file>

<file path=xl/sharedStrings.xml><?xml version="1.0" encoding="utf-8"?>
<sst xmlns="http://schemas.openxmlformats.org/spreadsheetml/2006/main" count="724" uniqueCount="387">
  <si>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</si>
  <si>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</si>
  <si>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</si>
  <si>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</si>
  <si>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</si>
  <si>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</si>
  <si>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</si>
  <si>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</si>
  <si>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</si>
  <si>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</si>
  <si>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</si>
  <si>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</si>
  <si>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</si>
  <si>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</si>
  <si>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</si>
  <si>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</si>
  <si>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</si>
  <si>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</si>
  <si>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</si>
  <si>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</si>
  <si>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</si>
  <si>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</si>
  <si>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</si>
  <si>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</si>
  <si>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</si>
  <si>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</si>
  <si>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</si>
  <si>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</si>
  <si>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</si>
  <si>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</si>
  <si>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</si>
  <si>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</si>
  <si>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</si>
  <si>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</si>
  <si>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</si>
  <si>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</si>
  <si>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</si>
  <si>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</si>
  <si>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</si>
  <si>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</si>
  <si>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</si>
  <si>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</si>
  <si>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</si>
  <si>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</si>
  <si>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</si>
  <si>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</si>
  <si>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</si>
  <si>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</si>
  <si>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</si>
  <si>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</si>
  <si>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</si>
  <si>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</si>
  <si>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</si>
  <si>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</si>
  <si>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</si>
  <si>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</si>
  <si>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</si>
  <si>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</si>
  <si>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</si>
  <si>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</si>
  <si>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</si>
  <si>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</si>
  <si>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</si>
  <si>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</si>
  <si>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</si>
  <si>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</si>
  <si>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</si>
  <si>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</si>
  <si>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</si>
  <si>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</si>
  <si>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</si>
  <si>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</si>
  <si>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</si>
  <si>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</si>
  <si>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</si>
  <si>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</si>
  <si>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</si>
  <si>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</si>
  <si>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</si>
  <si>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</si>
  <si>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</si>
  <si>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</si>
  <si>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</si>
  <si>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</si>
  <si>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</si>
  <si>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</si>
  <si>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</si>
  <si>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</si>
  <si>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</si>
  <si>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</si>
  <si>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</si>
  <si>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</si>
  <si>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</si>
  <si>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</si>
  <si>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</si>
  <si>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</si>
  <si>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</si>
  <si>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</si>
  <si>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</si>
  <si>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</si>
  <si>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</si>
  <si>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</si>
  <si>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</si>
  <si>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</si>
  <si>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</si>
  <si>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</si>
  <si>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</si>
  <si>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</si>
  <si>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</si>
  <si>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</si>
  <si>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</si>
  <si>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</si>
  <si>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</si>
  <si>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</si>
  <si>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</si>
  <si>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</si>
  <si>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</si>
  <si>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</si>
  <si>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</si>
  <si>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</si>
  <si>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</si>
  <si>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</si>
  <si>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</si>
  <si>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</si>
  <si>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</si>
  <si>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</si>
  <si>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</si>
  <si>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</si>
  <si>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</si>
  <si>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</si>
  <si>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</si>
  <si>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</si>
  <si>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</si>
  <si>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</si>
  <si>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</si>
  <si>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</si>
  <si>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</si>
  <si>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</si>
  <si>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</si>
  <si>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</si>
  <si>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</si>
  <si>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</si>
  <si>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</si>
  <si>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</si>
  <si>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</si>
  <si>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</si>
  <si>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</si>
  <si>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</si>
  <si>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</si>
  <si>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</si>
  <si>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</si>
  <si>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</si>
  <si>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</si>
  <si>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</si>
  <si>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</si>
  <si>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</si>
  <si>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</si>
  <si>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</si>
  <si>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</si>
  <si>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</si>
  <si>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</si>
  <si>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</si>
  <si>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</si>
  <si>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</si>
  <si>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</si>
  <si>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</si>
  <si>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</si>
  <si>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</si>
  <si>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</si>
  <si>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</si>
  <si>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</si>
  <si>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</si>
  <si>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</si>
  <si>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</si>
  <si>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</si>
  <si>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</si>
  <si>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</si>
  <si>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</si>
  <si>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</si>
  <si>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</si>
  <si>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</si>
  <si>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</si>
  <si>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</si>
  <si>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</si>
  <si>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</si>
  <si>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</si>
  <si>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</si>
  <si>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</si>
  <si>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</si>
  <si>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</si>
  <si>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</si>
  <si>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</si>
  <si>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</si>
  <si>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</si>
  <si>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</si>
  <si>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</si>
  <si>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</si>
  <si>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</si>
  <si>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</si>
  <si>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</si>
  <si>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</si>
  <si>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</si>
  <si>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</si>
  <si>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</si>
  <si>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</si>
  <si>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</si>
  <si>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</si>
  <si>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</si>
  <si>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</si>
  <si>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</si>
  <si>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</si>
  <si>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</si>
  <si>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</si>
  <si>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</si>
  <si>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</si>
  <si>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</si>
  <si>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</si>
  <si>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</si>
  <si>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</si>
  <si>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</si>
  <si>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</si>
  <si>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</si>
  <si>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</si>
  <si>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</si>
  <si>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</si>
  <si>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</si>
  <si>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</si>
  <si>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</si>
  <si>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</si>
  <si>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</si>
  <si>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</si>
  <si>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</si>
  <si>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</si>
  <si>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</si>
  <si>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</si>
  <si>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</si>
  <si>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</si>
  <si>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</si>
  <si>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</si>
  <si>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</si>
  <si>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</si>
  <si>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</si>
  <si>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</si>
  <si>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</si>
  <si>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</si>
  <si>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</si>
  <si>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</si>
  <si>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</si>
  <si>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</si>
  <si>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</si>
  <si>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</si>
  <si>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</si>
  <si>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</si>
  <si>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</si>
  <si>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</si>
  <si>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</si>
  <si>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</si>
  <si>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</si>
  <si>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</si>
  <si>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</si>
  <si>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</si>
  <si>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</si>
  <si>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</si>
  <si>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</si>
  <si>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</si>
  <si>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</si>
  <si>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</si>
  <si>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</si>
  <si>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</si>
  <si>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</si>
  <si>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</si>
  <si>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</si>
  <si>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</si>
  <si>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</si>
  <si>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</si>
  <si>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</si>
  <si>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</si>
  <si>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</si>
  <si>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</si>
  <si>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</si>
  <si>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</si>
  <si>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</si>
  <si>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</si>
  <si>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</si>
  <si>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</si>
  <si>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</si>
  <si>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</si>
  <si>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</si>
  <si>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</si>
  <si>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</si>
  <si>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</si>
  <si>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</si>
  <si>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</si>
  <si>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</si>
  <si>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</si>
  <si>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</si>
  <si>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</si>
  <si>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</si>
  <si>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</si>
  <si>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</si>
  <si>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</si>
  <si>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</si>
  <si>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</si>
  <si>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</si>
  <si>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</si>
  <si>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</si>
  <si>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</si>
  <si>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</si>
  <si>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</si>
  <si>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</si>
  <si>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</si>
  <si>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</si>
  <si>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</si>
  <si>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</si>
  <si>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</si>
  <si>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</si>
  <si>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</si>
  <si>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</si>
  <si>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</si>
  <si>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</si>
  <si>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</si>
  <si>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</si>
  <si>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</si>
  <si>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</si>
  <si>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</si>
  <si>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</si>
  <si>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</si>
  <si>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</si>
  <si>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</si>
  <si>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</si>
  <si>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</si>
  <si>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</si>
  <si>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</si>
  <si>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</si>
  <si>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</si>
  <si>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</si>
  <si>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</si>
  <si>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</si>
  <si>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</si>
  <si>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</si>
  <si>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</si>
  <si>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</si>
  <si>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</si>
  <si>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 Вєтошкін Дмитро Володимирович</t>
  </si>
  <si>
    <t>1.3.4</t>
  </si>
  <si>
    <t>Мельник Сергій Леонтійович, 3д-художник</t>
  </si>
  <si>
    <t>Паламарчук Дар'я Василівна, Написання сценаріїв для доповненої реальності та відеороликів, авторка текстів для озвучування дикторами, створення ескізів персонажів у доповненій реальності, промоція проєкту онлайн та офлайн, організація та проведення зустрічей із дітьми</t>
  </si>
  <si>
    <t>Сімуткін Микола Юрійович, Unity програміст (програмування, адаптація мобільного додатку до різних операційних систем мобільних пристоїв)</t>
  </si>
  <si>
    <t>Бадрак Наталя Петрівна, бухгалтер</t>
  </si>
  <si>
    <t>3.1.4</t>
  </si>
  <si>
    <t>3.1.5</t>
  </si>
  <si>
    <t>3.1.6</t>
  </si>
  <si>
    <t>Найменування інструменту (пензлі художні)</t>
  </si>
  <si>
    <t>Найменування інструменту (палітри художні)</t>
  </si>
  <si>
    <t>Найменування інвентаря (полотна художні)</t>
  </si>
  <si>
    <t>Найменування інвентаря (папір акварельний папка 20 аркушів А4)</t>
  </si>
  <si>
    <t>Найменування інвентаря (фарби гуашеві художні 200 мл)</t>
  </si>
  <si>
    <t>Найменування інвентаря (фарби акрилові художні Rosa)</t>
  </si>
  <si>
    <t>м.Вінниця, вул. Миколи Оводова, 22 (Креативний простір “Артинов”), 120 кв.м.</t>
  </si>
  <si>
    <t xml:space="preserve">м.Вінниця, вул. 600-річчя, 1, 30 кв.м  </t>
  </si>
  <si>
    <t>( діб)</t>
  </si>
  <si>
    <t xml:space="preserve"> (годин,)</t>
  </si>
  <si>
    <t>діб</t>
  </si>
  <si>
    <t>м.Вінниця вул.С.Петлюри 15  111,4кв.м</t>
  </si>
  <si>
    <t>Зовнішній жорсткий диск 2 Тб</t>
  </si>
  <si>
    <t>Банерна металева конструкція 2х3 м</t>
  </si>
  <si>
    <t>Виготовлення макетів плакату, банера та 2 видів наклейок у книги</t>
  </si>
  <si>
    <t>Друк плакатів формату А3</t>
  </si>
  <si>
    <t>Друк банерів 2*3</t>
  </si>
  <si>
    <t>Друк наклейок у книги 2 видів</t>
  </si>
  <si>
    <t>год.</t>
  </si>
  <si>
    <t>Рекламні витрати (таргетована реклама)</t>
  </si>
  <si>
    <t>шт</t>
  </si>
  <si>
    <t>місяць</t>
  </si>
  <si>
    <t>Запис та обробка дикторських голосів</t>
  </si>
  <si>
    <t>Послуги мастерингу та зведення звуку</t>
  </si>
  <si>
    <t>ГО "Центр візуальних проектів"</t>
  </si>
  <si>
    <t>Культурно-мистецький проект "Оживаючі екологічні казки"</t>
  </si>
  <si>
    <t>Відновлення культурно-мистецької діяльності</t>
  </si>
  <si>
    <t>Відновлення культурно-мистецької діяльності (культурно-мистецькі проєкти)</t>
  </si>
  <si>
    <t>Громадська Організація "ЦЕНТР ВІЗУАЛЬНИХ ПРОЕКТІВ"</t>
  </si>
  <si>
    <t>Оживаючі екологічні казки</t>
  </si>
  <si>
    <t>31.10.2023р.</t>
  </si>
  <si>
    <t>01.07.2023р.</t>
  </si>
  <si>
    <t>за період з  01.07.2023 року по 31.10.2023 року.</t>
  </si>
  <si>
    <t>від "30" червня 2023 року</t>
  </si>
  <si>
    <t>до Договору про надання гранту № 5RCA11-31970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</si>
</sst>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000"/>
  </numFmts>
  <fonts count="3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0" fontId="37" fillId="0" borderId="57" xfId="0" applyFont="1" applyBorder="1" applyAlignment="1">
      <alignment vertical="top" wrapText="1"/>
    </xf>
    <xf numFmtId="0" fontId="38" fillId="0" borderId="56" xfId="0" applyFont="1" applyBorder="1" applyAlignment="1">
      <alignment horizontal="center" vertical="top"/>
    </xf>
    <xf numFmtId="14" fontId="1" fillId="0" borderId="0" xfId="0" applyNumberFormat="1" applyFont="1"/>
    <xf numFmtId="167" fontId="1" fillId="0" borderId="62" xfId="0" applyNumberFormat="1" applyFont="1" applyBorder="1" applyAlignment="1">
      <alignment horizontal="right" vertical="top" wrapText="1"/>
    </xf>
    <xf numFmtId="0" fontId="0" fillId="0" borderId="0" xfId="0"/>
    <xf numFmtId="0" fontId="8" fillId="0" borderId="42" xfId="0" applyFont="1" applyBorder="1" applyAlignment="1">
      <alignment horizontal="center" vertical="center" wrapText="1"/>
    </xf>
    <xf numFmtId="10" fontId="8" fillId="0" borderId="42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10" fontId="13" fillId="0" borderId="42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15" fillId="7" borderId="110" xfId="0" applyNumberFormat="1" applyFont="1" applyFill="1" applyBorder="1" applyAlignment="1">
      <alignment horizontal="right" vertical="center"/>
    </xf>
    <xf numFmtId="4" fontId="15" fillId="7" borderId="111" xfId="0" applyNumberFormat="1" applyFont="1" applyFill="1" applyBorder="1" applyAlignment="1">
      <alignment horizontal="right" vertical="center"/>
    </xf>
    <xf numFmtId="4" fontId="2" fillId="6" borderId="113" xfId="0" applyNumberFormat="1" applyFont="1" applyFill="1" applyBorder="1" applyAlignment="1">
      <alignment horizontal="right" vertical="top"/>
    </xf>
    <xf numFmtId="4" fontId="15" fillId="6" borderId="112" xfId="0" applyNumberFormat="1" applyFont="1" applyFill="1" applyBorder="1" applyAlignment="1">
      <alignment horizontal="right" vertical="top"/>
    </xf>
    <xf numFmtId="10" fontId="15" fillId="6" borderId="114" xfId="0" applyNumberFormat="1" applyFont="1" applyFill="1" applyBorder="1" applyAlignment="1">
      <alignment horizontal="right" vertical="top"/>
    </xf>
    <xf numFmtId="4" fontId="15" fillId="0" borderId="80" xfId="0" applyNumberFormat="1" applyFont="1" applyBorder="1" applyAlignment="1">
      <alignment horizontal="right" vertical="top"/>
    </xf>
    <xf numFmtId="4" fontId="15" fillId="7" borderId="1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3" xfId="0" applyNumberFormat="1" applyFont="1" applyFill="1" applyBorder="1" applyAlignment="1">
      <alignment horizontal="left" vertical="center" wrapText="1"/>
    </xf>
    <xf numFmtId="0" fontId="11" fillId="0" borderId="44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5" fontId="20" fillId="7" borderId="43" xfId="0" applyNumberFormat="1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10" fontId="15" fillId="4" borderId="5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2"/>
  <sheetViews>
    <sheetView tabSelected="1" topLeftCell="A25" workbookViewId="0">
      <selection activeCell="M28" sqref="M28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3" width="20.44140625" customWidth="1"/>
    <col min="4" max="4" width="15.33203125" customWidth="1"/>
    <col min="5" max="5" width="14.33203125" customWidth="1"/>
    <col min="6" max="6" width="16.21875" customWidth="1"/>
    <col min="7" max="7" width="13.6640625" customWidth="1"/>
    <col min="8" max="8" width="16.33203125" customWidth="1"/>
    <col min="9" max="9" width="12.5546875" customWidth="1"/>
    <col min="10" max="10" width="18.77734375" customWidth="1"/>
    <col min="11" max="11" width="12.5546875" customWidth="1"/>
    <col min="12" max="12" width="13.88671875" customWidth="1"/>
    <col min="13" max="13" width="12.5546875" customWidth="1"/>
    <col min="14" max="14" width="15.10937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373" t="s">
        <v>0</v>
      </c>
      <c r="B1" s="36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73" t="s">
        <v>386</v>
      </c>
      <c r="I2" s="368"/>
      <c r="J2" s="3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73" t="s">
        <v>385</v>
      </c>
      <c r="I3" s="368"/>
      <c r="J3" s="36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 t="s">
        <v>378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1" t="s">
        <v>379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 t="s">
        <v>380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1" t="s">
        <v>381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1" t="s">
        <v>383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1" t="s">
        <v>382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74" t="s">
        <v>8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74" t="s">
        <v>9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75" t="s">
        <v>384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76"/>
      <c r="B23" s="369" t="s">
        <v>10</v>
      </c>
      <c r="C23" s="370"/>
      <c r="D23" s="379" t="s">
        <v>11</v>
      </c>
      <c r="E23" s="380"/>
      <c r="F23" s="380"/>
      <c r="G23" s="380"/>
      <c r="H23" s="380"/>
      <c r="I23" s="380"/>
      <c r="J23" s="381"/>
      <c r="K23" s="369" t="s">
        <v>12</v>
      </c>
      <c r="L23" s="370"/>
      <c r="M23" s="369" t="s">
        <v>13</v>
      </c>
      <c r="N23" s="37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77"/>
      <c r="B24" s="371"/>
      <c r="C24" s="37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82" t="s">
        <v>19</v>
      </c>
      <c r="J24" s="372"/>
      <c r="K24" s="371"/>
      <c r="L24" s="372"/>
      <c r="M24" s="371"/>
      <c r="N24" s="37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78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 t="shared" ref="B27:B29" si="0">C27/N27</f>
        <v>1</v>
      </c>
      <c r="C27" s="34">
        <f>'Кошторис  витрат'!G182</f>
        <v>666635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666635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 t="shared" si="0"/>
        <v>0.94872927351525116</v>
      </c>
      <c r="C28" s="42">
        <f>'Кошторис  витрат'!J182</f>
        <v>664119.58559999999</v>
      </c>
      <c r="D28" s="43">
        <v>0</v>
      </c>
      <c r="E28" s="44">
        <v>0</v>
      </c>
      <c r="F28" s="44">
        <v>0</v>
      </c>
      <c r="G28" s="44">
        <v>0</v>
      </c>
      <c r="H28" s="44">
        <v>35890</v>
      </c>
      <c r="I28" s="45">
        <f t="shared" si="1"/>
        <v>5.1270726484748869E-2</v>
      </c>
      <c r="J28" s="42">
        <f t="shared" si="2"/>
        <v>35890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700009.58559999999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 t="shared" si="0"/>
        <v>0.93694637015590354</v>
      </c>
      <c r="C29" s="50">
        <v>533308</v>
      </c>
      <c r="D29" s="51">
        <v>0</v>
      </c>
      <c r="E29" s="52">
        <v>0</v>
      </c>
      <c r="F29" s="52">
        <v>0</v>
      </c>
      <c r="G29" s="52">
        <v>0</v>
      </c>
      <c r="H29" s="52">
        <v>35890</v>
      </c>
      <c r="I29" s="53">
        <f t="shared" si="1"/>
        <v>6.3053629844096432E-2</v>
      </c>
      <c r="J29" s="50">
        <f t="shared" si="2"/>
        <v>35890</v>
      </c>
      <c r="K29" s="49">
        <f t="shared" si="3"/>
        <v>0</v>
      </c>
      <c r="L29" s="50">
        <v>0</v>
      </c>
      <c r="M29" s="54">
        <f>(N29*M28)/N28</f>
        <v>0.81312886524564187</v>
      </c>
      <c r="N29" s="55">
        <f t="shared" si="4"/>
        <v>569198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40</v>
      </c>
      <c r="B30" s="57">
        <f t="shared" ref="B30:N30" si="5">B28-B29</f>
        <v>1.1782903359347618E-2</v>
      </c>
      <c r="C30" s="58">
        <f t="shared" si="5"/>
        <v>130811.58559999999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-1.1782903359347563E-2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0.18687113475435813</v>
      </c>
      <c r="N30" s="64">
        <f t="shared" si="5"/>
        <v>130811.58559999999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354" customFormat="1" ht="21" customHeight="1" x14ac:dyDescent="0.3">
      <c r="A31" s="355"/>
      <c r="B31" s="356"/>
      <c r="C31" s="357"/>
      <c r="D31" s="357"/>
      <c r="E31" s="357"/>
      <c r="F31" s="357"/>
      <c r="G31" s="357"/>
      <c r="H31" s="357"/>
      <c r="I31" s="356"/>
      <c r="J31" s="357"/>
      <c r="K31" s="356"/>
      <c r="L31" s="357"/>
      <c r="M31" s="358"/>
      <c r="N31" s="359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354" customFormat="1" ht="20.399999999999999" customHeight="1" x14ac:dyDescent="0.3">
      <c r="A32" s="355"/>
      <c r="B32" s="356"/>
      <c r="C32" s="357"/>
      <c r="D32" s="357"/>
      <c r="E32" s="357"/>
      <c r="F32" s="357"/>
      <c r="G32" s="357"/>
      <c r="H32" s="357"/>
      <c r="I32" s="356"/>
      <c r="J32" s="357"/>
      <c r="K32" s="356"/>
      <c r="L32" s="357"/>
      <c r="M32" s="358"/>
      <c r="N32" s="359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15.75" customHeight="1" x14ac:dyDescent="0.3">
      <c r="A33" s="3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31" ht="15.75" customHeight="1" x14ac:dyDescent="0.3">
      <c r="A34" s="65"/>
      <c r="B34" s="65" t="s">
        <v>41</v>
      </c>
      <c r="C34" s="383"/>
      <c r="D34" s="384"/>
      <c r="E34" s="384"/>
      <c r="F34" s="65"/>
      <c r="G34" s="66"/>
      <c r="H34" s="66"/>
      <c r="I34" s="67"/>
      <c r="J34" s="383"/>
      <c r="K34" s="384"/>
      <c r="L34" s="384"/>
      <c r="M34" s="384"/>
      <c r="N34" s="384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ht="15.75" customHeight="1" x14ac:dyDescent="0.3">
      <c r="A35" s="5"/>
      <c r="B35" s="5"/>
      <c r="C35" s="5"/>
      <c r="D35" s="68" t="s">
        <v>42</v>
      </c>
      <c r="E35" s="5"/>
      <c r="F35" s="69"/>
      <c r="G35" s="367" t="s">
        <v>43</v>
      </c>
      <c r="H35" s="368"/>
      <c r="I35" s="13"/>
      <c r="J35" s="367" t="s">
        <v>44</v>
      </c>
      <c r="K35" s="368"/>
      <c r="L35" s="368"/>
      <c r="M35" s="368"/>
      <c r="N35" s="36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6">
    <mergeCell ref="G35:H35"/>
    <mergeCell ref="J35:N35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4:E34"/>
    <mergeCell ref="J34:N34"/>
  </mergeCells>
  <pageMargins left="1.0900000000000001" right="0.70866141732283472" top="0.74803149606299213" bottom="0.57999999999999996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4"/>
  <sheetViews>
    <sheetView topLeftCell="B175" workbookViewId="0">
      <selection activeCell="J182" sqref="J182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5.10937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33203125" customWidth="1" outlineLevel="1"/>
    <col min="23" max="23" width="12.6640625" customWidth="1"/>
    <col min="24" max="24" width="12.5546875" customWidth="1"/>
    <col min="25" max="25" width="11" customWidth="1"/>
    <col min="26" max="26" width="10.5546875" customWidth="1"/>
    <col min="27" max="27" width="12.6640625" customWidth="1"/>
    <col min="28" max="28" width="14" customWidth="1"/>
    <col min="29" max="33" width="5.109375" customWidth="1"/>
  </cols>
  <sheetData>
    <row r="1" spans="1:33" ht="18" customHeight="1" x14ac:dyDescent="0.3">
      <c r="A1" s="386" t="s">
        <v>45</v>
      </c>
      <c r="B1" s="368"/>
      <c r="C1" s="368"/>
      <c r="D1" s="368"/>
      <c r="E1" s="36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72"/>
      <c r="D2" s="74" t="s">
        <v>376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72"/>
      <c r="D3" s="74" t="s">
        <v>377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1"/>
      <c r="D4" s="352" t="s">
        <v>383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1"/>
      <c r="D5" s="352" t="s">
        <v>382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387" t="s">
        <v>46</v>
      </c>
      <c r="B7" s="388" t="s">
        <v>47</v>
      </c>
      <c r="C7" s="390" t="s">
        <v>48</v>
      </c>
      <c r="D7" s="392" t="s">
        <v>49</v>
      </c>
      <c r="E7" s="385" t="s">
        <v>50</v>
      </c>
      <c r="F7" s="380"/>
      <c r="G7" s="380"/>
      <c r="H7" s="380"/>
      <c r="I7" s="380"/>
      <c r="J7" s="381"/>
      <c r="K7" s="385" t="s">
        <v>51</v>
      </c>
      <c r="L7" s="380"/>
      <c r="M7" s="380"/>
      <c r="N7" s="380"/>
      <c r="O7" s="380"/>
      <c r="P7" s="381"/>
      <c r="Q7" s="385" t="s">
        <v>52</v>
      </c>
      <c r="R7" s="380"/>
      <c r="S7" s="380"/>
      <c r="T7" s="380"/>
      <c r="U7" s="380"/>
      <c r="V7" s="381"/>
      <c r="W7" s="408" t="s">
        <v>53</v>
      </c>
      <c r="X7" s="380"/>
      <c r="Y7" s="380"/>
      <c r="Z7" s="381"/>
      <c r="AA7" s="409" t="s">
        <v>54</v>
      </c>
      <c r="AB7" s="1"/>
      <c r="AC7" s="1"/>
      <c r="AD7" s="1"/>
      <c r="AE7" s="1"/>
      <c r="AF7" s="1"/>
      <c r="AG7" s="1"/>
    </row>
    <row r="8" spans="1:33" ht="42" customHeight="1" x14ac:dyDescent="0.3">
      <c r="A8" s="377"/>
      <c r="B8" s="389"/>
      <c r="C8" s="391"/>
      <c r="D8" s="393"/>
      <c r="E8" s="400" t="s">
        <v>55</v>
      </c>
      <c r="F8" s="380"/>
      <c r="G8" s="381"/>
      <c r="H8" s="400" t="s">
        <v>56</v>
      </c>
      <c r="I8" s="380"/>
      <c r="J8" s="381"/>
      <c r="K8" s="400" t="s">
        <v>55</v>
      </c>
      <c r="L8" s="380"/>
      <c r="M8" s="381"/>
      <c r="N8" s="400" t="s">
        <v>56</v>
      </c>
      <c r="O8" s="380"/>
      <c r="P8" s="381"/>
      <c r="Q8" s="400" t="s">
        <v>55</v>
      </c>
      <c r="R8" s="380"/>
      <c r="S8" s="381"/>
      <c r="T8" s="400" t="s">
        <v>56</v>
      </c>
      <c r="U8" s="380"/>
      <c r="V8" s="381"/>
      <c r="W8" s="409" t="s">
        <v>57</v>
      </c>
      <c r="X8" s="409" t="s">
        <v>58</v>
      </c>
      <c r="Y8" s="408" t="s">
        <v>59</v>
      </c>
      <c r="Z8" s="381"/>
      <c r="AA8" s="377"/>
      <c r="AB8" s="1"/>
      <c r="AC8" s="1"/>
      <c r="AD8" s="1"/>
      <c r="AE8" s="1"/>
      <c r="AF8" s="1"/>
      <c r="AG8" s="1"/>
    </row>
    <row r="9" spans="1:33" ht="47.4" customHeight="1" x14ac:dyDescent="0.3">
      <c r="A9" s="377"/>
      <c r="B9" s="389"/>
      <c r="C9" s="391"/>
      <c r="D9" s="393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78"/>
      <c r="X9" s="378"/>
      <c r="Y9" s="87" t="s">
        <v>69</v>
      </c>
      <c r="Z9" s="88" t="s">
        <v>20</v>
      </c>
      <c r="AA9" s="378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74</v>
      </c>
      <c r="B13" s="109" t="s">
        <v>75</v>
      </c>
      <c r="C13" s="110" t="s">
        <v>76</v>
      </c>
      <c r="D13" s="111"/>
      <c r="E13" s="112">
        <f>SUM(E14:E16)</f>
        <v>4</v>
      </c>
      <c r="F13" s="113"/>
      <c r="G13" s="114">
        <f t="shared" ref="G13" si="0">SUM(G14:G16)</f>
        <v>140000</v>
      </c>
      <c r="H13" s="112">
        <v>4</v>
      </c>
      <c r="I13" s="113"/>
      <c r="J13" s="114">
        <f t="shared" ref="J13:K13" si="1">SUM(J14:J16)</f>
        <v>140000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140000</v>
      </c>
      <c r="X13" s="114">
        <f t="shared" si="5"/>
        <v>140000</v>
      </c>
      <c r="Y13" s="115">
        <f t="shared" ref="Y13:Y34" si="6">W13-X13</f>
        <v>0</v>
      </c>
      <c r="Z13" s="116">
        <f t="shared" ref="Z13:Z34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77</v>
      </c>
      <c r="B14" s="120" t="s">
        <v>78</v>
      </c>
      <c r="C14" s="121" t="s">
        <v>343</v>
      </c>
      <c r="D14" s="122" t="s">
        <v>80</v>
      </c>
      <c r="E14" s="123">
        <v>4</v>
      </c>
      <c r="F14" s="124">
        <v>35000</v>
      </c>
      <c r="G14" s="125">
        <f t="shared" ref="G14:G16" si="8">E14*F14</f>
        <v>140000</v>
      </c>
      <c r="H14" s="123">
        <v>4</v>
      </c>
      <c r="I14" s="124">
        <v>35000</v>
      </c>
      <c r="J14" s="125">
        <f t="shared" ref="J14:J16" si="9">H14*I14</f>
        <v>140000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140000</v>
      </c>
      <c r="X14" s="127">
        <f t="shared" ref="X14:X16" si="15">J14+P14+V14</f>
        <v>140000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3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74</v>
      </c>
      <c r="B21" s="109" t="s">
        <v>88</v>
      </c>
      <c r="C21" s="153" t="s">
        <v>89</v>
      </c>
      <c r="D21" s="141"/>
      <c r="E21" s="142">
        <f>SUM(E22:E25)</f>
        <v>16</v>
      </c>
      <c r="F21" s="143"/>
      <c r="G21" s="144">
        <f t="shared" ref="G21:H21" si="30">SUM(G22:G25)</f>
        <v>292800</v>
      </c>
      <c r="H21" s="142">
        <f t="shared" si="30"/>
        <v>16</v>
      </c>
      <c r="I21" s="143"/>
      <c r="J21" s="144">
        <f t="shared" ref="J21:K21" si="31">SUM(J22:J25)</f>
        <v>292800</v>
      </c>
      <c r="K21" s="142">
        <f t="shared" si="31"/>
        <v>0</v>
      </c>
      <c r="L21" s="143"/>
      <c r="M21" s="144">
        <f t="shared" ref="M21:N21" si="32">SUM(M22:M25)</f>
        <v>0</v>
      </c>
      <c r="N21" s="142">
        <f t="shared" si="32"/>
        <v>0</v>
      </c>
      <c r="O21" s="143"/>
      <c r="P21" s="144">
        <f t="shared" ref="P21:Q21" si="33">SUM(P22:P25)</f>
        <v>0</v>
      </c>
      <c r="Q21" s="142">
        <f t="shared" si="33"/>
        <v>0</v>
      </c>
      <c r="R21" s="143"/>
      <c r="S21" s="144">
        <f t="shared" ref="S21:T21" si="34">SUM(S22:S25)</f>
        <v>0</v>
      </c>
      <c r="T21" s="142">
        <f t="shared" si="34"/>
        <v>0</v>
      </c>
      <c r="U21" s="143"/>
      <c r="V21" s="144">
        <f t="shared" ref="V21:X21" si="35">SUM(V22:V25)</f>
        <v>0</v>
      </c>
      <c r="W21" s="144">
        <f t="shared" si="35"/>
        <v>292800</v>
      </c>
      <c r="X21" s="144">
        <f t="shared" si="35"/>
        <v>292800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77</v>
      </c>
      <c r="B22" s="120" t="s">
        <v>90</v>
      </c>
      <c r="C22" s="121" t="s">
        <v>345</v>
      </c>
      <c r="D22" s="122" t="s">
        <v>80</v>
      </c>
      <c r="E22" s="123">
        <v>4</v>
      </c>
      <c r="F22" s="124">
        <v>20000</v>
      </c>
      <c r="G22" s="125">
        <f t="shared" ref="G22:G25" si="36">E22*F22</f>
        <v>80000</v>
      </c>
      <c r="H22" s="123">
        <v>4</v>
      </c>
      <c r="I22" s="124">
        <v>20000</v>
      </c>
      <c r="J22" s="125">
        <f t="shared" ref="J22:J25" si="37">H22*I22</f>
        <v>80000</v>
      </c>
      <c r="K22" s="123"/>
      <c r="L22" s="124"/>
      <c r="M22" s="125">
        <f t="shared" ref="M22:M25" si="38">K22*L22</f>
        <v>0</v>
      </c>
      <c r="N22" s="123"/>
      <c r="O22" s="124"/>
      <c r="P22" s="125">
        <f t="shared" ref="P22:P25" si="39">N22*O22</f>
        <v>0</v>
      </c>
      <c r="Q22" s="123"/>
      <c r="R22" s="124"/>
      <c r="S22" s="125">
        <f t="shared" ref="S22:S25" si="40">Q22*R22</f>
        <v>0</v>
      </c>
      <c r="T22" s="123"/>
      <c r="U22" s="124"/>
      <c r="V22" s="125">
        <f t="shared" ref="V22:V25" si="41">T22*U22</f>
        <v>0</v>
      </c>
      <c r="W22" s="126">
        <f t="shared" ref="W22:W25" si="42">G22+M22+S22</f>
        <v>80000</v>
      </c>
      <c r="X22" s="127">
        <f t="shared" ref="X22:X25" si="43">J22+P22+V22</f>
        <v>80000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54" customHeight="1" x14ac:dyDescent="0.3">
      <c r="A23" s="119" t="s">
        <v>77</v>
      </c>
      <c r="B23" s="120" t="s">
        <v>92</v>
      </c>
      <c r="C23" s="121" t="s">
        <v>346</v>
      </c>
      <c r="D23" s="122" t="s">
        <v>80</v>
      </c>
      <c r="E23" s="123">
        <v>4</v>
      </c>
      <c r="F23" s="124">
        <v>35000</v>
      </c>
      <c r="G23" s="125">
        <f t="shared" si="36"/>
        <v>140000</v>
      </c>
      <c r="H23" s="123">
        <v>4</v>
      </c>
      <c r="I23" s="124">
        <v>35000</v>
      </c>
      <c r="J23" s="125">
        <f t="shared" si="37"/>
        <v>140000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140000</v>
      </c>
      <c r="X23" s="127">
        <f t="shared" si="43"/>
        <v>140000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s="347" customFormat="1" ht="46.5" customHeight="1" x14ac:dyDescent="0.3">
      <c r="A24" s="119" t="s">
        <v>77</v>
      </c>
      <c r="B24" s="120" t="s">
        <v>93</v>
      </c>
      <c r="C24" s="121" t="s">
        <v>347</v>
      </c>
      <c r="D24" s="122" t="s">
        <v>80</v>
      </c>
      <c r="E24" s="135">
        <v>4</v>
      </c>
      <c r="F24" s="136">
        <v>10000</v>
      </c>
      <c r="G24" s="125">
        <f t="shared" si="36"/>
        <v>40000</v>
      </c>
      <c r="H24" s="135">
        <v>4</v>
      </c>
      <c r="I24" s="136">
        <v>10000</v>
      </c>
      <c r="J24" s="125">
        <f t="shared" si="37"/>
        <v>40000</v>
      </c>
      <c r="K24" s="135"/>
      <c r="L24" s="136"/>
      <c r="M24" s="125">
        <f t="shared" si="38"/>
        <v>0</v>
      </c>
      <c r="N24" s="135"/>
      <c r="O24" s="136"/>
      <c r="P24" s="125">
        <f t="shared" si="39"/>
        <v>0</v>
      </c>
      <c r="Q24" s="135"/>
      <c r="R24" s="136"/>
      <c r="S24" s="125">
        <f t="shared" si="40"/>
        <v>0</v>
      </c>
      <c r="T24" s="135"/>
      <c r="U24" s="136"/>
      <c r="V24" s="125">
        <f t="shared" si="41"/>
        <v>0</v>
      </c>
      <c r="W24" s="126">
        <f t="shared" si="42"/>
        <v>40000</v>
      </c>
      <c r="X24" s="127">
        <f t="shared" si="43"/>
        <v>40000</v>
      </c>
      <c r="Y24" s="127">
        <f t="shared" si="6"/>
        <v>0</v>
      </c>
      <c r="Z24" s="128">
        <f t="shared" si="7"/>
        <v>0</v>
      </c>
      <c r="AA24" s="139"/>
      <c r="AB24" s="131"/>
      <c r="AC24" s="131"/>
      <c r="AD24" s="131"/>
      <c r="AE24" s="131"/>
      <c r="AF24" s="131"/>
      <c r="AG24" s="131"/>
    </row>
    <row r="25" spans="1:33" ht="30" customHeight="1" x14ac:dyDescent="0.3">
      <c r="A25" s="132" t="s">
        <v>77</v>
      </c>
      <c r="B25" s="120" t="s">
        <v>344</v>
      </c>
      <c r="C25" s="121" t="s">
        <v>348</v>
      </c>
      <c r="D25" s="134" t="s">
        <v>80</v>
      </c>
      <c r="E25" s="135">
        <v>4</v>
      </c>
      <c r="F25" s="136">
        <v>8200</v>
      </c>
      <c r="G25" s="137">
        <f t="shared" si="36"/>
        <v>32800</v>
      </c>
      <c r="H25" s="135">
        <v>4</v>
      </c>
      <c r="I25" s="136">
        <v>8200</v>
      </c>
      <c r="J25" s="137">
        <f t="shared" si="37"/>
        <v>32800</v>
      </c>
      <c r="K25" s="149"/>
      <c r="L25" s="150"/>
      <c r="M25" s="151">
        <f t="shared" si="38"/>
        <v>0</v>
      </c>
      <c r="N25" s="149"/>
      <c r="O25" s="150"/>
      <c r="P25" s="151">
        <f t="shared" si="39"/>
        <v>0</v>
      </c>
      <c r="Q25" s="149"/>
      <c r="R25" s="150"/>
      <c r="S25" s="151">
        <f t="shared" si="40"/>
        <v>0</v>
      </c>
      <c r="T25" s="149"/>
      <c r="U25" s="150"/>
      <c r="V25" s="151">
        <f t="shared" si="41"/>
        <v>0</v>
      </c>
      <c r="W25" s="138">
        <f t="shared" si="42"/>
        <v>32800</v>
      </c>
      <c r="X25" s="127">
        <f t="shared" si="43"/>
        <v>32800</v>
      </c>
      <c r="Y25" s="127">
        <f t="shared" si="6"/>
        <v>0</v>
      </c>
      <c r="Z25" s="128">
        <f t="shared" si="7"/>
        <v>0</v>
      </c>
      <c r="AA25" s="152"/>
      <c r="AB25" s="131"/>
      <c r="AC25" s="131"/>
      <c r="AD25" s="131"/>
      <c r="AE25" s="131"/>
      <c r="AF25" s="131"/>
      <c r="AG25" s="131"/>
    </row>
    <row r="26" spans="1:33" ht="30" customHeight="1" x14ac:dyDescent="0.3">
      <c r="A26" s="108" t="s">
        <v>72</v>
      </c>
      <c r="B26" s="155" t="s">
        <v>94</v>
      </c>
      <c r="C26" s="140" t="s">
        <v>95</v>
      </c>
      <c r="D26" s="141"/>
      <c r="E26" s="142">
        <f>SUM(E27:E29)</f>
        <v>432800</v>
      </c>
      <c r="F26" s="143"/>
      <c r="G26" s="144">
        <f t="shared" ref="G26:H26" si="44">SUM(G27:G29)</f>
        <v>95216</v>
      </c>
      <c r="H26" s="142">
        <f t="shared" si="44"/>
        <v>432800</v>
      </c>
      <c r="I26" s="143"/>
      <c r="J26" s="144">
        <f t="shared" ref="J26:K26" si="45">SUM(J27:J29)</f>
        <v>95216</v>
      </c>
      <c r="K26" s="142">
        <f t="shared" si="45"/>
        <v>0</v>
      </c>
      <c r="L26" s="143"/>
      <c r="M26" s="144">
        <f t="shared" ref="M26:N26" si="46">SUM(M27:M29)</f>
        <v>0</v>
      </c>
      <c r="N26" s="142">
        <f t="shared" si="46"/>
        <v>0</v>
      </c>
      <c r="O26" s="143"/>
      <c r="P26" s="144">
        <f t="shared" ref="P26:Q26" si="47">SUM(P27:P29)</f>
        <v>0</v>
      </c>
      <c r="Q26" s="142">
        <f t="shared" si="47"/>
        <v>0</v>
      </c>
      <c r="R26" s="143"/>
      <c r="S26" s="144">
        <f t="shared" ref="S26:T26" si="48">SUM(S27:S29)</f>
        <v>0</v>
      </c>
      <c r="T26" s="142">
        <f t="shared" si="48"/>
        <v>0</v>
      </c>
      <c r="U26" s="143"/>
      <c r="V26" s="144">
        <f t="shared" ref="V26:X26" si="49">SUM(V27:V29)</f>
        <v>0</v>
      </c>
      <c r="W26" s="144">
        <f t="shared" si="49"/>
        <v>95216</v>
      </c>
      <c r="X26" s="144">
        <f t="shared" si="49"/>
        <v>95216</v>
      </c>
      <c r="Y26" s="115">
        <f t="shared" si="6"/>
        <v>0</v>
      </c>
      <c r="Z26" s="116">
        <f t="shared" si="7"/>
        <v>0</v>
      </c>
      <c r="AA26" s="146"/>
      <c r="AB26" s="7"/>
      <c r="AC26" s="7"/>
      <c r="AD26" s="7"/>
      <c r="AE26" s="7"/>
      <c r="AF26" s="7"/>
      <c r="AG26" s="7"/>
    </row>
    <row r="27" spans="1:33" ht="30" customHeight="1" x14ac:dyDescent="0.3">
      <c r="A27" s="156" t="s">
        <v>77</v>
      </c>
      <c r="B27" s="157" t="s">
        <v>96</v>
      </c>
      <c r="C27" s="121" t="s">
        <v>97</v>
      </c>
      <c r="D27" s="158"/>
      <c r="E27" s="159">
        <f>G13</f>
        <v>140000</v>
      </c>
      <c r="F27" s="160">
        <v>0.22</v>
      </c>
      <c r="G27" s="161">
        <f t="shared" ref="G27:G29" si="50">E27*F27</f>
        <v>30800</v>
      </c>
      <c r="H27" s="159">
        <f>J13</f>
        <v>140000</v>
      </c>
      <c r="I27" s="160">
        <v>0.22</v>
      </c>
      <c r="J27" s="161">
        <f t="shared" ref="J27:J29" si="51">H27*I27</f>
        <v>30800</v>
      </c>
      <c r="K27" s="159">
        <f>M13</f>
        <v>0</v>
      </c>
      <c r="L27" s="160">
        <v>0.22</v>
      </c>
      <c r="M27" s="161">
        <f t="shared" ref="M27:M29" si="52">K27*L27</f>
        <v>0</v>
      </c>
      <c r="N27" s="159">
        <f>P13</f>
        <v>0</v>
      </c>
      <c r="O27" s="160">
        <v>0.22</v>
      </c>
      <c r="P27" s="161">
        <f t="shared" ref="P27:P29" si="53">N27*O27</f>
        <v>0</v>
      </c>
      <c r="Q27" s="159">
        <f>S13</f>
        <v>0</v>
      </c>
      <c r="R27" s="160">
        <v>0.22</v>
      </c>
      <c r="S27" s="161">
        <f t="shared" ref="S27:S29" si="54">Q27*R27</f>
        <v>0</v>
      </c>
      <c r="T27" s="159">
        <f>V13</f>
        <v>0</v>
      </c>
      <c r="U27" s="160">
        <v>0.22</v>
      </c>
      <c r="V27" s="161">
        <f t="shared" ref="V27:V29" si="55">T27*U27</f>
        <v>0</v>
      </c>
      <c r="W27" s="127">
        <f t="shared" ref="W27:W29" si="56">G27+M27+S27</f>
        <v>30800</v>
      </c>
      <c r="X27" s="127">
        <f t="shared" ref="X27:X29" si="57">J27+P27+V27</f>
        <v>30800</v>
      </c>
      <c r="Y27" s="127">
        <f t="shared" si="6"/>
        <v>0</v>
      </c>
      <c r="Z27" s="128">
        <f t="shared" si="7"/>
        <v>0</v>
      </c>
      <c r="AA27" s="162"/>
      <c r="AB27" s="130"/>
      <c r="AC27" s="131"/>
      <c r="AD27" s="131"/>
      <c r="AE27" s="131"/>
      <c r="AF27" s="131"/>
      <c r="AG27" s="131"/>
    </row>
    <row r="28" spans="1:33" ht="30" customHeight="1" x14ac:dyDescent="0.3">
      <c r="A28" s="119" t="s">
        <v>77</v>
      </c>
      <c r="B28" s="120" t="s">
        <v>98</v>
      </c>
      <c r="C28" s="121" t="s">
        <v>99</v>
      </c>
      <c r="D28" s="122"/>
      <c r="E28" s="123">
        <f>G17</f>
        <v>0</v>
      </c>
      <c r="F28" s="124">
        <v>0.22</v>
      </c>
      <c r="G28" s="125">
        <f t="shared" si="50"/>
        <v>0</v>
      </c>
      <c r="H28" s="123">
        <f>J17</f>
        <v>0</v>
      </c>
      <c r="I28" s="124">
        <v>0.22</v>
      </c>
      <c r="J28" s="125">
        <f t="shared" si="51"/>
        <v>0</v>
      </c>
      <c r="K28" s="123">
        <f>M17</f>
        <v>0</v>
      </c>
      <c r="L28" s="124">
        <v>0.22</v>
      </c>
      <c r="M28" s="125">
        <f t="shared" si="52"/>
        <v>0</v>
      </c>
      <c r="N28" s="123">
        <f>P17</f>
        <v>0</v>
      </c>
      <c r="O28" s="124">
        <v>0.22</v>
      </c>
      <c r="P28" s="125">
        <f t="shared" si="53"/>
        <v>0</v>
      </c>
      <c r="Q28" s="123">
        <f>S17</f>
        <v>0</v>
      </c>
      <c r="R28" s="124">
        <v>0.22</v>
      </c>
      <c r="S28" s="125">
        <f t="shared" si="54"/>
        <v>0</v>
      </c>
      <c r="T28" s="123">
        <f>V17</f>
        <v>0</v>
      </c>
      <c r="U28" s="124">
        <v>0.22</v>
      </c>
      <c r="V28" s="125">
        <f t="shared" si="55"/>
        <v>0</v>
      </c>
      <c r="W28" s="126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2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32" t="s">
        <v>77</v>
      </c>
      <c r="B29" s="154" t="s">
        <v>100</v>
      </c>
      <c r="C29" s="163" t="s">
        <v>89</v>
      </c>
      <c r="D29" s="134"/>
      <c r="E29" s="135">
        <f>G21</f>
        <v>292800</v>
      </c>
      <c r="F29" s="136">
        <v>0.22</v>
      </c>
      <c r="G29" s="137">
        <f t="shared" si="50"/>
        <v>64416</v>
      </c>
      <c r="H29" s="135">
        <f>J21</f>
        <v>292800</v>
      </c>
      <c r="I29" s="136">
        <v>0.22</v>
      </c>
      <c r="J29" s="137">
        <f t="shared" si="51"/>
        <v>64416</v>
      </c>
      <c r="K29" s="135">
        <f>M21</f>
        <v>0</v>
      </c>
      <c r="L29" s="136">
        <v>0.22</v>
      </c>
      <c r="M29" s="137">
        <f t="shared" si="52"/>
        <v>0</v>
      </c>
      <c r="N29" s="135">
        <f>P21</f>
        <v>0</v>
      </c>
      <c r="O29" s="136">
        <v>0.22</v>
      </c>
      <c r="P29" s="137">
        <f t="shared" si="53"/>
        <v>0</v>
      </c>
      <c r="Q29" s="135">
        <f>S21</f>
        <v>0</v>
      </c>
      <c r="R29" s="136">
        <v>0.22</v>
      </c>
      <c r="S29" s="137">
        <f t="shared" si="54"/>
        <v>0</v>
      </c>
      <c r="T29" s="135">
        <f>V21</f>
        <v>0</v>
      </c>
      <c r="U29" s="136">
        <v>0.22</v>
      </c>
      <c r="V29" s="137">
        <f t="shared" si="55"/>
        <v>0</v>
      </c>
      <c r="W29" s="138">
        <f t="shared" si="56"/>
        <v>64416</v>
      </c>
      <c r="X29" s="127">
        <f t="shared" si="57"/>
        <v>64416</v>
      </c>
      <c r="Y29" s="127">
        <f t="shared" si="6"/>
        <v>0</v>
      </c>
      <c r="Z29" s="128">
        <f t="shared" si="7"/>
        <v>0</v>
      </c>
      <c r="AA29" s="139"/>
      <c r="AB29" s="131"/>
      <c r="AC29" s="131"/>
      <c r="AD29" s="131"/>
      <c r="AE29" s="131"/>
      <c r="AF29" s="131"/>
      <c r="AG29" s="131"/>
    </row>
    <row r="30" spans="1:33" ht="30" customHeight="1" x14ac:dyDescent="0.3">
      <c r="A30" s="108" t="s">
        <v>74</v>
      </c>
      <c r="B30" s="155" t="s">
        <v>101</v>
      </c>
      <c r="C30" s="140" t="s">
        <v>102</v>
      </c>
      <c r="D30" s="141"/>
      <c r="E30" s="142">
        <f>SUM(E31:E33)</f>
        <v>0</v>
      </c>
      <c r="F30" s="143"/>
      <c r="G30" s="144">
        <f t="shared" ref="G30:H30" si="58">SUM(G31:G33)</f>
        <v>0</v>
      </c>
      <c r="H30" s="142">
        <f t="shared" si="58"/>
        <v>0</v>
      </c>
      <c r="I30" s="143"/>
      <c r="J30" s="144">
        <f t="shared" ref="J30:K30" si="59">SUM(J31:J33)</f>
        <v>0</v>
      </c>
      <c r="K30" s="142">
        <f t="shared" si="59"/>
        <v>0</v>
      </c>
      <c r="L30" s="143"/>
      <c r="M30" s="144">
        <f t="shared" ref="M30:N30" si="60">SUM(M31:M33)</f>
        <v>0</v>
      </c>
      <c r="N30" s="142">
        <f t="shared" si="60"/>
        <v>0</v>
      </c>
      <c r="O30" s="143"/>
      <c r="P30" s="144">
        <f t="shared" ref="P30:Q30" si="61">SUM(P31:P33)</f>
        <v>0</v>
      </c>
      <c r="Q30" s="142">
        <f t="shared" si="61"/>
        <v>0</v>
      </c>
      <c r="R30" s="143"/>
      <c r="S30" s="144">
        <f t="shared" ref="S30:T30" si="62">SUM(S31:S33)</f>
        <v>0</v>
      </c>
      <c r="T30" s="142">
        <f t="shared" si="62"/>
        <v>0</v>
      </c>
      <c r="U30" s="143"/>
      <c r="V30" s="144">
        <f t="shared" ref="V30:X30" si="63">SUM(V31:V33)</f>
        <v>0</v>
      </c>
      <c r="W30" s="144">
        <f t="shared" si="63"/>
        <v>0</v>
      </c>
      <c r="X30" s="144">
        <f t="shared" si="63"/>
        <v>0</v>
      </c>
      <c r="Y30" s="144">
        <f t="shared" si="6"/>
        <v>0</v>
      </c>
      <c r="Z30" s="144" t="e">
        <f t="shared" si="7"/>
        <v>#DIV/0!</v>
      </c>
      <c r="AA30" s="146"/>
      <c r="AB30" s="7"/>
      <c r="AC30" s="7"/>
      <c r="AD30" s="7"/>
      <c r="AE30" s="7"/>
      <c r="AF30" s="7"/>
      <c r="AG30" s="7"/>
    </row>
    <row r="31" spans="1:33" ht="30" customHeight="1" x14ac:dyDescent="0.3">
      <c r="A31" s="119" t="s">
        <v>77</v>
      </c>
      <c r="B31" s="157" t="s">
        <v>103</v>
      </c>
      <c r="C31" s="121" t="s">
        <v>91</v>
      </c>
      <c r="D31" s="122" t="s">
        <v>80</v>
      </c>
      <c r="E31" s="123"/>
      <c r="F31" s="124"/>
      <c r="G31" s="125">
        <f t="shared" ref="G31:G33" si="64">E31*F31</f>
        <v>0</v>
      </c>
      <c r="H31" s="123"/>
      <c r="I31" s="124"/>
      <c r="J31" s="125">
        <f t="shared" ref="J31:J33" si="65">H31*I31</f>
        <v>0</v>
      </c>
      <c r="K31" s="123"/>
      <c r="L31" s="124"/>
      <c r="M31" s="125">
        <f t="shared" ref="M31:M33" si="66">K31*L31</f>
        <v>0</v>
      </c>
      <c r="N31" s="123"/>
      <c r="O31" s="124"/>
      <c r="P31" s="125">
        <f t="shared" ref="P31:P33" si="67">N31*O31</f>
        <v>0</v>
      </c>
      <c r="Q31" s="123"/>
      <c r="R31" s="124"/>
      <c r="S31" s="125">
        <f t="shared" ref="S31:S33" si="68">Q31*R31</f>
        <v>0</v>
      </c>
      <c r="T31" s="123"/>
      <c r="U31" s="124"/>
      <c r="V31" s="125">
        <f t="shared" ref="V31:V33" si="69">T31*U31</f>
        <v>0</v>
      </c>
      <c r="W31" s="126">
        <f t="shared" ref="W31:W33" si="70">G31+M31+S31</f>
        <v>0</v>
      </c>
      <c r="X31" s="127">
        <f t="shared" ref="X31:X33" si="71">J31+P31+V31</f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3">
      <c r="A32" s="119" t="s">
        <v>77</v>
      </c>
      <c r="B32" s="120" t="s">
        <v>104</v>
      </c>
      <c r="C32" s="121" t="s">
        <v>91</v>
      </c>
      <c r="D32" s="122" t="s">
        <v>80</v>
      </c>
      <c r="E32" s="123"/>
      <c r="F32" s="124"/>
      <c r="G32" s="125">
        <f t="shared" si="64"/>
        <v>0</v>
      </c>
      <c r="H32" s="123"/>
      <c r="I32" s="124"/>
      <c r="J32" s="125">
        <f t="shared" si="65"/>
        <v>0</v>
      </c>
      <c r="K32" s="123"/>
      <c r="L32" s="124"/>
      <c r="M32" s="125">
        <f t="shared" si="66"/>
        <v>0</v>
      </c>
      <c r="N32" s="123"/>
      <c r="O32" s="124"/>
      <c r="P32" s="125">
        <f t="shared" si="67"/>
        <v>0</v>
      </c>
      <c r="Q32" s="123"/>
      <c r="R32" s="124"/>
      <c r="S32" s="125">
        <f t="shared" si="68"/>
        <v>0</v>
      </c>
      <c r="T32" s="123"/>
      <c r="U32" s="124"/>
      <c r="V32" s="125">
        <f t="shared" si="69"/>
        <v>0</v>
      </c>
      <c r="W32" s="126">
        <f t="shared" si="70"/>
        <v>0</v>
      </c>
      <c r="X32" s="127">
        <f t="shared" si="71"/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thickBot="1" x14ac:dyDescent="0.35">
      <c r="A33" s="132" t="s">
        <v>77</v>
      </c>
      <c r="B33" s="133" t="s">
        <v>105</v>
      </c>
      <c r="C33" s="164" t="s">
        <v>91</v>
      </c>
      <c r="D33" s="134" t="s">
        <v>80</v>
      </c>
      <c r="E33" s="135"/>
      <c r="F33" s="136"/>
      <c r="G33" s="137">
        <f t="shared" si="64"/>
        <v>0</v>
      </c>
      <c r="H33" s="123"/>
      <c r="I33" s="136"/>
      <c r="J33" s="137">
        <f t="shared" si="65"/>
        <v>0</v>
      </c>
      <c r="K33" s="149"/>
      <c r="L33" s="150"/>
      <c r="M33" s="151">
        <f t="shared" si="66"/>
        <v>0</v>
      </c>
      <c r="N33" s="149"/>
      <c r="O33" s="150"/>
      <c r="P33" s="151">
        <f t="shared" si="67"/>
        <v>0</v>
      </c>
      <c r="Q33" s="149"/>
      <c r="R33" s="150"/>
      <c r="S33" s="151">
        <f t="shared" si="68"/>
        <v>0</v>
      </c>
      <c r="T33" s="149"/>
      <c r="U33" s="150"/>
      <c r="V33" s="151">
        <f t="shared" si="69"/>
        <v>0</v>
      </c>
      <c r="W33" s="138">
        <f t="shared" si="70"/>
        <v>0</v>
      </c>
      <c r="X33" s="127">
        <f t="shared" si="71"/>
        <v>0</v>
      </c>
      <c r="Y33" s="165">
        <f t="shared" si="6"/>
        <v>0</v>
      </c>
      <c r="Z33" s="128" t="e">
        <f t="shared" si="7"/>
        <v>#DIV/0!</v>
      </c>
      <c r="AA33" s="152"/>
      <c r="AB33" s="7"/>
      <c r="AC33" s="7"/>
      <c r="AD33" s="7"/>
      <c r="AE33" s="7"/>
      <c r="AF33" s="7"/>
      <c r="AG33" s="7"/>
    </row>
    <row r="34" spans="1:33" ht="40.200000000000003" customHeight="1" thickBot="1" x14ac:dyDescent="0.35">
      <c r="A34" s="406" t="s">
        <v>106</v>
      </c>
      <c r="B34" s="407"/>
      <c r="C34" s="407"/>
      <c r="D34" s="169"/>
      <c r="E34" s="171"/>
      <c r="F34" s="171"/>
      <c r="G34" s="172">
        <f>G13+G17+G21+G26+G30</f>
        <v>528016</v>
      </c>
      <c r="H34" s="171"/>
      <c r="I34" s="171"/>
      <c r="J34" s="172">
        <f>J13+J17+J21+J26+J30</f>
        <v>528016</v>
      </c>
      <c r="K34" s="173"/>
      <c r="L34" s="173"/>
      <c r="M34" s="172">
        <f>M13+M17+M21+M26+M30</f>
        <v>0</v>
      </c>
      <c r="N34" s="170"/>
      <c r="O34" s="173"/>
      <c r="P34" s="172">
        <f>P13+P17+P21+P26+P30</f>
        <v>0</v>
      </c>
      <c r="Q34" s="170"/>
      <c r="R34" s="173"/>
      <c r="S34" s="172">
        <f>S13+S17+S21+S26+S30</f>
        <v>0</v>
      </c>
      <c r="T34" s="170"/>
      <c r="U34" s="173"/>
      <c r="V34" s="172">
        <f t="shared" ref="V34:X34" si="72">V13+V17+V21+V26+V30</f>
        <v>0</v>
      </c>
      <c r="W34" s="172">
        <f t="shared" si="72"/>
        <v>528016</v>
      </c>
      <c r="X34" s="174">
        <f t="shared" si="72"/>
        <v>528016</v>
      </c>
      <c r="Y34" s="175">
        <f t="shared" si="6"/>
        <v>0</v>
      </c>
      <c r="Z34" s="176">
        <f t="shared" si="7"/>
        <v>0</v>
      </c>
      <c r="AA34" s="177"/>
      <c r="AB34" s="6"/>
      <c r="AC34" s="7"/>
      <c r="AD34" s="7"/>
      <c r="AE34" s="7"/>
      <c r="AF34" s="7"/>
      <c r="AG34" s="7"/>
    </row>
    <row r="35" spans="1:33" ht="30" customHeight="1" thickBot="1" x14ac:dyDescent="0.35">
      <c r="A35" s="178" t="s">
        <v>72</v>
      </c>
      <c r="B35" s="179">
        <v>2</v>
      </c>
      <c r="C35" s="180" t="s">
        <v>107</v>
      </c>
      <c r="D35" s="18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2"/>
      <c r="Z35" s="106"/>
      <c r="AA35" s="107"/>
      <c r="AB35" s="7"/>
      <c r="AC35" s="7"/>
      <c r="AD35" s="7"/>
      <c r="AE35" s="7"/>
      <c r="AF35" s="7"/>
      <c r="AG35" s="7"/>
    </row>
    <row r="36" spans="1:33" ht="30" customHeight="1" x14ac:dyDescent="0.3">
      <c r="A36" s="108" t="s">
        <v>74</v>
      </c>
      <c r="B36" s="155" t="s">
        <v>108</v>
      </c>
      <c r="C36" s="110" t="s">
        <v>109</v>
      </c>
      <c r="D36" s="111"/>
      <c r="E36" s="112">
        <f>SUM(E37:E39)</f>
        <v>0</v>
      </c>
      <c r="F36" s="113"/>
      <c r="G36" s="114">
        <f t="shared" ref="G36:H36" si="73">SUM(G37:G39)</f>
        <v>0</v>
      </c>
      <c r="H36" s="112">
        <f t="shared" si="73"/>
        <v>0</v>
      </c>
      <c r="I36" s="113"/>
      <c r="J36" s="114">
        <f t="shared" ref="J36:K36" si="74">SUM(J37:J39)</f>
        <v>0</v>
      </c>
      <c r="K36" s="112">
        <f t="shared" si="74"/>
        <v>0</v>
      </c>
      <c r="L36" s="113"/>
      <c r="M36" s="114">
        <f t="shared" ref="M36:N36" si="75">SUM(M37:M39)</f>
        <v>0</v>
      </c>
      <c r="N36" s="112">
        <f t="shared" si="75"/>
        <v>0</v>
      </c>
      <c r="O36" s="113"/>
      <c r="P36" s="114">
        <f t="shared" ref="P36:Q36" si="76">SUM(P37:P39)</f>
        <v>0</v>
      </c>
      <c r="Q36" s="112">
        <f t="shared" si="76"/>
        <v>0</v>
      </c>
      <c r="R36" s="113"/>
      <c r="S36" s="114">
        <f t="shared" ref="S36:T36" si="77">SUM(S37:S39)</f>
        <v>0</v>
      </c>
      <c r="T36" s="112">
        <f t="shared" si="77"/>
        <v>0</v>
      </c>
      <c r="U36" s="113"/>
      <c r="V36" s="114">
        <f t="shared" ref="V36:X36" si="78">SUM(V37:V39)</f>
        <v>0</v>
      </c>
      <c r="W36" s="114">
        <f t="shared" si="78"/>
        <v>0</v>
      </c>
      <c r="X36" s="183">
        <f t="shared" si="78"/>
        <v>0</v>
      </c>
      <c r="Y36" s="143">
        <f t="shared" ref="Y36:Y48" si="79">W36-X36</f>
        <v>0</v>
      </c>
      <c r="Z36" s="184" t="e">
        <f t="shared" ref="Z36:Z48" si="80">Y36/W36</f>
        <v>#DIV/0!</v>
      </c>
      <c r="AA36" s="117"/>
      <c r="AB36" s="185"/>
      <c r="AC36" s="118"/>
      <c r="AD36" s="118"/>
      <c r="AE36" s="118"/>
      <c r="AF36" s="118"/>
      <c r="AG36" s="118"/>
    </row>
    <row r="37" spans="1:33" ht="30" customHeight="1" x14ac:dyDescent="0.3">
      <c r="A37" s="119" t="s">
        <v>77</v>
      </c>
      <c r="B37" s="120" t="s">
        <v>110</v>
      </c>
      <c r="C37" s="121" t="s">
        <v>111</v>
      </c>
      <c r="D37" s="122" t="s">
        <v>112</v>
      </c>
      <c r="E37" s="123"/>
      <c r="F37" s="124"/>
      <c r="G37" s="125">
        <f t="shared" ref="G37:G39" si="81">E37*F37</f>
        <v>0</v>
      </c>
      <c r="H37" s="123"/>
      <c r="I37" s="124"/>
      <c r="J37" s="125">
        <f t="shared" ref="J37:J39" si="82">H37*I37</f>
        <v>0</v>
      </c>
      <c r="K37" s="123"/>
      <c r="L37" s="124"/>
      <c r="M37" s="125">
        <f t="shared" ref="M37:M39" si="83">K37*L37</f>
        <v>0</v>
      </c>
      <c r="N37" s="123"/>
      <c r="O37" s="124"/>
      <c r="P37" s="125">
        <f t="shared" ref="P37:P39" si="84">N37*O37</f>
        <v>0</v>
      </c>
      <c r="Q37" s="123"/>
      <c r="R37" s="124"/>
      <c r="S37" s="125">
        <f t="shared" ref="S37:S39" si="85">Q37*R37</f>
        <v>0</v>
      </c>
      <c r="T37" s="123"/>
      <c r="U37" s="124"/>
      <c r="V37" s="125">
        <f t="shared" ref="V37:V39" si="86">T37*U37</f>
        <v>0</v>
      </c>
      <c r="W37" s="126">
        <f t="shared" ref="W37:W39" si="87">G37+M37+S37</f>
        <v>0</v>
      </c>
      <c r="X37" s="127">
        <f t="shared" ref="X37:X39" si="88">J37+P37+V37</f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3">
      <c r="A38" s="119" t="s">
        <v>77</v>
      </c>
      <c r="B38" s="120" t="s">
        <v>113</v>
      </c>
      <c r="C38" s="121" t="s">
        <v>111</v>
      </c>
      <c r="D38" s="122" t="s">
        <v>112</v>
      </c>
      <c r="E38" s="123"/>
      <c r="F38" s="124"/>
      <c r="G38" s="125">
        <f t="shared" si="81"/>
        <v>0</v>
      </c>
      <c r="H38" s="123"/>
      <c r="I38" s="124"/>
      <c r="J38" s="125">
        <f t="shared" si="82"/>
        <v>0</v>
      </c>
      <c r="K38" s="123"/>
      <c r="L38" s="124"/>
      <c r="M38" s="125">
        <f t="shared" si="83"/>
        <v>0</v>
      </c>
      <c r="N38" s="123"/>
      <c r="O38" s="124"/>
      <c r="P38" s="125">
        <f t="shared" si="84"/>
        <v>0</v>
      </c>
      <c r="Q38" s="123"/>
      <c r="R38" s="124"/>
      <c r="S38" s="125">
        <f t="shared" si="85"/>
        <v>0</v>
      </c>
      <c r="T38" s="123"/>
      <c r="U38" s="124"/>
      <c r="V38" s="125">
        <f t="shared" si="86"/>
        <v>0</v>
      </c>
      <c r="W38" s="126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47" t="s">
        <v>77</v>
      </c>
      <c r="B39" s="154" t="s">
        <v>114</v>
      </c>
      <c r="C39" s="121" t="s">
        <v>111</v>
      </c>
      <c r="D39" s="148" t="s">
        <v>112</v>
      </c>
      <c r="E39" s="149"/>
      <c r="F39" s="150"/>
      <c r="G39" s="151">
        <f t="shared" si="81"/>
        <v>0</v>
      </c>
      <c r="H39" s="149"/>
      <c r="I39" s="150"/>
      <c r="J39" s="151">
        <f t="shared" si="82"/>
        <v>0</v>
      </c>
      <c r="K39" s="149"/>
      <c r="L39" s="150"/>
      <c r="M39" s="151">
        <f t="shared" si="83"/>
        <v>0</v>
      </c>
      <c r="N39" s="149"/>
      <c r="O39" s="150"/>
      <c r="P39" s="151">
        <f t="shared" si="84"/>
        <v>0</v>
      </c>
      <c r="Q39" s="149"/>
      <c r="R39" s="150"/>
      <c r="S39" s="151">
        <f t="shared" si="85"/>
        <v>0</v>
      </c>
      <c r="T39" s="149"/>
      <c r="U39" s="150"/>
      <c r="V39" s="151">
        <f t="shared" si="86"/>
        <v>0</v>
      </c>
      <c r="W39" s="138">
        <f t="shared" si="87"/>
        <v>0</v>
      </c>
      <c r="X39" s="127">
        <f t="shared" si="88"/>
        <v>0</v>
      </c>
      <c r="Y39" s="127">
        <f t="shared" si="79"/>
        <v>0</v>
      </c>
      <c r="Z39" s="128" t="e">
        <f t="shared" si="80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 x14ac:dyDescent="0.3">
      <c r="A40" s="108" t="s">
        <v>74</v>
      </c>
      <c r="B40" s="155" t="s">
        <v>115</v>
      </c>
      <c r="C40" s="153" t="s">
        <v>116</v>
      </c>
      <c r="D40" s="141"/>
      <c r="E40" s="142">
        <f>SUM(E41:E43)</f>
        <v>0</v>
      </c>
      <c r="F40" s="143"/>
      <c r="G40" s="144">
        <f t="shared" ref="G40:H40" si="89">SUM(G41:G43)</f>
        <v>0</v>
      </c>
      <c r="H40" s="142">
        <f t="shared" si="89"/>
        <v>0</v>
      </c>
      <c r="I40" s="143"/>
      <c r="J40" s="144">
        <f t="shared" ref="J40:K40" si="90">SUM(J41:J43)</f>
        <v>0</v>
      </c>
      <c r="K40" s="142">
        <f t="shared" si="90"/>
        <v>0</v>
      </c>
      <c r="L40" s="143"/>
      <c r="M40" s="144">
        <f t="shared" ref="M40:N40" si="91">SUM(M41:M43)</f>
        <v>0</v>
      </c>
      <c r="N40" s="142">
        <f t="shared" si="91"/>
        <v>0</v>
      </c>
      <c r="O40" s="143"/>
      <c r="P40" s="144">
        <f t="shared" ref="P40:Q40" si="92">SUM(P41:P43)</f>
        <v>0</v>
      </c>
      <c r="Q40" s="142">
        <f t="shared" si="92"/>
        <v>0</v>
      </c>
      <c r="R40" s="143"/>
      <c r="S40" s="144">
        <f t="shared" ref="S40:T40" si="93">SUM(S41:S43)</f>
        <v>0</v>
      </c>
      <c r="T40" s="142">
        <f t="shared" si="93"/>
        <v>0</v>
      </c>
      <c r="U40" s="143"/>
      <c r="V40" s="144">
        <f t="shared" ref="V40:X40" si="94">SUM(V41:V43)</f>
        <v>0</v>
      </c>
      <c r="W40" s="144">
        <f t="shared" si="94"/>
        <v>0</v>
      </c>
      <c r="X40" s="144">
        <f t="shared" si="94"/>
        <v>0</v>
      </c>
      <c r="Y40" s="186">
        <f t="shared" si="79"/>
        <v>0</v>
      </c>
      <c r="Z40" s="186" t="e">
        <f t="shared" si="80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 x14ac:dyDescent="0.3">
      <c r="A41" s="119" t="s">
        <v>77</v>
      </c>
      <c r="B41" s="120" t="s">
        <v>117</v>
      </c>
      <c r="C41" s="121" t="s">
        <v>118</v>
      </c>
      <c r="D41" s="122" t="s">
        <v>119</v>
      </c>
      <c r="E41" s="123"/>
      <c r="F41" s="124"/>
      <c r="G41" s="125">
        <f t="shared" ref="G41:G43" si="95">E41*F41</f>
        <v>0</v>
      </c>
      <c r="H41" s="123"/>
      <c r="I41" s="124"/>
      <c r="J41" s="125">
        <f t="shared" ref="J41:J43" si="96">H41*I41</f>
        <v>0</v>
      </c>
      <c r="K41" s="123"/>
      <c r="L41" s="124"/>
      <c r="M41" s="125">
        <f t="shared" ref="M41:M43" si="97">K41*L41</f>
        <v>0</v>
      </c>
      <c r="N41" s="123"/>
      <c r="O41" s="124"/>
      <c r="P41" s="125">
        <f t="shared" ref="P41:P43" si="98">N41*O41</f>
        <v>0</v>
      </c>
      <c r="Q41" s="123"/>
      <c r="R41" s="124"/>
      <c r="S41" s="125">
        <f t="shared" ref="S41:S43" si="99">Q41*R41</f>
        <v>0</v>
      </c>
      <c r="T41" s="123"/>
      <c r="U41" s="124"/>
      <c r="V41" s="125">
        <f t="shared" ref="V41:V43" si="100">T41*U41</f>
        <v>0</v>
      </c>
      <c r="W41" s="126">
        <f t="shared" ref="W41:W43" si="101">G41+M41+S41</f>
        <v>0</v>
      </c>
      <c r="X41" s="127">
        <f t="shared" ref="X41:X43" si="102">J41+P41+V41</f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3">
      <c r="A42" s="119" t="s">
        <v>77</v>
      </c>
      <c r="B42" s="120" t="s">
        <v>120</v>
      </c>
      <c r="C42" s="187" t="s">
        <v>118</v>
      </c>
      <c r="D42" s="122" t="s">
        <v>119</v>
      </c>
      <c r="E42" s="123"/>
      <c r="F42" s="124"/>
      <c r="G42" s="125">
        <f t="shared" si="95"/>
        <v>0</v>
      </c>
      <c r="H42" s="123"/>
      <c r="I42" s="124"/>
      <c r="J42" s="125">
        <f t="shared" si="96"/>
        <v>0</v>
      </c>
      <c r="K42" s="123"/>
      <c r="L42" s="124"/>
      <c r="M42" s="125">
        <f t="shared" si="97"/>
        <v>0</v>
      </c>
      <c r="N42" s="123"/>
      <c r="O42" s="124"/>
      <c r="P42" s="125">
        <f t="shared" si="98"/>
        <v>0</v>
      </c>
      <c r="Q42" s="123"/>
      <c r="R42" s="124"/>
      <c r="S42" s="125">
        <f t="shared" si="99"/>
        <v>0</v>
      </c>
      <c r="T42" s="123"/>
      <c r="U42" s="124"/>
      <c r="V42" s="125">
        <f t="shared" si="100"/>
        <v>0</v>
      </c>
      <c r="W42" s="126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47" t="s">
        <v>77</v>
      </c>
      <c r="B43" s="154" t="s">
        <v>121</v>
      </c>
      <c r="C43" s="188" t="s">
        <v>118</v>
      </c>
      <c r="D43" s="148" t="s">
        <v>119</v>
      </c>
      <c r="E43" s="149"/>
      <c r="F43" s="150"/>
      <c r="G43" s="151">
        <f t="shared" si="95"/>
        <v>0</v>
      </c>
      <c r="H43" s="149"/>
      <c r="I43" s="150"/>
      <c r="J43" s="151">
        <f t="shared" si="96"/>
        <v>0</v>
      </c>
      <c r="K43" s="149"/>
      <c r="L43" s="150"/>
      <c r="M43" s="151">
        <f t="shared" si="97"/>
        <v>0</v>
      </c>
      <c r="N43" s="149"/>
      <c r="O43" s="150"/>
      <c r="P43" s="151">
        <f t="shared" si="98"/>
        <v>0</v>
      </c>
      <c r="Q43" s="149"/>
      <c r="R43" s="150"/>
      <c r="S43" s="151">
        <f t="shared" si="99"/>
        <v>0</v>
      </c>
      <c r="T43" s="149"/>
      <c r="U43" s="150"/>
      <c r="V43" s="151">
        <f t="shared" si="100"/>
        <v>0</v>
      </c>
      <c r="W43" s="138">
        <f t="shared" si="101"/>
        <v>0</v>
      </c>
      <c r="X43" s="127">
        <f t="shared" si="102"/>
        <v>0</v>
      </c>
      <c r="Y43" s="127">
        <f t="shared" si="79"/>
        <v>0</v>
      </c>
      <c r="Z43" s="128" t="e">
        <f t="shared" si="80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3">
      <c r="A44" s="108" t="s">
        <v>74</v>
      </c>
      <c r="B44" s="155" t="s">
        <v>122</v>
      </c>
      <c r="C44" s="153" t="s">
        <v>123</v>
      </c>
      <c r="D44" s="141"/>
      <c r="E44" s="142">
        <f>SUM(E45:E47)</f>
        <v>0</v>
      </c>
      <c r="F44" s="143"/>
      <c r="G44" s="144">
        <f t="shared" ref="G44:H44" si="103">SUM(G45:G47)</f>
        <v>0</v>
      </c>
      <c r="H44" s="142">
        <f t="shared" si="103"/>
        <v>0</v>
      </c>
      <c r="I44" s="143"/>
      <c r="J44" s="144">
        <f t="shared" ref="J44:K44" si="104">SUM(J45:J47)</f>
        <v>0</v>
      </c>
      <c r="K44" s="142">
        <f t="shared" si="104"/>
        <v>0</v>
      </c>
      <c r="L44" s="143"/>
      <c r="M44" s="144">
        <f t="shared" ref="M44:N44" si="105">SUM(M45:M47)</f>
        <v>0</v>
      </c>
      <c r="N44" s="142">
        <f t="shared" si="105"/>
        <v>0</v>
      </c>
      <c r="O44" s="143"/>
      <c r="P44" s="144">
        <f t="shared" ref="P44:Q44" si="106">SUM(P45:P47)</f>
        <v>0</v>
      </c>
      <c r="Q44" s="142">
        <f t="shared" si="106"/>
        <v>0</v>
      </c>
      <c r="R44" s="143"/>
      <c r="S44" s="144">
        <f t="shared" ref="S44:T44" si="107">SUM(S45:S47)</f>
        <v>0</v>
      </c>
      <c r="T44" s="142">
        <f t="shared" si="107"/>
        <v>0</v>
      </c>
      <c r="U44" s="143"/>
      <c r="V44" s="144">
        <f t="shared" ref="V44:X44" si="108">SUM(V45:V47)</f>
        <v>0</v>
      </c>
      <c r="W44" s="144">
        <f t="shared" si="108"/>
        <v>0</v>
      </c>
      <c r="X44" s="144">
        <f t="shared" si="108"/>
        <v>0</v>
      </c>
      <c r="Y44" s="143">
        <f t="shared" si="79"/>
        <v>0</v>
      </c>
      <c r="Z44" s="143" t="e">
        <f t="shared" si="80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3">
      <c r="A45" s="119" t="s">
        <v>77</v>
      </c>
      <c r="B45" s="120" t="s">
        <v>124</v>
      </c>
      <c r="C45" s="121" t="s">
        <v>125</v>
      </c>
      <c r="D45" s="122" t="s">
        <v>119</v>
      </c>
      <c r="E45" s="123"/>
      <c r="F45" s="124"/>
      <c r="G45" s="125">
        <f t="shared" ref="G45:G47" si="109">E45*F45</f>
        <v>0</v>
      </c>
      <c r="H45" s="123"/>
      <c r="I45" s="124"/>
      <c r="J45" s="125">
        <f t="shared" ref="J45:J47" si="110">H45*I45</f>
        <v>0</v>
      </c>
      <c r="K45" s="123"/>
      <c r="L45" s="124"/>
      <c r="M45" s="125">
        <f t="shared" ref="M45:M47" si="111">K45*L45</f>
        <v>0</v>
      </c>
      <c r="N45" s="123"/>
      <c r="O45" s="124"/>
      <c r="P45" s="125">
        <f t="shared" ref="P45:P47" si="112">N45*O45</f>
        <v>0</v>
      </c>
      <c r="Q45" s="123"/>
      <c r="R45" s="124"/>
      <c r="S45" s="125">
        <f t="shared" ref="S45:S47" si="113">Q45*R45</f>
        <v>0</v>
      </c>
      <c r="T45" s="123"/>
      <c r="U45" s="124"/>
      <c r="V45" s="125">
        <f t="shared" ref="V45:V47" si="114">T45*U45</f>
        <v>0</v>
      </c>
      <c r="W45" s="126">
        <f t="shared" ref="W45:W47" si="115">G45+M45+S45</f>
        <v>0</v>
      </c>
      <c r="X45" s="127">
        <f t="shared" ref="X45:X47" si="116">J45+P45+V45</f>
        <v>0</v>
      </c>
      <c r="Y45" s="127">
        <f t="shared" si="79"/>
        <v>0</v>
      </c>
      <c r="Z45" s="128" t="e">
        <f t="shared" si="80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 x14ac:dyDescent="0.3">
      <c r="A46" s="119" t="s">
        <v>77</v>
      </c>
      <c r="B46" s="120" t="s">
        <v>126</v>
      </c>
      <c r="C46" s="121" t="s">
        <v>127</v>
      </c>
      <c r="D46" s="122" t="s">
        <v>119</v>
      </c>
      <c r="E46" s="123"/>
      <c r="F46" s="124"/>
      <c r="G46" s="125">
        <f t="shared" si="109"/>
        <v>0</v>
      </c>
      <c r="H46" s="123"/>
      <c r="I46" s="124"/>
      <c r="J46" s="125">
        <f t="shared" si="110"/>
        <v>0</v>
      </c>
      <c r="K46" s="123"/>
      <c r="L46" s="124"/>
      <c r="M46" s="125">
        <f t="shared" si="111"/>
        <v>0</v>
      </c>
      <c r="N46" s="123"/>
      <c r="O46" s="124"/>
      <c r="P46" s="125">
        <f t="shared" si="112"/>
        <v>0</v>
      </c>
      <c r="Q46" s="123"/>
      <c r="R46" s="124"/>
      <c r="S46" s="125">
        <f t="shared" si="113"/>
        <v>0</v>
      </c>
      <c r="T46" s="123"/>
      <c r="U46" s="124"/>
      <c r="V46" s="125">
        <f t="shared" si="114"/>
        <v>0</v>
      </c>
      <c r="W46" s="126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3">
      <c r="A47" s="132" t="s">
        <v>77</v>
      </c>
      <c r="B47" s="133" t="s">
        <v>128</v>
      </c>
      <c r="C47" s="164" t="s">
        <v>125</v>
      </c>
      <c r="D47" s="134" t="s">
        <v>119</v>
      </c>
      <c r="E47" s="149"/>
      <c r="F47" s="150"/>
      <c r="G47" s="151">
        <f t="shared" si="109"/>
        <v>0</v>
      </c>
      <c r="H47" s="149"/>
      <c r="I47" s="150"/>
      <c r="J47" s="151">
        <f t="shared" si="110"/>
        <v>0</v>
      </c>
      <c r="K47" s="149"/>
      <c r="L47" s="150"/>
      <c r="M47" s="151">
        <f t="shared" si="111"/>
        <v>0</v>
      </c>
      <c r="N47" s="149"/>
      <c r="O47" s="150"/>
      <c r="P47" s="151">
        <f t="shared" si="112"/>
        <v>0</v>
      </c>
      <c r="Q47" s="149"/>
      <c r="R47" s="150"/>
      <c r="S47" s="151">
        <f t="shared" si="113"/>
        <v>0</v>
      </c>
      <c r="T47" s="149"/>
      <c r="U47" s="150"/>
      <c r="V47" s="151">
        <f t="shared" si="114"/>
        <v>0</v>
      </c>
      <c r="W47" s="138">
        <f t="shared" si="115"/>
        <v>0</v>
      </c>
      <c r="X47" s="127">
        <f t="shared" si="116"/>
        <v>0</v>
      </c>
      <c r="Y47" s="127">
        <f t="shared" si="79"/>
        <v>0</v>
      </c>
      <c r="Z47" s="128" t="e">
        <f t="shared" si="80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3">
      <c r="A48" s="166" t="s">
        <v>129</v>
      </c>
      <c r="B48" s="167"/>
      <c r="C48" s="168"/>
      <c r="D48" s="169"/>
      <c r="E48" s="173">
        <f>E44+E40+E36</f>
        <v>0</v>
      </c>
      <c r="F48" s="189"/>
      <c r="G48" s="172">
        <f t="shared" ref="G48:H48" si="117">G44+G40+G36</f>
        <v>0</v>
      </c>
      <c r="H48" s="173">
        <f t="shared" si="117"/>
        <v>0</v>
      </c>
      <c r="I48" s="189"/>
      <c r="J48" s="172">
        <f t="shared" ref="J48:K48" si="118">J44+J40+J36</f>
        <v>0</v>
      </c>
      <c r="K48" s="190">
        <f t="shared" si="118"/>
        <v>0</v>
      </c>
      <c r="L48" s="189"/>
      <c r="M48" s="172">
        <f t="shared" ref="M48:N48" si="119">M44+M40+M36</f>
        <v>0</v>
      </c>
      <c r="N48" s="190">
        <f t="shared" si="119"/>
        <v>0</v>
      </c>
      <c r="O48" s="189"/>
      <c r="P48" s="172">
        <f t="shared" ref="P48:Q48" si="120">P44+P40+P36</f>
        <v>0</v>
      </c>
      <c r="Q48" s="190">
        <f t="shared" si="120"/>
        <v>0</v>
      </c>
      <c r="R48" s="189"/>
      <c r="S48" s="172">
        <f t="shared" ref="S48:T48" si="121">S44+S40+S36</f>
        <v>0</v>
      </c>
      <c r="T48" s="190">
        <f t="shared" si="121"/>
        <v>0</v>
      </c>
      <c r="U48" s="189"/>
      <c r="V48" s="172">
        <f t="shared" ref="V48:X48" si="122">V44+V40+V36</f>
        <v>0</v>
      </c>
      <c r="W48" s="191">
        <f t="shared" si="122"/>
        <v>0</v>
      </c>
      <c r="X48" s="191">
        <f t="shared" si="122"/>
        <v>0</v>
      </c>
      <c r="Y48" s="191">
        <f t="shared" si="79"/>
        <v>0</v>
      </c>
      <c r="Z48" s="191" t="e">
        <f t="shared" si="80"/>
        <v>#DIV/0!</v>
      </c>
      <c r="AA48" s="177"/>
      <c r="AB48" s="7"/>
      <c r="AC48" s="7"/>
      <c r="AD48" s="7"/>
      <c r="AE48" s="7"/>
      <c r="AF48" s="7"/>
      <c r="AG48" s="7"/>
    </row>
    <row r="49" spans="1:33" ht="30" customHeight="1" x14ac:dyDescent="0.3">
      <c r="A49" s="178" t="s">
        <v>72</v>
      </c>
      <c r="B49" s="179">
        <v>3</v>
      </c>
      <c r="C49" s="180" t="s">
        <v>130</v>
      </c>
      <c r="D49" s="18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 x14ac:dyDescent="0.3">
      <c r="A50" s="108" t="s">
        <v>74</v>
      </c>
      <c r="B50" s="155" t="s">
        <v>131</v>
      </c>
      <c r="C50" s="110" t="s">
        <v>132</v>
      </c>
      <c r="D50" s="111"/>
      <c r="E50" s="112">
        <f>SUM(E51:E56)</f>
        <v>150</v>
      </c>
      <c r="F50" s="113"/>
      <c r="G50" s="114">
        <f t="shared" ref="G50:H50" si="123">SUM(G51:G56)</f>
        <v>19050</v>
      </c>
      <c r="H50" s="112">
        <f t="shared" si="123"/>
        <v>152</v>
      </c>
      <c r="I50" s="113"/>
      <c r="J50" s="114">
        <f t="shared" ref="J50:K50" si="124">SUM(J51:J56)</f>
        <v>17896.999</v>
      </c>
      <c r="K50" s="112">
        <f t="shared" si="124"/>
        <v>0</v>
      </c>
      <c r="L50" s="113"/>
      <c r="M50" s="114">
        <f t="shared" ref="M50:N50" si="125">SUM(M51:M56)</f>
        <v>0</v>
      </c>
      <c r="N50" s="112">
        <f t="shared" si="125"/>
        <v>0</v>
      </c>
      <c r="O50" s="113"/>
      <c r="P50" s="114">
        <f t="shared" ref="P50:Q50" si="126">SUM(P51:P56)</f>
        <v>0</v>
      </c>
      <c r="Q50" s="112">
        <f t="shared" si="126"/>
        <v>0</v>
      </c>
      <c r="R50" s="113"/>
      <c r="S50" s="114">
        <f t="shared" ref="S50:T50" si="127">SUM(S51:S56)</f>
        <v>0</v>
      </c>
      <c r="T50" s="112">
        <f t="shared" si="127"/>
        <v>0</v>
      </c>
      <c r="U50" s="113"/>
      <c r="V50" s="114">
        <f t="shared" ref="V50:X50" si="128">SUM(V51:V56)</f>
        <v>0</v>
      </c>
      <c r="W50" s="114">
        <f t="shared" si="128"/>
        <v>19050</v>
      </c>
      <c r="X50" s="114">
        <f t="shared" si="128"/>
        <v>17896.999</v>
      </c>
      <c r="Y50" s="115">
        <f t="shared" ref="Y50:Y60" si="129">W50-X50</f>
        <v>1153.0010000000002</v>
      </c>
      <c r="Z50" s="116">
        <f t="shared" ref="Z50:Z60" si="130">Y50/W50</f>
        <v>6.052498687664043E-2</v>
      </c>
      <c r="AA50" s="117"/>
      <c r="AB50" s="118"/>
      <c r="AC50" s="118"/>
      <c r="AD50" s="118"/>
      <c r="AE50" s="118"/>
      <c r="AF50" s="118"/>
      <c r="AG50" s="118"/>
    </row>
    <row r="51" spans="1:33" ht="30" customHeight="1" x14ac:dyDescent="0.3">
      <c r="A51" s="119" t="s">
        <v>77</v>
      </c>
      <c r="B51" s="120" t="s">
        <v>133</v>
      </c>
      <c r="C51" s="121" t="s">
        <v>352</v>
      </c>
      <c r="D51" s="122" t="s">
        <v>112</v>
      </c>
      <c r="E51" s="242">
        <v>60</v>
      </c>
      <c r="F51" s="243">
        <v>100</v>
      </c>
      <c r="G51" s="125">
        <f t="shared" ref="G51:G56" si="131">E51*F51</f>
        <v>6000</v>
      </c>
      <c r="H51" s="123">
        <v>60</v>
      </c>
      <c r="I51" s="124">
        <v>79</v>
      </c>
      <c r="J51" s="125">
        <f t="shared" ref="J51:J56" si="132">H51*I51</f>
        <v>4740</v>
      </c>
      <c r="K51" s="123"/>
      <c r="L51" s="124"/>
      <c r="M51" s="125">
        <f t="shared" ref="M51:M56" si="133">K51*L51</f>
        <v>0</v>
      </c>
      <c r="N51" s="123"/>
      <c r="O51" s="124"/>
      <c r="P51" s="125">
        <f t="shared" ref="P51:P56" si="134">N51*O51</f>
        <v>0</v>
      </c>
      <c r="Q51" s="123"/>
      <c r="R51" s="124"/>
      <c r="S51" s="125">
        <f t="shared" ref="S51:S56" si="135">Q51*R51</f>
        <v>0</v>
      </c>
      <c r="T51" s="123"/>
      <c r="U51" s="124"/>
      <c r="V51" s="125">
        <f t="shared" ref="V51:V56" si="136">T51*U51</f>
        <v>0</v>
      </c>
      <c r="W51" s="126">
        <f t="shared" ref="W51:W56" si="137">G51+M51+S51</f>
        <v>6000</v>
      </c>
      <c r="X51" s="127">
        <f t="shared" ref="X51:X56" si="138">J51+P51+V51</f>
        <v>4740</v>
      </c>
      <c r="Y51" s="127">
        <f t="shared" si="129"/>
        <v>1260</v>
      </c>
      <c r="Z51" s="128">
        <f t="shared" si="130"/>
        <v>0.21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3">
      <c r="A52" s="119" t="s">
        <v>77</v>
      </c>
      <c r="B52" s="120" t="s">
        <v>135</v>
      </c>
      <c r="C52" s="121" t="s">
        <v>353</v>
      </c>
      <c r="D52" s="122" t="s">
        <v>112</v>
      </c>
      <c r="E52" s="242">
        <v>20</v>
      </c>
      <c r="F52" s="243">
        <v>31</v>
      </c>
      <c r="G52" s="125">
        <f t="shared" si="131"/>
        <v>620</v>
      </c>
      <c r="H52" s="123">
        <v>20</v>
      </c>
      <c r="I52" s="124">
        <v>31</v>
      </c>
      <c r="J52" s="125">
        <f t="shared" si="132"/>
        <v>620</v>
      </c>
      <c r="K52" s="123"/>
      <c r="L52" s="124"/>
      <c r="M52" s="125">
        <f t="shared" si="133"/>
        <v>0</v>
      </c>
      <c r="N52" s="123"/>
      <c r="O52" s="124"/>
      <c r="P52" s="125">
        <f t="shared" si="134"/>
        <v>0</v>
      </c>
      <c r="Q52" s="123"/>
      <c r="R52" s="124"/>
      <c r="S52" s="125">
        <f t="shared" si="135"/>
        <v>0</v>
      </c>
      <c r="T52" s="123"/>
      <c r="U52" s="124"/>
      <c r="V52" s="125">
        <f t="shared" si="136"/>
        <v>0</v>
      </c>
      <c r="W52" s="126">
        <f t="shared" si="137"/>
        <v>620</v>
      </c>
      <c r="X52" s="127">
        <f t="shared" si="138"/>
        <v>620</v>
      </c>
      <c r="Y52" s="127">
        <f t="shared" si="129"/>
        <v>0</v>
      </c>
      <c r="Z52" s="128">
        <f t="shared" si="130"/>
        <v>0</v>
      </c>
      <c r="AA52" s="129"/>
      <c r="AB52" s="131"/>
      <c r="AC52" s="131"/>
      <c r="AD52" s="131"/>
      <c r="AE52" s="131"/>
      <c r="AF52" s="131"/>
      <c r="AG52" s="131"/>
    </row>
    <row r="53" spans="1:33" s="347" customFormat="1" ht="30" customHeight="1" x14ac:dyDescent="0.3">
      <c r="A53" s="119" t="s">
        <v>77</v>
      </c>
      <c r="B53" s="120" t="s">
        <v>137</v>
      </c>
      <c r="C53" s="121" t="s">
        <v>354</v>
      </c>
      <c r="D53" s="122" t="s">
        <v>112</v>
      </c>
      <c r="E53" s="242">
        <v>20</v>
      </c>
      <c r="F53" s="243">
        <v>252</v>
      </c>
      <c r="G53" s="125">
        <f t="shared" si="131"/>
        <v>5040</v>
      </c>
      <c r="H53" s="135">
        <v>20</v>
      </c>
      <c r="I53" s="136">
        <v>252</v>
      </c>
      <c r="J53" s="125">
        <f t="shared" si="132"/>
        <v>5040</v>
      </c>
      <c r="K53" s="135"/>
      <c r="L53" s="136"/>
      <c r="M53" s="137"/>
      <c r="N53" s="135"/>
      <c r="O53" s="136"/>
      <c r="P53" s="137"/>
      <c r="Q53" s="135"/>
      <c r="R53" s="136"/>
      <c r="S53" s="137"/>
      <c r="T53" s="135"/>
      <c r="U53" s="136"/>
      <c r="V53" s="137"/>
      <c r="W53" s="126">
        <f t="shared" si="137"/>
        <v>5040</v>
      </c>
      <c r="X53" s="127">
        <f t="shared" si="138"/>
        <v>5040</v>
      </c>
      <c r="Y53" s="127">
        <f t="shared" si="129"/>
        <v>0</v>
      </c>
      <c r="Z53" s="128">
        <f t="shared" si="130"/>
        <v>0</v>
      </c>
      <c r="AA53" s="139"/>
      <c r="AB53" s="131"/>
      <c r="AC53" s="131"/>
      <c r="AD53" s="131"/>
      <c r="AE53" s="131"/>
      <c r="AF53" s="131"/>
      <c r="AG53" s="131"/>
    </row>
    <row r="54" spans="1:33" s="347" customFormat="1" ht="30" customHeight="1" x14ac:dyDescent="0.3">
      <c r="A54" s="119" t="s">
        <v>77</v>
      </c>
      <c r="B54" s="120" t="s">
        <v>349</v>
      </c>
      <c r="C54" s="121" t="s">
        <v>355</v>
      </c>
      <c r="D54" s="122" t="s">
        <v>112</v>
      </c>
      <c r="E54" s="242">
        <v>10</v>
      </c>
      <c r="F54" s="243">
        <v>351</v>
      </c>
      <c r="G54" s="125">
        <f t="shared" si="131"/>
        <v>3510</v>
      </c>
      <c r="H54" s="135">
        <v>10</v>
      </c>
      <c r="I54" s="136">
        <v>351</v>
      </c>
      <c r="J54" s="125">
        <f t="shared" si="132"/>
        <v>3510</v>
      </c>
      <c r="K54" s="135"/>
      <c r="L54" s="136"/>
      <c r="M54" s="137"/>
      <c r="N54" s="135"/>
      <c r="O54" s="136"/>
      <c r="P54" s="137"/>
      <c r="Q54" s="135"/>
      <c r="R54" s="136"/>
      <c r="S54" s="137"/>
      <c r="T54" s="135"/>
      <c r="U54" s="136"/>
      <c r="V54" s="137"/>
      <c r="W54" s="126">
        <f t="shared" si="137"/>
        <v>3510</v>
      </c>
      <c r="X54" s="127">
        <f t="shared" si="138"/>
        <v>3510</v>
      </c>
      <c r="Y54" s="127">
        <f t="shared" si="129"/>
        <v>0</v>
      </c>
      <c r="Z54" s="128">
        <f t="shared" si="130"/>
        <v>0</v>
      </c>
      <c r="AA54" s="139"/>
      <c r="AB54" s="131"/>
      <c r="AC54" s="131"/>
      <c r="AD54" s="131"/>
      <c r="AE54" s="131"/>
      <c r="AF54" s="131"/>
      <c r="AG54" s="131"/>
    </row>
    <row r="55" spans="1:33" s="347" customFormat="1" ht="30" customHeight="1" x14ac:dyDescent="0.3">
      <c r="A55" s="119" t="s">
        <v>77</v>
      </c>
      <c r="B55" s="120" t="s">
        <v>350</v>
      </c>
      <c r="C55" s="164" t="s">
        <v>356</v>
      </c>
      <c r="D55" s="122" t="s">
        <v>112</v>
      </c>
      <c r="E55" s="348">
        <v>20</v>
      </c>
      <c r="F55" s="349">
        <v>121</v>
      </c>
      <c r="G55" s="125">
        <f t="shared" si="131"/>
        <v>2420</v>
      </c>
      <c r="H55" s="135">
        <v>22</v>
      </c>
      <c r="I55" s="136">
        <v>112.9545</v>
      </c>
      <c r="J55" s="125">
        <f t="shared" si="132"/>
        <v>2484.9989999999998</v>
      </c>
      <c r="K55" s="135"/>
      <c r="L55" s="136"/>
      <c r="M55" s="137"/>
      <c r="N55" s="135"/>
      <c r="O55" s="136"/>
      <c r="P55" s="137"/>
      <c r="Q55" s="135"/>
      <c r="R55" s="136"/>
      <c r="S55" s="137"/>
      <c r="T55" s="135"/>
      <c r="U55" s="136"/>
      <c r="V55" s="137"/>
      <c r="W55" s="126">
        <f t="shared" si="137"/>
        <v>2420</v>
      </c>
      <c r="X55" s="127">
        <f t="shared" si="138"/>
        <v>2484.9989999999998</v>
      </c>
      <c r="Y55" s="127">
        <f t="shared" si="129"/>
        <v>-64.998999999999796</v>
      </c>
      <c r="Z55" s="128">
        <f t="shared" si="130"/>
        <v>-2.6859090909090826E-2</v>
      </c>
      <c r="AA55" s="139"/>
      <c r="AB55" s="131"/>
      <c r="AC55" s="131"/>
      <c r="AD55" s="131"/>
      <c r="AE55" s="131"/>
      <c r="AF55" s="131"/>
      <c r="AG55" s="131"/>
    </row>
    <row r="56" spans="1:33" ht="30" customHeight="1" x14ac:dyDescent="0.3">
      <c r="A56" s="132" t="s">
        <v>77</v>
      </c>
      <c r="B56" s="120" t="s">
        <v>351</v>
      </c>
      <c r="C56" s="164" t="s">
        <v>357</v>
      </c>
      <c r="D56" s="134" t="s">
        <v>112</v>
      </c>
      <c r="E56" s="348">
        <v>20</v>
      </c>
      <c r="F56" s="349">
        <v>73</v>
      </c>
      <c r="G56" s="137">
        <f t="shared" si="131"/>
        <v>1460</v>
      </c>
      <c r="H56" s="135">
        <v>20</v>
      </c>
      <c r="I56" s="136">
        <v>75.099999999999994</v>
      </c>
      <c r="J56" s="125">
        <f t="shared" si="132"/>
        <v>1502</v>
      </c>
      <c r="K56" s="135"/>
      <c r="L56" s="136"/>
      <c r="M56" s="137">
        <f t="shared" si="133"/>
        <v>0</v>
      </c>
      <c r="N56" s="135"/>
      <c r="O56" s="136"/>
      <c r="P56" s="137">
        <f t="shared" si="134"/>
        <v>0</v>
      </c>
      <c r="Q56" s="135"/>
      <c r="R56" s="136"/>
      <c r="S56" s="137">
        <f t="shared" si="135"/>
        <v>0</v>
      </c>
      <c r="T56" s="135"/>
      <c r="U56" s="136"/>
      <c r="V56" s="137">
        <f t="shared" si="136"/>
        <v>0</v>
      </c>
      <c r="W56" s="138">
        <f t="shared" si="137"/>
        <v>1460</v>
      </c>
      <c r="X56" s="127">
        <f t="shared" si="138"/>
        <v>1502</v>
      </c>
      <c r="Y56" s="127">
        <f t="shared" si="129"/>
        <v>-42</v>
      </c>
      <c r="Z56" s="128">
        <f t="shared" si="130"/>
        <v>-2.8767123287671233E-2</v>
      </c>
      <c r="AA56" s="139"/>
      <c r="AB56" s="131"/>
      <c r="AC56" s="131"/>
      <c r="AD56" s="131"/>
      <c r="AE56" s="131"/>
      <c r="AF56" s="131"/>
      <c r="AG56" s="131"/>
    </row>
    <row r="57" spans="1:33" ht="47.25" customHeight="1" x14ac:dyDescent="0.3">
      <c r="A57" s="108" t="s">
        <v>74</v>
      </c>
      <c r="B57" s="155" t="s">
        <v>138</v>
      </c>
      <c r="C57" s="140" t="s">
        <v>139</v>
      </c>
      <c r="D57" s="141"/>
      <c r="E57" s="142"/>
      <c r="F57" s="143"/>
      <c r="G57" s="144"/>
      <c r="H57" s="142"/>
      <c r="I57" s="143"/>
      <c r="J57" s="144"/>
      <c r="K57" s="142">
        <f>SUM(K58:K59)</f>
        <v>0</v>
      </c>
      <c r="L57" s="143"/>
      <c r="M57" s="144">
        <f t="shared" ref="M57:N57" si="139">SUM(M58:M59)</f>
        <v>0</v>
      </c>
      <c r="N57" s="142">
        <f t="shared" si="139"/>
        <v>0</v>
      </c>
      <c r="O57" s="143"/>
      <c r="P57" s="144">
        <f t="shared" ref="P57:Q57" si="140">SUM(P58:P59)</f>
        <v>0</v>
      </c>
      <c r="Q57" s="142">
        <f t="shared" si="140"/>
        <v>0</v>
      </c>
      <c r="R57" s="143"/>
      <c r="S57" s="144">
        <f t="shared" ref="S57:T57" si="141">SUM(S58:S59)</f>
        <v>0</v>
      </c>
      <c r="T57" s="142">
        <f t="shared" si="141"/>
        <v>0</v>
      </c>
      <c r="U57" s="143"/>
      <c r="V57" s="144">
        <f t="shared" ref="V57:X57" si="142">SUM(V58:V59)</f>
        <v>0</v>
      </c>
      <c r="W57" s="144">
        <f t="shared" si="142"/>
        <v>0</v>
      </c>
      <c r="X57" s="144">
        <f t="shared" si="142"/>
        <v>0</v>
      </c>
      <c r="Y57" s="144">
        <f t="shared" si="129"/>
        <v>0</v>
      </c>
      <c r="Z57" s="144" t="e">
        <f t="shared" si="130"/>
        <v>#DIV/0!</v>
      </c>
      <c r="AA57" s="146"/>
      <c r="AB57" s="118"/>
      <c r="AC57" s="118"/>
      <c r="AD57" s="118"/>
      <c r="AE57" s="118"/>
      <c r="AF57" s="118"/>
      <c r="AG57" s="118"/>
    </row>
    <row r="58" spans="1:33" ht="30" customHeight="1" x14ac:dyDescent="0.3">
      <c r="A58" s="119" t="s">
        <v>77</v>
      </c>
      <c r="B58" s="120" t="s">
        <v>140</v>
      </c>
      <c r="C58" s="187" t="s">
        <v>141</v>
      </c>
      <c r="D58" s="122" t="s">
        <v>142</v>
      </c>
      <c r="E58" s="401" t="s">
        <v>143</v>
      </c>
      <c r="F58" s="402"/>
      <c r="G58" s="403"/>
      <c r="H58" s="401" t="s">
        <v>143</v>
      </c>
      <c r="I58" s="402"/>
      <c r="J58" s="403"/>
      <c r="K58" s="123"/>
      <c r="L58" s="124"/>
      <c r="M58" s="125">
        <f t="shared" ref="M58:M59" si="143">K58*L58</f>
        <v>0</v>
      </c>
      <c r="N58" s="123"/>
      <c r="O58" s="124"/>
      <c r="P58" s="125">
        <f t="shared" ref="P58:P59" si="144">N58*O58</f>
        <v>0</v>
      </c>
      <c r="Q58" s="123"/>
      <c r="R58" s="124"/>
      <c r="S58" s="125">
        <f t="shared" ref="S58:S59" si="145">Q58*R58</f>
        <v>0</v>
      </c>
      <c r="T58" s="123"/>
      <c r="U58" s="124"/>
      <c r="V58" s="125">
        <f t="shared" ref="V58:V59" si="146">T58*U58</f>
        <v>0</v>
      </c>
      <c r="W58" s="138">
        <f t="shared" ref="W58:W59" si="147">G58+M58+S58</f>
        <v>0</v>
      </c>
      <c r="X58" s="127">
        <f t="shared" ref="X58:X59" si="148">J58+P58+V58</f>
        <v>0</v>
      </c>
      <c r="Y58" s="127">
        <f t="shared" si="129"/>
        <v>0</v>
      </c>
      <c r="Z58" s="128" t="e">
        <f t="shared" si="130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 thickBot="1" x14ac:dyDescent="0.35">
      <c r="A59" s="132" t="s">
        <v>77</v>
      </c>
      <c r="B59" s="133" t="s">
        <v>144</v>
      </c>
      <c r="C59" s="163" t="s">
        <v>145</v>
      </c>
      <c r="D59" s="134" t="s">
        <v>142</v>
      </c>
      <c r="E59" s="371"/>
      <c r="F59" s="404"/>
      <c r="G59" s="372"/>
      <c r="H59" s="371"/>
      <c r="I59" s="404"/>
      <c r="J59" s="372"/>
      <c r="K59" s="149"/>
      <c r="L59" s="150"/>
      <c r="M59" s="151">
        <f t="shared" si="143"/>
        <v>0</v>
      </c>
      <c r="N59" s="149"/>
      <c r="O59" s="150"/>
      <c r="P59" s="151">
        <f t="shared" si="144"/>
        <v>0</v>
      </c>
      <c r="Q59" s="149"/>
      <c r="R59" s="150"/>
      <c r="S59" s="151">
        <f t="shared" si="145"/>
        <v>0</v>
      </c>
      <c r="T59" s="149"/>
      <c r="U59" s="150"/>
      <c r="V59" s="151">
        <f t="shared" si="146"/>
        <v>0</v>
      </c>
      <c r="W59" s="138">
        <f t="shared" si="147"/>
        <v>0</v>
      </c>
      <c r="X59" s="127">
        <f t="shared" si="148"/>
        <v>0</v>
      </c>
      <c r="Y59" s="165">
        <f t="shared" si="129"/>
        <v>0</v>
      </c>
      <c r="Z59" s="128" t="e">
        <f t="shared" si="130"/>
        <v>#DIV/0!</v>
      </c>
      <c r="AA59" s="152"/>
      <c r="AB59" s="131"/>
      <c r="AC59" s="131"/>
      <c r="AD59" s="131"/>
      <c r="AE59" s="131"/>
      <c r="AF59" s="131"/>
      <c r="AG59" s="131"/>
    </row>
    <row r="60" spans="1:33" ht="30" customHeight="1" thickBot="1" x14ac:dyDescent="0.35">
      <c r="A60" s="166" t="s">
        <v>146</v>
      </c>
      <c r="B60" s="167"/>
      <c r="C60" s="168"/>
      <c r="D60" s="169"/>
      <c r="E60" s="173">
        <f>E50</f>
        <v>150</v>
      </c>
      <c r="F60" s="189"/>
      <c r="G60" s="172">
        <f t="shared" ref="G60:H60" si="149">G50</f>
        <v>19050</v>
      </c>
      <c r="H60" s="173">
        <f t="shared" si="149"/>
        <v>152</v>
      </c>
      <c r="I60" s="189"/>
      <c r="J60" s="172">
        <f>J50</f>
        <v>17896.999</v>
      </c>
      <c r="K60" s="190">
        <f>K57+K50</f>
        <v>0</v>
      </c>
      <c r="L60" s="189"/>
      <c r="M60" s="172">
        <f t="shared" ref="M60:N60" si="150">M57+M50</f>
        <v>0</v>
      </c>
      <c r="N60" s="190">
        <f t="shared" si="150"/>
        <v>0</v>
      </c>
      <c r="O60" s="189"/>
      <c r="P60" s="172">
        <f t="shared" ref="P60:Q60" si="151">P57+P50</f>
        <v>0</v>
      </c>
      <c r="Q60" s="190">
        <f t="shared" si="151"/>
        <v>0</v>
      </c>
      <c r="R60" s="189"/>
      <c r="S60" s="172">
        <f t="shared" ref="S60:T60" si="152">S57+S50</f>
        <v>0</v>
      </c>
      <c r="T60" s="190">
        <f t="shared" si="152"/>
        <v>0</v>
      </c>
      <c r="U60" s="189"/>
      <c r="V60" s="172">
        <f t="shared" ref="V60:X60" si="153">V57+V50</f>
        <v>0</v>
      </c>
      <c r="W60" s="191">
        <f t="shared" si="153"/>
        <v>19050</v>
      </c>
      <c r="X60" s="360">
        <f t="shared" si="153"/>
        <v>17896.999</v>
      </c>
      <c r="Y60" s="361">
        <f t="shared" si="129"/>
        <v>1153.0010000000002</v>
      </c>
      <c r="Z60" s="361">
        <f t="shared" si="130"/>
        <v>6.052498687664043E-2</v>
      </c>
      <c r="AA60" s="177"/>
      <c r="AB60" s="131"/>
      <c r="AC60" s="131"/>
      <c r="AD60" s="131"/>
      <c r="AE60" s="7"/>
      <c r="AF60" s="7"/>
      <c r="AG60" s="7"/>
    </row>
    <row r="61" spans="1:33" ht="30" customHeight="1" thickBot="1" x14ac:dyDescent="0.35">
      <c r="A61" s="178" t="s">
        <v>72</v>
      </c>
      <c r="B61" s="179">
        <v>4</v>
      </c>
      <c r="C61" s="180" t="s">
        <v>147</v>
      </c>
      <c r="D61" s="181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226"/>
      <c r="Y61" s="182"/>
      <c r="Z61" s="226"/>
      <c r="AA61" s="107"/>
      <c r="AB61" s="7"/>
      <c r="AC61" s="7"/>
      <c r="AD61" s="7"/>
      <c r="AE61" s="7"/>
      <c r="AF61" s="7"/>
      <c r="AG61" s="7"/>
    </row>
    <row r="62" spans="1:33" ht="30" customHeight="1" x14ac:dyDescent="0.3">
      <c r="A62" s="108" t="s">
        <v>74</v>
      </c>
      <c r="B62" s="155" t="s">
        <v>148</v>
      </c>
      <c r="C62" s="192" t="s">
        <v>149</v>
      </c>
      <c r="D62" s="111"/>
      <c r="E62" s="112">
        <f>SUM(E63:E65)</f>
        <v>126</v>
      </c>
      <c r="F62" s="113"/>
      <c r="G62" s="114">
        <f t="shared" ref="G62:H62" si="154">SUM(G63:G65)</f>
        <v>27000</v>
      </c>
      <c r="H62" s="112">
        <f t="shared" si="154"/>
        <v>109.1</v>
      </c>
      <c r="I62" s="113"/>
      <c r="J62" s="114">
        <f t="shared" ref="J62:K62" si="155">SUM(J63:J65)</f>
        <v>26627.566599999998</v>
      </c>
      <c r="K62" s="112">
        <f t="shared" si="155"/>
        <v>0</v>
      </c>
      <c r="L62" s="113"/>
      <c r="M62" s="114">
        <f t="shared" ref="M62:N62" si="156">SUM(M63:M65)</f>
        <v>0</v>
      </c>
      <c r="N62" s="112">
        <f t="shared" si="156"/>
        <v>0</v>
      </c>
      <c r="O62" s="113"/>
      <c r="P62" s="114">
        <f t="shared" ref="P62:Q62" si="157">SUM(P63:P65)</f>
        <v>0</v>
      </c>
      <c r="Q62" s="112">
        <f t="shared" si="157"/>
        <v>0</v>
      </c>
      <c r="R62" s="113"/>
      <c r="S62" s="114">
        <f t="shared" ref="S62:T62" si="158">SUM(S63:S65)</f>
        <v>0</v>
      </c>
      <c r="T62" s="112">
        <f t="shared" si="158"/>
        <v>0</v>
      </c>
      <c r="U62" s="113"/>
      <c r="V62" s="114">
        <f t="shared" ref="V62:X62" si="159">SUM(V63:V65)</f>
        <v>0</v>
      </c>
      <c r="W62" s="114">
        <f t="shared" si="159"/>
        <v>27000</v>
      </c>
      <c r="X62" s="362">
        <f t="shared" si="159"/>
        <v>26627.566599999998</v>
      </c>
      <c r="Y62" s="363">
        <f t="shared" ref="Y62:Y82" si="160">W62-X62</f>
        <v>372.43340000000171</v>
      </c>
      <c r="Z62" s="364">
        <f t="shared" ref="Z62:Z82" si="161">Y62/W62</f>
        <v>1.3793829629629693E-2</v>
      </c>
      <c r="AA62" s="117"/>
      <c r="AB62" s="118"/>
      <c r="AC62" s="118"/>
      <c r="AD62" s="118"/>
      <c r="AE62" s="118"/>
      <c r="AF62" s="118"/>
      <c r="AG62" s="118"/>
    </row>
    <row r="63" spans="1:33" ht="30" customHeight="1" x14ac:dyDescent="0.3">
      <c r="A63" s="119" t="s">
        <v>77</v>
      </c>
      <c r="B63" s="120" t="s">
        <v>150</v>
      </c>
      <c r="C63" s="187" t="s">
        <v>358</v>
      </c>
      <c r="D63" s="193" t="s">
        <v>361</v>
      </c>
      <c r="E63" s="194">
        <v>6</v>
      </c>
      <c r="F63" s="195">
        <v>500</v>
      </c>
      <c r="G63" s="196">
        <f t="shared" ref="G63:G65" si="162">E63*F63</f>
        <v>3000</v>
      </c>
      <c r="H63" s="194">
        <v>1.1000000000000001</v>
      </c>
      <c r="I63" s="195">
        <v>500</v>
      </c>
      <c r="J63" s="196">
        <f t="shared" ref="J63:J64" si="163">H63*I63</f>
        <v>550</v>
      </c>
      <c r="K63" s="123"/>
      <c r="L63" s="195"/>
      <c r="M63" s="125">
        <f t="shared" ref="M63:M65" si="164">K63*L63</f>
        <v>0</v>
      </c>
      <c r="N63" s="123"/>
      <c r="O63" s="195"/>
      <c r="P63" s="125">
        <f t="shared" ref="P63:P65" si="165">N63*O63</f>
        <v>0</v>
      </c>
      <c r="Q63" s="123"/>
      <c r="R63" s="195"/>
      <c r="S63" s="125">
        <f t="shared" ref="S63:S65" si="166">Q63*R63</f>
        <v>0</v>
      </c>
      <c r="T63" s="123"/>
      <c r="U63" s="195"/>
      <c r="V63" s="125">
        <f t="shared" ref="V63:V65" si="167">T63*U63</f>
        <v>0</v>
      </c>
      <c r="W63" s="126">
        <f t="shared" ref="W63:W65" si="168">G63+M63+S63</f>
        <v>3000</v>
      </c>
      <c r="X63" s="127">
        <f t="shared" ref="X63:X65" si="169">J63+P63+V63</f>
        <v>550</v>
      </c>
      <c r="Y63" s="127">
        <f t="shared" si="160"/>
        <v>2450</v>
      </c>
      <c r="Z63" s="128">
        <f t="shared" si="161"/>
        <v>0.81666666666666665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3">
      <c r="A64" s="119" t="s">
        <v>77</v>
      </c>
      <c r="B64" s="120" t="s">
        <v>151</v>
      </c>
      <c r="C64" s="187" t="s">
        <v>359</v>
      </c>
      <c r="D64" s="193" t="s">
        <v>360</v>
      </c>
      <c r="E64" s="194">
        <v>120</v>
      </c>
      <c r="F64" s="195">
        <v>200</v>
      </c>
      <c r="G64" s="196">
        <f t="shared" si="162"/>
        <v>24000</v>
      </c>
      <c r="H64" s="194"/>
      <c r="I64" s="195"/>
      <c r="J64" s="196">
        <f t="shared" si="163"/>
        <v>0</v>
      </c>
      <c r="K64" s="123"/>
      <c r="L64" s="195"/>
      <c r="M64" s="125">
        <f t="shared" si="164"/>
        <v>0</v>
      </c>
      <c r="N64" s="123"/>
      <c r="O64" s="195"/>
      <c r="P64" s="125">
        <f t="shared" si="165"/>
        <v>0</v>
      </c>
      <c r="Q64" s="123"/>
      <c r="R64" s="195"/>
      <c r="S64" s="125">
        <f t="shared" si="166"/>
        <v>0</v>
      </c>
      <c r="T64" s="123"/>
      <c r="U64" s="195"/>
      <c r="V64" s="125">
        <f t="shared" si="167"/>
        <v>0</v>
      </c>
      <c r="W64" s="126">
        <f t="shared" si="168"/>
        <v>24000</v>
      </c>
      <c r="X64" s="127">
        <f t="shared" si="169"/>
        <v>0</v>
      </c>
      <c r="Y64" s="127">
        <f t="shared" si="160"/>
        <v>24000</v>
      </c>
      <c r="Z64" s="128">
        <f t="shared" si="161"/>
        <v>1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3">
      <c r="A65" s="147" t="s">
        <v>77</v>
      </c>
      <c r="B65" s="133" t="s">
        <v>152</v>
      </c>
      <c r="C65" s="163" t="s">
        <v>363</v>
      </c>
      <c r="D65" s="193" t="s">
        <v>362</v>
      </c>
      <c r="E65" s="197"/>
      <c r="F65" s="198"/>
      <c r="G65" s="199">
        <f t="shared" si="162"/>
        <v>0</v>
      </c>
      <c r="H65" s="197">
        <v>108</v>
      </c>
      <c r="I65" s="353">
        <v>241.45894999999999</v>
      </c>
      <c r="J65" s="199">
        <f>H65*I65</f>
        <v>26077.566599999998</v>
      </c>
      <c r="K65" s="135"/>
      <c r="L65" s="198"/>
      <c r="M65" s="137">
        <f t="shared" si="164"/>
        <v>0</v>
      </c>
      <c r="N65" s="135"/>
      <c r="O65" s="198"/>
      <c r="P65" s="137">
        <f t="shared" si="165"/>
        <v>0</v>
      </c>
      <c r="Q65" s="135"/>
      <c r="R65" s="198"/>
      <c r="S65" s="137">
        <f t="shared" si="166"/>
        <v>0</v>
      </c>
      <c r="T65" s="135"/>
      <c r="U65" s="198"/>
      <c r="V65" s="137">
        <f t="shared" si="167"/>
        <v>0</v>
      </c>
      <c r="W65" s="138">
        <f t="shared" si="168"/>
        <v>0</v>
      </c>
      <c r="X65" s="127">
        <f t="shared" si="169"/>
        <v>26077.566599999998</v>
      </c>
      <c r="Y65" s="127">
        <f t="shared" si="160"/>
        <v>-26077.566599999998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3">
      <c r="A66" s="108" t="s">
        <v>74</v>
      </c>
      <c r="B66" s="155" t="s">
        <v>153</v>
      </c>
      <c r="C66" s="153" t="s">
        <v>154</v>
      </c>
      <c r="D66" s="141"/>
      <c r="E66" s="142">
        <f>SUM(E67:E69)</f>
        <v>0</v>
      </c>
      <c r="F66" s="143"/>
      <c r="G66" s="144">
        <f t="shared" ref="G66:H66" si="170">SUM(G67:G69)</f>
        <v>0</v>
      </c>
      <c r="H66" s="142">
        <f t="shared" si="170"/>
        <v>0</v>
      </c>
      <c r="I66" s="143"/>
      <c r="J66" s="144">
        <f t="shared" ref="J66:K66" si="171">SUM(J67:J69)</f>
        <v>0</v>
      </c>
      <c r="K66" s="142">
        <f t="shared" si="171"/>
        <v>0</v>
      </c>
      <c r="L66" s="143"/>
      <c r="M66" s="144">
        <f t="shared" ref="M66:N66" si="172">SUM(M67:M69)</f>
        <v>0</v>
      </c>
      <c r="N66" s="142">
        <f t="shared" si="172"/>
        <v>0</v>
      </c>
      <c r="O66" s="143"/>
      <c r="P66" s="144">
        <f t="shared" ref="P66:Q66" si="173">SUM(P67:P69)</f>
        <v>0</v>
      </c>
      <c r="Q66" s="142">
        <f t="shared" si="173"/>
        <v>0</v>
      </c>
      <c r="R66" s="143"/>
      <c r="S66" s="144">
        <f t="shared" ref="S66:T66" si="174">SUM(S67:S69)</f>
        <v>0</v>
      </c>
      <c r="T66" s="142">
        <f t="shared" si="174"/>
        <v>0</v>
      </c>
      <c r="U66" s="143"/>
      <c r="V66" s="144">
        <f t="shared" ref="V66:X66" si="175">SUM(V67:V69)</f>
        <v>0</v>
      </c>
      <c r="W66" s="144">
        <f t="shared" si="175"/>
        <v>0</v>
      </c>
      <c r="X66" s="144">
        <f t="shared" si="175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3">
      <c r="A67" s="119" t="s">
        <v>77</v>
      </c>
      <c r="B67" s="120" t="s">
        <v>155</v>
      </c>
      <c r="C67" s="200" t="s">
        <v>156</v>
      </c>
      <c r="D67" s="201" t="s">
        <v>157</v>
      </c>
      <c r="E67" s="123"/>
      <c r="F67" s="124"/>
      <c r="G67" s="125">
        <f t="shared" ref="G67:G69" si="176">E67*F67</f>
        <v>0</v>
      </c>
      <c r="H67" s="123"/>
      <c r="I67" s="124"/>
      <c r="J67" s="125">
        <f t="shared" ref="J67:J69" si="177">H67*I67</f>
        <v>0</v>
      </c>
      <c r="K67" s="123"/>
      <c r="L67" s="124"/>
      <c r="M67" s="125">
        <f t="shared" ref="M67:M69" si="178">K67*L67</f>
        <v>0</v>
      </c>
      <c r="N67" s="123"/>
      <c r="O67" s="124"/>
      <c r="P67" s="125">
        <f t="shared" ref="P67:P69" si="179">N67*O67</f>
        <v>0</v>
      </c>
      <c r="Q67" s="123"/>
      <c r="R67" s="124"/>
      <c r="S67" s="125">
        <f t="shared" ref="S67:S69" si="180">Q67*R67</f>
        <v>0</v>
      </c>
      <c r="T67" s="123"/>
      <c r="U67" s="124"/>
      <c r="V67" s="125">
        <f t="shared" ref="V67:V69" si="181">T67*U67</f>
        <v>0</v>
      </c>
      <c r="W67" s="126">
        <f t="shared" ref="W67:W69" si="182">G67+M67+S67</f>
        <v>0</v>
      </c>
      <c r="X67" s="127">
        <f t="shared" ref="X67:X69" si="183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19" t="s">
        <v>77</v>
      </c>
      <c r="B68" s="120" t="s">
        <v>158</v>
      </c>
      <c r="C68" s="200" t="s">
        <v>134</v>
      </c>
      <c r="D68" s="201" t="s">
        <v>157</v>
      </c>
      <c r="E68" s="123"/>
      <c r="F68" s="124"/>
      <c r="G68" s="125">
        <f t="shared" si="176"/>
        <v>0</v>
      </c>
      <c r="H68" s="123"/>
      <c r="I68" s="124"/>
      <c r="J68" s="125">
        <f t="shared" si="177"/>
        <v>0</v>
      </c>
      <c r="K68" s="123"/>
      <c r="L68" s="124"/>
      <c r="M68" s="125">
        <f t="shared" si="178"/>
        <v>0</v>
      </c>
      <c r="N68" s="123"/>
      <c r="O68" s="124"/>
      <c r="P68" s="125">
        <f t="shared" si="179"/>
        <v>0</v>
      </c>
      <c r="Q68" s="123"/>
      <c r="R68" s="124"/>
      <c r="S68" s="125">
        <f t="shared" si="180"/>
        <v>0</v>
      </c>
      <c r="T68" s="123"/>
      <c r="U68" s="124"/>
      <c r="V68" s="125">
        <f t="shared" si="181"/>
        <v>0</v>
      </c>
      <c r="W68" s="126">
        <f t="shared" si="182"/>
        <v>0</v>
      </c>
      <c r="X68" s="127">
        <f t="shared" si="183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3">
      <c r="A69" s="132" t="s">
        <v>77</v>
      </c>
      <c r="B69" s="154" t="s">
        <v>159</v>
      </c>
      <c r="C69" s="202" t="s">
        <v>136</v>
      </c>
      <c r="D69" s="201" t="s">
        <v>157</v>
      </c>
      <c r="E69" s="135"/>
      <c r="F69" s="136"/>
      <c r="G69" s="137">
        <f t="shared" si="176"/>
        <v>0</v>
      </c>
      <c r="H69" s="135"/>
      <c r="I69" s="136"/>
      <c r="J69" s="137">
        <f t="shared" si="177"/>
        <v>0</v>
      </c>
      <c r="K69" s="135"/>
      <c r="L69" s="136"/>
      <c r="M69" s="137">
        <f t="shared" si="178"/>
        <v>0</v>
      </c>
      <c r="N69" s="135"/>
      <c r="O69" s="136"/>
      <c r="P69" s="137">
        <f t="shared" si="179"/>
        <v>0</v>
      </c>
      <c r="Q69" s="135"/>
      <c r="R69" s="136"/>
      <c r="S69" s="137">
        <f t="shared" si="180"/>
        <v>0</v>
      </c>
      <c r="T69" s="135"/>
      <c r="U69" s="136"/>
      <c r="V69" s="137">
        <f t="shared" si="181"/>
        <v>0</v>
      </c>
      <c r="W69" s="138">
        <f t="shared" si="182"/>
        <v>0</v>
      </c>
      <c r="X69" s="127">
        <f t="shared" si="183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08" t="s">
        <v>74</v>
      </c>
      <c r="B70" s="155" t="s">
        <v>160</v>
      </c>
      <c r="C70" s="153" t="s">
        <v>161</v>
      </c>
      <c r="D70" s="141"/>
      <c r="E70" s="142">
        <f>SUM(E71:E73)</f>
        <v>0</v>
      </c>
      <c r="F70" s="143"/>
      <c r="G70" s="144">
        <f t="shared" ref="G70:H70" si="184">SUM(G71:G73)</f>
        <v>0</v>
      </c>
      <c r="H70" s="142">
        <f t="shared" si="184"/>
        <v>0</v>
      </c>
      <c r="I70" s="143"/>
      <c r="J70" s="144">
        <f t="shared" ref="J70:K70" si="185">SUM(J71:J73)</f>
        <v>0</v>
      </c>
      <c r="K70" s="142">
        <f t="shared" si="185"/>
        <v>0</v>
      </c>
      <c r="L70" s="143"/>
      <c r="M70" s="144">
        <f t="shared" ref="M70:N70" si="186">SUM(M71:M73)</f>
        <v>0</v>
      </c>
      <c r="N70" s="142">
        <f t="shared" si="186"/>
        <v>0</v>
      </c>
      <c r="O70" s="143"/>
      <c r="P70" s="144">
        <f t="shared" ref="P70:Q70" si="187">SUM(P71:P73)</f>
        <v>0</v>
      </c>
      <c r="Q70" s="142">
        <f t="shared" si="187"/>
        <v>0</v>
      </c>
      <c r="R70" s="143"/>
      <c r="S70" s="144">
        <f t="shared" ref="S70:T70" si="188">SUM(S71:S73)</f>
        <v>0</v>
      </c>
      <c r="T70" s="142">
        <f t="shared" si="188"/>
        <v>0</v>
      </c>
      <c r="U70" s="143"/>
      <c r="V70" s="144">
        <f t="shared" ref="V70:X70" si="189">SUM(V71:V73)</f>
        <v>0</v>
      </c>
      <c r="W70" s="144">
        <f t="shared" si="189"/>
        <v>0</v>
      </c>
      <c r="X70" s="144">
        <f t="shared" si="189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3">
      <c r="A71" s="119" t="s">
        <v>77</v>
      </c>
      <c r="B71" s="120" t="s">
        <v>162</v>
      </c>
      <c r="C71" s="200" t="s">
        <v>163</v>
      </c>
      <c r="D71" s="201" t="s">
        <v>164</v>
      </c>
      <c r="E71" s="123"/>
      <c r="F71" s="124"/>
      <c r="G71" s="125">
        <f t="shared" ref="G71:G73" si="190">E71*F71</f>
        <v>0</v>
      </c>
      <c r="H71" s="123"/>
      <c r="I71" s="124"/>
      <c r="J71" s="125">
        <f t="shared" ref="J71:J73" si="191">H71*I71</f>
        <v>0</v>
      </c>
      <c r="K71" s="123"/>
      <c r="L71" s="124"/>
      <c r="M71" s="125">
        <f t="shared" ref="M71:M73" si="192">K71*L71</f>
        <v>0</v>
      </c>
      <c r="N71" s="123"/>
      <c r="O71" s="124"/>
      <c r="P71" s="125">
        <f t="shared" ref="P71:P73" si="193">N71*O71</f>
        <v>0</v>
      </c>
      <c r="Q71" s="123"/>
      <c r="R71" s="124"/>
      <c r="S71" s="125">
        <f t="shared" ref="S71:S73" si="194">Q71*R71</f>
        <v>0</v>
      </c>
      <c r="T71" s="123"/>
      <c r="U71" s="124"/>
      <c r="V71" s="125">
        <f t="shared" ref="V71:V73" si="195">T71*U71</f>
        <v>0</v>
      </c>
      <c r="W71" s="126">
        <f t="shared" ref="W71:W73" si="196">G71+M71+S71</f>
        <v>0</v>
      </c>
      <c r="X71" s="127">
        <f t="shared" ref="X71:X73" si="197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19" t="s">
        <v>77</v>
      </c>
      <c r="B72" s="120" t="s">
        <v>165</v>
      </c>
      <c r="C72" s="200" t="s">
        <v>166</v>
      </c>
      <c r="D72" s="201" t="s">
        <v>164</v>
      </c>
      <c r="E72" s="123"/>
      <c r="F72" s="124"/>
      <c r="G72" s="125">
        <f t="shared" si="190"/>
        <v>0</v>
      </c>
      <c r="H72" s="123"/>
      <c r="I72" s="124"/>
      <c r="J72" s="125">
        <f t="shared" si="191"/>
        <v>0</v>
      </c>
      <c r="K72" s="123"/>
      <c r="L72" s="124"/>
      <c r="M72" s="125">
        <f t="shared" si="192"/>
        <v>0</v>
      </c>
      <c r="N72" s="123"/>
      <c r="O72" s="124"/>
      <c r="P72" s="125">
        <f t="shared" si="193"/>
        <v>0</v>
      </c>
      <c r="Q72" s="123"/>
      <c r="R72" s="124"/>
      <c r="S72" s="125">
        <f t="shared" si="194"/>
        <v>0</v>
      </c>
      <c r="T72" s="123"/>
      <c r="U72" s="124"/>
      <c r="V72" s="125">
        <f t="shared" si="195"/>
        <v>0</v>
      </c>
      <c r="W72" s="126">
        <f t="shared" si="196"/>
        <v>0</v>
      </c>
      <c r="X72" s="127">
        <f t="shared" si="197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3">
      <c r="A73" s="132" t="s">
        <v>77</v>
      </c>
      <c r="B73" s="154" t="s">
        <v>167</v>
      </c>
      <c r="C73" s="202" t="s">
        <v>168</v>
      </c>
      <c r="D73" s="203" t="s">
        <v>164</v>
      </c>
      <c r="E73" s="135"/>
      <c r="F73" s="136"/>
      <c r="G73" s="137">
        <f t="shared" si="190"/>
        <v>0</v>
      </c>
      <c r="H73" s="135"/>
      <c r="I73" s="136"/>
      <c r="J73" s="137">
        <f t="shared" si="191"/>
        <v>0</v>
      </c>
      <c r="K73" s="135"/>
      <c r="L73" s="136"/>
      <c r="M73" s="137">
        <f t="shared" si="192"/>
        <v>0</v>
      </c>
      <c r="N73" s="135"/>
      <c r="O73" s="136"/>
      <c r="P73" s="137">
        <f t="shared" si="193"/>
        <v>0</v>
      </c>
      <c r="Q73" s="135"/>
      <c r="R73" s="136"/>
      <c r="S73" s="137">
        <f t="shared" si="194"/>
        <v>0</v>
      </c>
      <c r="T73" s="135"/>
      <c r="U73" s="136"/>
      <c r="V73" s="137">
        <f t="shared" si="195"/>
        <v>0</v>
      </c>
      <c r="W73" s="138">
        <f t="shared" si="196"/>
        <v>0</v>
      </c>
      <c r="X73" s="127">
        <f t="shared" si="197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3">
      <c r="A74" s="108" t="s">
        <v>74</v>
      </c>
      <c r="B74" s="155" t="s">
        <v>169</v>
      </c>
      <c r="C74" s="153" t="s">
        <v>170</v>
      </c>
      <c r="D74" s="141"/>
      <c r="E74" s="142">
        <f>SUM(E75:E77)</f>
        <v>0</v>
      </c>
      <c r="F74" s="143"/>
      <c r="G74" s="144">
        <f t="shared" ref="G74:H74" si="198">SUM(G75:G77)</f>
        <v>0</v>
      </c>
      <c r="H74" s="142">
        <f t="shared" si="198"/>
        <v>0</v>
      </c>
      <c r="I74" s="143"/>
      <c r="J74" s="144">
        <f t="shared" ref="J74:K74" si="199">SUM(J75:J77)</f>
        <v>0</v>
      </c>
      <c r="K74" s="142">
        <f t="shared" si="199"/>
        <v>0</v>
      </c>
      <c r="L74" s="143"/>
      <c r="M74" s="144">
        <f t="shared" ref="M74:N74" si="200">SUM(M75:M77)</f>
        <v>0</v>
      </c>
      <c r="N74" s="142">
        <f t="shared" si="200"/>
        <v>0</v>
      </c>
      <c r="O74" s="143"/>
      <c r="P74" s="144">
        <f t="shared" ref="P74:Q74" si="201">SUM(P75:P77)</f>
        <v>0</v>
      </c>
      <c r="Q74" s="142">
        <f t="shared" si="201"/>
        <v>0</v>
      </c>
      <c r="R74" s="143"/>
      <c r="S74" s="144">
        <f t="shared" ref="S74:T74" si="202">SUM(S75:S77)</f>
        <v>0</v>
      </c>
      <c r="T74" s="142">
        <f t="shared" si="202"/>
        <v>0</v>
      </c>
      <c r="U74" s="143"/>
      <c r="V74" s="144">
        <f t="shared" ref="V74:X74" si="203">SUM(V75:V77)</f>
        <v>0</v>
      </c>
      <c r="W74" s="144">
        <f t="shared" si="203"/>
        <v>0</v>
      </c>
      <c r="X74" s="144">
        <f t="shared" si="203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3">
      <c r="A75" s="119" t="s">
        <v>77</v>
      </c>
      <c r="B75" s="120" t="s">
        <v>171</v>
      </c>
      <c r="C75" s="187" t="s">
        <v>172</v>
      </c>
      <c r="D75" s="201" t="s">
        <v>112</v>
      </c>
      <c r="E75" s="123"/>
      <c r="F75" s="124"/>
      <c r="G75" s="125">
        <f t="shared" ref="G75:G77" si="204">E75*F75</f>
        <v>0</v>
      </c>
      <c r="H75" s="123"/>
      <c r="I75" s="124"/>
      <c r="J75" s="125">
        <f t="shared" ref="J75:J77" si="205">H75*I75</f>
        <v>0</v>
      </c>
      <c r="K75" s="123"/>
      <c r="L75" s="124"/>
      <c r="M75" s="125">
        <f t="shared" ref="M75:M77" si="206">K75*L75</f>
        <v>0</v>
      </c>
      <c r="N75" s="123"/>
      <c r="O75" s="124"/>
      <c r="P75" s="125">
        <f t="shared" ref="P75:P77" si="207">N75*O75</f>
        <v>0</v>
      </c>
      <c r="Q75" s="123"/>
      <c r="R75" s="124"/>
      <c r="S75" s="125">
        <f t="shared" ref="S75:S77" si="208">Q75*R75</f>
        <v>0</v>
      </c>
      <c r="T75" s="123"/>
      <c r="U75" s="124"/>
      <c r="V75" s="125">
        <f t="shared" ref="V75:V77" si="209">T75*U75</f>
        <v>0</v>
      </c>
      <c r="W75" s="126">
        <f t="shared" ref="W75:W77" si="210">G75+M75+S75</f>
        <v>0</v>
      </c>
      <c r="X75" s="127">
        <f t="shared" ref="X75:X77" si="211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3">
      <c r="A76" s="119" t="s">
        <v>77</v>
      </c>
      <c r="B76" s="120" t="s">
        <v>173</v>
      </c>
      <c r="C76" s="187" t="s">
        <v>172</v>
      </c>
      <c r="D76" s="201" t="s">
        <v>112</v>
      </c>
      <c r="E76" s="123"/>
      <c r="F76" s="124"/>
      <c r="G76" s="125">
        <f t="shared" si="204"/>
        <v>0</v>
      </c>
      <c r="H76" s="123"/>
      <c r="I76" s="124"/>
      <c r="J76" s="125">
        <f t="shared" si="205"/>
        <v>0</v>
      </c>
      <c r="K76" s="123"/>
      <c r="L76" s="124"/>
      <c r="M76" s="125">
        <f t="shared" si="206"/>
        <v>0</v>
      </c>
      <c r="N76" s="123"/>
      <c r="O76" s="124"/>
      <c r="P76" s="125">
        <f t="shared" si="207"/>
        <v>0</v>
      </c>
      <c r="Q76" s="123"/>
      <c r="R76" s="124"/>
      <c r="S76" s="125">
        <f t="shared" si="208"/>
        <v>0</v>
      </c>
      <c r="T76" s="123"/>
      <c r="U76" s="124"/>
      <c r="V76" s="125">
        <f t="shared" si="209"/>
        <v>0</v>
      </c>
      <c r="W76" s="126">
        <f t="shared" si="210"/>
        <v>0</v>
      </c>
      <c r="X76" s="127">
        <f t="shared" si="211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3">
      <c r="A77" s="132" t="s">
        <v>77</v>
      </c>
      <c r="B77" s="133" t="s">
        <v>174</v>
      </c>
      <c r="C77" s="163" t="s">
        <v>172</v>
      </c>
      <c r="D77" s="203" t="s">
        <v>112</v>
      </c>
      <c r="E77" s="135"/>
      <c r="F77" s="136"/>
      <c r="G77" s="137">
        <f t="shared" si="204"/>
        <v>0</v>
      </c>
      <c r="H77" s="135"/>
      <c r="I77" s="136"/>
      <c r="J77" s="137">
        <f t="shared" si="205"/>
        <v>0</v>
      </c>
      <c r="K77" s="135"/>
      <c r="L77" s="136"/>
      <c r="M77" s="137">
        <f t="shared" si="206"/>
        <v>0</v>
      </c>
      <c r="N77" s="135"/>
      <c r="O77" s="136"/>
      <c r="P77" s="137">
        <f t="shared" si="207"/>
        <v>0</v>
      </c>
      <c r="Q77" s="135"/>
      <c r="R77" s="136"/>
      <c r="S77" s="137">
        <f t="shared" si="208"/>
        <v>0</v>
      </c>
      <c r="T77" s="135"/>
      <c r="U77" s="136"/>
      <c r="V77" s="137">
        <f t="shared" si="209"/>
        <v>0</v>
      </c>
      <c r="W77" s="138">
        <f t="shared" si="210"/>
        <v>0</v>
      </c>
      <c r="X77" s="127">
        <f t="shared" si="211"/>
        <v>0</v>
      </c>
      <c r="Y77" s="127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08" t="s">
        <v>74</v>
      </c>
      <c r="B78" s="155" t="s">
        <v>175</v>
      </c>
      <c r="C78" s="153" t="s">
        <v>176</v>
      </c>
      <c r="D78" s="141"/>
      <c r="E78" s="142">
        <f>SUM(E79:E81)</f>
        <v>0</v>
      </c>
      <c r="F78" s="143"/>
      <c r="G78" s="144">
        <f t="shared" ref="G78:H78" si="212">SUM(G79:G81)</f>
        <v>0</v>
      </c>
      <c r="H78" s="142">
        <f t="shared" si="212"/>
        <v>0</v>
      </c>
      <c r="I78" s="143"/>
      <c r="J78" s="144">
        <f t="shared" ref="J78:K78" si="213">SUM(J79:J81)</f>
        <v>0</v>
      </c>
      <c r="K78" s="142">
        <f t="shared" si="213"/>
        <v>0</v>
      </c>
      <c r="L78" s="143"/>
      <c r="M78" s="144">
        <f t="shared" ref="M78:N78" si="214">SUM(M79:M81)</f>
        <v>0</v>
      </c>
      <c r="N78" s="142">
        <f t="shared" si="214"/>
        <v>0</v>
      </c>
      <c r="O78" s="143"/>
      <c r="P78" s="144">
        <f t="shared" ref="P78:Q78" si="215">SUM(P79:P81)</f>
        <v>0</v>
      </c>
      <c r="Q78" s="142">
        <f t="shared" si="215"/>
        <v>0</v>
      </c>
      <c r="R78" s="143"/>
      <c r="S78" s="144">
        <f t="shared" ref="S78:T78" si="216">SUM(S79:S81)</f>
        <v>0</v>
      </c>
      <c r="T78" s="142">
        <f t="shared" si="216"/>
        <v>0</v>
      </c>
      <c r="U78" s="143"/>
      <c r="V78" s="144">
        <f t="shared" ref="V78:X78" si="217">SUM(V79:V81)</f>
        <v>0</v>
      </c>
      <c r="W78" s="144">
        <f t="shared" si="217"/>
        <v>0</v>
      </c>
      <c r="X78" s="144">
        <f t="shared" si="217"/>
        <v>0</v>
      </c>
      <c r="Y78" s="144">
        <f t="shared" si="160"/>
        <v>0</v>
      </c>
      <c r="Z78" s="144" t="e">
        <f t="shared" si="161"/>
        <v>#DIV/0!</v>
      </c>
      <c r="AA78" s="146"/>
      <c r="AB78" s="118"/>
      <c r="AC78" s="118"/>
      <c r="AD78" s="118"/>
      <c r="AE78" s="118"/>
      <c r="AF78" s="118"/>
      <c r="AG78" s="118"/>
    </row>
    <row r="79" spans="1:33" ht="30" customHeight="1" x14ac:dyDescent="0.3">
      <c r="A79" s="119" t="s">
        <v>77</v>
      </c>
      <c r="B79" s="120" t="s">
        <v>177</v>
      </c>
      <c r="C79" s="187" t="s">
        <v>172</v>
      </c>
      <c r="D79" s="201" t="s">
        <v>112</v>
      </c>
      <c r="E79" s="123"/>
      <c r="F79" s="124"/>
      <c r="G79" s="125">
        <f t="shared" ref="G79:G81" si="218">E79*F79</f>
        <v>0</v>
      </c>
      <c r="H79" s="123"/>
      <c r="I79" s="124"/>
      <c r="J79" s="125">
        <f t="shared" ref="J79:J81" si="219">H79*I79</f>
        <v>0</v>
      </c>
      <c r="K79" s="123"/>
      <c r="L79" s="124"/>
      <c r="M79" s="125">
        <f t="shared" ref="M79:M81" si="220">K79*L79</f>
        <v>0</v>
      </c>
      <c r="N79" s="123"/>
      <c r="O79" s="124"/>
      <c r="P79" s="125">
        <f t="shared" ref="P79:P81" si="221">N79*O79</f>
        <v>0</v>
      </c>
      <c r="Q79" s="123"/>
      <c r="R79" s="124"/>
      <c r="S79" s="125">
        <f t="shared" ref="S79:S81" si="222">Q79*R79</f>
        <v>0</v>
      </c>
      <c r="T79" s="123"/>
      <c r="U79" s="124"/>
      <c r="V79" s="125">
        <f t="shared" ref="V79:V81" si="223">T79*U79</f>
        <v>0</v>
      </c>
      <c r="W79" s="126">
        <f t="shared" ref="W79:W81" si="224">G79+M79+S79</f>
        <v>0</v>
      </c>
      <c r="X79" s="127">
        <f t="shared" ref="X79:X81" si="225">J79+P79+V79</f>
        <v>0</v>
      </c>
      <c r="Y79" s="127">
        <f t="shared" si="160"/>
        <v>0</v>
      </c>
      <c r="Z79" s="128" t="e">
        <f t="shared" si="16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3">
      <c r="A80" s="119" t="s">
        <v>77</v>
      </c>
      <c r="B80" s="120" t="s">
        <v>178</v>
      </c>
      <c r="C80" s="187" t="s">
        <v>172</v>
      </c>
      <c r="D80" s="201" t="s">
        <v>112</v>
      </c>
      <c r="E80" s="123"/>
      <c r="F80" s="124"/>
      <c r="G80" s="125">
        <f t="shared" si="218"/>
        <v>0</v>
      </c>
      <c r="H80" s="123"/>
      <c r="I80" s="124"/>
      <c r="J80" s="125">
        <f t="shared" si="219"/>
        <v>0</v>
      </c>
      <c r="K80" s="123"/>
      <c r="L80" s="124"/>
      <c r="M80" s="125">
        <f t="shared" si="220"/>
        <v>0</v>
      </c>
      <c r="N80" s="123"/>
      <c r="O80" s="124"/>
      <c r="P80" s="125">
        <f t="shared" si="221"/>
        <v>0</v>
      </c>
      <c r="Q80" s="123"/>
      <c r="R80" s="124"/>
      <c r="S80" s="125">
        <f t="shared" si="222"/>
        <v>0</v>
      </c>
      <c r="T80" s="123"/>
      <c r="U80" s="124"/>
      <c r="V80" s="125">
        <f t="shared" si="223"/>
        <v>0</v>
      </c>
      <c r="W80" s="126">
        <f t="shared" si="224"/>
        <v>0</v>
      </c>
      <c r="X80" s="127">
        <f t="shared" si="225"/>
        <v>0</v>
      </c>
      <c r="Y80" s="127">
        <f t="shared" si="160"/>
        <v>0</v>
      </c>
      <c r="Z80" s="128" t="e">
        <f t="shared" si="16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thickBot="1" x14ac:dyDescent="0.35">
      <c r="A81" s="132" t="s">
        <v>77</v>
      </c>
      <c r="B81" s="154" t="s">
        <v>179</v>
      </c>
      <c r="C81" s="163" t="s">
        <v>172</v>
      </c>
      <c r="D81" s="203" t="s">
        <v>112</v>
      </c>
      <c r="E81" s="135"/>
      <c r="F81" s="136"/>
      <c r="G81" s="137">
        <f t="shared" si="218"/>
        <v>0</v>
      </c>
      <c r="H81" s="135"/>
      <c r="I81" s="136"/>
      <c r="J81" s="137">
        <f t="shared" si="219"/>
        <v>0</v>
      </c>
      <c r="K81" s="135"/>
      <c r="L81" s="136"/>
      <c r="M81" s="137">
        <f t="shared" si="220"/>
        <v>0</v>
      </c>
      <c r="N81" s="135"/>
      <c r="O81" s="136"/>
      <c r="P81" s="137">
        <f t="shared" si="221"/>
        <v>0</v>
      </c>
      <c r="Q81" s="135"/>
      <c r="R81" s="136"/>
      <c r="S81" s="137">
        <f t="shared" si="222"/>
        <v>0</v>
      </c>
      <c r="T81" s="135"/>
      <c r="U81" s="136"/>
      <c r="V81" s="137">
        <f t="shared" si="223"/>
        <v>0</v>
      </c>
      <c r="W81" s="138">
        <f t="shared" si="224"/>
        <v>0</v>
      </c>
      <c r="X81" s="127">
        <f t="shared" si="225"/>
        <v>0</v>
      </c>
      <c r="Y81" s="165">
        <f t="shared" si="160"/>
        <v>0</v>
      </c>
      <c r="Z81" s="128" t="e">
        <f t="shared" si="161"/>
        <v>#DIV/0!</v>
      </c>
      <c r="AA81" s="139"/>
      <c r="AB81" s="131"/>
      <c r="AC81" s="131"/>
      <c r="AD81" s="131"/>
      <c r="AE81" s="131"/>
      <c r="AF81" s="131"/>
      <c r="AG81" s="131"/>
    </row>
    <row r="82" spans="1:33" ht="30" customHeight="1" thickBot="1" x14ac:dyDescent="0.35">
      <c r="A82" s="166" t="s">
        <v>180</v>
      </c>
      <c r="B82" s="167"/>
      <c r="C82" s="168"/>
      <c r="D82" s="169"/>
      <c r="E82" s="173">
        <f>E78+E74+E70+E66+E62</f>
        <v>126</v>
      </c>
      <c r="F82" s="189"/>
      <c r="G82" s="172">
        <f t="shared" ref="G82:H82" si="226">G78+G74+G70+G66+G62</f>
        <v>27000</v>
      </c>
      <c r="H82" s="173">
        <f t="shared" si="226"/>
        <v>109.1</v>
      </c>
      <c r="I82" s="189"/>
      <c r="J82" s="172">
        <f t="shared" ref="J82:K82" si="227">J78+J74+J70+J66+J62</f>
        <v>26627.566599999998</v>
      </c>
      <c r="K82" s="190">
        <f t="shared" si="227"/>
        <v>0</v>
      </c>
      <c r="L82" s="189"/>
      <c r="M82" s="172">
        <f t="shared" ref="M82:N82" si="228">M78+M74+M70+M66+M62</f>
        <v>0</v>
      </c>
      <c r="N82" s="190">
        <f t="shared" si="228"/>
        <v>0</v>
      </c>
      <c r="O82" s="189"/>
      <c r="P82" s="172">
        <f t="shared" ref="P82:Q82" si="229">P78+P74+P70+P66+P62</f>
        <v>0</v>
      </c>
      <c r="Q82" s="190">
        <f t="shared" si="229"/>
        <v>0</v>
      </c>
      <c r="R82" s="189"/>
      <c r="S82" s="172">
        <f t="shared" ref="S82:T82" si="230">S78+S74+S70+S66+S62</f>
        <v>0</v>
      </c>
      <c r="T82" s="190">
        <f t="shared" si="230"/>
        <v>0</v>
      </c>
      <c r="U82" s="189"/>
      <c r="V82" s="172">
        <f t="shared" ref="V82:X82" si="231">V78+V74+V70+V66+V62</f>
        <v>0</v>
      </c>
      <c r="W82" s="191">
        <f t="shared" si="231"/>
        <v>27000</v>
      </c>
      <c r="X82" s="204">
        <f t="shared" si="231"/>
        <v>26627.566599999998</v>
      </c>
      <c r="Y82" s="223">
        <f t="shared" si="160"/>
        <v>372.43340000000171</v>
      </c>
      <c r="Z82" s="205">
        <f t="shared" si="161"/>
        <v>1.3793829629629693E-2</v>
      </c>
      <c r="AA82" s="177"/>
      <c r="AB82" s="7"/>
      <c r="AC82" s="7"/>
      <c r="AD82" s="7"/>
      <c r="AE82" s="7"/>
      <c r="AF82" s="7"/>
      <c r="AG82" s="7"/>
    </row>
    <row r="83" spans="1:33" ht="30" customHeight="1" thickBot="1" x14ac:dyDescent="0.35">
      <c r="A83" s="206" t="s">
        <v>72</v>
      </c>
      <c r="B83" s="207">
        <v>5</v>
      </c>
      <c r="C83" s="208" t="s">
        <v>181</v>
      </c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209"/>
      <c r="Z83" s="106"/>
      <c r="AA83" s="107"/>
      <c r="AB83" s="7"/>
      <c r="AC83" s="7"/>
      <c r="AD83" s="7"/>
      <c r="AE83" s="7"/>
      <c r="AF83" s="7"/>
      <c r="AG83" s="7"/>
    </row>
    <row r="84" spans="1:33" ht="30" customHeight="1" x14ac:dyDescent="0.3">
      <c r="A84" s="108" t="s">
        <v>74</v>
      </c>
      <c r="B84" s="155" t="s">
        <v>182</v>
      </c>
      <c r="C84" s="140" t="s">
        <v>183</v>
      </c>
      <c r="D84" s="141"/>
      <c r="E84" s="142">
        <f>SUM(E85:E87)</f>
        <v>0</v>
      </c>
      <c r="F84" s="143"/>
      <c r="G84" s="144">
        <f t="shared" ref="G84:H84" si="232">SUM(G85:G87)</f>
        <v>0</v>
      </c>
      <c r="H84" s="142">
        <f t="shared" si="232"/>
        <v>0</v>
      </c>
      <c r="I84" s="143"/>
      <c r="J84" s="144">
        <f t="shared" ref="J84:K84" si="233">SUM(J85:J87)</f>
        <v>0</v>
      </c>
      <c r="K84" s="142">
        <f t="shared" si="233"/>
        <v>0</v>
      </c>
      <c r="L84" s="143"/>
      <c r="M84" s="144">
        <f t="shared" ref="M84:N84" si="234">SUM(M85:M87)</f>
        <v>0</v>
      </c>
      <c r="N84" s="142">
        <f t="shared" si="234"/>
        <v>0</v>
      </c>
      <c r="O84" s="143"/>
      <c r="P84" s="144">
        <f t="shared" ref="P84:Q84" si="235">SUM(P85:P87)</f>
        <v>0</v>
      </c>
      <c r="Q84" s="142">
        <f t="shared" si="235"/>
        <v>0</v>
      </c>
      <c r="R84" s="143"/>
      <c r="S84" s="144">
        <f t="shared" ref="S84:T84" si="236">SUM(S85:S87)</f>
        <v>0</v>
      </c>
      <c r="T84" s="142">
        <f t="shared" si="236"/>
        <v>0</v>
      </c>
      <c r="U84" s="143"/>
      <c r="V84" s="144">
        <f t="shared" ref="V84:X84" si="237">SUM(V85:V87)</f>
        <v>0</v>
      </c>
      <c r="W84" s="210">
        <f t="shared" si="237"/>
        <v>0</v>
      </c>
      <c r="X84" s="210">
        <f t="shared" si="237"/>
        <v>0</v>
      </c>
      <c r="Y84" s="210">
        <f t="shared" ref="Y84:Y96" si="238">W84-X84</f>
        <v>0</v>
      </c>
      <c r="Z84" s="116" t="e">
        <f t="shared" ref="Z84:Z96" si="239">Y84/W84</f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3">
      <c r="A85" s="119" t="s">
        <v>77</v>
      </c>
      <c r="B85" s="120" t="s">
        <v>184</v>
      </c>
      <c r="C85" s="211" t="s">
        <v>185</v>
      </c>
      <c r="D85" s="201" t="s">
        <v>186</v>
      </c>
      <c r="E85" s="123"/>
      <c r="F85" s="124"/>
      <c r="G85" s="125">
        <f t="shared" ref="G85:G87" si="240">E85*F85</f>
        <v>0</v>
      </c>
      <c r="H85" s="123"/>
      <c r="I85" s="124"/>
      <c r="J85" s="125">
        <f t="shared" ref="J85:J87" si="241">H85*I85</f>
        <v>0</v>
      </c>
      <c r="K85" s="123"/>
      <c r="L85" s="124"/>
      <c r="M85" s="125">
        <f t="shared" ref="M85:M87" si="242">K85*L85</f>
        <v>0</v>
      </c>
      <c r="N85" s="123"/>
      <c r="O85" s="124"/>
      <c r="P85" s="125">
        <f t="shared" ref="P85:P87" si="243">N85*O85</f>
        <v>0</v>
      </c>
      <c r="Q85" s="123"/>
      <c r="R85" s="124"/>
      <c r="S85" s="125">
        <f t="shared" ref="S85:S87" si="244">Q85*R85</f>
        <v>0</v>
      </c>
      <c r="T85" s="123"/>
      <c r="U85" s="124"/>
      <c r="V85" s="125">
        <f t="shared" ref="V85:V87" si="245">T85*U85</f>
        <v>0</v>
      </c>
      <c r="W85" s="126">
        <f t="shared" ref="W85:W87" si="246">G85+M85+S85</f>
        <v>0</v>
      </c>
      <c r="X85" s="127">
        <f t="shared" ref="X85:X87" si="247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3">
      <c r="A86" s="119" t="s">
        <v>77</v>
      </c>
      <c r="B86" s="120" t="s">
        <v>187</v>
      </c>
      <c r="C86" s="211" t="s">
        <v>185</v>
      </c>
      <c r="D86" s="201" t="s">
        <v>186</v>
      </c>
      <c r="E86" s="123"/>
      <c r="F86" s="124"/>
      <c r="G86" s="125">
        <f t="shared" si="240"/>
        <v>0</v>
      </c>
      <c r="H86" s="123"/>
      <c r="I86" s="124"/>
      <c r="J86" s="125">
        <f t="shared" si="241"/>
        <v>0</v>
      </c>
      <c r="K86" s="123"/>
      <c r="L86" s="124"/>
      <c r="M86" s="125">
        <f t="shared" si="242"/>
        <v>0</v>
      </c>
      <c r="N86" s="123"/>
      <c r="O86" s="124"/>
      <c r="P86" s="125">
        <f t="shared" si="243"/>
        <v>0</v>
      </c>
      <c r="Q86" s="123"/>
      <c r="R86" s="124"/>
      <c r="S86" s="125">
        <f t="shared" si="244"/>
        <v>0</v>
      </c>
      <c r="T86" s="123"/>
      <c r="U86" s="124"/>
      <c r="V86" s="125">
        <f t="shared" si="245"/>
        <v>0</v>
      </c>
      <c r="W86" s="126">
        <f t="shared" si="246"/>
        <v>0</v>
      </c>
      <c r="X86" s="127">
        <f t="shared" si="247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32" t="s">
        <v>77</v>
      </c>
      <c r="B87" s="133" t="s">
        <v>188</v>
      </c>
      <c r="C87" s="211" t="s">
        <v>185</v>
      </c>
      <c r="D87" s="203" t="s">
        <v>186</v>
      </c>
      <c r="E87" s="135"/>
      <c r="F87" s="136"/>
      <c r="G87" s="137">
        <f t="shared" si="240"/>
        <v>0</v>
      </c>
      <c r="H87" s="135"/>
      <c r="I87" s="136"/>
      <c r="J87" s="137">
        <f t="shared" si="241"/>
        <v>0</v>
      </c>
      <c r="K87" s="135"/>
      <c r="L87" s="136"/>
      <c r="M87" s="137">
        <f t="shared" si="242"/>
        <v>0</v>
      </c>
      <c r="N87" s="135"/>
      <c r="O87" s="136"/>
      <c r="P87" s="137">
        <f t="shared" si="243"/>
        <v>0</v>
      </c>
      <c r="Q87" s="135"/>
      <c r="R87" s="136"/>
      <c r="S87" s="137">
        <f t="shared" si="244"/>
        <v>0</v>
      </c>
      <c r="T87" s="135"/>
      <c r="U87" s="136"/>
      <c r="V87" s="137">
        <f t="shared" si="245"/>
        <v>0</v>
      </c>
      <c r="W87" s="138">
        <f t="shared" si="246"/>
        <v>0</v>
      </c>
      <c r="X87" s="127">
        <f t="shared" si="247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3">
      <c r="A88" s="108" t="s">
        <v>74</v>
      </c>
      <c r="B88" s="155" t="s">
        <v>189</v>
      </c>
      <c r="C88" s="140" t="s">
        <v>190</v>
      </c>
      <c r="D88" s="212"/>
      <c r="E88" s="213">
        <f>SUM(E89:E91)</f>
        <v>0</v>
      </c>
      <c r="F88" s="143"/>
      <c r="G88" s="144">
        <f t="shared" ref="G88:H88" si="248">SUM(G89:G91)</f>
        <v>0</v>
      </c>
      <c r="H88" s="213">
        <f t="shared" si="248"/>
        <v>0</v>
      </c>
      <c r="I88" s="143"/>
      <c r="J88" s="144">
        <f t="shared" ref="J88:K88" si="249">SUM(J89:J91)</f>
        <v>0</v>
      </c>
      <c r="K88" s="213">
        <f t="shared" si="249"/>
        <v>0</v>
      </c>
      <c r="L88" s="143"/>
      <c r="M88" s="144">
        <f t="shared" ref="M88:N88" si="250">SUM(M89:M91)</f>
        <v>0</v>
      </c>
      <c r="N88" s="213">
        <f t="shared" si="250"/>
        <v>0</v>
      </c>
      <c r="O88" s="143"/>
      <c r="P88" s="144">
        <f t="shared" ref="P88:Q88" si="251">SUM(P89:P91)</f>
        <v>0</v>
      </c>
      <c r="Q88" s="213">
        <f t="shared" si="251"/>
        <v>0</v>
      </c>
      <c r="R88" s="143"/>
      <c r="S88" s="144">
        <f t="shared" ref="S88:T88" si="252">SUM(S89:S91)</f>
        <v>0</v>
      </c>
      <c r="T88" s="213">
        <f t="shared" si="252"/>
        <v>0</v>
      </c>
      <c r="U88" s="143"/>
      <c r="V88" s="144">
        <f t="shared" ref="V88:X88" si="253">SUM(V89:V91)</f>
        <v>0</v>
      </c>
      <c r="W88" s="210">
        <f t="shared" si="253"/>
        <v>0</v>
      </c>
      <c r="X88" s="210">
        <f t="shared" si="253"/>
        <v>0</v>
      </c>
      <c r="Y88" s="210">
        <f t="shared" si="238"/>
        <v>0</v>
      </c>
      <c r="Z88" s="210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3">
      <c r="A89" s="119" t="s">
        <v>77</v>
      </c>
      <c r="B89" s="120" t="s">
        <v>191</v>
      </c>
      <c r="C89" s="211" t="s">
        <v>192</v>
      </c>
      <c r="D89" s="214" t="s">
        <v>112</v>
      </c>
      <c r="E89" s="123"/>
      <c r="F89" s="124"/>
      <c r="G89" s="125">
        <f t="shared" ref="G89:G91" si="254">E89*F89</f>
        <v>0</v>
      </c>
      <c r="H89" s="123"/>
      <c r="I89" s="124"/>
      <c r="J89" s="125">
        <f t="shared" ref="J89:J91" si="255">H89*I89</f>
        <v>0</v>
      </c>
      <c r="K89" s="123"/>
      <c r="L89" s="124"/>
      <c r="M89" s="125">
        <f t="shared" ref="M89:M91" si="256">K89*L89</f>
        <v>0</v>
      </c>
      <c r="N89" s="123"/>
      <c r="O89" s="124"/>
      <c r="P89" s="125">
        <f t="shared" ref="P89:P91" si="257">N89*O89</f>
        <v>0</v>
      </c>
      <c r="Q89" s="123"/>
      <c r="R89" s="124"/>
      <c r="S89" s="125">
        <f t="shared" ref="S89:S91" si="258">Q89*R89</f>
        <v>0</v>
      </c>
      <c r="T89" s="123"/>
      <c r="U89" s="124"/>
      <c r="V89" s="125">
        <f t="shared" ref="V89:V91" si="259">T89*U89</f>
        <v>0</v>
      </c>
      <c r="W89" s="126">
        <f t="shared" ref="W89:W91" si="260">G89+M89+S89</f>
        <v>0</v>
      </c>
      <c r="X89" s="127">
        <f t="shared" ref="X89:X91" si="261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19" t="s">
        <v>77</v>
      </c>
      <c r="B90" s="120" t="s">
        <v>193</v>
      </c>
      <c r="C90" s="187" t="s">
        <v>192</v>
      </c>
      <c r="D90" s="201" t="s">
        <v>112</v>
      </c>
      <c r="E90" s="123"/>
      <c r="F90" s="124"/>
      <c r="G90" s="125">
        <f t="shared" si="254"/>
        <v>0</v>
      </c>
      <c r="H90" s="123"/>
      <c r="I90" s="124"/>
      <c r="J90" s="125">
        <f t="shared" si="255"/>
        <v>0</v>
      </c>
      <c r="K90" s="123"/>
      <c r="L90" s="124"/>
      <c r="M90" s="125">
        <f t="shared" si="256"/>
        <v>0</v>
      </c>
      <c r="N90" s="123"/>
      <c r="O90" s="124"/>
      <c r="P90" s="125">
        <f t="shared" si="257"/>
        <v>0</v>
      </c>
      <c r="Q90" s="123"/>
      <c r="R90" s="124"/>
      <c r="S90" s="125">
        <f t="shared" si="258"/>
        <v>0</v>
      </c>
      <c r="T90" s="123"/>
      <c r="U90" s="124"/>
      <c r="V90" s="125">
        <f t="shared" si="259"/>
        <v>0</v>
      </c>
      <c r="W90" s="126">
        <f t="shared" si="260"/>
        <v>0</v>
      </c>
      <c r="X90" s="127">
        <f t="shared" si="261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32" t="s">
        <v>77</v>
      </c>
      <c r="B91" s="133" t="s">
        <v>194</v>
      </c>
      <c r="C91" s="163" t="s">
        <v>192</v>
      </c>
      <c r="D91" s="203" t="s">
        <v>112</v>
      </c>
      <c r="E91" s="135"/>
      <c r="F91" s="136"/>
      <c r="G91" s="137">
        <f t="shared" si="254"/>
        <v>0</v>
      </c>
      <c r="H91" s="135"/>
      <c r="I91" s="136"/>
      <c r="J91" s="137">
        <f t="shared" si="255"/>
        <v>0</v>
      </c>
      <c r="K91" s="135"/>
      <c r="L91" s="136"/>
      <c r="M91" s="137">
        <f t="shared" si="256"/>
        <v>0</v>
      </c>
      <c r="N91" s="135"/>
      <c r="O91" s="136"/>
      <c r="P91" s="137">
        <f t="shared" si="257"/>
        <v>0</v>
      </c>
      <c r="Q91" s="135"/>
      <c r="R91" s="136"/>
      <c r="S91" s="137">
        <f t="shared" si="258"/>
        <v>0</v>
      </c>
      <c r="T91" s="135"/>
      <c r="U91" s="136"/>
      <c r="V91" s="137">
        <f t="shared" si="259"/>
        <v>0</v>
      </c>
      <c r="W91" s="138">
        <f t="shared" si="260"/>
        <v>0</v>
      </c>
      <c r="X91" s="127">
        <f t="shared" si="261"/>
        <v>0</v>
      </c>
      <c r="Y91" s="127">
        <f t="shared" si="238"/>
        <v>0</v>
      </c>
      <c r="Z91" s="128" t="e">
        <f t="shared" si="239"/>
        <v>#DIV/0!</v>
      </c>
      <c r="AA91" s="139"/>
      <c r="AB91" s="131"/>
      <c r="AC91" s="131"/>
      <c r="AD91" s="131"/>
      <c r="AE91" s="131"/>
      <c r="AF91" s="131"/>
      <c r="AG91" s="131"/>
    </row>
    <row r="92" spans="1:33" ht="30" customHeight="1" x14ac:dyDescent="0.3">
      <c r="A92" s="108" t="s">
        <v>74</v>
      </c>
      <c r="B92" s="155" t="s">
        <v>195</v>
      </c>
      <c r="C92" s="215" t="s">
        <v>196</v>
      </c>
      <c r="D92" s="216"/>
      <c r="E92" s="213">
        <f>SUM(E93:E95)</f>
        <v>0</v>
      </c>
      <c r="F92" s="143"/>
      <c r="G92" s="144">
        <f t="shared" ref="G92:H92" si="262">SUM(G93:G95)</f>
        <v>0</v>
      </c>
      <c r="H92" s="213">
        <f t="shared" si="262"/>
        <v>0</v>
      </c>
      <c r="I92" s="143"/>
      <c r="J92" s="144">
        <f t="shared" ref="J92:K92" si="263">SUM(J93:J95)</f>
        <v>0</v>
      </c>
      <c r="K92" s="213">
        <f t="shared" si="263"/>
        <v>0</v>
      </c>
      <c r="L92" s="143"/>
      <c r="M92" s="144">
        <f t="shared" ref="M92:N92" si="264">SUM(M93:M95)</f>
        <v>0</v>
      </c>
      <c r="N92" s="213">
        <f t="shared" si="264"/>
        <v>0</v>
      </c>
      <c r="O92" s="143"/>
      <c r="P92" s="144">
        <f t="shared" ref="P92:Q92" si="265">SUM(P93:P95)</f>
        <v>0</v>
      </c>
      <c r="Q92" s="213">
        <f t="shared" si="265"/>
        <v>0</v>
      </c>
      <c r="R92" s="143"/>
      <c r="S92" s="144">
        <f t="shared" ref="S92:T92" si="266">SUM(S93:S95)</f>
        <v>0</v>
      </c>
      <c r="T92" s="213">
        <f t="shared" si="266"/>
        <v>0</v>
      </c>
      <c r="U92" s="143"/>
      <c r="V92" s="144">
        <f t="shared" ref="V92:X92" si="267">SUM(V93:V95)</f>
        <v>0</v>
      </c>
      <c r="W92" s="210">
        <f t="shared" si="267"/>
        <v>0</v>
      </c>
      <c r="X92" s="210">
        <f t="shared" si="267"/>
        <v>0</v>
      </c>
      <c r="Y92" s="210">
        <f t="shared" si="238"/>
        <v>0</v>
      </c>
      <c r="Z92" s="210" t="e">
        <f t="shared" si="239"/>
        <v>#DIV/0!</v>
      </c>
      <c r="AA92" s="146"/>
      <c r="AB92" s="131"/>
      <c r="AC92" s="131"/>
      <c r="AD92" s="131"/>
      <c r="AE92" s="131"/>
      <c r="AF92" s="131"/>
      <c r="AG92" s="131"/>
    </row>
    <row r="93" spans="1:33" ht="30" customHeight="1" x14ac:dyDescent="0.3">
      <c r="A93" s="119" t="s">
        <v>77</v>
      </c>
      <c r="B93" s="120" t="s">
        <v>197</v>
      </c>
      <c r="C93" s="217" t="s">
        <v>118</v>
      </c>
      <c r="D93" s="218" t="s">
        <v>119</v>
      </c>
      <c r="E93" s="123"/>
      <c r="F93" s="124"/>
      <c r="G93" s="125">
        <f t="shared" ref="G93:G95" si="268">E93*F93</f>
        <v>0</v>
      </c>
      <c r="H93" s="123"/>
      <c r="I93" s="124"/>
      <c r="J93" s="125">
        <f t="shared" ref="J93:J95" si="269">H93*I93</f>
        <v>0</v>
      </c>
      <c r="K93" s="123"/>
      <c r="L93" s="124"/>
      <c r="M93" s="125">
        <f t="shared" ref="M93:M95" si="270">K93*L93</f>
        <v>0</v>
      </c>
      <c r="N93" s="123"/>
      <c r="O93" s="124"/>
      <c r="P93" s="125">
        <f t="shared" ref="P93:P95" si="271">N93*O93</f>
        <v>0</v>
      </c>
      <c r="Q93" s="123"/>
      <c r="R93" s="124"/>
      <c r="S93" s="125">
        <f t="shared" ref="S93:S95" si="272">Q93*R93</f>
        <v>0</v>
      </c>
      <c r="T93" s="123"/>
      <c r="U93" s="124"/>
      <c r="V93" s="125">
        <f t="shared" ref="V93:V95" si="273">T93*U93</f>
        <v>0</v>
      </c>
      <c r="W93" s="126">
        <f t="shared" ref="W93:W95" si="274">G93+M93+S93</f>
        <v>0</v>
      </c>
      <c r="X93" s="127">
        <f t="shared" ref="X93:X95" si="275">J93+P93+V93</f>
        <v>0</v>
      </c>
      <c r="Y93" s="127">
        <f t="shared" si="238"/>
        <v>0</v>
      </c>
      <c r="Z93" s="128" t="e">
        <f t="shared" si="239"/>
        <v>#DIV/0!</v>
      </c>
      <c r="AA93" s="129"/>
      <c r="AB93" s="130"/>
      <c r="AC93" s="131"/>
      <c r="AD93" s="131"/>
      <c r="AE93" s="131"/>
      <c r="AF93" s="131"/>
      <c r="AG93" s="131"/>
    </row>
    <row r="94" spans="1:33" ht="30" customHeight="1" x14ac:dyDescent="0.3">
      <c r="A94" s="119" t="s">
        <v>77</v>
      </c>
      <c r="B94" s="120" t="s">
        <v>198</v>
      </c>
      <c r="C94" s="217" t="s">
        <v>118</v>
      </c>
      <c r="D94" s="218" t="s">
        <v>119</v>
      </c>
      <c r="E94" s="123"/>
      <c r="F94" s="124"/>
      <c r="G94" s="125">
        <f t="shared" si="268"/>
        <v>0</v>
      </c>
      <c r="H94" s="123"/>
      <c r="I94" s="124"/>
      <c r="J94" s="125">
        <f t="shared" si="269"/>
        <v>0</v>
      </c>
      <c r="K94" s="123"/>
      <c r="L94" s="124"/>
      <c r="M94" s="125">
        <f t="shared" si="270"/>
        <v>0</v>
      </c>
      <c r="N94" s="123"/>
      <c r="O94" s="124"/>
      <c r="P94" s="125">
        <f t="shared" si="271"/>
        <v>0</v>
      </c>
      <c r="Q94" s="123"/>
      <c r="R94" s="124"/>
      <c r="S94" s="125">
        <f t="shared" si="272"/>
        <v>0</v>
      </c>
      <c r="T94" s="123"/>
      <c r="U94" s="124"/>
      <c r="V94" s="125">
        <f t="shared" si="273"/>
        <v>0</v>
      </c>
      <c r="W94" s="126">
        <f t="shared" si="274"/>
        <v>0</v>
      </c>
      <c r="X94" s="127">
        <f t="shared" si="275"/>
        <v>0</v>
      </c>
      <c r="Y94" s="127">
        <f t="shared" si="238"/>
        <v>0</v>
      </c>
      <c r="Z94" s="128" t="e">
        <f t="shared" si="239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customHeight="1" thickBot="1" x14ac:dyDescent="0.35">
      <c r="A95" s="132" t="s">
        <v>77</v>
      </c>
      <c r="B95" s="133" t="s">
        <v>199</v>
      </c>
      <c r="C95" s="219" t="s">
        <v>118</v>
      </c>
      <c r="D95" s="218" t="s">
        <v>119</v>
      </c>
      <c r="E95" s="149"/>
      <c r="F95" s="150"/>
      <c r="G95" s="151">
        <f t="shared" si="268"/>
        <v>0</v>
      </c>
      <c r="H95" s="149"/>
      <c r="I95" s="150"/>
      <c r="J95" s="151">
        <f t="shared" si="269"/>
        <v>0</v>
      </c>
      <c r="K95" s="149"/>
      <c r="L95" s="150"/>
      <c r="M95" s="151">
        <f t="shared" si="270"/>
        <v>0</v>
      </c>
      <c r="N95" s="149"/>
      <c r="O95" s="150"/>
      <c r="P95" s="151">
        <f t="shared" si="271"/>
        <v>0</v>
      </c>
      <c r="Q95" s="149"/>
      <c r="R95" s="150"/>
      <c r="S95" s="151">
        <f t="shared" si="272"/>
        <v>0</v>
      </c>
      <c r="T95" s="149"/>
      <c r="U95" s="150"/>
      <c r="V95" s="151">
        <f t="shared" si="273"/>
        <v>0</v>
      </c>
      <c r="W95" s="138">
        <f t="shared" si="274"/>
        <v>0</v>
      </c>
      <c r="X95" s="127">
        <f t="shared" si="275"/>
        <v>0</v>
      </c>
      <c r="Y95" s="365">
        <f t="shared" si="238"/>
        <v>0</v>
      </c>
      <c r="Z95" s="128" t="e">
        <f t="shared" si="239"/>
        <v>#DIV/0!</v>
      </c>
      <c r="AA95" s="152"/>
      <c r="AB95" s="131"/>
      <c r="AC95" s="131"/>
      <c r="AD95" s="131"/>
      <c r="AE95" s="131"/>
      <c r="AF95" s="131"/>
      <c r="AG95" s="131"/>
    </row>
    <row r="96" spans="1:33" ht="39.75" customHeight="1" thickBot="1" x14ac:dyDescent="0.35">
      <c r="A96" s="405" t="s">
        <v>200</v>
      </c>
      <c r="B96" s="380"/>
      <c r="C96" s="380"/>
      <c r="D96" s="381"/>
      <c r="E96" s="189"/>
      <c r="F96" s="189"/>
      <c r="G96" s="172">
        <f>G84+G88+G92</f>
        <v>0</v>
      </c>
      <c r="H96" s="189"/>
      <c r="I96" s="189"/>
      <c r="J96" s="172">
        <f>J84+J88+J92</f>
        <v>0</v>
      </c>
      <c r="K96" s="189"/>
      <c r="L96" s="189"/>
      <c r="M96" s="172">
        <f>M84+M88+M92</f>
        <v>0</v>
      </c>
      <c r="N96" s="189"/>
      <c r="O96" s="189"/>
      <c r="P96" s="172">
        <f>P84+P88+P92</f>
        <v>0</v>
      </c>
      <c r="Q96" s="189"/>
      <c r="R96" s="189"/>
      <c r="S96" s="172">
        <f>S84+S88+S92</f>
        <v>0</v>
      </c>
      <c r="T96" s="189"/>
      <c r="U96" s="189"/>
      <c r="V96" s="172">
        <f t="shared" ref="V96:X96" si="276">V84+V88+V92</f>
        <v>0</v>
      </c>
      <c r="W96" s="191">
        <f t="shared" si="276"/>
        <v>0</v>
      </c>
      <c r="X96" s="191">
        <f t="shared" si="276"/>
        <v>0</v>
      </c>
      <c r="Y96" s="366">
        <f t="shared" si="238"/>
        <v>0</v>
      </c>
      <c r="Z96" s="191" t="e">
        <f t="shared" si="239"/>
        <v>#DIV/0!</v>
      </c>
      <c r="AA96" s="177"/>
      <c r="AB96" s="5"/>
      <c r="AC96" s="7"/>
      <c r="AD96" s="7"/>
      <c r="AE96" s="7"/>
      <c r="AF96" s="7"/>
      <c r="AG96" s="7"/>
    </row>
    <row r="97" spans="1:33" ht="30" customHeight="1" thickBot="1" x14ac:dyDescent="0.35">
      <c r="A97" s="178" t="s">
        <v>72</v>
      </c>
      <c r="B97" s="179">
        <v>6</v>
      </c>
      <c r="C97" s="180" t="s">
        <v>201</v>
      </c>
      <c r="D97" s="181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6"/>
      <c r="X97" s="106"/>
      <c r="Y97" s="182"/>
      <c r="Z97" s="106"/>
      <c r="AA97" s="107"/>
      <c r="AB97" s="7"/>
      <c r="AC97" s="7"/>
      <c r="AD97" s="7"/>
      <c r="AE97" s="7"/>
      <c r="AF97" s="7"/>
      <c r="AG97" s="7"/>
    </row>
    <row r="98" spans="1:33" ht="30" customHeight="1" x14ac:dyDescent="0.3">
      <c r="A98" s="108" t="s">
        <v>74</v>
      </c>
      <c r="B98" s="155" t="s">
        <v>202</v>
      </c>
      <c r="C98" s="220" t="s">
        <v>203</v>
      </c>
      <c r="D98" s="111"/>
      <c r="E98" s="112">
        <f>SUM(E99:E101)</f>
        <v>0</v>
      </c>
      <c r="F98" s="113"/>
      <c r="G98" s="114">
        <f t="shared" ref="G98:H98" si="277">SUM(G99:G101)</f>
        <v>0</v>
      </c>
      <c r="H98" s="112">
        <f t="shared" si="277"/>
        <v>0</v>
      </c>
      <c r="I98" s="113"/>
      <c r="J98" s="114">
        <f t="shared" ref="J98:K98" si="278">SUM(J99:J101)</f>
        <v>0</v>
      </c>
      <c r="K98" s="112">
        <f t="shared" si="278"/>
        <v>0</v>
      </c>
      <c r="L98" s="113"/>
      <c r="M98" s="114">
        <f t="shared" ref="M98:N98" si="279">SUM(M99:M101)</f>
        <v>0</v>
      </c>
      <c r="N98" s="112">
        <f t="shared" si="279"/>
        <v>0</v>
      </c>
      <c r="O98" s="113"/>
      <c r="P98" s="114">
        <f t="shared" ref="P98:Q98" si="280">SUM(P99:P101)</f>
        <v>0</v>
      </c>
      <c r="Q98" s="112">
        <f t="shared" si="280"/>
        <v>0</v>
      </c>
      <c r="R98" s="113"/>
      <c r="S98" s="114">
        <f t="shared" ref="S98:T98" si="281">SUM(S99:S101)</f>
        <v>0</v>
      </c>
      <c r="T98" s="112">
        <f t="shared" si="281"/>
        <v>0</v>
      </c>
      <c r="U98" s="113"/>
      <c r="V98" s="114">
        <f t="shared" ref="V98:X98" si="282">SUM(V99:V101)</f>
        <v>0</v>
      </c>
      <c r="W98" s="114">
        <f t="shared" si="282"/>
        <v>0</v>
      </c>
      <c r="X98" s="114">
        <f t="shared" si="282"/>
        <v>0</v>
      </c>
      <c r="Y98" s="362">
        <f t="shared" ref="Y98:Y110" si="283">W98-X98</f>
        <v>0</v>
      </c>
      <c r="Z98" s="116" t="e">
        <f t="shared" ref="Z98:Z110" si="284">Y98/W98</f>
        <v>#DIV/0!</v>
      </c>
      <c r="AA98" s="117"/>
      <c r="AB98" s="118"/>
      <c r="AC98" s="118"/>
      <c r="AD98" s="118"/>
      <c r="AE98" s="118"/>
      <c r="AF98" s="118"/>
      <c r="AG98" s="118"/>
    </row>
    <row r="99" spans="1:33" ht="30" customHeight="1" x14ac:dyDescent="0.3">
      <c r="A99" s="119" t="s">
        <v>77</v>
      </c>
      <c r="B99" s="120" t="s">
        <v>204</v>
      </c>
      <c r="C99" s="187" t="s">
        <v>205</v>
      </c>
      <c r="D99" s="122" t="s">
        <v>112</v>
      </c>
      <c r="E99" s="123"/>
      <c r="F99" s="124"/>
      <c r="G99" s="125">
        <f t="shared" ref="G99:G101" si="285">E99*F99</f>
        <v>0</v>
      </c>
      <c r="H99" s="123"/>
      <c r="I99" s="124"/>
      <c r="J99" s="125">
        <f t="shared" ref="J99:J101" si="286">H99*I99</f>
        <v>0</v>
      </c>
      <c r="K99" s="123"/>
      <c r="L99" s="124"/>
      <c r="M99" s="125">
        <f t="shared" ref="M99:M101" si="287">K99*L99</f>
        <v>0</v>
      </c>
      <c r="N99" s="123"/>
      <c r="O99" s="124"/>
      <c r="P99" s="125">
        <f t="shared" ref="P99:P101" si="288">N99*O99</f>
        <v>0</v>
      </c>
      <c r="Q99" s="123"/>
      <c r="R99" s="124"/>
      <c r="S99" s="125">
        <f t="shared" ref="S99:S101" si="289">Q99*R99</f>
        <v>0</v>
      </c>
      <c r="T99" s="123"/>
      <c r="U99" s="124"/>
      <c r="V99" s="125">
        <f t="shared" ref="V99:V101" si="290">T99*U99</f>
        <v>0</v>
      </c>
      <c r="W99" s="126">
        <f t="shared" ref="W99:W101" si="291">G99+M99+S99</f>
        <v>0</v>
      </c>
      <c r="X99" s="127">
        <f t="shared" ref="X99:X101" si="292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3">
      <c r="A100" s="119" t="s">
        <v>77</v>
      </c>
      <c r="B100" s="120" t="s">
        <v>206</v>
      </c>
      <c r="C100" s="187" t="s">
        <v>205</v>
      </c>
      <c r="D100" s="122" t="s">
        <v>112</v>
      </c>
      <c r="E100" s="123"/>
      <c r="F100" s="124"/>
      <c r="G100" s="125">
        <f t="shared" si="285"/>
        <v>0</v>
      </c>
      <c r="H100" s="123"/>
      <c r="I100" s="124"/>
      <c r="J100" s="125">
        <f t="shared" si="286"/>
        <v>0</v>
      </c>
      <c r="K100" s="123"/>
      <c r="L100" s="124"/>
      <c r="M100" s="125">
        <f t="shared" si="287"/>
        <v>0</v>
      </c>
      <c r="N100" s="123"/>
      <c r="O100" s="124"/>
      <c r="P100" s="125">
        <f t="shared" si="288"/>
        <v>0</v>
      </c>
      <c r="Q100" s="123"/>
      <c r="R100" s="124"/>
      <c r="S100" s="125">
        <f t="shared" si="289"/>
        <v>0</v>
      </c>
      <c r="T100" s="123"/>
      <c r="U100" s="124"/>
      <c r="V100" s="125">
        <f t="shared" si="290"/>
        <v>0</v>
      </c>
      <c r="W100" s="126">
        <f t="shared" si="291"/>
        <v>0</v>
      </c>
      <c r="X100" s="127">
        <f t="shared" si="292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3">
      <c r="A101" s="132" t="s">
        <v>77</v>
      </c>
      <c r="B101" s="133" t="s">
        <v>207</v>
      </c>
      <c r="C101" s="163" t="s">
        <v>205</v>
      </c>
      <c r="D101" s="134" t="s">
        <v>112</v>
      </c>
      <c r="E101" s="135"/>
      <c r="F101" s="136"/>
      <c r="G101" s="137">
        <f t="shared" si="285"/>
        <v>0</v>
      </c>
      <c r="H101" s="135"/>
      <c r="I101" s="136"/>
      <c r="J101" s="137">
        <f t="shared" si="286"/>
        <v>0</v>
      </c>
      <c r="K101" s="135"/>
      <c r="L101" s="136"/>
      <c r="M101" s="137">
        <f t="shared" si="287"/>
        <v>0</v>
      </c>
      <c r="N101" s="135"/>
      <c r="O101" s="136"/>
      <c r="P101" s="137">
        <f t="shared" si="288"/>
        <v>0</v>
      </c>
      <c r="Q101" s="135"/>
      <c r="R101" s="136"/>
      <c r="S101" s="137">
        <f t="shared" si="289"/>
        <v>0</v>
      </c>
      <c r="T101" s="135"/>
      <c r="U101" s="136"/>
      <c r="V101" s="137">
        <f t="shared" si="290"/>
        <v>0</v>
      </c>
      <c r="W101" s="138">
        <f t="shared" si="291"/>
        <v>0</v>
      </c>
      <c r="X101" s="127">
        <f t="shared" si="292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3">
      <c r="A102" s="108" t="s">
        <v>72</v>
      </c>
      <c r="B102" s="155" t="s">
        <v>208</v>
      </c>
      <c r="C102" s="221" t="s">
        <v>209</v>
      </c>
      <c r="D102" s="141"/>
      <c r="E102" s="142">
        <f>SUM(E103:E105)</f>
        <v>1</v>
      </c>
      <c r="F102" s="143"/>
      <c r="G102" s="144">
        <f t="shared" ref="G102:H102" si="293">SUM(G103:G105)</f>
        <v>2729</v>
      </c>
      <c r="H102" s="142">
        <f t="shared" si="293"/>
        <v>1</v>
      </c>
      <c r="I102" s="143"/>
      <c r="J102" s="144">
        <f t="shared" ref="J102:K102" si="294">SUM(J103:J105)</f>
        <v>2539.02</v>
      </c>
      <c r="K102" s="142">
        <f t="shared" si="294"/>
        <v>0</v>
      </c>
      <c r="L102" s="143"/>
      <c r="M102" s="144">
        <f t="shared" ref="M102:N102" si="295">SUM(M103:M105)</f>
        <v>0</v>
      </c>
      <c r="N102" s="142">
        <f t="shared" si="295"/>
        <v>0</v>
      </c>
      <c r="O102" s="143"/>
      <c r="P102" s="144">
        <f t="shared" ref="P102:Q102" si="296">SUM(P103:P105)</f>
        <v>0</v>
      </c>
      <c r="Q102" s="142">
        <f t="shared" si="296"/>
        <v>0</v>
      </c>
      <c r="R102" s="143"/>
      <c r="S102" s="144">
        <f t="shared" ref="S102:T102" si="297">SUM(S103:S105)</f>
        <v>0</v>
      </c>
      <c r="T102" s="142">
        <f t="shared" si="297"/>
        <v>0</v>
      </c>
      <c r="U102" s="143"/>
      <c r="V102" s="144">
        <f t="shared" ref="V102:X102" si="298">SUM(V103:V105)</f>
        <v>0</v>
      </c>
      <c r="W102" s="144">
        <f t="shared" si="298"/>
        <v>2729</v>
      </c>
      <c r="X102" s="144">
        <f t="shared" si="298"/>
        <v>2539.02</v>
      </c>
      <c r="Y102" s="144">
        <f t="shared" si="283"/>
        <v>189.98000000000002</v>
      </c>
      <c r="Z102" s="144">
        <f t="shared" si="284"/>
        <v>6.9615243679003305E-2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3">
      <c r="A103" s="119" t="s">
        <v>77</v>
      </c>
      <c r="B103" s="120" t="s">
        <v>210</v>
      </c>
      <c r="C103" s="121" t="s">
        <v>364</v>
      </c>
      <c r="D103" s="122" t="s">
        <v>112</v>
      </c>
      <c r="E103" s="123">
        <v>1</v>
      </c>
      <c r="F103" s="124">
        <v>2729</v>
      </c>
      <c r="G103" s="125">
        <f t="shared" ref="G103:G105" si="299">E103*F103</f>
        <v>2729</v>
      </c>
      <c r="H103" s="123">
        <v>1</v>
      </c>
      <c r="I103" s="124">
        <v>2539.02</v>
      </c>
      <c r="J103" s="125">
        <f t="shared" ref="J103:J105" si="300">H103*I103</f>
        <v>2539.02</v>
      </c>
      <c r="K103" s="123"/>
      <c r="L103" s="124"/>
      <c r="M103" s="125">
        <f t="shared" ref="M103:M105" si="301">K103*L103</f>
        <v>0</v>
      </c>
      <c r="N103" s="123"/>
      <c r="O103" s="124"/>
      <c r="P103" s="125">
        <f t="shared" ref="P103:P105" si="302">N103*O103</f>
        <v>0</v>
      </c>
      <c r="Q103" s="123"/>
      <c r="R103" s="124"/>
      <c r="S103" s="125">
        <f t="shared" ref="S103:S105" si="303">Q103*R103</f>
        <v>0</v>
      </c>
      <c r="T103" s="123"/>
      <c r="U103" s="124"/>
      <c r="V103" s="125">
        <f t="shared" ref="V103:V105" si="304">T103*U103</f>
        <v>0</v>
      </c>
      <c r="W103" s="126">
        <f t="shared" ref="W103:W105" si="305">G103+M103+S103</f>
        <v>2729</v>
      </c>
      <c r="X103" s="127">
        <f t="shared" ref="X103:X105" si="306">J103+P103+V103</f>
        <v>2539.02</v>
      </c>
      <c r="Y103" s="127">
        <f t="shared" si="283"/>
        <v>189.98000000000002</v>
      </c>
      <c r="Z103" s="128">
        <f t="shared" si="284"/>
        <v>6.9615243679003305E-2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3">
      <c r="A104" s="119" t="s">
        <v>77</v>
      </c>
      <c r="B104" s="120" t="s">
        <v>211</v>
      </c>
      <c r="C104" s="187" t="s">
        <v>205</v>
      </c>
      <c r="D104" s="122" t="s">
        <v>112</v>
      </c>
      <c r="E104" s="123"/>
      <c r="F104" s="124"/>
      <c r="G104" s="125">
        <f t="shared" si="299"/>
        <v>0</v>
      </c>
      <c r="H104" s="123"/>
      <c r="I104" s="124"/>
      <c r="J104" s="125">
        <f t="shared" si="300"/>
        <v>0</v>
      </c>
      <c r="K104" s="123"/>
      <c r="L104" s="124"/>
      <c r="M104" s="125">
        <f t="shared" si="301"/>
        <v>0</v>
      </c>
      <c r="N104" s="123"/>
      <c r="O104" s="124"/>
      <c r="P104" s="125">
        <f t="shared" si="302"/>
        <v>0</v>
      </c>
      <c r="Q104" s="123"/>
      <c r="R104" s="124"/>
      <c r="S104" s="125">
        <f t="shared" si="303"/>
        <v>0</v>
      </c>
      <c r="T104" s="123"/>
      <c r="U104" s="124"/>
      <c r="V104" s="125">
        <f t="shared" si="304"/>
        <v>0</v>
      </c>
      <c r="W104" s="126">
        <f t="shared" si="305"/>
        <v>0</v>
      </c>
      <c r="X104" s="127">
        <f t="shared" si="306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3">
      <c r="A105" s="132" t="s">
        <v>77</v>
      </c>
      <c r="B105" s="133" t="s">
        <v>212</v>
      </c>
      <c r="C105" s="163" t="s">
        <v>205</v>
      </c>
      <c r="D105" s="134" t="s">
        <v>112</v>
      </c>
      <c r="E105" s="135"/>
      <c r="F105" s="136"/>
      <c r="G105" s="137">
        <f t="shared" si="299"/>
        <v>0</v>
      </c>
      <c r="H105" s="135"/>
      <c r="I105" s="136"/>
      <c r="J105" s="137">
        <f t="shared" si="300"/>
        <v>0</v>
      </c>
      <c r="K105" s="135"/>
      <c r="L105" s="136"/>
      <c r="M105" s="137">
        <f t="shared" si="301"/>
        <v>0</v>
      </c>
      <c r="N105" s="135"/>
      <c r="O105" s="136"/>
      <c r="P105" s="137">
        <f t="shared" si="302"/>
        <v>0</v>
      </c>
      <c r="Q105" s="135"/>
      <c r="R105" s="136"/>
      <c r="S105" s="137">
        <f t="shared" si="303"/>
        <v>0</v>
      </c>
      <c r="T105" s="135"/>
      <c r="U105" s="136"/>
      <c r="V105" s="137">
        <f t="shared" si="304"/>
        <v>0</v>
      </c>
      <c r="W105" s="138">
        <f t="shared" si="305"/>
        <v>0</v>
      </c>
      <c r="X105" s="127">
        <f t="shared" si="306"/>
        <v>0</v>
      </c>
      <c r="Y105" s="127">
        <f t="shared" si="283"/>
        <v>0</v>
      </c>
      <c r="Z105" s="128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3">
      <c r="A106" s="108" t="s">
        <v>72</v>
      </c>
      <c r="B106" s="155" t="s">
        <v>213</v>
      </c>
      <c r="C106" s="221" t="s">
        <v>214</v>
      </c>
      <c r="D106" s="141"/>
      <c r="E106" s="142">
        <f>SUM(E107:E109)</f>
        <v>1</v>
      </c>
      <c r="F106" s="143"/>
      <c r="G106" s="144">
        <f t="shared" ref="G106:H106" si="307">SUM(G107:G109)</f>
        <v>800</v>
      </c>
      <c r="H106" s="142">
        <f t="shared" si="307"/>
        <v>1</v>
      </c>
      <c r="I106" s="143"/>
      <c r="J106" s="144">
        <f t="shared" ref="J106:K106" si="308">SUM(J107:J109)</f>
        <v>800</v>
      </c>
      <c r="K106" s="142">
        <f t="shared" si="308"/>
        <v>0</v>
      </c>
      <c r="L106" s="143"/>
      <c r="M106" s="144">
        <f t="shared" ref="M106:N106" si="309">SUM(M107:M109)</f>
        <v>0</v>
      </c>
      <c r="N106" s="142">
        <f t="shared" si="309"/>
        <v>0</v>
      </c>
      <c r="O106" s="143"/>
      <c r="P106" s="144">
        <f t="shared" ref="P106:Q106" si="310">SUM(P107:P109)</f>
        <v>0</v>
      </c>
      <c r="Q106" s="142">
        <f t="shared" si="310"/>
        <v>0</v>
      </c>
      <c r="R106" s="143"/>
      <c r="S106" s="144">
        <f t="shared" ref="S106:T106" si="311">SUM(S107:S109)</f>
        <v>0</v>
      </c>
      <c r="T106" s="142">
        <f t="shared" si="311"/>
        <v>0</v>
      </c>
      <c r="U106" s="143"/>
      <c r="V106" s="144">
        <f t="shared" ref="V106:X106" si="312">SUM(V107:V109)</f>
        <v>0</v>
      </c>
      <c r="W106" s="144">
        <f t="shared" si="312"/>
        <v>800</v>
      </c>
      <c r="X106" s="144">
        <f t="shared" si="312"/>
        <v>800</v>
      </c>
      <c r="Y106" s="144">
        <f t="shared" si="283"/>
        <v>0</v>
      </c>
      <c r="Z106" s="144">
        <f t="shared" si="284"/>
        <v>0</v>
      </c>
      <c r="AA106" s="146"/>
      <c r="AB106" s="118"/>
      <c r="AC106" s="118"/>
      <c r="AD106" s="118"/>
      <c r="AE106" s="118"/>
      <c r="AF106" s="118"/>
      <c r="AG106" s="118"/>
    </row>
    <row r="107" spans="1:33" ht="30" customHeight="1" x14ac:dyDescent="0.3">
      <c r="A107" s="119" t="s">
        <v>77</v>
      </c>
      <c r="B107" s="120" t="s">
        <v>215</v>
      </c>
      <c r="C107" s="121" t="s">
        <v>365</v>
      </c>
      <c r="D107" s="122" t="s">
        <v>112</v>
      </c>
      <c r="E107" s="123">
        <v>1</v>
      </c>
      <c r="F107" s="124">
        <v>800</v>
      </c>
      <c r="G107" s="125">
        <f t="shared" ref="G107:G109" si="313">E107*F107</f>
        <v>800</v>
      </c>
      <c r="H107" s="123">
        <v>1</v>
      </c>
      <c r="I107" s="124">
        <v>800</v>
      </c>
      <c r="J107" s="125">
        <f t="shared" ref="J107:J109" si="314">H107*I107</f>
        <v>800</v>
      </c>
      <c r="K107" s="123"/>
      <c r="L107" s="124"/>
      <c r="M107" s="125">
        <f t="shared" ref="M107:M109" si="315">K107*L107</f>
        <v>0</v>
      </c>
      <c r="N107" s="123"/>
      <c r="O107" s="124"/>
      <c r="P107" s="125">
        <f t="shared" ref="P107:P109" si="316">N107*O107</f>
        <v>0</v>
      </c>
      <c r="Q107" s="123"/>
      <c r="R107" s="124"/>
      <c r="S107" s="125">
        <f t="shared" ref="S107:S109" si="317">Q107*R107</f>
        <v>0</v>
      </c>
      <c r="T107" s="123"/>
      <c r="U107" s="124"/>
      <c r="V107" s="125">
        <f t="shared" ref="V107:V109" si="318">T107*U107</f>
        <v>0</v>
      </c>
      <c r="W107" s="126">
        <f t="shared" ref="W107:W109" si="319">G107+M107+S107</f>
        <v>800</v>
      </c>
      <c r="X107" s="127">
        <f t="shared" ref="X107:X109" si="320">J107+P107+V107</f>
        <v>800</v>
      </c>
      <c r="Y107" s="127">
        <f t="shared" si="283"/>
        <v>0</v>
      </c>
      <c r="Z107" s="128">
        <f t="shared" si="284"/>
        <v>0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3">
      <c r="A108" s="119" t="s">
        <v>77</v>
      </c>
      <c r="B108" s="120" t="s">
        <v>216</v>
      </c>
      <c r="C108" s="187" t="s">
        <v>205</v>
      </c>
      <c r="D108" s="122" t="s">
        <v>112</v>
      </c>
      <c r="E108" s="123"/>
      <c r="F108" s="124"/>
      <c r="G108" s="125">
        <f t="shared" si="313"/>
        <v>0</v>
      </c>
      <c r="H108" s="123"/>
      <c r="I108" s="124"/>
      <c r="J108" s="125">
        <f t="shared" si="314"/>
        <v>0</v>
      </c>
      <c r="K108" s="123"/>
      <c r="L108" s="124"/>
      <c r="M108" s="125">
        <f t="shared" si="315"/>
        <v>0</v>
      </c>
      <c r="N108" s="123"/>
      <c r="O108" s="124"/>
      <c r="P108" s="125">
        <f t="shared" si="316"/>
        <v>0</v>
      </c>
      <c r="Q108" s="123"/>
      <c r="R108" s="124"/>
      <c r="S108" s="125">
        <f t="shared" si="317"/>
        <v>0</v>
      </c>
      <c r="T108" s="123"/>
      <c r="U108" s="124"/>
      <c r="V108" s="125">
        <f t="shared" si="318"/>
        <v>0</v>
      </c>
      <c r="W108" s="126">
        <f t="shared" si="319"/>
        <v>0</v>
      </c>
      <c r="X108" s="127">
        <f t="shared" si="320"/>
        <v>0</v>
      </c>
      <c r="Y108" s="127">
        <f t="shared" si="283"/>
        <v>0</v>
      </c>
      <c r="Z108" s="128" t="e">
        <f t="shared" si="284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3">
      <c r="A109" s="132" t="s">
        <v>77</v>
      </c>
      <c r="B109" s="133" t="s">
        <v>217</v>
      </c>
      <c r="C109" s="163" t="s">
        <v>205</v>
      </c>
      <c r="D109" s="134" t="s">
        <v>112</v>
      </c>
      <c r="E109" s="149"/>
      <c r="F109" s="150"/>
      <c r="G109" s="151">
        <f t="shared" si="313"/>
        <v>0</v>
      </c>
      <c r="H109" s="149"/>
      <c r="I109" s="150"/>
      <c r="J109" s="151">
        <f t="shared" si="314"/>
        <v>0</v>
      </c>
      <c r="K109" s="149"/>
      <c r="L109" s="150"/>
      <c r="M109" s="151">
        <f t="shared" si="315"/>
        <v>0</v>
      </c>
      <c r="N109" s="149"/>
      <c r="O109" s="150"/>
      <c r="P109" s="151">
        <f t="shared" si="316"/>
        <v>0</v>
      </c>
      <c r="Q109" s="149"/>
      <c r="R109" s="150"/>
      <c r="S109" s="151">
        <f t="shared" si="317"/>
        <v>0</v>
      </c>
      <c r="T109" s="149"/>
      <c r="U109" s="150"/>
      <c r="V109" s="151">
        <f t="shared" si="318"/>
        <v>0</v>
      </c>
      <c r="W109" s="138">
        <f t="shared" si="319"/>
        <v>0</v>
      </c>
      <c r="X109" s="165">
        <f t="shared" si="320"/>
        <v>0</v>
      </c>
      <c r="Y109" s="165">
        <f t="shared" si="283"/>
        <v>0</v>
      </c>
      <c r="Z109" s="222" t="e">
        <f t="shared" si="284"/>
        <v>#DIV/0!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3">
      <c r="A110" s="166" t="s">
        <v>218</v>
      </c>
      <c r="B110" s="167"/>
      <c r="C110" s="168"/>
      <c r="D110" s="169"/>
      <c r="E110" s="173">
        <f>E106+E102+E98</f>
        <v>2</v>
      </c>
      <c r="F110" s="189"/>
      <c r="G110" s="172">
        <f t="shared" ref="G110:H110" si="321">G106+G102+G98</f>
        <v>3529</v>
      </c>
      <c r="H110" s="173">
        <f t="shared" si="321"/>
        <v>2</v>
      </c>
      <c r="I110" s="189"/>
      <c r="J110" s="172">
        <f t="shared" ref="J110:K110" si="322">J106+J102+J98</f>
        <v>3339.02</v>
      </c>
      <c r="K110" s="190">
        <f t="shared" si="322"/>
        <v>0</v>
      </c>
      <c r="L110" s="189"/>
      <c r="M110" s="172">
        <f t="shared" ref="M110:N110" si="323">M106+M102+M98</f>
        <v>0</v>
      </c>
      <c r="N110" s="190">
        <f t="shared" si="323"/>
        <v>0</v>
      </c>
      <c r="O110" s="189"/>
      <c r="P110" s="172">
        <f t="shared" ref="P110:Q110" si="324">P106+P102+P98</f>
        <v>0</v>
      </c>
      <c r="Q110" s="190">
        <f t="shared" si="324"/>
        <v>0</v>
      </c>
      <c r="R110" s="189"/>
      <c r="S110" s="172">
        <f t="shared" ref="S110:T110" si="325">S106+S102+S98</f>
        <v>0</v>
      </c>
      <c r="T110" s="190">
        <f t="shared" si="325"/>
        <v>0</v>
      </c>
      <c r="U110" s="189"/>
      <c r="V110" s="174">
        <f t="shared" ref="V110:X110" si="326">V106+V102+V98</f>
        <v>0</v>
      </c>
      <c r="W110" s="223">
        <f t="shared" si="326"/>
        <v>3529</v>
      </c>
      <c r="X110" s="224">
        <f t="shared" si="326"/>
        <v>3339.02</v>
      </c>
      <c r="Y110" s="224">
        <f t="shared" si="283"/>
        <v>189.98000000000002</v>
      </c>
      <c r="Z110" s="224">
        <f t="shared" si="284"/>
        <v>5.3833947293850958E-2</v>
      </c>
      <c r="AA110" s="225"/>
      <c r="AB110" s="7"/>
      <c r="AC110" s="7"/>
      <c r="AD110" s="7"/>
      <c r="AE110" s="7"/>
      <c r="AF110" s="7"/>
      <c r="AG110" s="7"/>
    </row>
    <row r="111" spans="1:33" ht="30" customHeight="1" x14ac:dyDescent="0.3">
      <c r="A111" s="178" t="s">
        <v>72</v>
      </c>
      <c r="B111" s="207">
        <v>7</v>
      </c>
      <c r="C111" s="180" t="s">
        <v>219</v>
      </c>
      <c r="D111" s="181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226"/>
      <c r="X111" s="226"/>
      <c r="Y111" s="182"/>
      <c r="Z111" s="226"/>
      <c r="AA111" s="227"/>
      <c r="AB111" s="7"/>
      <c r="AC111" s="7"/>
      <c r="AD111" s="7"/>
      <c r="AE111" s="7"/>
      <c r="AF111" s="7"/>
      <c r="AG111" s="7"/>
    </row>
    <row r="112" spans="1:33" ht="30" customHeight="1" x14ac:dyDescent="0.3">
      <c r="A112" s="119" t="s">
        <v>77</v>
      </c>
      <c r="B112" s="120" t="s">
        <v>220</v>
      </c>
      <c r="C112" s="121" t="s">
        <v>366</v>
      </c>
      <c r="D112" s="122" t="s">
        <v>112</v>
      </c>
      <c r="E112" s="123">
        <v>5</v>
      </c>
      <c r="F112" s="124">
        <v>250</v>
      </c>
      <c r="G112" s="125">
        <f t="shared" ref="G112:G122" si="327">E112*F112</f>
        <v>1250</v>
      </c>
      <c r="H112" s="123">
        <v>5</v>
      </c>
      <c r="I112" s="124">
        <v>250</v>
      </c>
      <c r="J112" s="125">
        <f t="shared" ref="J112:J122" si="328">H112*I112</f>
        <v>1250</v>
      </c>
      <c r="K112" s="123"/>
      <c r="L112" s="124"/>
      <c r="M112" s="125">
        <f t="shared" ref="M112:M122" si="329">K112*L112</f>
        <v>0</v>
      </c>
      <c r="N112" s="123"/>
      <c r="O112" s="124"/>
      <c r="P112" s="125">
        <f t="shared" ref="P112:P122" si="330">N112*O112</f>
        <v>0</v>
      </c>
      <c r="Q112" s="123"/>
      <c r="R112" s="124"/>
      <c r="S112" s="125">
        <f t="shared" ref="S112:S122" si="331">Q112*R112</f>
        <v>0</v>
      </c>
      <c r="T112" s="123"/>
      <c r="U112" s="124"/>
      <c r="V112" s="228">
        <f t="shared" ref="V112:V122" si="332">T112*U112</f>
        <v>0</v>
      </c>
      <c r="W112" s="229">
        <f t="shared" ref="W112:W122" si="333">G112+M112+S112</f>
        <v>1250</v>
      </c>
      <c r="X112" s="230">
        <f t="shared" ref="X112:X122" si="334">J112+P112+V112</f>
        <v>1250</v>
      </c>
      <c r="Y112" s="230">
        <f t="shared" ref="Y112:Y123" si="335">W112-X112</f>
        <v>0</v>
      </c>
      <c r="Z112" s="231">
        <f t="shared" ref="Z112:Z123" si="336">Y112/W112</f>
        <v>0</v>
      </c>
      <c r="AA112" s="232"/>
      <c r="AB112" s="131"/>
      <c r="AC112" s="131"/>
      <c r="AD112" s="131"/>
      <c r="AE112" s="131"/>
      <c r="AF112" s="131"/>
      <c r="AG112" s="131"/>
    </row>
    <row r="113" spans="1:33" ht="30" customHeight="1" x14ac:dyDescent="0.3">
      <c r="A113" s="119" t="s">
        <v>77</v>
      </c>
      <c r="B113" s="120" t="s">
        <v>221</v>
      </c>
      <c r="C113" s="187" t="s">
        <v>222</v>
      </c>
      <c r="D113" s="122" t="s">
        <v>112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8">
        <f t="shared" si="332"/>
        <v>0</v>
      </c>
      <c r="W113" s="233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3">
      <c r="A114" s="119" t="s">
        <v>77</v>
      </c>
      <c r="B114" s="120" t="s">
        <v>223</v>
      </c>
      <c r="C114" s="187" t="s">
        <v>224</v>
      </c>
      <c r="D114" s="122" t="s">
        <v>112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8">
        <f t="shared" si="332"/>
        <v>0</v>
      </c>
      <c r="W114" s="233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">
      <c r="A115" s="119" t="s">
        <v>77</v>
      </c>
      <c r="B115" s="120" t="s">
        <v>225</v>
      </c>
      <c r="C115" s="187" t="s">
        <v>226</v>
      </c>
      <c r="D115" s="122" t="s">
        <v>112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8">
        <f t="shared" si="332"/>
        <v>0</v>
      </c>
      <c r="W115" s="233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19" t="s">
        <v>77</v>
      </c>
      <c r="B116" s="120" t="s">
        <v>227</v>
      </c>
      <c r="C116" s="187" t="s">
        <v>228</v>
      </c>
      <c r="D116" s="122" t="s">
        <v>112</v>
      </c>
      <c r="E116" s="123"/>
      <c r="F116" s="124"/>
      <c r="G116" s="125">
        <f t="shared" si="327"/>
        <v>0</v>
      </c>
      <c r="H116" s="123"/>
      <c r="I116" s="124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8">
        <f t="shared" si="332"/>
        <v>0</v>
      </c>
      <c r="W116" s="233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19" t="s">
        <v>77</v>
      </c>
      <c r="B117" s="120" t="s">
        <v>229</v>
      </c>
      <c r="C117" s="187" t="s">
        <v>367</v>
      </c>
      <c r="D117" s="122" t="s">
        <v>112</v>
      </c>
      <c r="E117" s="123">
        <v>100</v>
      </c>
      <c r="F117" s="124">
        <v>30</v>
      </c>
      <c r="G117" s="125">
        <f t="shared" si="327"/>
        <v>3000</v>
      </c>
      <c r="H117" s="123">
        <v>100</v>
      </c>
      <c r="I117" s="124">
        <v>30</v>
      </c>
      <c r="J117" s="125">
        <f t="shared" si="328"/>
        <v>3000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8">
        <f t="shared" si="332"/>
        <v>0</v>
      </c>
      <c r="W117" s="233">
        <f t="shared" si="333"/>
        <v>3000</v>
      </c>
      <c r="X117" s="127">
        <f t="shared" si="334"/>
        <v>3000</v>
      </c>
      <c r="Y117" s="127">
        <f t="shared" si="335"/>
        <v>0</v>
      </c>
      <c r="Z117" s="128">
        <f t="shared" si="336"/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19" t="s">
        <v>77</v>
      </c>
      <c r="B118" s="120" t="s">
        <v>230</v>
      </c>
      <c r="C118" s="187" t="s">
        <v>368</v>
      </c>
      <c r="D118" s="122" t="s">
        <v>112</v>
      </c>
      <c r="E118" s="123">
        <v>1</v>
      </c>
      <c r="F118" s="124">
        <v>1000</v>
      </c>
      <c r="G118" s="125">
        <f t="shared" si="327"/>
        <v>1000</v>
      </c>
      <c r="H118" s="123">
        <v>1</v>
      </c>
      <c r="I118" s="124">
        <v>1000</v>
      </c>
      <c r="J118" s="125">
        <f t="shared" si="328"/>
        <v>1000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28">
        <f t="shared" si="332"/>
        <v>0</v>
      </c>
      <c r="W118" s="233">
        <f t="shared" si="333"/>
        <v>1000</v>
      </c>
      <c r="X118" s="127">
        <f t="shared" si="334"/>
        <v>1000</v>
      </c>
      <c r="Y118" s="127">
        <f t="shared" si="335"/>
        <v>0</v>
      </c>
      <c r="Z118" s="128">
        <f t="shared" si="336"/>
        <v>0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3">
      <c r="A119" s="119" t="s">
        <v>77</v>
      </c>
      <c r="B119" s="120" t="s">
        <v>231</v>
      </c>
      <c r="C119" s="187" t="s">
        <v>232</v>
      </c>
      <c r="D119" s="122" t="s">
        <v>112</v>
      </c>
      <c r="E119" s="123">
        <v>20</v>
      </c>
      <c r="F119" s="124">
        <v>30</v>
      </c>
      <c r="G119" s="125">
        <f t="shared" si="327"/>
        <v>600</v>
      </c>
      <c r="H119" s="123">
        <v>20</v>
      </c>
      <c r="I119" s="124">
        <v>30</v>
      </c>
      <c r="J119" s="125">
        <f t="shared" si="328"/>
        <v>600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28">
        <f t="shared" si="332"/>
        <v>0</v>
      </c>
      <c r="W119" s="233">
        <f t="shared" si="333"/>
        <v>600</v>
      </c>
      <c r="X119" s="127">
        <f t="shared" si="334"/>
        <v>600</v>
      </c>
      <c r="Y119" s="127">
        <f t="shared" si="335"/>
        <v>0</v>
      </c>
      <c r="Z119" s="128">
        <f t="shared" si="336"/>
        <v>0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3">
      <c r="A120" s="132" t="s">
        <v>77</v>
      </c>
      <c r="B120" s="120" t="s">
        <v>233</v>
      </c>
      <c r="C120" s="163" t="s">
        <v>234</v>
      </c>
      <c r="D120" s="122" t="s">
        <v>112</v>
      </c>
      <c r="E120" s="135"/>
      <c r="F120" s="136"/>
      <c r="G120" s="125">
        <f t="shared" si="327"/>
        <v>0</v>
      </c>
      <c r="H120" s="135"/>
      <c r="I120" s="136"/>
      <c r="J120" s="125">
        <f t="shared" si="328"/>
        <v>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28">
        <f t="shared" si="332"/>
        <v>0</v>
      </c>
      <c r="W120" s="233">
        <f t="shared" si="333"/>
        <v>0</v>
      </c>
      <c r="X120" s="127">
        <f t="shared" si="334"/>
        <v>0</v>
      </c>
      <c r="Y120" s="127">
        <f t="shared" si="335"/>
        <v>0</v>
      </c>
      <c r="Z120" s="128" t="e">
        <f t="shared" si="336"/>
        <v>#DIV/0!</v>
      </c>
      <c r="AA120" s="139"/>
      <c r="AB120" s="131"/>
      <c r="AC120" s="131"/>
      <c r="AD120" s="131"/>
      <c r="AE120" s="131"/>
      <c r="AF120" s="131"/>
      <c r="AG120" s="131"/>
    </row>
    <row r="121" spans="1:33" ht="30" customHeight="1" x14ac:dyDescent="0.3">
      <c r="A121" s="132" t="s">
        <v>77</v>
      </c>
      <c r="B121" s="120" t="s">
        <v>235</v>
      </c>
      <c r="C121" s="163" t="s">
        <v>369</v>
      </c>
      <c r="D121" s="134" t="s">
        <v>112</v>
      </c>
      <c r="E121" s="123">
        <v>21000</v>
      </c>
      <c r="F121" s="124">
        <v>0.5</v>
      </c>
      <c r="G121" s="125">
        <f t="shared" si="327"/>
        <v>10500</v>
      </c>
      <c r="H121" s="123">
        <v>21000</v>
      </c>
      <c r="I121" s="124">
        <v>0.5</v>
      </c>
      <c r="J121" s="125">
        <f t="shared" si="328"/>
        <v>10500</v>
      </c>
      <c r="K121" s="123"/>
      <c r="L121" s="124"/>
      <c r="M121" s="125">
        <f t="shared" si="329"/>
        <v>0</v>
      </c>
      <c r="N121" s="123"/>
      <c r="O121" s="124"/>
      <c r="P121" s="125">
        <f t="shared" si="330"/>
        <v>0</v>
      </c>
      <c r="Q121" s="123"/>
      <c r="R121" s="124"/>
      <c r="S121" s="125">
        <f t="shared" si="331"/>
        <v>0</v>
      </c>
      <c r="T121" s="123"/>
      <c r="U121" s="124"/>
      <c r="V121" s="228">
        <f t="shared" si="332"/>
        <v>0</v>
      </c>
      <c r="W121" s="233">
        <f t="shared" si="333"/>
        <v>10500</v>
      </c>
      <c r="X121" s="127">
        <f t="shared" si="334"/>
        <v>10500</v>
      </c>
      <c r="Y121" s="127">
        <f t="shared" si="335"/>
        <v>0</v>
      </c>
      <c r="Z121" s="128">
        <f t="shared" si="336"/>
        <v>0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3">
      <c r="A122" s="132" t="s">
        <v>77</v>
      </c>
      <c r="B122" s="120" t="s">
        <v>236</v>
      </c>
      <c r="C122" s="234" t="s">
        <v>237</v>
      </c>
      <c r="D122" s="134"/>
      <c r="E122" s="135"/>
      <c r="F122" s="136">
        <v>0.22</v>
      </c>
      <c r="G122" s="137">
        <f t="shared" si="327"/>
        <v>0</v>
      </c>
      <c r="H122" s="135"/>
      <c r="I122" s="136">
        <v>0.22</v>
      </c>
      <c r="J122" s="137">
        <f t="shared" si="328"/>
        <v>0</v>
      </c>
      <c r="K122" s="135"/>
      <c r="L122" s="136">
        <v>0.22</v>
      </c>
      <c r="M122" s="137">
        <f t="shared" si="329"/>
        <v>0</v>
      </c>
      <c r="N122" s="135"/>
      <c r="O122" s="136">
        <v>0.22</v>
      </c>
      <c r="P122" s="137">
        <f t="shared" si="330"/>
        <v>0</v>
      </c>
      <c r="Q122" s="135"/>
      <c r="R122" s="136">
        <v>0.22</v>
      </c>
      <c r="S122" s="137">
        <f t="shared" si="331"/>
        <v>0</v>
      </c>
      <c r="T122" s="135"/>
      <c r="U122" s="136">
        <v>0.22</v>
      </c>
      <c r="V122" s="235">
        <f t="shared" si="332"/>
        <v>0</v>
      </c>
      <c r="W122" s="236">
        <f t="shared" si="333"/>
        <v>0</v>
      </c>
      <c r="X122" s="237">
        <f t="shared" si="334"/>
        <v>0</v>
      </c>
      <c r="Y122" s="237">
        <f t="shared" si="335"/>
        <v>0</v>
      </c>
      <c r="Z122" s="238" t="e">
        <f t="shared" si="336"/>
        <v>#DIV/0!</v>
      </c>
      <c r="AA122" s="152"/>
      <c r="AB122" s="7"/>
      <c r="AC122" s="7"/>
      <c r="AD122" s="7"/>
      <c r="AE122" s="7"/>
      <c r="AF122" s="7"/>
      <c r="AG122" s="7"/>
    </row>
    <row r="123" spans="1:33" ht="30" customHeight="1" x14ac:dyDescent="0.3">
      <c r="A123" s="166" t="s">
        <v>238</v>
      </c>
      <c r="B123" s="239"/>
      <c r="C123" s="168"/>
      <c r="D123" s="169"/>
      <c r="E123" s="173">
        <f>SUM(E112:E121)</f>
        <v>21126</v>
      </c>
      <c r="F123" s="189"/>
      <c r="G123" s="172">
        <f>SUM(G112:G122)</f>
        <v>16350</v>
      </c>
      <c r="H123" s="173">
        <f>SUM(H112:H121)</f>
        <v>21126</v>
      </c>
      <c r="I123" s="189"/>
      <c r="J123" s="172">
        <f>SUM(J112:J122)</f>
        <v>16350</v>
      </c>
      <c r="K123" s="190">
        <f>SUM(K112:K121)</f>
        <v>0</v>
      </c>
      <c r="L123" s="189"/>
      <c r="M123" s="172">
        <f>SUM(M112:M122)</f>
        <v>0</v>
      </c>
      <c r="N123" s="190">
        <f>SUM(N112:N121)</f>
        <v>0</v>
      </c>
      <c r="O123" s="189"/>
      <c r="P123" s="172">
        <f>SUM(P112:P122)</f>
        <v>0</v>
      </c>
      <c r="Q123" s="190">
        <f>SUM(Q112:Q121)</f>
        <v>0</v>
      </c>
      <c r="R123" s="189"/>
      <c r="S123" s="172">
        <f>SUM(S112:S122)</f>
        <v>0</v>
      </c>
      <c r="T123" s="190">
        <f>SUM(T112:T121)</f>
        <v>0</v>
      </c>
      <c r="U123" s="189"/>
      <c r="V123" s="174">
        <f t="shared" ref="V123:X123" si="337">SUM(V112:V122)</f>
        <v>0</v>
      </c>
      <c r="W123" s="223">
        <f t="shared" si="337"/>
        <v>16350</v>
      </c>
      <c r="X123" s="224">
        <f t="shared" si="337"/>
        <v>16350</v>
      </c>
      <c r="Y123" s="224">
        <f t="shared" si="335"/>
        <v>0</v>
      </c>
      <c r="Z123" s="224">
        <f t="shared" si="336"/>
        <v>0</v>
      </c>
      <c r="AA123" s="225"/>
      <c r="AB123" s="7"/>
      <c r="AC123" s="7"/>
      <c r="AD123" s="7"/>
      <c r="AE123" s="7"/>
      <c r="AF123" s="7"/>
      <c r="AG123" s="7"/>
    </row>
    <row r="124" spans="1:33" ht="30" customHeight="1" x14ac:dyDescent="0.3">
      <c r="A124" s="240" t="s">
        <v>72</v>
      </c>
      <c r="B124" s="207">
        <v>8</v>
      </c>
      <c r="C124" s="241" t="s">
        <v>239</v>
      </c>
      <c r="D124" s="181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226"/>
      <c r="X124" s="226"/>
      <c r="Y124" s="182"/>
      <c r="Z124" s="226"/>
      <c r="AA124" s="227"/>
      <c r="AB124" s="118"/>
      <c r="AC124" s="118"/>
      <c r="AD124" s="118"/>
      <c r="AE124" s="118"/>
      <c r="AF124" s="118"/>
      <c r="AG124" s="118"/>
    </row>
    <row r="125" spans="1:33" ht="30" customHeight="1" x14ac:dyDescent="0.3">
      <c r="A125" s="119" t="s">
        <v>77</v>
      </c>
      <c r="B125" s="120" t="s">
        <v>240</v>
      </c>
      <c r="C125" s="187" t="s">
        <v>241</v>
      </c>
      <c r="D125" s="122" t="s">
        <v>242</v>
      </c>
      <c r="E125" s="123"/>
      <c r="F125" s="124"/>
      <c r="G125" s="125">
        <f t="shared" ref="G125:G130" si="338">E125*F125</f>
        <v>0</v>
      </c>
      <c r="H125" s="123"/>
      <c r="I125" s="124"/>
      <c r="J125" s="125">
        <f t="shared" ref="J125:J130" si="339">H125*I125</f>
        <v>0</v>
      </c>
      <c r="K125" s="123"/>
      <c r="L125" s="124"/>
      <c r="M125" s="125">
        <f t="shared" ref="M125:M130" si="340">K125*L125</f>
        <v>0</v>
      </c>
      <c r="N125" s="123"/>
      <c r="O125" s="124"/>
      <c r="P125" s="125">
        <f t="shared" ref="P125:P130" si="341">N125*O125</f>
        <v>0</v>
      </c>
      <c r="Q125" s="123"/>
      <c r="R125" s="124"/>
      <c r="S125" s="125">
        <f t="shared" ref="S125:S130" si="342">Q125*R125</f>
        <v>0</v>
      </c>
      <c r="T125" s="123"/>
      <c r="U125" s="124"/>
      <c r="V125" s="228">
        <f t="shared" ref="V125:V130" si="343">T125*U125</f>
        <v>0</v>
      </c>
      <c r="W125" s="229">
        <f t="shared" ref="W125:W130" si="344">G125+M125+S125</f>
        <v>0</v>
      </c>
      <c r="X125" s="230">
        <f t="shared" ref="X125:X130" si="345">J125+P125+V125</f>
        <v>0</v>
      </c>
      <c r="Y125" s="230">
        <f t="shared" ref="Y125:Y131" si="346">W125-X125</f>
        <v>0</v>
      </c>
      <c r="Z125" s="231" t="e">
        <f t="shared" ref="Z125:Z131" si="347">Y125/W125</f>
        <v>#DIV/0!</v>
      </c>
      <c r="AA125" s="232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19" t="s">
        <v>77</v>
      </c>
      <c r="B126" s="120" t="s">
        <v>243</v>
      </c>
      <c r="C126" s="187" t="s">
        <v>244</v>
      </c>
      <c r="D126" s="122" t="s">
        <v>242</v>
      </c>
      <c r="E126" s="123"/>
      <c r="F126" s="124"/>
      <c r="G126" s="125">
        <f t="shared" si="338"/>
        <v>0</v>
      </c>
      <c r="H126" s="123"/>
      <c r="I126" s="124"/>
      <c r="J126" s="125">
        <f t="shared" si="339"/>
        <v>0</v>
      </c>
      <c r="K126" s="123"/>
      <c r="L126" s="124"/>
      <c r="M126" s="125">
        <f t="shared" si="340"/>
        <v>0</v>
      </c>
      <c r="N126" s="123"/>
      <c r="O126" s="124"/>
      <c r="P126" s="125">
        <f t="shared" si="341"/>
        <v>0</v>
      </c>
      <c r="Q126" s="123"/>
      <c r="R126" s="124"/>
      <c r="S126" s="125">
        <f t="shared" si="342"/>
        <v>0</v>
      </c>
      <c r="T126" s="123"/>
      <c r="U126" s="124"/>
      <c r="V126" s="228">
        <f t="shared" si="343"/>
        <v>0</v>
      </c>
      <c r="W126" s="233">
        <f t="shared" si="344"/>
        <v>0</v>
      </c>
      <c r="X126" s="127">
        <f t="shared" si="345"/>
        <v>0</v>
      </c>
      <c r="Y126" s="127">
        <f t="shared" si="346"/>
        <v>0</v>
      </c>
      <c r="Z126" s="128" t="e">
        <f t="shared" si="34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">
      <c r="A127" s="119" t="s">
        <v>77</v>
      </c>
      <c r="B127" s="120" t="s">
        <v>245</v>
      </c>
      <c r="C127" s="187" t="s">
        <v>246</v>
      </c>
      <c r="D127" s="122" t="s">
        <v>247</v>
      </c>
      <c r="E127" s="242"/>
      <c r="F127" s="243"/>
      <c r="G127" s="125">
        <f t="shared" si="338"/>
        <v>0</v>
      </c>
      <c r="H127" s="242"/>
      <c r="I127" s="243"/>
      <c r="J127" s="125">
        <f t="shared" si="339"/>
        <v>0</v>
      </c>
      <c r="K127" s="123"/>
      <c r="L127" s="124"/>
      <c r="M127" s="125">
        <f t="shared" si="340"/>
        <v>0</v>
      </c>
      <c r="N127" s="123"/>
      <c r="O127" s="124"/>
      <c r="P127" s="125">
        <f t="shared" si="341"/>
        <v>0</v>
      </c>
      <c r="Q127" s="123"/>
      <c r="R127" s="124"/>
      <c r="S127" s="125">
        <f t="shared" si="342"/>
        <v>0</v>
      </c>
      <c r="T127" s="123"/>
      <c r="U127" s="124"/>
      <c r="V127" s="228">
        <f t="shared" si="343"/>
        <v>0</v>
      </c>
      <c r="W127" s="244">
        <f t="shared" si="344"/>
        <v>0</v>
      </c>
      <c r="X127" s="127">
        <f t="shared" si="345"/>
        <v>0</v>
      </c>
      <c r="Y127" s="127">
        <f t="shared" si="346"/>
        <v>0</v>
      </c>
      <c r="Z127" s="128" t="e">
        <f t="shared" si="34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">
      <c r="A128" s="119" t="s">
        <v>77</v>
      </c>
      <c r="B128" s="120" t="s">
        <v>248</v>
      </c>
      <c r="C128" s="187" t="s">
        <v>249</v>
      </c>
      <c r="D128" s="122" t="s">
        <v>247</v>
      </c>
      <c r="E128" s="123"/>
      <c r="F128" s="124"/>
      <c r="G128" s="125">
        <f t="shared" si="338"/>
        <v>0</v>
      </c>
      <c r="H128" s="123"/>
      <c r="I128" s="124"/>
      <c r="J128" s="125">
        <f t="shared" si="339"/>
        <v>0</v>
      </c>
      <c r="K128" s="242"/>
      <c r="L128" s="243"/>
      <c r="M128" s="125">
        <f t="shared" si="340"/>
        <v>0</v>
      </c>
      <c r="N128" s="242"/>
      <c r="O128" s="243"/>
      <c r="P128" s="125">
        <f t="shared" si="341"/>
        <v>0</v>
      </c>
      <c r="Q128" s="242"/>
      <c r="R128" s="243"/>
      <c r="S128" s="125">
        <f t="shared" si="342"/>
        <v>0</v>
      </c>
      <c r="T128" s="242"/>
      <c r="U128" s="243"/>
      <c r="V128" s="228">
        <f t="shared" si="343"/>
        <v>0</v>
      </c>
      <c r="W128" s="244">
        <f t="shared" si="344"/>
        <v>0</v>
      </c>
      <c r="X128" s="127">
        <f t="shared" si="345"/>
        <v>0</v>
      </c>
      <c r="Y128" s="127">
        <f t="shared" si="346"/>
        <v>0</v>
      </c>
      <c r="Z128" s="128" t="e">
        <f t="shared" si="347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3">
      <c r="A129" s="119" t="s">
        <v>77</v>
      </c>
      <c r="B129" s="120" t="s">
        <v>250</v>
      </c>
      <c r="C129" s="187" t="s">
        <v>251</v>
      </c>
      <c r="D129" s="122" t="s">
        <v>247</v>
      </c>
      <c r="E129" s="123"/>
      <c r="F129" s="124"/>
      <c r="G129" s="125">
        <f t="shared" si="338"/>
        <v>0</v>
      </c>
      <c r="H129" s="123"/>
      <c r="I129" s="124"/>
      <c r="J129" s="125">
        <f t="shared" si="339"/>
        <v>0</v>
      </c>
      <c r="K129" s="123"/>
      <c r="L129" s="124"/>
      <c r="M129" s="125">
        <f t="shared" si="340"/>
        <v>0</v>
      </c>
      <c r="N129" s="123"/>
      <c r="O129" s="124"/>
      <c r="P129" s="125">
        <f t="shared" si="341"/>
        <v>0</v>
      </c>
      <c r="Q129" s="123"/>
      <c r="R129" s="124"/>
      <c r="S129" s="125">
        <f t="shared" si="342"/>
        <v>0</v>
      </c>
      <c r="T129" s="123"/>
      <c r="U129" s="124"/>
      <c r="V129" s="228">
        <f t="shared" si="343"/>
        <v>0</v>
      </c>
      <c r="W129" s="233">
        <f t="shared" si="344"/>
        <v>0</v>
      </c>
      <c r="X129" s="127">
        <f t="shared" si="345"/>
        <v>0</v>
      </c>
      <c r="Y129" s="127">
        <f t="shared" si="346"/>
        <v>0</v>
      </c>
      <c r="Z129" s="128" t="e">
        <f t="shared" si="347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3">
      <c r="A130" s="132" t="s">
        <v>77</v>
      </c>
      <c r="B130" s="154" t="s">
        <v>252</v>
      </c>
      <c r="C130" s="164" t="s">
        <v>253</v>
      </c>
      <c r="D130" s="134"/>
      <c r="E130" s="135"/>
      <c r="F130" s="136">
        <v>0.22</v>
      </c>
      <c r="G130" s="137">
        <f t="shared" si="338"/>
        <v>0</v>
      </c>
      <c r="H130" s="135"/>
      <c r="I130" s="136">
        <v>0.22</v>
      </c>
      <c r="J130" s="137">
        <f t="shared" si="339"/>
        <v>0</v>
      </c>
      <c r="K130" s="135"/>
      <c r="L130" s="136">
        <v>0.22</v>
      </c>
      <c r="M130" s="137">
        <f t="shared" si="340"/>
        <v>0</v>
      </c>
      <c r="N130" s="135"/>
      <c r="O130" s="136">
        <v>0.22</v>
      </c>
      <c r="P130" s="137">
        <f t="shared" si="341"/>
        <v>0</v>
      </c>
      <c r="Q130" s="135"/>
      <c r="R130" s="136">
        <v>0.22</v>
      </c>
      <c r="S130" s="137">
        <f t="shared" si="342"/>
        <v>0</v>
      </c>
      <c r="T130" s="135"/>
      <c r="U130" s="136">
        <v>0.22</v>
      </c>
      <c r="V130" s="235">
        <f t="shared" si="343"/>
        <v>0</v>
      </c>
      <c r="W130" s="236">
        <f t="shared" si="344"/>
        <v>0</v>
      </c>
      <c r="X130" s="237">
        <f t="shared" si="345"/>
        <v>0</v>
      </c>
      <c r="Y130" s="237">
        <f t="shared" si="346"/>
        <v>0</v>
      </c>
      <c r="Z130" s="238" t="e">
        <f t="shared" si="347"/>
        <v>#DIV/0!</v>
      </c>
      <c r="AA130" s="152"/>
      <c r="AB130" s="7"/>
      <c r="AC130" s="7"/>
      <c r="AD130" s="7"/>
      <c r="AE130" s="7"/>
      <c r="AF130" s="7"/>
      <c r="AG130" s="7"/>
    </row>
    <row r="131" spans="1:33" ht="30" customHeight="1" x14ac:dyDescent="0.3">
      <c r="A131" s="166" t="s">
        <v>254</v>
      </c>
      <c r="B131" s="245"/>
      <c r="C131" s="168"/>
      <c r="D131" s="169"/>
      <c r="E131" s="173">
        <f>SUM(E125:E129)</f>
        <v>0</v>
      </c>
      <c r="F131" s="189"/>
      <c r="G131" s="173">
        <f>SUM(G125:G130)</f>
        <v>0</v>
      </c>
      <c r="H131" s="173">
        <f>SUM(H125:H129)</f>
        <v>0</v>
      </c>
      <c r="I131" s="189"/>
      <c r="J131" s="173">
        <f>SUM(J125:J130)</f>
        <v>0</v>
      </c>
      <c r="K131" s="173">
        <f>SUM(K125:K129)</f>
        <v>0</v>
      </c>
      <c r="L131" s="189"/>
      <c r="M131" s="173">
        <f>SUM(M125:M130)</f>
        <v>0</v>
      </c>
      <c r="N131" s="173">
        <f>SUM(N125:N129)</f>
        <v>0</v>
      </c>
      <c r="O131" s="189"/>
      <c r="P131" s="173">
        <f>SUM(P125:P130)</f>
        <v>0</v>
      </c>
      <c r="Q131" s="173">
        <f>SUM(Q125:Q129)</f>
        <v>0</v>
      </c>
      <c r="R131" s="189"/>
      <c r="S131" s="173">
        <f>SUM(S125:S130)</f>
        <v>0</v>
      </c>
      <c r="T131" s="173">
        <f>SUM(T125:T129)</f>
        <v>0</v>
      </c>
      <c r="U131" s="189"/>
      <c r="V131" s="246">
        <f t="shared" ref="V131:X131" si="348">SUM(V125:V130)</f>
        <v>0</v>
      </c>
      <c r="W131" s="223">
        <f t="shared" si="348"/>
        <v>0</v>
      </c>
      <c r="X131" s="224">
        <f t="shared" si="348"/>
        <v>0</v>
      </c>
      <c r="Y131" s="224">
        <f t="shared" si="346"/>
        <v>0</v>
      </c>
      <c r="Z131" s="224" t="e">
        <f t="shared" si="347"/>
        <v>#DIV/0!</v>
      </c>
      <c r="AA131" s="225"/>
      <c r="AB131" s="7"/>
      <c r="AC131" s="7"/>
      <c r="AD131" s="7"/>
      <c r="AE131" s="7"/>
      <c r="AF131" s="7"/>
      <c r="AG131" s="7"/>
    </row>
    <row r="132" spans="1:33" ht="30" customHeight="1" x14ac:dyDescent="0.3">
      <c r="A132" s="178" t="s">
        <v>72</v>
      </c>
      <c r="B132" s="179">
        <v>9</v>
      </c>
      <c r="C132" s="180" t="s">
        <v>255</v>
      </c>
      <c r="D132" s="181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247"/>
      <c r="X132" s="247"/>
      <c r="Y132" s="209"/>
      <c r="Z132" s="247"/>
      <c r="AA132" s="248"/>
      <c r="AB132" s="7"/>
      <c r="AC132" s="7"/>
      <c r="AD132" s="7"/>
      <c r="AE132" s="7"/>
      <c r="AF132" s="7"/>
      <c r="AG132" s="7"/>
    </row>
    <row r="133" spans="1:33" ht="30" customHeight="1" x14ac:dyDescent="0.3">
      <c r="A133" s="249" t="s">
        <v>77</v>
      </c>
      <c r="B133" s="250">
        <v>43839</v>
      </c>
      <c r="C133" s="251" t="s">
        <v>256</v>
      </c>
      <c r="D133" s="252" t="s">
        <v>370</v>
      </c>
      <c r="E133" s="253">
        <v>17</v>
      </c>
      <c r="F133" s="254">
        <v>700</v>
      </c>
      <c r="G133" s="255">
        <f t="shared" ref="G133:G138" si="349">E133*F133</f>
        <v>11900</v>
      </c>
      <c r="H133" s="253">
        <v>17</v>
      </c>
      <c r="I133" s="254">
        <v>700</v>
      </c>
      <c r="J133" s="255">
        <f t="shared" ref="J133:J138" si="350">H133*I133</f>
        <v>11900</v>
      </c>
      <c r="K133" s="256"/>
      <c r="L133" s="254"/>
      <c r="M133" s="255">
        <f t="shared" ref="M133:M138" si="351">K133*L133</f>
        <v>0</v>
      </c>
      <c r="N133" s="256"/>
      <c r="O133" s="254"/>
      <c r="P133" s="255">
        <f t="shared" ref="P133:P138" si="352">N133*O133</f>
        <v>0</v>
      </c>
      <c r="Q133" s="256"/>
      <c r="R133" s="254"/>
      <c r="S133" s="255">
        <f t="shared" ref="S133:S138" si="353">Q133*R133</f>
        <v>0</v>
      </c>
      <c r="T133" s="256"/>
      <c r="U133" s="254"/>
      <c r="V133" s="255">
        <f t="shared" ref="V133:V138" si="354">T133*U133</f>
        <v>0</v>
      </c>
      <c r="W133" s="230">
        <f t="shared" ref="W133:W138" si="355">G133+M133+S133</f>
        <v>11900</v>
      </c>
      <c r="X133" s="127">
        <f t="shared" ref="X133:X138" si="356">J133+P133+V133</f>
        <v>11900</v>
      </c>
      <c r="Y133" s="127">
        <f t="shared" ref="Y133:Y139" si="357">W133-X133</f>
        <v>0</v>
      </c>
      <c r="Z133" s="128">
        <f t="shared" ref="Z133:Z139" si="358">Y133/W133</f>
        <v>0</v>
      </c>
      <c r="AA133" s="232"/>
      <c r="AB133" s="130"/>
      <c r="AC133" s="131"/>
      <c r="AD133" s="131"/>
      <c r="AE133" s="131"/>
      <c r="AF133" s="131"/>
      <c r="AG133" s="131"/>
    </row>
    <row r="134" spans="1:33" ht="30" customHeight="1" x14ac:dyDescent="0.3">
      <c r="A134" s="119" t="s">
        <v>77</v>
      </c>
      <c r="B134" s="257">
        <v>43870</v>
      </c>
      <c r="C134" s="187" t="s">
        <v>257</v>
      </c>
      <c r="D134" s="258" t="s">
        <v>370</v>
      </c>
      <c r="E134" s="259">
        <v>4</v>
      </c>
      <c r="F134" s="124">
        <v>1000</v>
      </c>
      <c r="G134" s="125">
        <f t="shared" si="349"/>
        <v>4000</v>
      </c>
      <c r="H134" s="259">
        <v>4</v>
      </c>
      <c r="I134" s="124">
        <v>1000</v>
      </c>
      <c r="J134" s="125">
        <f t="shared" si="350"/>
        <v>4000</v>
      </c>
      <c r="K134" s="123"/>
      <c r="L134" s="124"/>
      <c r="M134" s="125">
        <f t="shared" si="351"/>
        <v>0</v>
      </c>
      <c r="N134" s="123"/>
      <c r="O134" s="124"/>
      <c r="P134" s="125">
        <f t="shared" si="352"/>
        <v>0</v>
      </c>
      <c r="Q134" s="123"/>
      <c r="R134" s="124"/>
      <c r="S134" s="125">
        <f t="shared" si="353"/>
        <v>0</v>
      </c>
      <c r="T134" s="123"/>
      <c r="U134" s="124"/>
      <c r="V134" s="125">
        <f t="shared" si="354"/>
        <v>0</v>
      </c>
      <c r="W134" s="126">
        <f t="shared" si="355"/>
        <v>4000</v>
      </c>
      <c r="X134" s="127">
        <f t="shared" si="356"/>
        <v>4000</v>
      </c>
      <c r="Y134" s="127">
        <f t="shared" si="357"/>
        <v>0</v>
      </c>
      <c r="Z134" s="128">
        <f t="shared" si="358"/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3">
      <c r="A135" s="119" t="s">
        <v>77</v>
      </c>
      <c r="B135" s="257">
        <v>43899</v>
      </c>
      <c r="C135" s="187" t="s">
        <v>371</v>
      </c>
      <c r="D135" s="258" t="s">
        <v>372</v>
      </c>
      <c r="E135" s="259">
        <v>4</v>
      </c>
      <c r="F135" s="124">
        <v>5000</v>
      </c>
      <c r="G135" s="125">
        <f t="shared" si="349"/>
        <v>20000</v>
      </c>
      <c r="H135" s="259">
        <v>4</v>
      </c>
      <c r="I135" s="124">
        <v>5000</v>
      </c>
      <c r="J135" s="125">
        <f t="shared" si="350"/>
        <v>20000</v>
      </c>
      <c r="K135" s="123"/>
      <c r="L135" s="124"/>
      <c r="M135" s="125">
        <f t="shared" si="351"/>
        <v>0</v>
      </c>
      <c r="N135" s="123"/>
      <c r="O135" s="124"/>
      <c r="P135" s="125">
        <f t="shared" si="352"/>
        <v>0</v>
      </c>
      <c r="Q135" s="123"/>
      <c r="R135" s="124"/>
      <c r="S135" s="125">
        <f t="shared" si="353"/>
        <v>0</v>
      </c>
      <c r="T135" s="123"/>
      <c r="U135" s="124"/>
      <c r="V135" s="125">
        <f t="shared" si="354"/>
        <v>0</v>
      </c>
      <c r="W135" s="126">
        <f t="shared" si="355"/>
        <v>20000</v>
      </c>
      <c r="X135" s="127">
        <f t="shared" si="356"/>
        <v>20000</v>
      </c>
      <c r="Y135" s="127">
        <f t="shared" si="357"/>
        <v>0</v>
      </c>
      <c r="Z135" s="128">
        <f t="shared" si="358"/>
        <v>0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3">
      <c r="A136" s="119" t="s">
        <v>77</v>
      </c>
      <c r="B136" s="257">
        <v>43930</v>
      </c>
      <c r="C136" s="187" t="s">
        <v>258</v>
      </c>
      <c r="D136" s="258" t="s">
        <v>373</v>
      </c>
      <c r="E136" s="259">
        <v>4</v>
      </c>
      <c r="F136" s="124">
        <v>4500</v>
      </c>
      <c r="G136" s="125">
        <f t="shared" si="349"/>
        <v>18000</v>
      </c>
      <c r="H136" s="259">
        <v>4</v>
      </c>
      <c r="I136" s="124">
        <v>4500</v>
      </c>
      <c r="J136" s="125">
        <f t="shared" si="350"/>
        <v>18000</v>
      </c>
      <c r="K136" s="123"/>
      <c r="L136" s="124"/>
      <c r="M136" s="125">
        <f t="shared" si="351"/>
        <v>0</v>
      </c>
      <c r="N136" s="123"/>
      <c r="O136" s="124"/>
      <c r="P136" s="125">
        <f t="shared" si="352"/>
        <v>0</v>
      </c>
      <c r="Q136" s="123"/>
      <c r="R136" s="124"/>
      <c r="S136" s="125">
        <f t="shared" si="353"/>
        <v>0</v>
      </c>
      <c r="T136" s="123"/>
      <c r="U136" s="124"/>
      <c r="V136" s="125">
        <f t="shared" si="354"/>
        <v>0</v>
      </c>
      <c r="W136" s="126">
        <f t="shared" si="355"/>
        <v>18000</v>
      </c>
      <c r="X136" s="127">
        <f t="shared" si="356"/>
        <v>18000</v>
      </c>
      <c r="Y136" s="127">
        <f t="shared" si="357"/>
        <v>0</v>
      </c>
      <c r="Z136" s="128">
        <f t="shared" si="358"/>
        <v>0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3">
      <c r="A137" s="132" t="s">
        <v>77</v>
      </c>
      <c r="B137" s="257">
        <v>43960</v>
      </c>
      <c r="C137" s="163" t="s">
        <v>259</v>
      </c>
      <c r="D137" s="260"/>
      <c r="E137" s="261"/>
      <c r="F137" s="136"/>
      <c r="G137" s="137">
        <f t="shared" si="349"/>
        <v>0</v>
      </c>
      <c r="H137" s="261"/>
      <c r="I137" s="136"/>
      <c r="J137" s="137">
        <f t="shared" si="350"/>
        <v>0</v>
      </c>
      <c r="K137" s="135"/>
      <c r="L137" s="136"/>
      <c r="M137" s="137">
        <f t="shared" si="351"/>
        <v>0</v>
      </c>
      <c r="N137" s="135"/>
      <c r="O137" s="136"/>
      <c r="P137" s="137">
        <f t="shared" si="352"/>
        <v>0</v>
      </c>
      <c r="Q137" s="135"/>
      <c r="R137" s="136"/>
      <c r="S137" s="137">
        <f t="shared" si="353"/>
        <v>0</v>
      </c>
      <c r="T137" s="135"/>
      <c r="U137" s="136"/>
      <c r="V137" s="137">
        <f t="shared" si="354"/>
        <v>0</v>
      </c>
      <c r="W137" s="138">
        <f t="shared" si="355"/>
        <v>0</v>
      </c>
      <c r="X137" s="127">
        <f t="shared" si="356"/>
        <v>0</v>
      </c>
      <c r="Y137" s="127">
        <f t="shared" si="357"/>
        <v>0</v>
      </c>
      <c r="Z137" s="128" t="e">
        <f t="shared" si="358"/>
        <v>#DIV/0!</v>
      </c>
      <c r="AA137" s="139"/>
      <c r="AB137" s="131"/>
      <c r="AC137" s="131"/>
      <c r="AD137" s="131"/>
      <c r="AE137" s="131"/>
      <c r="AF137" s="131"/>
      <c r="AG137" s="131"/>
    </row>
    <row r="138" spans="1:33" ht="30" customHeight="1" x14ac:dyDescent="0.3">
      <c r="A138" s="132" t="s">
        <v>77</v>
      </c>
      <c r="B138" s="257">
        <v>43991</v>
      </c>
      <c r="C138" s="234" t="s">
        <v>260</v>
      </c>
      <c r="D138" s="148"/>
      <c r="E138" s="135"/>
      <c r="F138" s="136">
        <v>0.22</v>
      </c>
      <c r="G138" s="137">
        <f t="shared" si="349"/>
        <v>0</v>
      </c>
      <c r="H138" s="135"/>
      <c r="I138" s="136">
        <v>0.22</v>
      </c>
      <c r="J138" s="137">
        <f t="shared" si="350"/>
        <v>0</v>
      </c>
      <c r="K138" s="135"/>
      <c r="L138" s="136">
        <v>0.22</v>
      </c>
      <c r="M138" s="137">
        <f t="shared" si="351"/>
        <v>0</v>
      </c>
      <c r="N138" s="135"/>
      <c r="O138" s="136">
        <v>0.22</v>
      </c>
      <c r="P138" s="137">
        <f t="shared" si="352"/>
        <v>0</v>
      </c>
      <c r="Q138" s="135"/>
      <c r="R138" s="136">
        <v>0.22</v>
      </c>
      <c r="S138" s="137">
        <f t="shared" si="353"/>
        <v>0</v>
      </c>
      <c r="T138" s="135"/>
      <c r="U138" s="136">
        <v>0.22</v>
      </c>
      <c r="V138" s="137">
        <f t="shared" si="354"/>
        <v>0</v>
      </c>
      <c r="W138" s="138">
        <f t="shared" si="355"/>
        <v>0</v>
      </c>
      <c r="X138" s="165">
        <f t="shared" si="356"/>
        <v>0</v>
      </c>
      <c r="Y138" s="165">
        <f t="shared" si="357"/>
        <v>0</v>
      </c>
      <c r="Z138" s="222" t="e">
        <f t="shared" si="358"/>
        <v>#DIV/0!</v>
      </c>
      <c r="AA138" s="139"/>
      <c r="AB138" s="7"/>
      <c r="AC138" s="7"/>
      <c r="AD138" s="7"/>
      <c r="AE138" s="7"/>
      <c r="AF138" s="7"/>
      <c r="AG138" s="7"/>
    </row>
    <row r="139" spans="1:33" ht="30" customHeight="1" x14ac:dyDescent="0.3">
      <c r="A139" s="166" t="s">
        <v>261</v>
      </c>
      <c r="B139" s="167"/>
      <c r="C139" s="168"/>
      <c r="D139" s="169"/>
      <c r="E139" s="173">
        <f>SUM(E133:E137)</f>
        <v>29</v>
      </c>
      <c r="F139" s="189"/>
      <c r="G139" s="172">
        <f>SUM(G133:G138)</f>
        <v>53900</v>
      </c>
      <c r="H139" s="173">
        <f>SUM(H133:H137)</f>
        <v>29</v>
      </c>
      <c r="I139" s="189"/>
      <c r="J139" s="172">
        <f>SUM(J133:J138)</f>
        <v>53900</v>
      </c>
      <c r="K139" s="190">
        <f>SUM(K133:K137)</f>
        <v>0</v>
      </c>
      <c r="L139" s="189"/>
      <c r="M139" s="172">
        <f>SUM(M133:M138)</f>
        <v>0</v>
      </c>
      <c r="N139" s="190">
        <f>SUM(N133:N137)</f>
        <v>0</v>
      </c>
      <c r="O139" s="189"/>
      <c r="P139" s="172">
        <f>SUM(P133:P138)</f>
        <v>0</v>
      </c>
      <c r="Q139" s="190">
        <f>SUM(Q133:Q137)</f>
        <v>0</v>
      </c>
      <c r="R139" s="189"/>
      <c r="S139" s="172">
        <f>SUM(S133:S138)</f>
        <v>0</v>
      </c>
      <c r="T139" s="190">
        <f>SUM(T133:T137)</f>
        <v>0</v>
      </c>
      <c r="U139" s="189"/>
      <c r="V139" s="174">
        <f t="shared" ref="V139:X139" si="359">SUM(V133:V138)</f>
        <v>0</v>
      </c>
      <c r="W139" s="223">
        <f t="shared" si="359"/>
        <v>53900</v>
      </c>
      <c r="X139" s="224">
        <f t="shared" si="359"/>
        <v>53900</v>
      </c>
      <c r="Y139" s="224">
        <f t="shared" si="357"/>
        <v>0</v>
      </c>
      <c r="Z139" s="224">
        <f t="shared" si="358"/>
        <v>0</v>
      </c>
      <c r="AA139" s="225"/>
      <c r="AB139" s="7"/>
      <c r="AC139" s="7"/>
      <c r="AD139" s="7"/>
      <c r="AE139" s="7"/>
      <c r="AF139" s="7"/>
      <c r="AG139" s="7"/>
    </row>
    <row r="140" spans="1:33" ht="30" customHeight="1" x14ac:dyDescent="0.3">
      <c r="A140" s="178" t="s">
        <v>72</v>
      </c>
      <c r="B140" s="207">
        <v>10</v>
      </c>
      <c r="C140" s="262" t="s">
        <v>262</v>
      </c>
      <c r="D140" s="181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26"/>
      <c r="X140" s="226"/>
      <c r="Y140" s="182"/>
      <c r="Z140" s="226"/>
      <c r="AA140" s="227"/>
      <c r="AB140" s="7"/>
      <c r="AC140" s="7"/>
      <c r="AD140" s="7"/>
      <c r="AE140" s="7"/>
      <c r="AF140" s="7"/>
      <c r="AG140" s="7"/>
    </row>
    <row r="141" spans="1:33" ht="30" customHeight="1" x14ac:dyDescent="0.3">
      <c r="A141" s="119" t="s">
        <v>77</v>
      </c>
      <c r="B141" s="257">
        <v>43840</v>
      </c>
      <c r="C141" s="263" t="s">
        <v>263</v>
      </c>
      <c r="D141" s="252"/>
      <c r="E141" s="264"/>
      <c r="F141" s="160"/>
      <c r="G141" s="161">
        <f t="shared" ref="G141:G145" si="360">E141*F141</f>
        <v>0</v>
      </c>
      <c r="H141" s="264"/>
      <c r="I141" s="160"/>
      <c r="J141" s="161">
        <f t="shared" ref="J141:J145" si="361">H141*I141</f>
        <v>0</v>
      </c>
      <c r="K141" s="159"/>
      <c r="L141" s="160"/>
      <c r="M141" s="161">
        <f t="shared" ref="M141:M145" si="362">K141*L141</f>
        <v>0</v>
      </c>
      <c r="N141" s="159"/>
      <c r="O141" s="160"/>
      <c r="P141" s="161">
        <f t="shared" ref="P141:P145" si="363">N141*O141</f>
        <v>0</v>
      </c>
      <c r="Q141" s="159"/>
      <c r="R141" s="160"/>
      <c r="S141" s="161">
        <f t="shared" ref="S141:S145" si="364">Q141*R141</f>
        <v>0</v>
      </c>
      <c r="T141" s="159"/>
      <c r="U141" s="160"/>
      <c r="V141" s="265">
        <f t="shared" ref="V141:V145" si="365">T141*U141</f>
        <v>0</v>
      </c>
      <c r="W141" s="266">
        <f t="shared" ref="W141:W145" si="366">G141+M141+S141</f>
        <v>0</v>
      </c>
      <c r="X141" s="230">
        <f t="shared" ref="X141:X145" si="367">J141+P141+V141</f>
        <v>0</v>
      </c>
      <c r="Y141" s="230">
        <f t="shared" ref="Y141:Y146" si="368">W141-X141</f>
        <v>0</v>
      </c>
      <c r="Z141" s="231" t="e">
        <f t="shared" ref="Z141:Z146" si="369">Y141/W141</f>
        <v>#DIV/0!</v>
      </c>
      <c r="AA141" s="267"/>
      <c r="AB141" s="131"/>
      <c r="AC141" s="131"/>
      <c r="AD141" s="131"/>
      <c r="AE141" s="131"/>
      <c r="AF141" s="131"/>
      <c r="AG141" s="131"/>
    </row>
    <row r="142" spans="1:33" ht="30" customHeight="1" x14ac:dyDescent="0.3">
      <c r="A142" s="119" t="s">
        <v>77</v>
      </c>
      <c r="B142" s="257">
        <v>43871</v>
      </c>
      <c r="C142" s="263" t="s">
        <v>263</v>
      </c>
      <c r="D142" s="258"/>
      <c r="E142" s="259"/>
      <c r="F142" s="124"/>
      <c r="G142" s="125">
        <f t="shared" si="360"/>
        <v>0</v>
      </c>
      <c r="H142" s="259"/>
      <c r="I142" s="124"/>
      <c r="J142" s="125">
        <f t="shared" si="361"/>
        <v>0</v>
      </c>
      <c r="K142" s="123"/>
      <c r="L142" s="124"/>
      <c r="M142" s="125">
        <f t="shared" si="362"/>
        <v>0</v>
      </c>
      <c r="N142" s="123"/>
      <c r="O142" s="124"/>
      <c r="P142" s="125">
        <f t="shared" si="363"/>
        <v>0</v>
      </c>
      <c r="Q142" s="123"/>
      <c r="R142" s="124"/>
      <c r="S142" s="125">
        <f t="shared" si="364"/>
        <v>0</v>
      </c>
      <c r="T142" s="123"/>
      <c r="U142" s="124"/>
      <c r="V142" s="228">
        <f t="shared" si="365"/>
        <v>0</v>
      </c>
      <c r="W142" s="233">
        <f t="shared" si="366"/>
        <v>0</v>
      </c>
      <c r="X142" s="127">
        <f t="shared" si="367"/>
        <v>0</v>
      </c>
      <c r="Y142" s="127">
        <f t="shared" si="368"/>
        <v>0</v>
      </c>
      <c r="Z142" s="128" t="e">
        <f t="shared" si="369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3">
      <c r="A143" s="119" t="s">
        <v>77</v>
      </c>
      <c r="B143" s="257">
        <v>43900</v>
      </c>
      <c r="C143" s="263" t="s">
        <v>263</v>
      </c>
      <c r="D143" s="258"/>
      <c r="E143" s="259"/>
      <c r="F143" s="124"/>
      <c r="G143" s="125">
        <f t="shared" si="360"/>
        <v>0</v>
      </c>
      <c r="H143" s="259"/>
      <c r="I143" s="124"/>
      <c r="J143" s="125">
        <f t="shared" si="361"/>
        <v>0</v>
      </c>
      <c r="K143" s="123"/>
      <c r="L143" s="124"/>
      <c r="M143" s="125">
        <f t="shared" si="362"/>
        <v>0</v>
      </c>
      <c r="N143" s="123"/>
      <c r="O143" s="124"/>
      <c r="P143" s="125">
        <f t="shared" si="363"/>
        <v>0</v>
      </c>
      <c r="Q143" s="123"/>
      <c r="R143" s="124"/>
      <c r="S143" s="125">
        <f t="shared" si="364"/>
        <v>0</v>
      </c>
      <c r="T143" s="123"/>
      <c r="U143" s="124"/>
      <c r="V143" s="228">
        <f t="shared" si="365"/>
        <v>0</v>
      </c>
      <c r="W143" s="233">
        <f t="shared" si="366"/>
        <v>0</v>
      </c>
      <c r="X143" s="127">
        <f t="shared" si="367"/>
        <v>0</v>
      </c>
      <c r="Y143" s="127">
        <f t="shared" si="368"/>
        <v>0</v>
      </c>
      <c r="Z143" s="128" t="e">
        <f t="shared" si="369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3">
      <c r="A144" s="132" t="s">
        <v>77</v>
      </c>
      <c r="B144" s="268">
        <v>43931</v>
      </c>
      <c r="C144" s="163" t="s">
        <v>264</v>
      </c>
      <c r="D144" s="260" t="s">
        <v>80</v>
      </c>
      <c r="E144" s="261"/>
      <c r="F144" s="136"/>
      <c r="G144" s="125">
        <f t="shared" si="360"/>
        <v>0</v>
      </c>
      <c r="H144" s="261"/>
      <c r="I144" s="136"/>
      <c r="J144" s="125">
        <f t="shared" si="361"/>
        <v>0</v>
      </c>
      <c r="K144" s="135"/>
      <c r="L144" s="136"/>
      <c r="M144" s="137">
        <f t="shared" si="362"/>
        <v>0</v>
      </c>
      <c r="N144" s="135"/>
      <c r="O144" s="136"/>
      <c r="P144" s="137">
        <f t="shared" si="363"/>
        <v>0</v>
      </c>
      <c r="Q144" s="135"/>
      <c r="R144" s="136"/>
      <c r="S144" s="137">
        <f t="shared" si="364"/>
        <v>0</v>
      </c>
      <c r="T144" s="135"/>
      <c r="U144" s="136"/>
      <c r="V144" s="235">
        <f t="shared" si="365"/>
        <v>0</v>
      </c>
      <c r="W144" s="269">
        <f t="shared" si="366"/>
        <v>0</v>
      </c>
      <c r="X144" s="127">
        <f t="shared" si="367"/>
        <v>0</v>
      </c>
      <c r="Y144" s="127">
        <f t="shared" si="368"/>
        <v>0</v>
      </c>
      <c r="Z144" s="128" t="e">
        <f t="shared" si="369"/>
        <v>#DIV/0!</v>
      </c>
      <c r="AA144" s="219"/>
      <c r="AB144" s="131"/>
      <c r="AC144" s="131"/>
      <c r="AD144" s="131"/>
      <c r="AE144" s="131"/>
      <c r="AF144" s="131"/>
      <c r="AG144" s="131"/>
    </row>
    <row r="145" spans="1:33" ht="30" customHeight="1" x14ac:dyDescent="0.3">
      <c r="A145" s="132" t="s">
        <v>77</v>
      </c>
      <c r="B145" s="270">
        <v>43961</v>
      </c>
      <c r="C145" s="234" t="s">
        <v>265</v>
      </c>
      <c r="D145" s="271"/>
      <c r="E145" s="135"/>
      <c r="F145" s="136">
        <v>0.22</v>
      </c>
      <c r="G145" s="137">
        <f t="shared" si="360"/>
        <v>0</v>
      </c>
      <c r="H145" s="135"/>
      <c r="I145" s="136">
        <v>0.22</v>
      </c>
      <c r="J145" s="137">
        <f t="shared" si="361"/>
        <v>0</v>
      </c>
      <c r="K145" s="135"/>
      <c r="L145" s="136">
        <v>0.22</v>
      </c>
      <c r="M145" s="137">
        <f t="shared" si="362"/>
        <v>0</v>
      </c>
      <c r="N145" s="135"/>
      <c r="O145" s="136">
        <v>0.22</v>
      </c>
      <c r="P145" s="137">
        <f t="shared" si="363"/>
        <v>0</v>
      </c>
      <c r="Q145" s="135"/>
      <c r="R145" s="136">
        <v>0.22</v>
      </c>
      <c r="S145" s="137">
        <f t="shared" si="364"/>
        <v>0</v>
      </c>
      <c r="T145" s="135"/>
      <c r="U145" s="136">
        <v>0.22</v>
      </c>
      <c r="V145" s="235">
        <f t="shared" si="365"/>
        <v>0</v>
      </c>
      <c r="W145" s="236">
        <f t="shared" si="366"/>
        <v>0</v>
      </c>
      <c r="X145" s="237">
        <f t="shared" si="367"/>
        <v>0</v>
      </c>
      <c r="Y145" s="237">
        <f t="shared" si="368"/>
        <v>0</v>
      </c>
      <c r="Z145" s="238" t="e">
        <f t="shared" si="369"/>
        <v>#DIV/0!</v>
      </c>
      <c r="AA145" s="272"/>
      <c r="AB145" s="7"/>
      <c r="AC145" s="7"/>
      <c r="AD145" s="7"/>
      <c r="AE145" s="7"/>
      <c r="AF145" s="7"/>
      <c r="AG145" s="7"/>
    </row>
    <row r="146" spans="1:33" ht="30" customHeight="1" x14ac:dyDescent="0.3">
      <c r="A146" s="166" t="s">
        <v>266</v>
      </c>
      <c r="B146" s="167"/>
      <c r="C146" s="168"/>
      <c r="D146" s="169"/>
      <c r="E146" s="173">
        <f>SUM(E141:E144)</f>
        <v>0</v>
      </c>
      <c r="F146" s="189"/>
      <c r="G146" s="172">
        <f>SUM(G141:G145)</f>
        <v>0</v>
      </c>
      <c r="H146" s="173">
        <f>SUM(H141:H144)</f>
        <v>0</v>
      </c>
      <c r="I146" s="189"/>
      <c r="J146" s="172">
        <f>SUM(J141:J145)</f>
        <v>0</v>
      </c>
      <c r="K146" s="190">
        <f>SUM(K141:K144)</f>
        <v>0</v>
      </c>
      <c r="L146" s="189"/>
      <c r="M146" s="172">
        <f>SUM(M141:M145)</f>
        <v>0</v>
      </c>
      <c r="N146" s="190">
        <f>SUM(N141:N144)</f>
        <v>0</v>
      </c>
      <c r="O146" s="189"/>
      <c r="P146" s="172">
        <f>SUM(P141:P145)</f>
        <v>0</v>
      </c>
      <c r="Q146" s="190">
        <f>SUM(Q141:Q144)</f>
        <v>0</v>
      </c>
      <c r="R146" s="189"/>
      <c r="S146" s="172">
        <f>SUM(S141:S145)</f>
        <v>0</v>
      </c>
      <c r="T146" s="190">
        <f>SUM(T141:T144)</f>
        <v>0</v>
      </c>
      <c r="U146" s="189"/>
      <c r="V146" s="174">
        <f t="shared" ref="V146:X146" si="370">SUM(V141:V145)</f>
        <v>0</v>
      </c>
      <c r="W146" s="223">
        <f t="shared" si="370"/>
        <v>0</v>
      </c>
      <c r="X146" s="224">
        <f t="shared" si="370"/>
        <v>0</v>
      </c>
      <c r="Y146" s="224">
        <f t="shared" si="368"/>
        <v>0</v>
      </c>
      <c r="Z146" s="224" t="e">
        <f t="shared" si="369"/>
        <v>#DIV/0!</v>
      </c>
      <c r="AA146" s="225"/>
      <c r="AB146" s="7"/>
      <c r="AC146" s="7"/>
      <c r="AD146" s="7"/>
      <c r="AE146" s="7"/>
      <c r="AF146" s="7"/>
      <c r="AG146" s="7"/>
    </row>
    <row r="147" spans="1:33" ht="30" customHeight="1" x14ac:dyDescent="0.3">
      <c r="A147" s="178" t="s">
        <v>72</v>
      </c>
      <c r="B147" s="207">
        <v>11</v>
      </c>
      <c r="C147" s="180" t="s">
        <v>267</v>
      </c>
      <c r="D147" s="181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6"/>
      <c r="X147" s="226"/>
      <c r="Y147" s="182"/>
      <c r="Z147" s="226"/>
      <c r="AA147" s="227"/>
      <c r="AB147" s="7"/>
      <c r="AC147" s="7"/>
      <c r="AD147" s="7"/>
      <c r="AE147" s="7"/>
      <c r="AF147" s="7"/>
      <c r="AG147" s="7"/>
    </row>
    <row r="148" spans="1:33" ht="30" customHeight="1" x14ac:dyDescent="0.3">
      <c r="A148" s="273" t="s">
        <v>77</v>
      </c>
      <c r="B148" s="257">
        <v>43841</v>
      </c>
      <c r="C148" s="263" t="s">
        <v>268</v>
      </c>
      <c r="D148" s="158" t="s">
        <v>112</v>
      </c>
      <c r="E148" s="159"/>
      <c r="F148" s="160"/>
      <c r="G148" s="161">
        <f t="shared" ref="G148:G149" si="371">E148*F148</f>
        <v>0</v>
      </c>
      <c r="H148" s="159"/>
      <c r="I148" s="160"/>
      <c r="J148" s="161">
        <f t="shared" ref="J148:J149" si="372">H148*I148</f>
        <v>0</v>
      </c>
      <c r="K148" s="159"/>
      <c r="L148" s="160"/>
      <c r="M148" s="161">
        <f t="shared" ref="M148:M149" si="373">K148*L148</f>
        <v>0</v>
      </c>
      <c r="N148" s="159"/>
      <c r="O148" s="160"/>
      <c r="P148" s="161">
        <f t="shared" ref="P148:P149" si="374">N148*O148</f>
        <v>0</v>
      </c>
      <c r="Q148" s="159"/>
      <c r="R148" s="160"/>
      <c r="S148" s="161">
        <f t="shared" ref="S148:S149" si="375">Q148*R148</f>
        <v>0</v>
      </c>
      <c r="T148" s="159"/>
      <c r="U148" s="160"/>
      <c r="V148" s="265">
        <f t="shared" ref="V148:V149" si="376">T148*U148</f>
        <v>0</v>
      </c>
      <c r="W148" s="266">
        <f t="shared" ref="W148:W149" si="377">G148+M148+S148</f>
        <v>0</v>
      </c>
      <c r="X148" s="230">
        <f t="shared" ref="X148:X149" si="378">J148+P148+V148</f>
        <v>0</v>
      </c>
      <c r="Y148" s="230">
        <f t="shared" ref="Y148:Y150" si="379">W148-X148</f>
        <v>0</v>
      </c>
      <c r="Z148" s="231" t="e">
        <f t="shared" ref="Z148:Z150" si="380">Y148/W148</f>
        <v>#DIV/0!</v>
      </c>
      <c r="AA148" s="267"/>
      <c r="AB148" s="131"/>
      <c r="AC148" s="131"/>
      <c r="AD148" s="131"/>
      <c r="AE148" s="131"/>
      <c r="AF148" s="131"/>
      <c r="AG148" s="131"/>
    </row>
    <row r="149" spans="1:33" ht="30" customHeight="1" x14ac:dyDescent="0.3">
      <c r="A149" s="274" t="s">
        <v>77</v>
      </c>
      <c r="B149" s="257">
        <v>43872</v>
      </c>
      <c r="C149" s="163" t="s">
        <v>268</v>
      </c>
      <c r="D149" s="134" t="s">
        <v>112</v>
      </c>
      <c r="E149" s="135"/>
      <c r="F149" s="136"/>
      <c r="G149" s="125">
        <f t="shared" si="371"/>
        <v>0</v>
      </c>
      <c r="H149" s="135"/>
      <c r="I149" s="136"/>
      <c r="J149" s="125">
        <f t="shared" si="372"/>
        <v>0</v>
      </c>
      <c r="K149" s="135"/>
      <c r="L149" s="136"/>
      <c r="M149" s="137">
        <f t="shared" si="373"/>
        <v>0</v>
      </c>
      <c r="N149" s="135"/>
      <c r="O149" s="136"/>
      <c r="P149" s="137">
        <f t="shared" si="374"/>
        <v>0</v>
      </c>
      <c r="Q149" s="135"/>
      <c r="R149" s="136"/>
      <c r="S149" s="137">
        <f t="shared" si="375"/>
        <v>0</v>
      </c>
      <c r="T149" s="135"/>
      <c r="U149" s="136"/>
      <c r="V149" s="235">
        <f t="shared" si="376"/>
        <v>0</v>
      </c>
      <c r="W149" s="275">
        <f t="shared" si="377"/>
        <v>0</v>
      </c>
      <c r="X149" s="237">
        <f t="shared" si="378"/>
        <v>0</v>
      </c>
      <c r="Y149" s="237">
        <f t="shared" si="379"/>
        <v>0</v>
      </c>
      <c r="Z149" s="238" t="e">
        <f t="shared" si="380"/>
        <v>#DIV/0!</v>
      </c>
      <c r="AA149" s="272"/>
      <c r="AB149" s="130"/>
      <c r="AC149" s="131"/>
      <c r="AD149" s="131"/>
      <c r="AE149" s="131"/>
      <c r="AF149" s="131"/>
      <c r="AG149" s="131"/>
    </row>
    <row r="150" spans="1:33" ht="30" customHeight="1" x14ac:dyDescent="0.3">
      <c r="A150" s="394" t="s">
        <v>269</v>
      </c>
      <c r="B150" s="395"/>
      <c r="C150" s="395"/>
      <c r="D150" s="396"/>
      <c r="E150" s="173">
        <f>SUM(E148:E149)</f>
        <v>0</v>
      </c>
      <c r="F150" s="189"/>
      <c r="G150" s="172">
        <f t="shared" ref="G150:H150" si="381">SUM(G148:G149)</f>
        <v>0</v>
      </c>
      <c r="H150" s="173">
        <f t="shared" si="381"/>
        <v>0</v>
      </c>
      <c r="I150" s="189"/>
      <c r="J150" s="172">
        <f t="shared" ref="J150:K150" si="382">SUM(J148:J149)</f>
        <v>0</v>
      </c>
      <c r="K150" s="190">
        <f t="shared" si="382"/>
        <v>0</v>
      </c>
      <c r="L150" s="189"/>
      <c r="M150" s="172">
        <f t="shared" ref="M150:N150" si="383">SUM(M148:M149)</f>
        <v>0</v>
      </c>
      <c r="N150" s="190">
        <f t="shared" si="383"/>
        <v>0</v>
      </c>
      <c r="O150" s="189"/>
      <c r="P150" s="172">
        <f t="shared" ref="P150:Q150" si="384">SUM(P148:P149)</f>
        <v>0</v>
      </c>
      <c r="Q150" s="190">
        <f t="shared" si="384"/>
        <v>0</v>
      </c>
      <c r="R150" s="189"/>
      <c r="S150" s="172">
        <f t="shared" ref="S150:T150" si="385">SUM(S148:S149)</f>
        <v>0</v>
      </c>
      <c r="T150" s="190">
        <f t="shared" si="385"/>
        <v>0</v>
      </c>
      <c r="U150" s="189"/>
      <c r="V150" s="174">
        <f t="shared" ref="V150:X150" si="386">SUM(V148:V149)</f>
        <v>0</v>
      </c>
      <c r="W150" s="223">
        <f t="shared" si="386"/>
        <v>0</v>
      </c>
      <c r="X150" s="224">
        <f t="shared" si="386"/>
        <v>0</v>
      </c>
      <c r="Y150" s="224">
        <f t="shared" si="379"/>
        <v>0</v>
      </c>
      <c r="Z150" s="224" t="e">
        <f t="shared" si="380"/>
        <v>#DIV/0!</v>
      </c>
      <c r="AA150" s="225"/>
      <c r="AB150" s="7"/>
      <c r="AC150" s="7"/>
      <c r="AD150" s="7"/>
      <c r="AE150" s="7"/>
      <c r="AF150" s="7"/>
      <c r="AG150" s="7"/>
    </row>
    <row r="151" spans="1:33" ht="30" customHeight="1" x14ac:dyDescent="0.3">
      <c r="A151" s="206" t="s">
        <v>72</v>
      </c>
      <c r="B151" s="207">
        <v>12</v>
      </c>
      <c r="C151" s="208" t="s">
        <v>270</v>
      </c>
      <c r="D151" s="276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26"/>
      <c r="X151" s="226"/>
      <c r="Y151" s="182"/>
      <c r="Z151" s="226"/>
      <c r="AA151" s="227"/>
      <c r="AB151" s="7"/>
      <c r="AC151" s="7"/>
      <c r="AD151" s="7"/>
      <c r="AE151" s="7"/>
      <c r="AF151" s="7"/>
      <c r="AG151" s="7"/>
    </row>
    <row r="152" spans="1:33" ht="30" customHeight="1" x14ac:dyDescent="0.3">
      <c r="A152" s="156" t="s">
        <v>77</v>
      </c>
      <c r="B152" s="277">
        <v>43842</v>
      </c>
      <c r="C152" s="278" t="s">
        <v>271</v>
      </c>
      <c r="D152" s="252" t="s">
        <v>272</v>
      </c>
      <c r="E152" s="264"/>
      <c r="F152" s="160"/>
      <c r="G152" s="161">
        <f t="shared" ref="G152:G155" si="387">E152*F152</f>
        <v>0</v>
      </c>
      <c r="H152" s="264"/>
      <c r="I152" s="160"/>
      <c r="J152" s="161">
        <f t="shared" ref="J152:J155" si="388">H152*I152</f>
        <v>0</v>
      </c>
      <c r="K152" s="159"/>
      <c r="L152" s="160"/>
      <c r="M152" s="161">
        <f t="shared" ref="M152:M155" si="389">K152*L152</f>
        <v>0</v>
      </c>
      <c r="N152" s="159"/>
      <c r="O152" s="160"/>
      <c r="P152" s="161">
        <f t="shared" ref="P152:P155" si="390">N152*O152</f>
        <v>0</v>
      </c>
      <c r="Q152" s="159"/>
      <c r="R152" s="160"/>
      <c r="S152" s="161">
        <f t="shared" ref="S152:S155" si="391">Q152*R152</f>
        <v>0</v>
      </c>
      <c r="T152" s="159"/>
      <c r="U152" s="160"/>
      <c r="V152" s="265">
        <f t="shared" ref="V152:V155" si="392">T152*U152</f>
        <v>0</v>
      </c>
      <c r="W152" s="266">
        <f t="shared" ref="W152:W155" si="393">G152+M152+S152</f>
        <v>0</v>
      </c>
      <c r="X152" s="230">
        <f t="shared" ref="X152:X155" si="394">J152+P152+V152</f>
        <v>0</v>
      </c>
      <c r="Y152" s="230">
        <f t="shared" ref="Y152:Y156" si="395">W152-X152</f>
        <v>0</v>
      </c>
      <c r="Z152" s="231" t="e">
        <f t="shared" ref="Z152:Z156" si="396">Y152/W152</f>
        <v>#DIV/0!</v>
      </c>
      <c r="AA152" s="279"/>
      <c r="AB152" s="130"/>
      <c r="AC152" s="131"/>
      <c r="AD152" s="131"/>
      <c r="AE152" s="131"/>
      <c r="AF152" s="131"/>
      <c r="AG152" s="131"/>
    </row>
    <row r="153" spans="1:33" ht="30" customHeight="1" x14ac:dyDescent="0.3">
      <c r="A153" s="119" t="s">
        <v>77</v>
      </c>
      <c r="B153" s="257">
        <v>43873</v>
      </c>
      <c r="C153" s="187" t="s">
        <v>273</v>
      </c>
      <c r="D153" s="258" t="s">
        <v>242</v>
      </c>
      <c r="E153" s="259"/>
      <c r="F153" s="124"/>
      <c r="G153" s="125">
        <f t="shared" si="387"/>
        <v>0</v>
      </c>
      <c r="H153" s="259"/>
      <c r="I153" s="124"/>
      <c r="J153" s="125">
        <f t="shared" si="388"/>
        <v>0</v>
      </c>
      <c r="K153" s="123"/>
      <c r="L153" s="124"/>
      <c r="M153" s="125">
        <f t="shared" si="389"/>
        <v>0</v>
      </c>
      <c r="N153" s="123"/>
      <c r="O153" s="124"/>
      <c r="P153" s="125">
        <f t="shared" si="390"/>
        <v>0</v>
      </c>
      <c r="Q153" s="123"/>
      <c r="R153" s="124"/>
      <c r="S153" s="125">
        <f t="shared" si="391"/>
        <v>0</v>
      </c>
      <c r="T153" s="123"/>
      <c r="U153" s="124"/>
      <c r="V153" s="228">
        <f t="shared" si="392"/>
        <v>0</v>
      </c>
      <c r="W153" s="280">
        <f t="shared" si="393"/>
        <v>0</v>
      </c>
      <c r="X153" s="127">
        <f t="shared" si="394"/>
        <v>0</v>
      </c>
      <c r="Y153" s="127">
        <f t="shared" si="395"/>
        <v>0</v>
      </c>
      <c r="Z153" s="128" t="e">
        <f t="shared" si="396"/>
        <v>#DIV/0!</v>
      </c>
      <c r="AA153" s="281"/>
      <c r="AB153" s="131"/>
      <c r="AC153" s="131"/>
      <c r="AD153" s="131"/>
      <c r="AE153" s="131"/>
      <c r="AF153" s="131"/>
      <c r="AG153" s="131"/>
    </row>
    <row r="154" spans="1:33" ht="30" customHeight="1" x14ac:dyDescent="0.3">
      <c r="A154" s="132" t="s">
        <v>77</v>
      </c>
      <c r="B154" s="268">
        <v>43902</v>
      </c>
      <c r="C154" s="163" t="s">
        <v>274</v>
      </c>
      <c r="D154" s="260" t="s">
        <v>242</v>
      </c>
      <c r="E154" s="261"/>
      <c r="F154" s="136"/>
      <c r="G154" s="137">
        <f t="shared" si="387"/>
        <v>0</v>
      </c>
      <c r="H154" s="261"/>
      <c r="I154" s="136"/>
      <c r="J154" s="137">
        <f t="shared" si="388"/>
        <v>0</v>
      </c>
      <c r="K154" s="135"/>
      <c r="L154" s="136"/>
      <c r="M154" s="137">
        <f t="shared" si="389"/>
        <v>0</v>
      </c>
      <c r="N154" s="135"/>
      <c r="O154" s="136"/>
      <c r="P154" s="137">
        <f t="shared" si="390"/>
        <v>0</v>
      </c>
      <c r="Q154" s="135"/>
      <c r="R154" s="136"/>
      <c r="S154" s="137">
        <f t="shared" si="391"/>
        <v>0</v>
      </c>
      <c r="T154" s="135"/>
      <c r="U154" s="136"/>
      <c r="V154" s="235">
        <f t="shared" si="392"/>
        <v>0</v>
      </c>
      <c r="W154" s="269">
        <f t="shared" si="393"/>
        <v>0</v>
      </c>
      <c r="X154" s="127">
        <f t="shared" si="394"/>
        <v>0</v>
      </c>
      <c r="Y154" s="127">
        <f t="shared" si="395"/>
        <v>0</v>
      </c>
      <c r="Z154" s="128" t="e">
        <f t="shared" si="396"/>
        <v>#DIV/0!</v>
      </c>
      <c r="AA154" s="282"/>
      <c r="AB154" s="131"/>
      <c r="AC154" s="131"/>
      <c r="AD154" s="131"/>
      <c r="AE154" s="131"/>
      <c r="AF154" s="131"/>
      <c r="AG154" s="131"/>
    </row>
    <row r="155" spans="1:33" ht="30" customHeight="1" x14ac:dyDescent="0.3">
      <c r="A155" s="132" t="s">
        <v>77</v>
      </c>
      <c r="B155" s="268">
        <v>43933</v>
      </c>
      <c r="C155" s="234" t="s">
        <v>275</v>
      </c>
      <c r="D155" s="271"/>
      <c r="E155" s="261"/>
      <c r="F155" s="136">
        <v>0.22</v>
      </c>
      <c r="G155" s="137">
        <f t="shared" si="387"/>
        <v>0</v>
      </c>
      <c r="H155" s="261"/>
      <c r="I155" s="136">
        <v>0.22</v>
      </c>
      <c r="J155" s="137">
        <f t="shared" si="388"/>
        <v>0</v>
      </c>
      <c r="K155" s="135"/>
      <c r="L155" s="136">
        <v>0.22</v>
      </c>
      <c r="M155" s="137">
        <f t="shared" si="389"/>
        <v>0</v>
      </c>
      <c r="N155" s="135"/>
      <c r="O155" s="136">
        <v>0.22</v>
      </c>
      <c r="P155" s="137">
        <f t="shared" si="390"/>
        <v>0</v>
      </c>
      <c r="Q155" s="135"/>
      <c r="R155" s="136">
        <v>0.22</v>
      </c>
      <c r="S155" s="137">
        <f t="shared" si="391"/>
        <v>0</v>
      </c>
      <c r="T155" s="135"/>
      <c r="U155" s="136">
        <v>0.22</v>
      </c>
      <c r="V155" s="235">
        <f t="shared" si="392"/>
        <v>0</v>
      </c>
      <c r="W155" s="236">
        <f t="shared" si="393"/>
        <v>0</v>
      </c>
      <c r="X155" s="237">
        <f t="shared" si="394"/>
        <v>0</v>
      </c>
      <c r="Y155" s="237">
        <f t="shared" si="395"/>
        <v>0</v>
      </c>
      <c r="Z155" s="238" t="e">
        <f t="shared" si="396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3">
      <c r="A156" s="166" t="s">
        <v>276</v>
      </c>
      <c r="B156" s="167"/>
      <c r="C156" s="168"/>
      <c r="D156" s="283"/>
      <c r="E156" s="173">
        <f>SUM(E152:E154)</f>
        <v>0</v>
      </c>
      <c r="F156" s="189"/>
      <c r="G156" s="172">
        <f>SUM(G152:G155)</f>
        <v>0</v>
      </c>
      <c r="H156" s="173">
        <f>SUM(H152:H154)</f>
        <v>0</v>
      </c>
      <c r="I156" s="189"/>
      <c r="J156" s="172">
        <f>SUM(J152:J155)</f>
        <v>0</v>
      </c>
      <c r="K156" s="190">
        <f>SUM(K152:K154)</f>
        <v>0</v>
      </c>
      <c r="L156" s="189"/>
      <c r="M156" s="172">
        <f>SUM(M152:M155)</f>
        <v>0</v>
      </c>
      <c r="N156" s="190">
        <f>SUM(N152:N154)</f>
        <v>0</v>
      </c>
      <c r="O156" s="189"/>
      <c r="P156" s="172">
        <f>SUM(P152:P155)</f>
        <v>0</v>
      </c>
      <c r="Q156" s="190">
        <f>SUM(Q152:Q154)</f>
        <v>0</v>
      </c>
      <c r="R156" s="189"/>
      <c r="S156" s="172">
        <f>SUM(S152:S155)</f>
        <v>0</v>
      </c>
      <c r="T156" s="190">
        <f>SUM(T152:T154)</f>
        <v>0</v>
      </c>
      <c r="U156" s="189"/>
      <c r="V156" s="174">
        <f t="shared" ref="V156:X156" si="397">SUM(V152:V155)</f>
        <v>0</v>
      </c>
      <c r="W156" s="223">
        <f t="shared" si="397"/>
        <v>0</v>
      </c>
      <c r="X156" s="224">
        <f t="shared" si="397"/>
        <v>0</v>
      </c>
      <c r="Y156" s="224">
        <f t="shared" si="395"/>
        <v>0</v>
      </c>
      <c r="Z156" s="224" t="e">
        <f t="shared" si="396"/>
        <v>#DIV/0!</v>
      </c>
      <c r="AA156" s="225"/>
      <c r="AB156" s="7"/>
      <c r="AC156" s="7"/>
      <c r="AD156" s="7"/>
      <c r="AE156" s="7"/>
      <c r="AF156" s="7"/>
      <c r="AG156" s="7"/>
    </row>
    <row r="157" spans="1:33" ht="30" customHeight="1" x14ac:dyDescent="0.3">
      <c r="A157" s="206" t="s">
        <v>72</v>
      </c>
      <c r="B157" s="284">
        <v>13</v>
      </c>
      <c r="C157" s="208" t="s">
        <v>277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26"/>
      <c r="X157" s="226"/>
      <c r="Y157" s="182"/>
      <c r="Z157" s="226"/>
      <c r="AA157" s="227"/>
      <c r="AB157" s="6"/>
      <c r="AC157" s="7"/>
      <c r="AD157" s="7"/>
      <c r="AE157" s="7"/>
      <c r="AF157" s="7"/>
      <c r="AG157" s="7"/>
    </row>
    <row r="158" spans="1:33" ht="30" customHeight="1" x14ac:dyDescent="0.3">
      <c r="A158" s="108" t="s">
        <v>74</v>
      </c>
      <c r="B158" s="155" t="s">
        <v>278</v>
      </c>
      <c r="C158" s="285" t="s">
        <v>279</v>
      </c>
      <c r="D158" s="141"/>
      <c r="E158" s="142">
        <f>SUM(E159:E161)</f>
        <v>0</v>
      </c>
      <c r="F158" s="143"/>
      <c r="G158" s="144">
        <f>SUM(G159:G162)</f>
        <v>0</v>
      </c>
      <c r="H158" s="142">
        <f>SUM(H159:H161)</f>
        <v>0</v>
      </c>
      <c r="I158" s="143"/>
      <c r="J158" s="144">
        <f>SUM(J159:J162)</f>
        <v>0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1</v>
      </c>
      <c r="O158" s="143"/>
      <c r="P158" s="144">
        <f>SUM(P159:P162)</f>
        <v>35200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286">
        <f t="shared" ref="V158:X158" si="398">SUM(V159:V162)</f>
        <v>0</v>
      </c>
      <c r="W158" s="287">
        <f t="shared" si="398"/>
        <v>0</v>
      </c>
      <c r="X158" s="144">
        <f t="shared" si="398"/>
        <v>35200</v>
      </c>
      <c r="Y158" s="144">
        <f t="shared" ref="Y158:Y181" si="399">W158-X158</f>
        <v>-35200</v>
      </c>
      <c r="Z158" s="144" t="e">
        <f t="shared" ref="Z158:Z182" si="400">Y158/W158</f>
        <v>#DIV/0!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3">
      <c r="A159" s="119" t="s">
        <v>77</v>
      </c>
      <c r="B159" s="120" t="s">
        <v>280</v>
      </c>
      <c r="C159" s="288" t="s">
        <v>281</v>
      </c>
      <c r="D159" s="122" t="s">
        <v>142</v>
      </c>
      <c r="E159" s="123"/>
      <c r="F159" s="124"/>
      <c r="G159" s="125">
        <f t="shared" ref="G159:G162" si="401">E159*F159</f>
        <v>0</v>
      </c>
      <c r="H159" s="123"/>
      <c r="I159" s="124"/>
      <c r="J159" s="125">
        <f t="shared" ref="J159:J162" si="402">H159*I159</f>
        <v>0</v>
      </c>
      <c r="K159" s="123"/>
      <c r="L159" s="124"/>
      <c r="M159" s="125">
        <f t="shared" ref="M159:M162" si="403">K159*L159</f>
        <v>0</v>
      </c>
      <c r="N159" s="123"/>
      <c r="O159" s="124"/>
      <c r="P159" s="125">
        <f t="shared" ref="P159:P162" si="404">N159*O159</f>
        <v>0</v>
      </c>
      <c r="Q159" s="123"/>
      <c r="R159" s="124"/>
      <c r="S159" s="125">
        <f t="shared" ref="S159:S162" si="405">Q159*R159</f>
        <v>0</v>
      </c>
      <c r="T159" s="123"/>
      <c r="U159" s="124"/>
      <c r="V159" s="228">
        <f t="shared" ref="V159:V162" si="406">T159*U159</f>
        <v>0</v>
      </c>
      <c r="W159" s="233">
        <f t="shared" ref="W159:W162" si="407">G159+M159+S159</f>
        <v>0</v>
      </c>
      <c r="X159" s="127">
        <f t="shared" ref="X159:X162" si="408">J159+P159+V159</f>
        <v>0</v>
      </c>
      <c r="Y159" s="127">
        <f t="shared" si="399"/>
        <v>0</v>
      </c>
      <c r="Z159" s="128" t="e">
        <f t="shared" si="400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3">
      <c r="A160" s="119" t="s">
        <v>77</v>
      </c>
      <c r="B160" s="120" t="s">
        <v>282</v>
      </c>
      <c r="C160" s="289" t="s">
        <v>283</v>
      </c>
      <c r="D160" s="122" t="s">
        <v>142</v>
      </c>
      <c r="E160" s="123"/>
      <c r="F160" s="124"/>
      <c r="G160" s="125">
        <f t="shared" si="401"/>
        <v>0</v>
      </c>
      <c r="H160" s="123"/>
      <c r="I160" s="124"/>
      <c r="J160" s="125">
        <f t="shared" si="402"/>
        <v>0</v>
      </c>
      <c r="K160" s="123"/>
      <c r="L160" s="124"/>
      <c r="M160" s="125">
        <f t="shared" si="403"/>
        <v>0</v>
      </c>
      <c r="N160" s="123"/>
      <c r="O160" s="124"/>
      <c r="P160" s="125">
        <f t="shared" si="404"/>
        <v>0</v>
      </c>
      <c r="Q160" s="123"/>
      <c r="R160" s="124"/>
      <c r="S160" s="125">
        <f t="shared" si="405"/>
        <v>0</v>
      </c>
      <c r="T160" s="123"/>
      <c r="U160" s="124"/>
      <c r="V160" s="228">
        <f t="shared" si="406"/>
        <v>0</v>
      </c>
      <c r="W160" s="233">
        <f t="shared" si="407"/>
        <v>0</v>
      </c>
      <c r="X160" s="127">
        <f t="shared" si="408"/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119" t="s">
        <v>77</v>
      </c>
      <c r="B161" s="120" t="s">
        <v>284</v>
      </c>
      <c r="C161" s="289" t="s">
        <v>285</v>
      </c>
      <c r="D161" s="122" t="s">
        <v>142</v>
      </c>
      <c r="E161" s="123"/>
      <c r="F161" s="124"/>
      <c r="G161" s="125">
        <f t="shared" si="401"/>
        <v>0</v>
      </c>
      <c r="H161" s="123"/>
      <c r="I161" s="124"/>
      <c r="J161" s="125">
        <f t="shared" si="402"/>
        <v>0</v>
      </c>
      <c r="K161" s="123"/>
      <c r="L161" s="124"/>
      <c r="M161" s="125">
        <f t="shared" si="403"/>
        <v>0</v>
      </c>
      <c r="N161" s="123">
        <v>1</v>
      </c>
      <c r="O161" s="124">
        <v>35200</v>
      </c>
      <c r="P161" s="125">
        <f t="shared" si="404"/>
        <v>35200</v>
      </c>
      <c r="Q161" s="123"/>
      <c r="R161" s="124"/>
      <c r="S161" s="125">
        <f t="shared" si="405"/>
        <v>0</v>
      </c>
      <c r="T161" s="123"/>
      <c r="U161" s="124"/>
      <c r="V161" s="228">
        <f t="shared" si="406"/>
        <v>0</v>
      </c>
      <c r="W161" s="233">
        <f t="shared" si="407"/>
        <v>0</v>
      </c>
      <c r="X161" s="127">
        <f t="shared" si="408"/>
        <v>35200</v>
      </c>
      <c r="Y161" s="127">
        <f t="shared" si="399"/>
        <v>-35200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3">
      <c r="A162" s="147" t="s">
        <v>77</v>
      </c>
      <c r="B162" s="154" t="s">
        <v>286</v>
      </c>
      <c r="C162" s="289" t="s">
        <v>287</v>
      </c>
      <c r="D162" s="148"/>
      <c r="E162" s="149"/>
      <c r="F162" s="150">
        <v>0.22</v>
      </c>
      <c r="G162" s="151">
        <f t="shared" si="401"/>
        <v>0</v>
      </c>
      <c r="H162" s="149"/>
      <c r="I162" s="150">
        <v>0.22</v>
      </c>
      <c r="J162" s="151">
        <f t="shared" si="402"/>
        <v>0</v>
      </c>
      <c r="K162" s="149"/>
      <c r="L162" s="150">
        <v>0.22</v>
      </c>
      <c r="M162" s="151">
        <f t="shared" si="403"/>
        <v>0</v>
      </c>
      <c r="N162" s="149"/>
      <c r="O162" s="150">
        <v>0.22</v>
      </c>
      <c r="P162" s="151">
        <f t="shared" si="404"/>
        <v>0</v>
      </c>
      <c r="Q162" s="149"/>
      <c r="R162" s="150">
        <v>0.22</v>
      </c>
      <c r="S162" s="151">
        <f t="shared" si="405"/>
        <v>0</v>
      </c>
      <c r="T162" s="149"/>
      <c r="U162" s="150">
        <v>0.22</v>
      </c>
      <c r="V162" s="290">
        <f t="shared" si="406"/>
        <v>0</v>
      </c>
      <c r="W162" s="236">
        <f t="shared" si="407"/>
        <v>0</v>
      </c>
      <c r="X162" s="237">
        <f t="shared" si="408"/>
        <v>0</v>
      </c>
      <c r="Y162" s="237">
        <f t="shared" si="399"/>
        <v>0</v>
      </c>
      <c r="Z162" s="238" t="e">
        <f t="shared" si="400"/>
        <v>#DIV/0!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3">
      <c r="A163" s="291" t="s">
        <v>74</v>
      </c>
      <c r="B163" s="292" t="s">
        <v>288</v>
      </c>
      <c r="C163" s="221" t="s">
        <v>289</v>
      </c>
      <c r="D163" s="111"/>
      <c r="E163" s="112">
        <f>SUM(E164:E166)</f>
        <v>22</v>
      </c>
      <c r="F163" s="113"/>
      <c r="G163" s="114">
        <f>SUM(G164:G167)</f>
        <v>17990</v>
      </c>
      <c r="H163" s="112">
        <f>SUM(H164:H166)</f>
        <v>22</v>
      </c>
      <c r="I163" s="113"/>
      <c r="J163" s="114">
        <f>SUM(J164:J167)</f>
        <v>17990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409">SUM(V164:V167)</f>
        <v>0</v>
      </c>
      <c r="W163" s="114">
        <f t="shared" si="409"/>
        <v>17990</v>
      </c>
      <c r="X163" s="114">
        <f t="shared" si="409"/>
        <v>17990</v>
      </c>
      <c r="Y163" s="114">
        <f t="shared" si="399"/>
        <v>0</v>
      </c>
      <c r="Z163" s="114">
        <f t="shared" si="400"/>
        <v>0</v>
      </c>
      <c r="AA163" s="114"/>
      <c r="AB163" s="118"/>
      <c r="AC163" s="118"/>
      <c r="AD163" s="118"/>
      <c r="AE163" s="118"/>
      <c r="AF163" s="118"/>
      <c r="AG163" s="118"/>
    </row>
    <row r="164" spans="1:33" ht="30" customHeight="1" x14ac:dyDescent="0.3">
      <c r="A164" s="119" t="s">
        <v>77</v>
      </c>
      <c r="B164" s="120" t="s">
        <v>290</v>
      </c>
      <c r="C164" s="350" t="s">
        <v>374</v>
      </c>
      <c r="D164" s="351" t="s">
        <v>372</v>
      </c>
      <c r="E164" s="123">
        <v>4</v>
      </c>
      <c r="F164" s="124">
        <v>2000</v>
      </c>
      <c r="G164" s="125">
        <f t="shared" ref="G164:G167" si="410">E164*F164</f>
        <v>8000</v>
      </c>
      <c r="H164" s="123">
        <v>4</v>
      </c>
      <c r="I164" s="124">
        <v>2000</v>
      </c>
      <c r="J164" s="125">
        <f t="shared" ref="J164:J167" si="411">H164*I164</f>
        <v>8000</v>
      </c>
      <c r="K164" s="123"/>
      <c r="L164" s="124"/>
      <c r="M164" s="125">
        <f t="shared" ref="M164:M167" si="412">K164*L164</f>
        <v>0</v>
      </c>
      <c r="N164" s="123"/>
      <c r="O164" s="124"/>
      <c r="P164" s="125">
        <f t="shared" ref="P164:P167" si="413">N164*O164</f>
        <v>0</v>
      </c>
      <c r="Q164" s="123"/>
      <c r="R164" s="124"/>
      <c r="S164" s="125">
        <f t="shared" ref="S164:S167" si="414">Q164*R164</f>
        <v>0</v>
      </c>
      <c r="T164" s="123"/>
      <c r="U164" s="124"/>
      <c r="V164" s="125">
        <f t="shared" ref="V164:V167" si="415">T164*U164</f>
        <v>0</v>
      </c>
      <c r="W164" s="126">
        <f t="shared" ref="W164:W167" si="416">G164+M164+S164</f>
        <v>8000</v>
      </c>
      <c r="X164" s="127">
        <f t="shared" ref="X164:X167" si="417">J164+P164+V164</f>
        <v>8000</v>
      </c>
      <c r="Y164" s="127">
        <f t="shared" si="399"/>
        <v>0</v>
      </c>
      <c r="Z164" s="128">
        <f t="shared" si="400"/>
        <v>0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3">
      <c r="A165" s="119" t="s">
        <v>77</v>
      </c>
      <c r="B165" s="120" t="s">
        <v>292</v>
      </c>
      <c r="C165" s="350" t="s">
        <v>375</v>
      </c>
      <c r="D165" s="351" t="s">
        <v>372</v>
      </c>
      <c r="E165" s="123">
        <v>18</v>
      </c>
      <c r="F165" s="124">
        <v>555</v>
      </c>
      <c r="G165" s="125">
        <f t="shared" si="410"/>
        <v>9990</v>
      </c>
      <c r="H165" s="123">
        <v>18</v>
      </c>
      <c r="I165" s="124">
        <v>555</v>
      </c>
      <c r="J165" s="125">
        <f t="shared" si="411"/>
        <v>9990</v>
      </c>
      <c r="K165" s="123"/>
      <c r="L165" s="124"/>
      <c r="M165" s="125">
        <f t="shared" si="412"/>
        <v>0</v>
      </c>
      <c r="N165" s="123"/>
      <c r="O165" s="124"/>
      <c r="P165" s="125">
        <f t="shared" si="413"/>
        <v>0</v>
      </c>
      <c r="Q165" s="123"/>
      <c r="R165" s="124"/>
      <c r="S165" s="125">
        <f t="shared" si="414"/>
        <v>0</v>
      </c>
      <c r="T165" s="123"/>
      <c r="U165" s="124"/>
      <c r="V165" s="125">
        <f t="shared" si="415"/>
        <v>0</v>
      </c>
      <c r="W165" s="126">
        <f t="shared" si="416"/>
        <v>9990</v>
      </c>
      <c r="X165" s="127">
        <f t="shared" si="417"/>
        <v>9990</v>
      </c>
      <c r="Y165" s="127">
        <f t="shared" si="399"/>
        <v>0</v>
      </c>
      <c r="Z165" s="128">
        <f t="shared" si="400"/>
        <v>0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32" t="s">
        <v>77</v>
      </c>
      <c r="B166" s="133" t="s">
        <v>293</v>
      </c>
      <c r="C166" s="187" t="s">
        <v>291</v>
      </c>
      <c r="D166" s="134"/>
      <c r="E166" s="135"/>
      <c r="F166" s="136"/>
      <c r="G166" s="137">
        <f t="shared" si="410"/>
        <v>0</v>
      </c>
      <c r="H166" s="135"/>
      <c r="I166" s="136"/>
      <c r="J166" s="137">
        <f t="shared" si="411"/>
        <v>0</v>
      </c>
      <c r="K166" s="135"/>
      <c r="L166" s="136"/>
      <c r="M166" s="137">
        <f t="shared" si="412"/>
        <v>0</v>
      </c>
      <c r="N166" s="135"/>
      <c r="O166" s="136"/>
      <c r="P166" s="137">
        <f t="shared" si="413"/>
        <v>0</v>
      </c>
      <c r="Q166" s="135"/>
      <c r="R166" s="136"/>
      <c r="S166" s="137">
        <f t="shared" si="414"/>
        <v>0</v>
      </c>
      <c r="T166" s="135"/>
      <c r="U166" s="136"/>
      <c r="V166" s="137">
        <f t="shared" si="415"/>
        <v>0</v>
      </c>
      <c r="W166" s="138">
        <f t="shared" si="416"/>
        <v>0</v>
      </c>
      <c r="X166" s="127">
        <f t="shared" si="417"/>
        <v>0</v>
      </c>
      <c r="Y166" s="127">
        <f t="shared" si="399"/>
        <v>0</v>
      </c>
      <c r="Z166" s="128" t="e">
        <f t="shared" si="400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3">
      <c r="A167" s="132" t="s">
        <v>77</v>
      </c>
      <c r="B167" s="133" t="s">
        <v>294</v>
      </c>
      <c r="C167" s="188" t="s">
        <v>295</v>
      </c>
      <c r="D167" s="148"/>
      <c r="E167" s="135"/>
      <c r="F167" s="136">
        <v>0.22</v>
      </c>
      <c r="G167" s="137">
        <f t="shared" si="410"/>
        <v>0</v>
      </c>
      <c r="H167" s="135"/>
      <c r="I167" s="136">
        <v>0.22</v>
      </c>
      <c r="J167" s="137">
        <f t="shared" si="411"/>
        <v>0</v>
      </c>
      <c r="K167" s="135"/>
      <c r="L167" s="136">
        <v>0.22</v>
      </c>
      <c r="M167" s="137">
        <f t="shared" si="412"/>
        <v>0</v>
      </c>
      <c r="N167" s="135"/>
      <c r="O167" s="136">
        <v>0.22</v>
      </c>
      <c r="P167" s="137">
        <f t="shared" si="413"/>
        <v>0</v>
      </c>
      <c r="Q167" s="135"/>
      <c r="R167" s="136">
        <v>0.22</v>
      </c>
      <c r="S167" s="137">
        <f t="shared" si="414"/>
        <v>0</v>
      </c>
      <c r="T167" s="135"/>
      <c r="U167" s="136">
        <v>0.22</v>
      </c>
      <c r="V167" s="137">
        <f t="shared" si="415"/>
        <v>0</v>
      </c>
      <c r="W167" s="138">
        <f t="shared" si="416"/>
        <v>0</v>
      </c>
      <c r="X167" s="127">
        <f t="shared" si="417"/>
        <v>0</v>
      </c>
      <c r="Y167" s="127">
        <f t="shared" si="399"/>
        <v>0</v>
      </c>
      <c r="Z167" s="128" t="e">
        <f t="shared" si="40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08" t="s">
        <v>74</v>
      </c>
      <c r="B168" s="155" t="s">
        <v>296</v>
      </c>
      <c r="C168" s="221" t="s">
        <v>297</v>
      </c>
      <c r="D168" s="141"/>
      <c r="E168" s="142">
        <f>SUM(E169:E171)</f>
        <v>0</v>
      </c>
      <c r="F168" s="143"/>
      <c r="G168" s="144">
        <f t="shared" ref="G168:H168" si="418">SUM(G169:G171)</f>
        <v>0</v>
      </c>
      <c r="H168" s="142">
        <f t="shared" si="418"/>
        <v>0</v>
      </c>
      <c r="I168" s="143"/>
      <c r="J168" s="144">
        <f t="shared" ref="J168:K168" si="419">SUM(J169:J171)</f>
        <v>0</v>
      </c>
      <c r="K168" s="142">
        <f t="shared" si="419"/>
        <v>0</v>
      </c>
      <c r="L168" s="143"/>
      <c r="M168" s="144">
        <f t="shared" ref="M168:N168" si="420">SUM(M169:M171)</f>
        <v>0</v>
      </c>
      <c r="N168" s="142">
        <f t="shared" si="420"/>
        <v>0</v>
      </c>
      <c r="O168" s="143"/>
      <c r="P168" s="144">
        <f t="shared" ref="P168:Q168" si="421">SUM(P169:P171)</f>
        <v>0</v>
      </c>
      <c r="Q168" s="142">
        <f t="shared" si="421"/>
        <v>0</v>
      </c>
      <c r="R168" s="143"/>
      <c r="S168" s="144">
        <f t="shared" ref="S168:T168" si="422">SUM(S169:S171)</f>
        <v>0</v>
      </c>
      <c r="T168" s="142">
        <f t="shared" si="422"/>
        <v>0</v>
      </c>
      <c r="U168" s="143"/>
      <c r="V168" s="144">
        <f t="shared" ref="V168:X168" si="423">SUM(V169:V171)</f>
        <v>0</v>
      </c>
      <c r="W168" s="144">
        <f t="shared" si="423"/>
        <v>0</v>
      </c>
      <c r="X168" s="144">
        <f t="shared" si="423"/>
        <v>0</v>
      </c>
      <c r="Y168" s="144">
        <f t="shared" si="399"/>
        <v>0</v>
      </c>
      <c r="Z168" s="144" t="e">
        <f t="shared" si="400"/>
        <v>#DIV/0!</v>
      </c>
      <c r="AA168" s="293"/>
      <c r="AB168" s="118"/>
      <c r="AC168" s="118"/>
      <c r="AD168" s="118"/>
      <c r="AE168" s="118"/>
      <c r="AF168" s="118"/>
      <c r="AG168" s="118"/>
    </row>
    <row r="169" spans="1:33" ht="30" customHeight="1" x14ac:dyDescent="0.3">
      <c r="A169" s="119" t="s">
        <v>77</v>
      </c>
      <c r="B169" s="120" t="s">
        <v>298</v>
      </c>
      <c r="C169" s="187" t="s">
        <v>299</v>
      </c>
      <c r="D169" s="122"/>
      <c r="E169" s="123"/>
      <c r="F169" s="124"/>
      <c r="G169" s="125">
        <f t="shared" ref="G169:G171" si="424">E169*F169</f>
        <v>0</v>
      </c>
      <c r="H169" s="123"/>
      <c r="I169" s="124"/>
      <c r="J169" s="125">
        <f t="shared" ref="J169:J171" si="425">H169*I169</f>
        <v>0</v>
      </c>
      <c r="K169" s="123"/>
      <c r="L169" s="124"/>
      <c r="M169" s="125">
        <f t="shared" ref="M169:M171" si="426">K169*L169</f>
        <v>0</v>
      </c>
      <c r="N169" s="123"/>
      <c r="O169" s="124"/>
      <c r="P169" s="125">
        <f t="shared" ref="P169:P171" si="427">N169*O169</f>
        <v>0</v>
      </c>
      <c r="Q169" s="123"/>
      <c r="R169" s="124"/>
      <c r="S169" s="125">
        <f t="shared" ref="S169:S171" si="428">Q169*R169</f>
        <v>0</v>
      </c>
      <c r="T169" s="123"/>
      <c r="U169" s="124"/>
      <c r="V169" s="125">
        <f t="shared" ref="V169:V171" si="429">T169*U169</f>
        <v>0</v>
      </c>
      <c r="W169" s="126">
        <f t="shared" ref="W169:W171" si="430">G169+M169+S169</f>
        <v>0</v>
      </c>
      <c r="X169" s="127">
        <f t="shared" ref="X169:X171" si="431">J169+P169+V169</f>
        <v>0</v>
      </c>
      <c r="Y169" s="127">
        <f t="shared" si="399"/>
        <v>0</v>
      </c>
      <c r="Z169" s="128" t="e">
        <f t="shared" si="400"/>
        <v>#DIV/0!</v>
      </c>
      <c r="AA169" s="281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19" t="s">
        <v>77</v>
      </c>
      <c r="B170" s="120" t="s">
        <v>300</v>
      </c>
      <c r="C170" s="187" t="s">
        <v>299</v>
      </c>
      <c r="D170" s="122"/>
      <c r="E170" s="123"/>
      <c r="F170" s="124"/>
      <c r="G170" s="125">
        <f t="shared" si="424"/>
        <v>0</v>
      </c>
      <c r="H170" s="123"/>
      <c r="I170" s="124"/>
      <c r="J170" s="125">
        <f t="shared" si="425"/>
        <v>0</v>
      </c>
      <c r="K170" s="123"/>
      <c r="L170" s="124"/>
      <c r="M170" s="125">
        <f t="shared" si="426"/>
        <v>0</v>
      </c>
      <c r="N170" s="123"/>
      <c r="O170" s="124"/>
      <c r="P170" s="125">
        <f t="shared" si="427"/>
        <v>0</v>
      </c>
      <c r="Q170" s="123"/>
      <c r="R170" s="124"/>
      <c r="S170" s="125">
        <f t="shared" si="428"/>
        <v>0</v>
      </c>
      <c r="T170" s="123"/>
      <c r="U170" s="124"/>
      <c r="V170" s="125">
        <f t="shared" si="429"/>
        <v>0</v>
      </c>
      <c r="W170" s="126">
        <f t="shared" si="430"/>
        <v>0</v>
      </c>
      <c r="X170" s="127">
        <f t="shared" si="431"/>
        <v>0</v>
      </c>
      <c r="Y170" s="127">
        <f t="shared" si="399"/>
        <v>0</v>
      </c>
      <c r="Z170" s="128" t="e">
        <f t="shared" si="400"/>
        <v>#DIV/0!</v>
      </c>
      <c r="AA170" s="281"/>
      <c r="AB170" s="131"/>
      <c r="AC170" s="131"/>
      <c r="AD170" s="131"/>
      <c r="AE170" s="131"/>
      <c r="AF170" s="131"/>
      <c r="AG170" s="131"/>
    </row>
    <row r="171" spans="1:33" ht="30" customHeight="1" x14ac:dyDescent="0.3">
      <c r="A171" s="132" t="s">
        <v>77</v>
      </c>
      <c r="B171" s="133" t="s">
        <v>301</v>
      </c>
      <c r="C171" s="163" t="s">
        <v>299</v>
      </c>
      <c r="D171" s="134"/>
      <c r="E171" s="135"/>
      <c r="F171" s="136"/>
      <c r="G171" s="137">
        <f t="shared" si="424"/>
        <v>0</v>
      </c>
      <c r="H171" s="135"/>
      <c r="I171" s="136"/>
      <c r="J171" s="137">
        <f t="shared" si="425"/>
        <v>0</v>
      </c>
      <c r="K171" s="135"/>
      <c r="L171" s="136"/>
      <c r="M171" s="137">
        <f t="shared" si="426"/>
        <v>0</v>
      </c>
      <c r="N171" s="135"/>
      <c r="O171" s="136"/>
      <c r="P171" s="137">
        <f t="shared" si="427"/>
        <v>0</v>
      </c>
      <c r="Q171" s="135"/>
      <c r="R171" s="136"/>
      <c r="S171" s="137">
        <f t="shared" si="428"/>
        <v>0</v>
      </c>
      <c r="T171" s="135"/>
      <c r="U171" s="136"/>
      <c r="V171" s="137">
        <f t="shared" si="429"/>
        <v>0</v>
      </c>
      <c r="W171" s="138">
        <f t="shared" si="430"/>
        <v>0</v>
      </c>
      <c r="X171" s="127">
        <f t="shared" si="431"/>
        <v>0</v>
      </c>
      <c r="Y171" s="127">
        <f t="shared" si="399"/>
        <v>0</v>
      </c>
      <c r="Z171" s="128" t="e">
        <f t="shared" si="400"/>
        <v>#DIV/0!</v>
      </c>
      <c r="AA171" s="282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08" t="s">
        <v>74</v>
      </c>
      <c r="B172" s="155" t="s">
        <v>302</v>
      </c>
      <c r="C172" s="294" t="s">
        <v>277</v>
      </c>
      <c r="D172" s="141"/>
      <c r="E172" s="142">
        <f>SUM(E173:E179)</f>
        <v>4</v>
      </c>
      <c r="F172" s="143"/>
      <c r="G172" s="144">
        <f>SUM(G173:G180)</f>
        <v>800</v>
      </c>
      <c r="H172" s="142">
        <f>SUM(H173:H179)</f>
        <v>0</v>
      </c>
      <c r="I172" s="143"/>
      <c r="J172" s="144">
        <f>SUM(J173:J180)</f>
        <v>0</v>
      </c>
      <c r="K172" s="142">
        <f>SUM(K173:K179)</f>
        <v>0</v>
      </c>
      <c r="L172" s="143"/>
      <c r="M172" s="144">
        <f>SUM(M173:M180)</f>
        <v>0</v>
      </c>
      <c r="N172" s="142">
        <f>SUM(N173:N179)</f>
        <v>1</v>
      </c>
      <c r="O172" s="143"/>
      <c r="P172" s="144">
        <f>SUM(P173:P180)</f>
        <v>690</v>
      </c>
      <c r="Q172" s="142">
        <f>SUM(Q173:Q179)</f>
        <v>0</v>
      </c>
      <c r="R172" s="143"/>
      <c r="S172" s="144">
        <f>SUM(S173:S180)</f>
        <v>0</v>
      </c>
      <c r="T172" s="142">
        <f>SUM(T173:T179)</f>
        <v>0</v>
      </c>
      <c r="U172" s="143"/>
      <c r="V172" s="144">
        <f t="shared" ref="V172:X172" si="432">SUM(V173:V180)</f>
        <v>0</v>
      </c>
      <c r="W172" s="144">
        <f t="shared" si="432"/>
        <v>800</v>
      </c>
      <c r="X172" s="144">
        <f t="shared" si="432"/>
        <v>690</v>
      </c>
      <c r="Y172" s="144">
        <f t="shared" si="399"/>
        <v>110</v>
      </c>
      <c r="Z172" s="144">
        <f t="shared" si="400"/>
        <v>0.13750000000000001</v>
      </c>
      <c r="AA172" s="293"/>
      <c r="AB172" s="118"/>
      <c r="AC172" s="118"/>
      <c r="AD172" s="118"/>
      <c r="AE172" s="118"/>
      <c r="AF172" s="118"/>
      <c r="AG172" s="118"/>
    </row>
    <row r="173" spans="1:33" ht="30" customHeight="1" x14ac:dyDescent="0.3">
      <c r="A173" s="119" t="s">
        <v>77</v>
      </c>
      <c r="B173" s="120" t="s">
        <v>303</v>
      </c>
      <c r="C173" s="187" t="s">
        <v>304</v>
      </c>
      <c r="D173" s="122"/>
      <c r="E173" s="123">
        <v>4</v>
      </c>
      <c r="F173" s="124">
        <v>200</v>
      </c>
      <c r="G173" s="125">
        <f t="shared" ref="G173:G180" si="433">E173*F173</f>
        <v>800</v>
      </c>
      <c r="H173" s="123"/>
      <c r="I173" s="124"/>
      <c r="J173" s="125">
        <f t="shared" ref="J173:J180" si="434">H173*I173</f>
        <v>0</v>
      </c>
      <c r="K173" s="123"/>
      <c r="L173" s="124"/>
      <c r="M173" s="125">
        <f t="shared" ref="M173:M180" si="435">K173*L173</f>
        <v>0</v>
      </c>
      <c r="N173" s="123"/>
      <c r="O173" s="124"/>
      <c r="P173" s="125">
        <f t="shared" ref="P173:P180" si="436">N173*O173</f>
        <v>0</v>
      </c>
      <c r="Q173" s="123"/>
      <c r="R173" s="124"/>
      <c r="S173" s="125">
        <f t="shared" ref="S173:S180" si="437">Q173*R173</f>
        <v>0</v>
      </c>
      <c r="T173" s="123"/>
      <c r="U173" s="124"/>
      <c r="V173" s="125">
        <f t="shared" ref="V173:V180" si="438">T173*U173</f>
        <v>0</v>
      </c>
      <c r="W173" s="126">
        <f t="shared" ref="W173:W180" si="439">G173+M173+S173</f>
        <v>800</v>
      </c>
      <c r="X173" s="127">
        <f t="shared" ref="X173:X180" si="440">J173+P173+V173</f>
        <v>0</v>
      </c>
      <c r="Y173" s="127">
        <f t="shared" si="399"/>
        <v>800</v>
      </c>
      <c r="Z173" s="128">
        <f t="shared" si="400"/>
        <v>1</v>
      </c>
      <c r="AA173" s="281"/>
      <c r="AB173" s="131"/>
      <c r="AC173" s="131"/>
      <c r="AD173" s="131"/>
      <c r="AE173" s="131"/>
      <c r="AF173" s="131"/>
      <c r="AG173" s="131"/>
    </row>
    <row r="174" spans="1:33" ht="30" customHeight="1" x14ac:dyDescent="0.3">
      <c r="A174" s="119" t="s">
        <v>77</v>
      </c>
      <c r="B174" s="120" t="s">
        <v>305</v>
      </c>
      <c r="C174" s="187" t="s">
        <v>306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>
        <v>1</v>
      </c>
      <c r="O174" s="124">
        <v>690</v>
      </c>
      <c r="P174" s="125">
        <f t="shared" si="436"/>
        <v>690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690</v>
      </c>
      <c r="Y174" s="127">
        <f t="shared" si="399"/>
        <v>-690</v>
      </c>
      <c r="Z174" s="128" t="e">
        <f t="shared" si="400"/>
        <v>#DIV/0!</v>
      </c>
      <c r="AA174" s="281"/>
      <c r="AB174" s="131"/>
      <c r="AC174" s="131"/>
      <c r="AD174" s="131"/>
      <c r="AE174" s="131"/>
      <c r="AF174" s="131"/>
      <c r="AG174" s="131"/>
    </row>
    <row r="175" spans="1:33" ht="30" customHeight="1" x14ac:dyDescent="0.3">
      <c r="A175" s="119" t="s">
        <v>77</v>
      </c>
      <c r="B175" s="120" t="s">
        <v>307</v>
      </c>
      <c r="C175" s="187" t="s">
        <v>308</v>
      </c>
      <c r="D175" s="122"/>
      <c r="E175" s="123"/>
      <c r="F175" s="124"/>
      <c r="G175" s="125">
        <f t="shared" si="433"/>
        <v>0</v>
      </c>
      <c r="H175" s="123"/>
      <c r="I175" s="124"/>
      <c r="J175" s="125">
        <f t="shared" si="434"/>
        <v>0</v>
      </c>
      <c r="K175" s="123"/>
      <c r="L175" s="124"/>
      <c r="M175" s="125">
        <f t="shared" si="435"/>
        <v>0</v>
      </c>
      <c r="N175" s="123"/>
      <c r="O175" s="124"/>
      <c r="P175" s="125">
        <f t="shared" si="436"/>
        <v>0</v>
      </c>
      <c r="Q175" s="123"/>
      <c r="R175" s="124"/>
      <c r="S175" s="125">
        <f t="shared" si="437"/>
        <v>0</v>
      </c>
      <c r="T175" s="123"/>
      <c r="U175" s="124"/>
      <c r="V175" s="125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1"/>
      <c r="AB175" s="131"/>
      <c r="AC175" s="131"/>
      <c r="AD175" s="131"/>
      <c r="AE175" s="131"/>
      <c r="AF175" s="131"/>
      <c r="AG175" s="131"/>
    </row>
    <row r="176" spans="1:33" ht="30" customHeight="1" x14ac:dyDescent="0.3">
      <c r="A176" s="119" t="s">
        <v>77</v>
      </c>
      <c r="B176" s="120" t="s">
        <v>309</v>
      </c>
      <c r="C176" s="187" t="s">
        <v>310</v>
      </c>
      <c r="D176" s="122"/>
      <c r="E176" s="123"/>
      <c r="F176" s="124"/>
      <c r="G176" s="125">
        <f t="shared" si="433"/>
        <v>0</v>
      </c>
      <c r="H176" s="123"/>
      <c r="I176" s="124"/>
      <c r="J176" s="125">
        <f t="shared" si="434"/>
        <v>0</v>
      </c>
      <c r="K176" s="123"/>
      <c r="L176" s="124"/>
      <c r="M176" s="125">
        <f t="shared" si="435"/>
        <v>0</v>
      </c>
      <c r="N176" s="123"/>
      <c r="O176" s="124"/>
      <c r="P176" s="125">
        <f t="shared" si="436"/>
        <v>0</v>
      </c>
      <c r="Q176" s="123"/>
      <c r="R176" s="124"/>
      <c r="S176" s="125">
        <f t="shared" si="437"/>
        <v>0</v>
      </c>
      <c r="T176" s="123"/>
      <c r="U176" s="124"/>
      <c r="V176" s="125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281"/>
      <c r="AB176" s="131"/>
      <c r="AC176" s="131"/>
      <c r="AD176" s="131"/>
      <c r="AE176" s="131"/>
      <c r="AF176" s="131"/>
      <c r="AG176" s="131"/>
    </row>
    <row r="177" spans="1:33" ht="30" customHeight="1" x14ac:dyDescent="0.3">
      <c r="A177" s="119" t="s">
        <v>77</v>
      </c>
      <c r="B177" s="120" t="s">
        <v>311</v>
      </c>
      <c r="C177" s="163" t="s">
        <v>312</v>
      </c>
      <c r="D177" s="122"/>
      <c r="E177" s="123"/>
      <c r="F177" s="124"/>
      <c r="G177" s="125">
        <f t="shared" si="433"/>
        <v>0</v>
      </c>
      <c r="H177" s="123"/>
      <c r="I177" s="124"/>
      <c r="J177" s="125">
        <f t="shared" si="434"/>
        <v>0</v>
      </c>
      <c r="K177" s="123"/>
      <c r="L177" s="124"/>
      <c r="M177" s="125">
        <f t="shared" si="435"/>
        <v>0</v>
      </c>
      <c r="N177" s="123"/>
      <c r="O177" s="124"/>
      <c r="P177" s="125">
        <f t="shared" si="436"/>
        <v>0</v>
      </c>
      <c r="Q177" s="123"/>
      <c r="R177" s="124"/>
      <c r="S177" s="125">
        <f t="shared" si="437"/>
        <v>0</v>
      </c>
      <c r="T177" s="123"/>
      <c r="U177" s="124"/>
      <c r="V177" s="125">
        <f t="shared" si="438"/>
        <v>0</v>
      </c>
      <c r="W177" s="138">
        <f t="shared" si="439"/>
        <v>0</v>
      </c>
      <c r="X177" s="127">
        <f t="shared" si="440"/>
        <v>0</v>
      </c>
      <c r="Y177" s="127">
        <f t="shared" si="399"/>
        <v>0</v>
      </c>
      <c r="Z177" s="128" t="e">
        <f t="shared" si="400"/>
        <v>#DIV/0!</v>
      </c>
      <c r="AA177" s="281"/>
      <c r="AB177" s="130"/>
      <c r="AC177" s="131"/>
      <c r="AD177" s="131"/>
      <c r="AE177" s="131"/>
      <c r="AF177" s="131"/>
      <c r="AG177" s="131"/>
    </row>
    <row r="178" spans="1:33" ht="30" customHeight="1" x14ac:dyDescent="0.3">
      <c r="A178" s="119" t="s">
        <v>77</v>
      </c>
      <c r="B178" s="120" t="s">
        <v>313</v>
      </c>
      <c r="C178" s="163" t="s">
        <v>312</v>
      </c>
      <c r="D178" s="122"/>
      <c r="E178" s="123"/>
      <c r="F178" s="124"/>
      <c r="G178" s="125">
        <f t="shared" si="433"/>
        <v>0</v>
      </c>
      <c r="H178" s="123"/>
      <c r="I178" s="124"/>
      <c r="J178" s="125">
        <f t="shared" si="434"/>
        <v>0</v>
      </c>
      <c r="K178" s="123"/>
      <c r="L178" s="124"/>
      <c r="M178" s="125">
        <f t="shared" si="435"/>
        <v>0</v>
      </c>
      <c r="N178" s="123"/>
      <c r="O178" s="124"/>
      <c r="P178" s="125">
        <f t="shared" si="436"/>
        <v>0</v>
      </c>
      <c r="Q178" s="123"/>
      <c r="R178" s="124"/>
      <c r="S178" s="125">
        <f t="shared" si="437"/>
        <v>0</v>
      </c>
      <c r="T178" s="123"/>
      <c r="U178" s="124"/>
      <c r="V178" s="125">
        <f t="shared" si="438"/>
        <v>0</v>
      </c>
      <c r="W178" s="138">
        <f t="shared" si="439"/>
        <v>0</v>
      </c>
      <c r="X178" s="127">
        <f t="shared" si="440"/>
        <v>0</v>
      </c>
      <c r="Y178" s="127">
        <f t="shared" si="399"/>
        <v>0</v>
      </c>
      <c r="Z178" s="128" t="e">
        <f t="shared" si="400"/>
        <v>#DIV/0!</v>
      </c>
      <c r="AA178" s="281"/>
      <c r="AB178" s="131"/>
      <c r="AC178" s="131"/>
      <c r="AD178" s="131"/>
      <c r="AE178" s="131"/>
      <c r="AF178" s="131"/>
      <c r="AG178" s="131"/>
    </row>
    <row r="179" spans="1:33" ht="30" customHeight="1" x14ac:dyDescent="0.3">
      <c r="A179" s="132" t="s">
        <v>77</v>
      </c>
      <c r="B179" s="133" t="s">
        <v>314</v>
      </c>
      <c r="C179" s="163" t="s">
        <v>312</v>
      </c>
      <c r="D179" s="134"/>
      <c r="E179" s="135"/>
      <c r="F179" s="136"/>
      <c r="G179" s="137">
        <f t="shared" si="433"/>
        <v>0</v>
      </c>
      <c r="H179" s="135"/>
      <c r="I179" s="136"/>
      <c r="J179" s="137">
        <f t="shared" si="434"/>
        <v>0</v>
      </c>
      <c r="K179" s="135"/>
      <c r="L179" s="136"/>
      <c r="M179" s="137">
        <f t="shared" si="435"/>
        <v>0</v>
      </c>
      <c r="N179" s="135"/>
      <c r="O179" s="136"/>
      <c r="P179" s="137">
        <f t="shared" si="436"/>
        <v>0</v>
      </c>
      <c r="Q179" s="135"/>
      <c r="R179" s="136"/>
      <c r="S179" s="137">
        <f t="shared" si="437"/>
        <v>0</v>
      </c>
      <c r="T179" s="135"/>
      <c r="U179" s="136"/>
      <c r="V179" s="137">
        <f t="shared" si="438"/>
        <v>0</v>
      </c>
      <c r="W179" s="138">
        <f t="shared" si="439"/>
        <v>0</v>
      </c>
      <c r="X179" s="127">
        <f t="shared" si="440"/>
        <v>0</v>
      </c>
      <c r="Y179" s="127">
        <f t="shared" si="399"/>
        <v>0</v>
      </c>
      <c r="Z179" s="128" t="e">
        <f t="shared" si="400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 x14ac:dyDescent="0.3">
      <c r="A180" s="132" t="s">
        <v>77</v>
      </c>
      <c r="B180" s="154" t="s">
        <v>315</v>
      </c>
      <c r="C180" s="188" t="s">
        <v>316</v>
      </c>
      <c r="D180" s="148"/>
      <c r="E180" s="135"/>
      <c r="F180" s="136">
        <v>0.22</v>
      </c>
      <c r="G180" s="137">
        <f t="shared" si="433"/>
        <v>0</v>
      </c>
      <c r="H180" s="135"/>
      <c r="I180" s="136">
        <v>0.22</v>
      </c>
      <c r="J180" s="137">
        <f t="shared" si="434"/>
        <v>0</v>
      </c>
      <c r="K180" s="135"/>
      <c r="L180" s="136">
        <v>0.22</v>
      </c>
      <c r="M180" s="137">
        <f t="shared" si="435"/>
        <v>0</v>
      </c>
      <c r="N180" s="135"/>
      <c r="O180" s="136">
        <v>0.22</v>
      </c>
      <c r="P180" s="137">
        <f t="shared" si="436"/>
        <v>0</v>
      </c>
      <c r="Q180" s="135"/>
      <c r="R180" s="136">
        <v>0.22</v>
      </c>
      <c r="S180" s="137">
        <f t="shared" si="437"/>
        <v>0</v>
      </c>
      <c r="T180" s="135"/>
      <c r="U180" s="136">
        <v>0.22</v>
      </c>
      <c r="V180" s="137">
        <f t="shared" si="438"/>
        <v>0</v>
      </c>
      <c r="W180" s="138">
        <f t="shared" si="439"/>
        <v>0</v>
      </c>
      <c r="X180" s="127">
        <f t="shared" si="440"/>
        <v>0</v>
      </c>
      <c r="Y180" s="127">
        <f t="shared" si="399"/>
        <v>0</v>
      </c>
      <c r="Z180" s="128" t="e">
        <f t="shared" si="400"/>
        <v>#DIV/0!</v>
      </c>
      <c r="AA180" s="152"/>
      <c r="AB180" s="7"/>
      <c r="AC180" s="7"/>
      <c r="AD180" s="7"/>
      <c r="AE180" s="7"/>
      <c r="AF180" s="7"/>
      <c r="AG180" s="7"/>
    </row>
    <row r="181" spans="1:33" ht="30" customHeight="1" thickBot="1" x14ac:dyDescent="0.35">
      <c r="A181" s="295" t="s">
        <v>317</v>
      </c>
      <c r="B181" s="296"/>
      <c r="C181" s="297"/>
      <c r="D181" s="298"/>
      <c r="E181" s="173">
        <f>E172+E168+E163+E158</f>
        <v>26</v>
      </c>
      <c r="F181" s="189"/>
      <c r="G181" s="299">
        <f t="shared" ref="G181:H181" si="441">G172+G168+G163+G158</f>
        <v>18790</v>
      </c>
      <c r="H181" s="173">
        <f t="shared" si="441"/>
        <v>22</v>
      </c>
      <c r="I181" s="189"/>
      <c r="J181" s="299">
        <f t="shared" ref="J181:K181" si="442">J172+J168+J163+J158</f>
        <v>17990</v>
      </c>
      <c r="K181" s="173">
        <f t="shared" si="442"/>
        <v>0</v>
      </c>
      <c r="L181" s="189"/>
      <c r="M181" s="299">
        <f t="shared" ref="M181:N181" si="443">M172+M168+M163+M158</f>
        <v>0</v>
      </c>
      <c r="N181" s="173">
        <f t="shared" si="443"/>
        <v>2</v>
      </c>
      <c r="O181" s="189"/>
      <c r="P181" s="299">
        <f t="shared" ref="P181:Q181" si="444">P172+P168+P163+P158</f>
        <v>35890</v>
      </c>
      <c r="Q181" s="173">
        <f t="shared" si="444"/>
        <v>0</v>
      </c>
      <c r="R181" s="189"/>
      <c r="S181" s="299">
        <f t="shared" ref="S181:T181" si="445">S172+S168+S163+S158</f>
        <v>0</v>
      </c>
      <c r="T181" s="173">
        <f t="shared" si="445"/>
        <v>0</v>
      </c>
      <c r="U181" s="189"/>
      <c r="V181" s="299">
        <f>V172+V168+V163+V158</f>
        <v>0</v>
      </c>
      <c r="W181" s="224">
        <f t="shared" ref="W181:X181" si="446">W172+W158+W168+W163</f>
        <v>18790</v>
      </c>
      <c r="X181" s="224">
        <f t="shared" si="446"/>
        <v>53880</v>
      </c>
      <c r="Y181" s="224">
        <f t="shared" si="399"/>
        <v>-35090</v>
      </c>
      <c r="Z181" s="224">
        <f t="shared" si="400"/>
        <v>-1.8674827035657264</v>
      </c>
      <c r="AA181" s="225"/>
      <c r="AB181" s="7"/>
      <c r="AC181" s="7"/>
      <c r="AD181" s="7"/>
      <c r="AE181" s="7"/>
      <c r="AF181" s="7"/>
      <c r="AG181" s="7"/>
    </row>
    <row r="182" spans="1:33" ht="30" customHeight="1" thickBot="1" x14ac:dyDescent="0.35">
      <c r="A182" s="300" t="s">
        <v>318</v>
      </c>
      <c r="B182" s="301"/>
      <c r="C182" s="302"/>
      <c r="D182" s="303"/>
      <c r="E182" s="304"/>
      <c r="F182" s="305"/>
      <c r="G182" s="306">
        <f>G34+G48+G60+G82+G96+G110+G123+G131+G139+G146+G150+G156+G181</f>
        <v>666635</v>
      </c>
      <c r="H182" s="304"/>
      <c r="I182" s="305"/>
      <c r="J182" s="306">
        <f>J34+J48+J60+J82+J96+J110+J123+J131+J139+J146+J150+J156+J181</f>
        <v>664119.58559999999</v>
      </c>
      <c r="K182" s="304"/>
      <c r="L182" s="305"/>
      <c r="M182" s="306">
        <f>M34+M48+M60+M82+M96+M110+M123+M131+M139+M146+M150+M156+M181</f>
        <v>0</v>
      </c>
      <c r="N182" s="304"/>
      <c r="O182" s="305"/>
      <c r="P182" s="306">
        <f>P34+P48+P60+P82+P96+P110+P123+P131+P139+P146+P150+P156+P181</f>
        <v>35890</v>
      </c>
      <c r="Q182" s="304"/>
      <c r="R182" s="305"/>
      <c r="S182" s="306">
        <f>S34+S48+S60+S82+S96+S110+S123+S131+S139+S146+S150+S156+S181</f>
        <v>0</v>
      </c>
      <c r="T182" s="304"/>
      <c r="U182" s="305"/>
      <c r="V182" s="306">
        <f t="shared" ref="V182:Y182" si="447">V34+V48+V60+V82+V96+V110+V123+V131+V139+V146+V150+V156+V181</f>
        <v>0</v>
      </c>
      <c r="W182" s="306">
        <f t="shared" si="447"/>
        <v>666635</v>
      </c>
      <c r="X182" s="306">
        <f>X34+X48+X60+X82+X96+X110+X123+X131+X139+X146+X150+X156+X181</f>
        <v>700009.58559999999</v>
      </c>
      <c r="Y182" s="306">
        <f t="shared" si="447"/>
        <v>-33374.585599999999</v>
      </c>
      <c r="Z182" s="418">
        <f t="shared" si="400"/>
        <v>-5.0064256452181474E-2</v>
      </c>
      <c r="AA182" s="307"/>
      <c r="AB182" s="7"/>
      <c r="AC182" s="7"/>
      <c r="AD182" s="7"/>
      <c r="AE182" s="7"/>
      <c r="AF182" s="7"/>
      <c r="AG182" s="7"/>
    </row>
    <row r="183" spans="1:33" ht="15" customHeight="1" thickBot="1" x14ac:dyDescent="0.35">
      <c r="A183" s="397"/>
      <c r="B183" s="368"/>
      <c r="C183" s="368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08"/>
      <c r="X183" s="308"/>
      <c r="Y183" s="308"/>
      <c r="Z183" s="308"/>
      <c r="AA183" s="83"/>
      <c r="AB183" s="7"/>
      <c r="AC183" s="7"/>
      <c r="AD183" s="7"/>
      <c r="AE183" s="7"/>
      <c r="AF183" s="7"/>
      <c r="AG183" s="7"/>
    </row>
    <row r="184" spans="1:33" ht="30" customHeight="1" thickBot="1" x14ac:dyDescent="0.35">
      <c r="A184" s="398" t="s">
        <v>319</v>
      </c>
      <c r="B184" s="399"/>
      <c r="C184" s="399"/>
      <c r="D184" s="309"/>
      <c r="E184" s="304"/>
      <c r="F184" s="305"/>
      <c r="G184" s="310">
        <f>Фінансування!C27-'Кошторис  витрат'!G182</f>
        <v>0</v>
      </c>
      <c r="H184" s="304"/>
      <c r="I184" s="305"/>
      <c r="J184" s="310">
        <f>Фінансування!C28-'Кошторис  витрат'!J182</f>
        <v>0</v>
      </c>
      <c r="K184" s="304"/>
      <c r="L184" s="305"/>
      <c r="M184" s="310">
        <f>Фінансування!J27-'Кошторис  витрат'!M182</f>
        <v>0</v>
      </c>
      <c r="N184" s="304"/>
      <c r="O184" s="305"/>
      <c r="P184" s="310">
        <f>Фінансування!J28-'Кошторис  витрат'!P182</f>
        <v>0</v>
      </c>
      <c r="Q184" s="304"/>
      <c r="R184" s="305"/>
      <c r="S184" s="310">
        <f>Фінансування!L27-'Кошторис  витрат'!S182</f>
        <v>0</v>
      </c>
      <c r="T184" s="304"/>
      <c r="U184" s="305"/>
      <c r="V184" s="310">
        <f>Фінансування!L28-'Кошторис  витрат'!V182</f>
        <v>0</v>
      </c>
      <c r="W184" s="311">
        <f>Фінансування!N27-'Кошторис  витрат'!W182</f>
        <v>0</v>
      </c>
      <c r="X184" s="311">
        <f>Фінансування!N28-'Кошторис  витрат'!X182</f>
        <v>0</v>
      </c>
      <c r="Y184" s="311"/>
      <c r="Z184" s="311"/>
      <c r="AA184" s="312"/>
      <c r="AB184" s="7"/>
      <c r="AC184" s="7"/>
      <c r="AD184" s="7"/>
      <c r="AE184" s="7"/>
      <c r="AF184" s="7"/>
      <c r="AG184" s="7"/>
    </row>
    <row r="185" spans="1:33" ht="15.75" customHeight="1" x14ac:dyDescent="0.3">
      <c r="A185" s="1"/>
      <c r="B185" s="313"/>
      <c r="C185" s="2"/>
      <c r="D185" s="314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3">
      <c r="A186" s="1"/>
      <c r="B186" s="313"/>
      <c r="C186" s="2"/>
      <c r="D186" s="31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313"/>
      <c r="C187" s="2"/>
      <c r="D187" s="314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315"/>
      <c r="B188" s="316"/>
      <c r="C188" s="317"/>
      <c r="D188" s="314"/>
      <c r="E188" s="318"/>
      <c r="F188" s="318"/>
      <c r="G188" s="70"/>
      <c r="H188" s="319"/>
      <c r="I188" s="315"/>
      <c r="J188" s="318"/>
      <c r="K188" s="320"/>
      <c r="L188" s="2"/>
      <c r="M188" s="70"/>
      <c r="N188" s="320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3">
      <c r="A189" s="321"/>
      <c r="B189" s="322"/>
      <c r="C189" s="323" t="s">
        <v>320</v>
      </c>
      <c r="D189" s="324"/>
      <c r="E189" s="325" t="s">
        <v>321</v>
      </c>
      <c r="F189" s="325"/>
      <c r="G189" s="326"/>
      <c r="H189" s="327"/>
      <c r="I189" s="328" t="s">
        <v>322</v>
      </c>
      <c r="J189" s="326"/>
      <c r="K189" s="327"/>
      <c r="L189" s="328"/>
      <c r="M189" s="326"/>
      <c r="N189" s="327"/>
      <c r="O189" s="328"/>
      <c r="P189" s="326"/>
      <c r="Q189" s="326"/>
      <c r="R189" s="326"/>
      <c r="S189" s="326"/>
      <c r="T189" s="326"/>
      <c r="U189" s="326"/>
      <c r="V189" s="326"/>
      <c r="W189" s="329"/>
      <c r="X189" s="329"/>
      <c r="Y189" s="329"/>
      <c r="Z189" s="329"/>
      <c r="AA189" s="330"/>
      <c r="AB189" s="331"/>
      <c r="AC189" s="330"/>
      <c r="AD189" s="331"/>
      <c r="AE189" s="331"/>
      <c r="AF189" s="331"/>
      <c r="AG189" s="331"/>
    </row>
    <row r="190" spans="1:33" ht="15.75" customHeight="1" x14ac:dyDescent="0.3">
      <c r="A190" s="1"/>
      <c r="B190" s="313"/>
      <c r="C190" s="2"/>
      <c r="D190" s="31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3"/>
      <c r="C191" s="2"/>
      <c r="D191" s="31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3"/>
      <c r="C192" s="2"/>
      <c r="D192" s="31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3"/>
      <c r="C193" s="2"/>
      <c r="D193" s="31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2"/>
      <c r="X193" s="332"/>
      <c r="Y193" s="332"/>
      <c r="Z193" s="33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3"/>
      <c r="C194" s="2"/>
      <c r="D194" s="31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2"/>
      <c r="X194" s="332"/>
      <c r="Y194" s="332"/>
      <c r="Z194" s="33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3"/>
      <c r="C195" s="2"/>
      <c r="D195" s="31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2"/>
      <c r="X195" s="332"/>
      <c r="Y195" s="332"/>
      <c r="Z195" s="33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3"/>
      <c r="C196" s="2"/>
      <c r="D196" s="31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2"/>
      <c r="X196" s="332"/>
      <c r="Y196" s="332"/>
      <c r="Z196" s="33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3"/>
      <c r="C197" s="2"/>
      <c r="D197" s="31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2"/>
      <c r="X197" s="332"/>
      <c r="Y197" s="332"/>
      <c r="Z197" s="33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3"/>
      <c r="C198" s="2"/>
      <c r="D198" s="31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2"/>
      <c r="X198" s="332"/>
      <c r="Y198" s="332"/>
      <c r="Z198" s="33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3"/>
      <c r="C199" s="2"/>
      <c r="D199" s="31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2"/>
      <c r="X199" s="332"/>
      <c r="Y199" s="332"/>
      <c r="Z199" s="33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3"/>
      <c r="C200" s="2"/>
      <c r="D200" s="31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2"/>
      <c r="X200" s="332"/>
      <c r="Y200" s="332"/>
      <c r="Z200" s="33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3"/>
      <c r="C201" s="2"/>
      <c r="D201" s="31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2"/>
      <c r="X201" s="332"/>
      <c r="Y201" s="332"/>
      <c r="Z201" s="33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3"/>
      <c r="C202" s="2"/>
      <c r="D202" s="31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3"/>
      <c r="C203" s="2"/>
      <c r="D203" s="31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3"/>
      <c r="C208" s="2"/>
      <c r="D208" s="31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3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1"/>
      <c r="C389" s="2"/>
      <c r="D389" s="314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2"/>
      <c r="X389" s="332"/>
      <c r="Y389" s="332"/>
      <c r="Z389" s="3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A150:D150"/>
    <mergeCell ref="A183:C183"/>
    <mergeCell ref="A184:C184"/>
    <mergeCell ref="K8:M8"/>
    <mergeCell ref="N8:P8"/>
    <mergeCell ref="E8:G8"/>
    <mergeCell ref="H8:J8"/>
    <mergeCell ref="E58:G59"/>
    <mergeCell ref="H58:J59"/>
    <mergeCell ref="A96:D96"/>
    <mergeCell ref="A34:C3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6" workbookViewId="0">
      <selection activeCell="B6" sqref="B6:J6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customWidth="1"/>
    <col min="7" max="8" width="20.33203125" customWidth="1"/>
    <col min="9" max="9" width="13.6640625" customWidth="1"/>
    <col min="10" max="10" width="18.88671875" customWidth="1"/>
    <col min="11" max="26" width="8.6640625" customWidth="1"/>
  </cols>
  <sheetData>
    <row r="1" spans="1:26" ht="14.25" customHeight="1" x14ac:dyDescent="0.3">
      <c r="A1" s="333"/>
      <c r="B1" s="333"/>
      <c r="C1" s="333"/>
      <c r="D1" s="334"/>
      <c r="E1" s="333"/>
      <c r="F1" s="334"/>
      <c r="G1" s="333"/>
      <c r="H1" s="333"/>
      <c r="I1" s="5"/>
      <c r="J1" s="335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3"/>
      <c r="B2" s="333"/>
      <c r="C2" s="333"/>
      <c r="D2" s="334"/>
      <c r="E2" s="333"/>
      <c r="F2" s="334"/>
      <c r="G2" s="333"/>
      <c r="H2" s="412" t="s">
        <v>324</v>
      </c>
      <c r="I2" s="368"/>
      <c r="J2" s="36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33"/>
      <c r="B4" s="413" t="s">
        <v>325</v>
      </c>
      <c r="C4" s="368"/>
      <c r="D4" s="368"/>
      <c r="E4" s="368"/>
      <c r="F4" s="368"/>
      <c r="G4" s="368"/>
      <c r="H4" s="368"/>
      <c r="I4" s="368"/>
      <c r="J4" s="3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333"/>
      <c r="B5" s="413" t="s">
        <v>326</v>
      </c>
      <c r="C5" s="368"/>
      <c r="D5" s="368"/>
      <c r="E5" s="368"/>
      <c r="F5" s="368"/>
      <c r="G5" s="368"/>
      <c r="H5" s="368"/>
      <c r="I5" s="368"/>
      <c r="J5" s="36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 x14ac:dyDescent="0.35">
      <c r="A6" s="333"/>
      <c r="B6" s="414" t="s">
        <v>327</v>
      </c>
      <c r="C6" s="368"/>
      <c r="D6" s="368"/>
      <c r="E6" s="368"/>
      <c r="F6" s="368"/>
      <c r="G6" s="368"/>
      <c r="H6" s="368"/>
      <c r="I6" s="368"/>
      <c r="J6" s="36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333"/>
      <c r="B7" s="413" t="s">
        <v>328</v>
      </c>
      <c r="C7" s="368"/>
      <c r="D7" s="368"/>
      <c r="E7" s="368"/>
      <c r="F7" s="368"/>
      <c r="G7" s="368"/>
      <c r="H7" s="368"/>
      <c r="I7" s="368"/>
      <c r="J7" s="36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15" t="s">
        <v>329</v>
      </c>
      <c r="C9" s="411"/>
      <c r="D9" s="416"/>
      <c r="E9" s="417" t="s">
        <v>330</v>
      </c>
      <c r="F9" s="411"/>
      <c r="G9" s="411"/>
      <c r="H9" s="411"/>
      <c r="I9" s="411"/>
      <c r="J9" s="4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36" t="s">
        <v>331</v>
      </c>
      <c r="B10" s="336" t="s">
        <v>332</v>
      </c>
      <c r="C10" s="336" t="s">
        <v>48</v>
      </c>
      <c r="D10" s="337" t="s">
        <v>333</v>
      </c>
      <c r="E10" s="336" t="s">
        <v>334</v>
      </c>
      <c r="F10" s="337" t="s">
        <v>333</v>
      </c>
      <c r="G10" s="336" t="s">
        <v>335</v>
      </c>
      <c r="H10" s="336" t="s">
        <v>336</v>
      </c>
      <c r="I10" s="336" t="s">
        <v>337</v>
      </c>
      <c r="J10" s="336" t="s">
        <v>338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">
      <c r="A11" s="338"/>
      <c r="B11" s="338" t="s">
        <v>75</v>
      </c>
      <c r="C11" s="339"/>
      <c r="D11" s="340"/>
      <c r="E11" s="339"/>
      <c r="F11" s="340"/>
      <c r="G11" s="339"/>
      <c r="H11" s="339"/>
      <c r="I11" s="340"/>
      <c r="J11" s="33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338"/>
      <c r="B12" s="338" t="s">
        <v>108</v>
      </c>
      <c r="C12" s="339"/>
      <c r="D12" s="340"/>
      <c r="E12" s="339"/>
      <c r="F12" s="340"/>
      <c r="G12" s="339"/>
      <c r="H12" s="339"/>
      <c r="I12" s="340"/>
      <c r="J12" s="33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338"/>
      <c r="B13" s="338" t="s">
        <v>115</v>
      </c>
      <c r="C13" s="339"/>
      <c r="D13" s="340"/>
      <c r="E13" s="339"/>
      <c r="F13" s="340"/>
      <c r="G13" s="339"/>
      <c r="H13" s="339"/>
      <c r="I13" s="340"/>
      <c r="J13" s="33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338"/>
      <c r="B14" s="338" t="s">
        <v>131</v>
      </c>
      <c r="C14" s="339"/>
      <c r="D14" s="340"/>
      <c r="E14" s="339"/>
      <c r="F14" s="340"/>
      <c r="G14" s="339"/>
      <c r="H14" s="339"/>
      <c r="I14" s="340"/>
      <c r="J14" s="33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338"/>
      <c r="B15" s="338" t="s">
        <v>148</v>
      </c>
      <c r="C15" s="339"/>
      <c r="D15" s="340"/>
      <c r="E15" s="339"/>
      <c r="F15" s="340"/>
      <c r="G15" s="339"/>
      <c r="H15" s="339"/>
      <c r="I15" s="340"/>
      <c r="J15" s="33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338"/>
      <c r="B16" s="338"/>
      <c r="C16" s="339"/>
      <c r="D16" s="340"/>
      <c r="E16" s="339"/>
      <c r="F16" s="340"/>
      <c r="G16" s="339"/>
      <c r="H16" s="339"/>
      <c r="I16" s="340"/>
      <c r="J16" s="33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341"/>
      <c r="B17" s="410" t="s">
        <v>339</v>
      </c>
      <c r="C17" s="411"/>
      <c r="D17" s="342">
        <f>SUM(D11:D16)</f>
        <v>0</v>
      </c>
      <c r="E17" s="343"/>
      <c r="F17" s="342">
        <f>SUM(F11:F16)</f>
        <v>0</v>
      </c>
      <c r="G17" s="343"/>
      <c r="H17" s="343"/>
      <c r="I17" s="342">
        <f>SUM(I11:I16)</f>
        <v>0</v>
      </c>
      <c r="J17" s="343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</row>
    <row r="18" spans="1:26" ht="14.25" customHeight="1" x14ac:dyDescent="0.3">
      <c r="A18" s="333"/>
      <c r="B18" s="333"/>
      <c r="C18" s="333"/>
      <c r="D18" s="334"/>
      <c r="E18" s="333"/>
      <c r="F18" s="334"/>
      <c r="G18" s="333"/>
      <c r="H18" s="33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15"/>
      <c r="B19" s="415" t="s">
        <v>340</v>
      </c>
      <c r="C19" s="411"/>
      <c r="D19" s="416"/>
      <c r="E19" s="417" t="s">
        <v>330</v>
      </c>
      <c r="F19" s="411"/>
      <c r="G19" s="411"/>
      <c r="H19" s="411"/>
      <c r="I19" s="411"/>
      <c r="J19" s="4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3">
      <c r="A20" s="336" t="s">
        <v>331</v>
      </c>
      <c r="B20" s="336" t="s">
        <v>332</v>
      </c>
      <c r="C20" s="336" t="s">
        <v>48</v>
      </c>
      <c r="D20" s="337" t="s">
        <v>333</v>
      </c>
      <c r="E20" s="336" t="s">
        <v>334</v>
      </c>
      <c r="F20" s="337" t="s">
        <v>333</v>
      </c>
      <c r="G20" s="336" t="s">
        <v>335</v>
      </c>
      <c r="H20" s="336" t="s">
        <v>336</v>
      </c>
      <c r="I20" s="336" t="s">
        <v>337</v>
      </c>
      <c r="J20" s="336" t="s">
        <v>338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3">
      <c r="A21" s="338"/>
      <c r="B21" s="338" t="s">
        <v>75</v>
      </c>
      <c r="C21" s="339"/>
      <c r="D21" s="340"/>
      <c r="E21" s="339"/>
      <c r="F21" s="340"/>
      <c r="G21" s="339"/>
      <c r="H21" s="339"/>
      <c r="I21" s="340"/>
      <c r="J21" s="33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338"/>
      <c r="B22" s="338" t="s">
        <v>108</v>
      </c>
      <c r="C22" s="339"/>
      <c r="D22" s="340"/>
      <c r="E22" s="339"/>
      <c r="F22" s="340"/>
      <c r="G22" s="339"/>
      <c r="H22" s="339"/>
      <c r="I22" s="340"/>
      <c r="J22" s="33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338"/>
      <c r="B23" s="338" t="s">
        <v>115</v>
      </c>
      <c r="C23" s="339"/>
      <c r="D23" s="340"/>
      <c r="E23" s="339"/>
      <c r="F23" s="340"/>
      <c r="G23" s="339"/>
      <c r="H23" s="339"/>
      <c r="I23" s="340"/>
      <c r="J23" s="33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338"/>
      <c r="B24" s="338" t="s">
        <v>131</v>
      </c>
      <c r="C24" s="339"/>
      <c r="D24" s="340"/>
      <c r="E24" s="339"/>
      <c r="F24" s="340"/>
      <c r="G24" s="339"/>
      <c r="H24" s="339"/>
      <c r="I24" s="340"/>
      <c r="J24" s="33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338"/>
      <c r="B25" s="338" t="s">
        <v>148</v>
      </c>
      <c r="C25" s="339"/>
      <c r="D25" s="340"/>
      <c r="E25" s="339"/>
      <c r="F25" s="340"/>
      <c r="G25" s="339"/>
      <c r="H25" s="339"/>
      <c r="I25" s="340"/>
      <c r="J25" s="33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338"/>
      <c r="B26" s="338"/>
      <c r="C26" s="339"/>
      <c r="D26" s="340"/>
      <c r="E26" s="339"/>
      <c r="F26" s="340"/>
      <c r="G26" s="339"/>
      <c r="H26" s="339"/>
      <c r="I26" s="340"/>
      <c r="J26" s="33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341"/>
      <c r="B27" s="410" t="s">
        <v>339</v>
      </c>
      <c r="C27" s="411"/>
      <c r="D27" s="342">
        <f>SUM(D21:D26)</f>
        <v>0</v>
      </c>
      <c r="E27" s="343"/>
      <c r="F27" s="342">
        <f>SUM(F21:F26)</f>
        <v>0</v>
      </c>
      <c r="G27" s="343"/>
      <c r="H27" s="343"/>
      <c r="I27" s="342">
        <f>SUM(I21:I26)</f>
        <v>0</v>
      </c>
      <c r="J27" s="343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</row>
    <row r="28" spans="1:26" ht="14.25" customHeight="1" x14ac:dyDescent="0.3">
      <c r="A28" s="333"/>
      <c r="B28" s="333"/>
      <c r="C28" s="333"/>
      <c r="D28" s="334"/>
      <c r="E28" s="333"/>
      <c r="F28" s="334"/>
      <c r="G28" s="333"/>
      <c r="H28" s="33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15"/>
      <c r="B29" s="415" t="s">
        <v>341</v>
      </c>
      <c r="C29" s="411"/>
      <c r="D29" s="416"/>
      <c r="E29" s="417" t="s">
        <v>330</v>
      </c>
      <c r="F29" s="411"/>
      <c r="G29" s="411"/>
      <c r="H29" s="411"/>
      <c r="I29" s="411"/>
      <c r="J29" s="4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3">
      <c r="A30" s="336" t="s">
        <v>331</v>
      </c>
      <c r="B30" s="336" t="s">
        <v>332</v>
      </c>
      <c r="C30" s="336" t="s">
        <v>48</v>
      </c>
      <c r="D30" s="337" t="s">
        <v>333</v>
      </c>
      <c r="E30" s="336" t="s">
        <v>334</v>
      </c>
      <c r="F30" s="337" t="s">
        <v>333</v>
      </c>
      <c r="G30" s="336" t="s">
        <v>335</v>
      </c>
      <c r="H30" s="336" t="s">
        <v>336</v>
      </c>
      <c r="I30" s="336" t="s">
        <v>337</v>
      </c>
      <c r="J30" s="336" t="s">
        <v>338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3">
      <c r="A31" s="338"/>
      <c r="B31" s="338" t="s">
        <v>75</v>
      </c>
      <c r="C31" s="339"/>
      <c r="D31" s="340"/>
      <c r="E31" s="339"/>
      <c r="F31" s="340"/>
      <c r="G31" s="339"/>
      <c r="H31" s="339"/>
      <c r="I31" s="340"/>
      <c r="J31" s="33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338"/>
      <c r="B32" s="338" t="s">
        <v>108</v>
      </c>
      <c r="C32" s="339"/>
      <c r="D32" s="340"/>
      <c r="E32" s="339"/>
      <c r="F32" s="340"/>
      <c r="G32" s="339"/>
      <c r="H32" s="339"/>
      <c r="I32" s="340"/>
      <c r="J32" s="33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338"/>
      <c r="B33" s="338" t="s">
        <v>115</v>
      </c>
      <c r="C33" s="339"/>
      <c r="D33" s="340"/>
      <c r="E33" s="339"/>
      <c r="F33" s="340"/>
      <c r="G33" s="339"/>
      <c r="H33" s="339"/>
      <c r="I33" s="340"/>
      <c r="J33" s="33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338"/>
      <c r="B34" s="338" t="s">
        <v>131</v>
      </c>
      <c r="C34" s="339"/>
      <c r="D34" s="340"/>
      <c r="E34" s="339"/>
      <c r="F34" s="340"/>
      <c r="G34" s="339"/>
      <c r="H34" s="339"/>
      <c r="I34" s="340"/>
      <c r="J34" s="33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338"/>
      <c r="B35" s="338" t="s">
        <v>148</v>
      </c>
      <c r="C35" s="339"/>
      <c r="D35" s="340"/>
      <c r="E35" s="339"/>
      <c r="F35" s="340"/>
      <c r="G35" s="339"/>
      <c r="H35" s="339"/>
      <c r="I35" s="340"/>
      <c r="J35" s="33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338"/>
      <c r="B36" s="338"/>
      <c r="C36" s="339"/>
      <c r="D36" s="340"/>
      <c r="E36" s="339"/>
      <c r="F36" s="340"/>
      <c r="G36" s="339"/>
      <c r="H36" s="339"/>
      <c r="I36" s="340"/>
      <c r="J36" s="33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341"/>
      <c r="B37" s="410" t="s">
        <v>339</v>
      </c>
      <c r="C37" s="411"/>
      <c r="D37" s="342">
        <f>SUM(D31:D36)</f>
        <v>0</v>
      </c>
      <c r="E37" s="343"/>
      <c r="F37" s="342">
        <f>SUM(F31:F36)</f>
        <v>0</v>
      </c>
      <c r="G37" s="343"/>
      <c r="H37" s="343"/>
      <c r="I37" s="342">
        <f>SUM(I31:I36)</f>
        <v>0</v>
      </c>
      <c r="J37" s="343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</row>
    <row r="38" spans="1:26" ht="14.25" customHeight="1" x14ac:dyDescent="0.3">
      <c r="A38" s="333"/>
      <c r="B38" s="333"/>
      <c r="C38" s="333"/>
      <c r="D38" s="334"/>
      <c r="E38" s="333"/>
      <c r="F38" s="334"/>
      <c r="G38" s="333"/>
      <c r="H38" s="33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45"/>
      <c r="B39" s="345" t="s">
        <v>342</v>
      </c>
      <c r="C39" s="345"/>
      <c r="D39" s="346"/>
      <c r="E39" s="345"/>
      <c r="F39" s="346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</row>
    <row r="40" spans="1:26" ht="14.25" customHeight="1" x14ac:dyDescent="0.3">
      <c r="A40" s="333"/>
      <c r="B40" s="333"/>
      <c r="C40" s="333"/>
      <c r="D40" s="334"/>
      <c r="E40" s="333"/>
      <c r="F40" s="334"/>
      <c r="G40" s="333"/>
      <c r="H40" s="33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33"/>
      <c r="B41" s="333"/>
      <c r="C41" s="333"/>
      <c r="D41" s="334"/>
      <c r="E41" s="333"/>
      <c r="F41" s="334"/>
      <c r="G41" s="333"/>
      <c r="H41" s="33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333"/>
      <c r="B42" s="333"/>
      <c r="C42" s="333"/>
      <c r="D42" s="334"/>
      <c r="E42" s="333"/>
      <c r="F42" s="334"/>
      <c r="G42" s="333"/>
      <c r="H42" s="33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33"/>
      <c r="B43" s="333"/>
      <c r="C43" s="333"/>
      <c r="D43" s="334"/>
      <c r="E43" s="333"/>
      <c r="F43" s="334"/>
      <c r="G43" s="333"/>
      <c r="H43" s="33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333"/>
      <c r="B44" s="333"/>
      <c r="C44" s="333"/>
      <c r="D44" s="334"/>
      <c r="E44" s="333"/>
      <c r="F44" s="334"/>
      <c r="G44" s="333"/>
      <c r="H44" s="33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333"/>
      <c r="B45" s="333"/>
      <c r="C45" s="333"/>
      <c r="D45" s="334"/>
      <c r="E45" s="333"/>
      <c r="F45" s="334"/>
      <c r="G45" s="333"/>
      <c r="H45" s="33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333"/>
      <c r="B46" s="333"/>
      <c r="C46" s="333"/>
      <c r="D46" s="334"/>
      <c r="E46" s="333"/>
      <c r="F46" s="334"/>
      <c r="G46" s="333"/>
      <c r="H46" s="33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333"/>
      <c r="B47" s="333"/>
      <c r="C47" s="333"/>
      <c r="D47" s="334"/>
      <c r="E47" s="333"/>
      <c r="F47" s="334"/>
      <c r="G47" s="333"/>
      <c r="H47" s="33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33"/>
      <c r="B48" s="333"/>
      <c r="C48" s="333"/>
      <c r="D48" s="334"/>
      <c r="E48" s="333"/>
      <c r="F48" s="334"/>
      <c r="G48" s="333"/>
      <c r="H48" s="33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33"/>
      <c r="B49" s="333"/>
      <c r="C49" s="333"/>
      <c r="D49" s="334"/>
      <c r="E49" s="333"/>
      <c r="F49" s="334"/>
      <c r="G49" s="333"/>
      <c r="H49" s="3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33"/>
      <c r="B50" s="333"/>
      <c r="C50" s="333"/>
      <c r="D50" s="334"/>
      <c r="E50" s="333"/>
      <c r="F50" s="334"/>
      <c r="G50" s="333"/>
      <c r="H50" s="33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33"/>
      <c r="B51" s="333"/>
      <c r="C51" s="333"/>
      <c r="D51" s="334"/>
      <c r="E51" s="333"/>
      <c r="F51" s="334"/>
      <c r="G51" s="333"/>
      <c r="H51" s="33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3"/>
      <c r="B52" s="333"/>
      <c r="C52" s="333"/>
      <c r="D52" s="334"/>
      <c r="E52" s="333"/>
      <c r="F52" s="334"/>
      <c r="G52" s="333"/>
      <c r="H52" s="33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3"/>
      <c r="B53" s="333"/>
      <c r="C53" s="333"/>
      <c r="D53" s="334"/>
      <c r="E53" s="333"/>
      <c r="F53" s="334"/>
      <c r="G53" s="333"/>
      <c r="H53" s="33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33"/>
      <c r="B54" s="333"/>
      <c r="C54" s="333"/>
      <c r="D54" s="334"/>
      <c r="E54" s="333"/>
      <c r="F54" s="334"/>
      <c r="G54" s="333"/>
      <c r="H54" s="33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33"/>
      <c r="B55" s="333"/>
      <c r="C55" s="333"/>
      <c r="D55" s="334"/>
      <c r="E55" s="333"/>
      <c r="F55" s="334"/>
      <c r="G55" s="333"/>
      <c r="H55" s="33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33"/>
      <c r="B56" s="333"/>
      <c r="C56" s="333"/>
      <c r="D56" s="334"/>
      <c r="E56" s="333"/>
      <c r="F56" s="334"/>
      <c r="G56" s="333"/>
      <c r="H56" s="33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33"/>
      <c r="B57" s="333"/>
      <c r="C57" s="333"/>
      <c r="D57" s="334"/>
      <c r="E57" s="333"/>
      <c r="F57" s="334"/>
      <c r="G57" s="333"/>
      <c r="H57" s="33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33"/>
      <c r="B58" s="333"/>
      <c r="C58" s="333"/>
      <c r="D58" s="334"/>
      <c r="E58" s="333"/>
      <c r="F58" s="334"/>
      <c r="G58" s="333"/>
      <c r="H58" s="33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3"/>
      <c r="B59" s="333"/>
      <c r="C59" s="333"/>
      <c r="D59" s="334"/>
      <c r="E59" s="333"/>
      <c r="F59" s="334"/>
      <c r="G59" s="333"/>
      <c r="H59" s="33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3"/>
      <c r="B60" s="333"/>
      <c r="C60" s="333"/>
      <c r="D60" s="334"/>
      <c r="E60" s="333"/>
      <c r="F60" s="334"/>
      <c r="G60" s="333"/>
      <c r="H60" s="33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3"/>
      <c r="B61" s="333"/>
      <c r="C61" s="333"/>
      <c r="D61" s="334"/>
      <c r="E61" s="333"/>
      <c r="F61" s="334"/>
      <c r="G61" s="333"/>
      <c r="H61" s="33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3"/>
      <c r="B62" s="333"/>
      <c r="C62" s="333"/>
      <c r="D62" s="334"/>
      <c r="E62" s="333"/>
      <c r="F62" s="334"/>
      <c r="G62" s="333"/>
      <c r="H62" s="33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3"/>
      <c r="B63" s="333"/>
      <c r="C63" s="333"/>
      <c r="D63" s="334"/>
      <c r="E63" s="333"/>
      <c r="F63" s="334"/>
      <c r="G63" s="333"/>
      <c r="H63" s="33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3"/>
      <c r="B64" s="333"/>
      <c r="C64" s="333"/>
      <c r="D64" s="334"/>
      <c r="E64" s="333"/>
      <c r="F64" s="334"/>
      <c r="G64" s="333"/>
      <c r="H64" s="33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3"/>
      <c r="B65" s="333"/>
      <c r="C65" s="333"/>
      <c r="D65" s="334"/>
      <c r="E65" s="333"/>
      <c r="F65" s="334"/>
      <c r="G65" s="333"/>
      <c r="H65" s="33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3"/>
      <c r="B66" s="333"/>
      <c r="C66" s="333"/>
      <c r="D66" s="334"/>
      <c r="E66" s="333"/>
      <c r="F66" s="334"/>
      <c r="G66" s="333"/>
      <c r="H66" s="33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3"/>
      <c r="B67" s="333"/>
      <c r="C67" s="333"/>
      <c r="D67" s="334"/>
      <c r="E67" s="333"/>
      <c r="F67" s="334"/>
      <c r="G67" s="333"/>
      <c r="H67" s="33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3"/>
      <c r="B68" s="333"/>
      <c r="C68" s="333"/>
      <c r="D68" s="334"/>
      <c r="E68" s="333"/>
      <c r="F68" s="334"/>
      <c r="G68" s="333"/>
      <c r="H68" s="33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3"/>
      <c r="B69" s="333"/>
      <c r="C69" s="333"/>
      <c r="D69" s="334"/>
      <c r="E69" s="333"/>
      <c r="F69" s="334"/>
      <c r="G69" s="333"/>
      <c r="H69" s="33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3"/>
      <c r="B70" s="333"/>
      <c r="C70" s="333"/>
      <c r="D70" s="334"/>
      <c r="E70" s="333"/>
      <c r="F70" s="334"/>
      <c r="G70" s="333"/>
      <c r="H70" s="33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3"/>
      <c r="B71" s="333"/>
      <c r="C71" s="333"/>
      <c r="D71" s="334"/>
      <c r="E71" s="333"/>
      <c r="F71" s="334"/>
      <c r="G71" s="333"/>
      <c r="H71" s="33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3"/>
      <c r="B72" s="333"/>
      <c r="C72" s="333"/>
      <c r="D72" s="334"/>
      <c r="E72" s="333"/>
      <c r="F72" s="334"/>
      <c r="G72" s="333"/>
      <c r="H72" s="33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3"/>
      <c r="B73" s="333"/>
      <c r="C73" s="333"/>
      <c r="D73" s="334"/>
      <c r="E73" s="333"/>
      <c r="F73" s="334"/>
      <c r="G73" s="333"/>
      <c r="H73" s="33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3"/>
      <c r="B74" s="333"/>
      <c r="C74" s="333"/>
      <c r="D74" s="334"/>
      <c r="E74" s="333"/>
      <c r="F74" s="334"/>
      <c r="G74" s="333"/>
      <c r="H74" s="33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3"/>
      <c r="B75" s="333"/>
      <c r="C75" s="333"/>
      <c r="D75" s="334"/>
      <c r="E75" s="333"/>
      <c r="F75" s="334"/>
      <c r="G75" s="333"/>
      <c r="H75" s="33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3"/>
      <c r="B76" s="333"/>
      <c r="C76" s="333"/>
      <c r="D76" s="334"/>
      <c r="E76" s="333"/>
      <c r="F76" s="334"/>
      <c r="G76" s="333"/>
      <c r="H76" s="33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3"/>
      <c r="B77" s="333"/>
      <c r="C77" s="333"/>
      <c r="D77" s="334"/>
      <c r="E77" s="333"/>
      <c r="F77" s="334"/>
      <c r="G77" s="333"/>
      <c r="H77" s="33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3"/>
      <c r="B78" s="333"/>
      <c r="C78" s="333"/>
      <c r="D78" s="334"/>
      <c r="E78" s="333"/>
      <c r="F78" s="334"/>
      <c r="G78" s="333"/>
      <c r="H78" s="33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3"/>
      <c r="B79" s="333"/>
      <c r="C79" s="333"/>
      <c r="D79" s="334"/>
      <c r="E79" s="333"/>
      <c r="F79" s="334"/>
      <c r="G79" s="333"/>
      <c r="H79" s="33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3"/>
      <c r="B80" s="333"/>
      <c r="C80" s="333"/>
      <c r="D80" s="334"/>
      <c r="E80" s="333"/>
      <c r="F80" s="334"/>
      <c r="G80" s="333"/>
      <c r="H80" s="33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3"/>
      <c r="B81" s="333"/>
      <c r="C81" s="333"/>
      <c r="D81" s="334"/>
      <c r="E81" s="333"/>
      <c r="F81" s="334"/>
      <c r="G81" s="333"/>
      <c r="H81" s="33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3"/>
      <c r="B82" s="333"/>
      <c r="C82" s="333"/>
      <c r="D82" s="334"/>
      <c r="E82" s="333"/>
      <c r="F82" s="334"/>
      <c r="G82" s="333"/>
      <c r="H82" s="33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3"/>
      <c r="B83" s="333"/>
      <c r="C83" s="333"/>
      <c r="D83" s="334"/>
      <c r="E83" s="333"/>
      <c r="F83" s="334"/>
      <c r="G83" s="333"/>
      <c r="H83" s="33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3"/>
      <c r="B84" s="333"/>
      <c r="C84" s="333"/>
      <c r="D84" s="334"/>
      <c r="E84" s="333"/>
      <c r="F84" s="334"/>
      <c r="G84" s="333"/>
      <c r="H84" s="33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3"/>
      <c r="B85" s="333"/>
      <c r="C85" s="333"/>
      <c r="D85" s="334"/>
      <c r="E85" s="333"/>
      <c r="F85" s="334"/>
      <c r="G85" s="333"/>
      <c r="H85" s="33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3"/>
      <c r="B86" s="333"/>
      <c r="C86" s="333"/>
      <c r="D86" s="334"/>
      <c r="E86" s="333"/>
      <c r="F86" s="334"/>
      <c r="G86" s="333"/>
      <c r="H86" s="33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3"/>
      <c r="B87" s="333"/>
      <c r="C87" s="333"/>
      <c r="D87" s="334"/>
      <c r="E87" s="333"/>
      <c r="F87" s="334"/>
      <c r="G87" s="333"/>
      <c r="H87" s="33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3"/>
      <c r="B88" s="333"/>
      <c r="C88" s="333"/>
      <c r="D88" s="334"/>
      <c r="E88" s="333"/>
      <c r="F88" s="334"/>
      <c r="G88" s="333"/>
      <c r="H88" s="33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3"/>
      <c r="B89" s="333"/>
      <c r="C89" s="333"/>
      <c r="D89" s="334"/>
      <c r="E89" s="333"/>
      <c r="F89" s="334"/>
      <c r="G89" s="333"/>
      <c r="H89" s="33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3"/>
      <c r="B90" s="333"/>
      <c r="C90" s="333"/>
      <c r="D90" s="334"/>
      <c r="E90" s="333"/>
      <c r="F90" s="334"/>
      <c r="G90" s="333"/>
      <c r="H90" s="33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3"/>
      <c r="B91" s="333"/>
      <c r="C91" s="333"/>
      <c r="D91" s="334"/>
      <c r="E91" s="333"/>
      <c r="F91" s="334"/>
      <c r="G91" s="333"/>
      <c r="H91" s="33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3"/>
      <c r="B92" s="333"/>
      <c r="C92" s="333"/>
      <c r="D92" s="334"/>
      <c r="E92" s="333"/>
      <c r="F92" s="334"/>
      <c r="G92" s="333"/>
      <c r="H92" s="33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3"/>
      <c r="B93" s="333"/>
      <c r="C93" s="333"/>
      <c r="D93" s="334"/>
      <c r="E93" s="333"/>
      <c r="F93" s="334"/>
      <c r="G93" s="333"/>
      <c r="H93" s="33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3"/>
      <c r="B94" s="333"/>
      <c r="C94" s="333"/>
      <c r="D94" s="334"/>
      <c r="E94" s="333"/>
      <c r="F94" s="334"/>
      <c r="G94" s="333"/>
      <c r="H94" s="33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3"/>
      <c r="B95" s="333"/>
      <c r="C95" s="333"/>
      <c r="D95" s="334"/>
      <c r="E95" s="333"/>
      <c r="F95" s="334"/>
      <c r="G95" s="333"/>
      <c r="H95" s="33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3"/>
      <c r="B96" s="333"/>
      <c r="C96" s="333"/>
      <c r="D96" s="334"/>
      <c r="E96" s="333"/>
      <c r="F96" s="334"/>
      <c r="G96" s="333"/>
      <c r="H96" s="33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3"/>
      <c r="B97" s="333"/>
      <c r="C97" s="333"/>
      <c r="D97" s="334"/>
      <c r="E97" s="333"/>
      <c r="F97" s="334"/>
      <c r="G97" s="333"/>
      <c r="H97" s="33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3"/>
      <c r="B98" s="333"/>
      <c r="C98" s="333"/>
      <c r="D98" s="334"/>
      <c r="E98" s="333"/>
      <c r="F98" s="334"/>
      <c r="G98" s="333"/>
      <c r="H98" s="33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3"/>
      <c r="B99" s="333"/>
      <c r="C99" s="333"/>
      <c r="D99" s="334"/>
      <c r="E99" s="333"/>
      <c r="F99" s="334"/>
      <c r="G99" s="333"/>
      <c r="H99" s="33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3"/>
      <c r="B100" s="333"/>
      <c r="C100" s="333"/>
      <c r="D100" s="334"/>
      <c r="E100" s="333"/>
      <c r="F100" s="334"/>
      <c r="G100" s="333"/>
      <c r="H100" s="33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3"/>
      <c r="B101" s="333"/>
      <c r="C101" s="333"/>
      <c r="D101" s="334"/>
      <c r="E101" s="333"/>
      <c r="F101" s="334"/>
      <c r="G101" s="333"/>
      <c r="H101" s="33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3"/>
      <c r="B102" s="333"/>
      <c r="C102" s="333"/>
      <c r="D102" s="334"/>
      <c r="E102" s="333"/>
      <c r="F102" s="334"/>
      <c r="G102" s="333"/>
      <c r="H102" s="33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3"/>
      <c r="B103" s="333"/>
      <c r="C103" s="333"/>
      <c r="D103" s="334"/>
      <c r="E103" s="333"/>
      <c r="F103" s="334"/>
      <c r="G103" s="333"/>
      <c r="H103" s="33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3"/>
      <c r="B104" s="333"/>
      <c r="C104" s="333"/>
      <c r="D104" s="334"/>
      <c r="E104" s="333"/>
      <c r="F104" s="334"/>
      <c r="G104" s="333"/>
      <c r="H104" s="33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3"/>
      <c r="B105" s="333"/>
      <c r="C105" s="333"/>
      <c r="D105" s="334"/>
      <c r="E105" s="333"/>
      <c r="F105" s="334"/>
      <c r="G105" s="333"/>
      <c r="H105" s="33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3"/>
      <c r="B106" s="333"/>
      <c r="C106" s="333"/>
      <c r="D106" s="334"/>
      <c r="E106" s="333"/>
      <c r="F106" s="334"/>
      <c r="G106" s="333"/>
      <c r="H106" s="33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3"/>
      <c r="B107" s="333"/>
      <c r="C107" s="333"/>
      <c r="D107" s="334"/>
      <c r="E107" s="333"/>
      <c r="F107" s="334"/>
      <c r="G107" s="333"/>
      <c r="H107" s="3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3"/>
      <c r="B108" s="333"/>
      <c r="C108" s="333"/>
      <c r="D108" s="334"/>
      <c r="E108" s="333"/>
      <c r="F108" s="334"/>
      <c r="G108" s="333"/>
      <c r="H108" s="3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3"/>
      <c r="B109" s="333"/>
      <c r="C109" s="333"/>
      <c r="D109" s="334"/>
      <c r="E109" s="333"/>
      <c r="F109" s="334"/>
      <c r="G109" s="333"/>
      <c r="H109" s="3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3"/>
      <c r="B110" s="333"/>
      <c r="C110" s="333"/>
      <c r="D110" s="334"/>
      <c r="E110" s="333"/>
      <c r="F110" s="334"/>
      <c r="G110" s="333"/>
      <c r="H110" s="3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3"/>
      <c r="B111" s="333"/>
      <c r="C111" s="333"/>
      <c r="D111" s="334"/>
      <c r="E111" s="333"/>
      <c r="F111" s="334"/>
      <c r="G111" s="333"/>
      <c r="H111" s="3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3"/>
      <c r="B112" s="333"/>
      <c r="C112" s="333"/>
      <c r="D112" s="334"/>
      <c r="E112" s="333"/>
      <c r="F112" s="334"/>
      <c r="G112" s="333"/>
      <c r="H112" s="3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3"/>
      <c r="B113" s="333"/>
      <c r="C113" s="333"/>
      <c r="D113" s="334"/>
      <c r="E113" s="333"/>
      <c r="F113" s="334"/>
      <c r="G113" s="333"/>
      <c r="H113" s="3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3"/>
      <c r="B114" s="333"/>
      <c r="C114" s="333"/>
      <c r="D114" s="334"/>
      <c r="E114" s="333"/>
      <c r="F114" s="334"/>
      <c r="G114" s="333"/>
      <c r="H114" s="3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3"/>
      <c r="B115" s="333"/>
      <c r="C115" s="333"/>
      <c r="D115" s="334"/>
      <c r="E115" s="333"/>
      <c r="F115" s="334"/>
      <c r="G115" s="333"/>
      <c r="H115" s="3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3"/>
      <c r="B116" s="333"/>
      <c r="C116" s="333"/>
      <c r="D116" s="334"/>
      <c r="E116" s="333"/>
      <c r="F116" s="334"/>
      <c r="G116" s="333"/>
      <c r="H116" s="3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3"/>
      <c r="B117" s="333"/>
      <c r="C117" s="333"/>
      <c r="D117" s="334"/>
      <c r="E117" s="333"/>
      <c r="F117" s="334"/>
      <c r="G117" s="333"/>
      <c r="H117" s="3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3"/>
      <c r="B118" s="333"/>
      <c r="C118" s="333"/>
      <c r="D118" s="334"/>
      <c r="E118" s="333"/>
      <c r="F118" s="334"/>
      <c r="G118" s="333"/>
      <c r="H118" s="3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3"/>
      <c r="B119" s="333"/>
      <c r="C119" s="333"/>
      <c r="D119" s="334"/>
      <c r="E119" s="333"/>
      <c r="F119" s="334"/>
      <c r="G119" s="333"/>
      <c r="H119" s="3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3"/>
      <c r="B120" s="333"/>
      <c r="C120" s="333"/>
      <c r="D120" s="334"/>
      <c r="E120" s="333"/>
      <c r="F120" s="334"/>
      <c r="G120" s="333"/>
      <c r="H120" s="3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3"/>
      <c r="B121" s="333"/>
      <c r="C121" s="333"/>
      <c r="D121" s="334"/>
      <c r="E121" s="333"/>
      <c r="F121" s="334"/>
      <c r="G121" s="333"/>
      <c r="H121" s="3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3"/>
      <c r="B122" s="333"/>
      <c r="C122" s="333"/>
      <c r="D122" s="334"/>
      <c r="E122" s="333"/>
      <c r="F122" s="334"/>
      <c r="G122" s="333"/>
      <c r="H122" s="3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3"/>
      <c r="B123" s="333"/>
      <c r="C123" s="333"/>
      <c r="D123" s="334"/>
      <c r="E123" s="333"/>
      <c r="F123" s="334"/>
      <c r="G123" s="333"/>
      <c r="H123" s="3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3"/>
      <c r="B124" s="333"/>
      <c r="C124" s="333"/>
      <c r="D124" s="334"/>
      <c r="E124" s="333"/>
      <c r="F124" s="334"/>
      <c r="G124" s="333"/>
      <c r="H124" s="3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3"/>
      <c r="B125" s="333"/>
      <c r="C125" s="333"/>
      <c r="D125" s="334"/>
      <c r="E125" s="333"/>
      <c r="F125" s="334"/>
      <c r="G125" s="333"/>
      <c r="H125" s="3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3"/>
      <c r="B126" s="333"/>
      <c r="C126" s="333"/>
      <c r="D126" s="334"/>
      <c r="E126" s="333"/>
      <c r="F126" s="334"/>
      <c r="G126" s="333"/>
      <c r="H126" s="3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3"/>
      <c r="B127" s="333"/>
      <c r="C127" s="333"/>
      <c r="D127" s="334"/>
      <c r="E127" s="333"/>
      <c r="F127" s="334"/>
      <c r="G127" s="333"/>
      <c r="H127" s="3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3"/>
      <c r="B128" s="333"/>
      <c r="C128" s="333"/>
      <c r="D128" s="334"/>
      <c r="E128" s="333"/>
      <c r="F128" s="334"/>
      <c r="G128" s="333"/>
      <c r="H128" s="3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3"/>
      <c r="B129" s="333"/>
      <c r="C129" s="333"/>
      <c r="D129" s="334"/>
      <c r="E129" s="333"/>
      <c r="F129" s="334"/>
      <c r="G129" s="333"/>
      <c r="H129" s="3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3"/>
      <c r="B130" s="333"/>
      <c r="C130" s="333"/>
      <c r="D130" s="334"/>
      <c r="E130" s="333"/>
      <c r="F130" s="334"/>
      <c r="G130" s="333"/>
      <c r="H130" s="3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3"/>
      <c r="B131" s="333"/>
      <c r="C131" s="333"/>
      <c r="D131" s="334"/>
      <c r="E131" s="333"/>
      <c r="F131" s="334"/>
      <c r="G131" s="333"/>
      <c r="H131" s="3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3"/>
      <c r="B132" s="333"/>
      <c r="C132" s="333"/>
      <c r="D132" s="334"/>
      <c r="E132" s="333"/>
      <c r="F132" s="334"/>
      <c r="G132" s="333"/>
      <c r="H132" s="3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3"/>
      <c r="B133" s="333"/>
      <c r="C133" s="333"/>
      <c r="D133" s="334"/>
      <c r="E133" s="333"/>
      <c r="F133" s="334"/>
      <c r="G133" s="333"/>
      <c r="H133" s="3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3"/>
      <c r="B134" s="333"/>
      <c r="C134" s="333"/>
      <c r="D134" s="334"/>
      <c r="E134" s="333"/>
      <c r="F134" s="334"/>
      <c r="G134" s="333"/>
      <c r="H134" s="3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3"/>
      <c r="B135" s="333"/>
      <c r="C135" s="333"/>
      <c r="D135" s="334"/>
      <c r="E135" s="333"/>
      <c r="F135" s="334"/>
      <c r="G135" s="333"/>
      <c r="H135" s="3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3"/>
      <c r="B136" s="333"/>
      <c r="C136" s="333"/>
      <c r="D136" s="334"/>
      <c r="E136" s="333"/>
      <c r="F136" s="334"/>
      <c r="G136" s="333"/>
      <c r="H136" s="3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3"/>
      <c r="B137" s="333"/>
      <c r="C137" s="333"/>
      <c r="D137" s="334"/>
      <c r="E137" s="333"/>
      <c r="F137" s="334"/>
      <c r="G137" s="333"/>
      <c r="H137" s="3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3"/>
      <c r="B138" s="333"/>
      <c r="C138" s="333"/>
      <c r="D138" s="334"/>
      <c r="E138" s="333"/>
      <c r="F138" s="334"/>
      <c r="G138" s="333"/>
      <c r="H138" s="3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3"/>
      <c r="B139" s="333"/>
      <c r="C139" s="333"/>
      <c r="D139" s="334"/>
      <c r="E139" s="333"/>
      <c r="F139" s="334"/>
      <c r="G139" s="333"/>
      <c r="H139" s="3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3"/>
      <c r="B140" s="333"/>
      <c r="C140" s="333"/>
      <c r="D140" s="334"/>
      <c r="E140" s="333"/>
      <c r="F140" s="334"/>
      <c r="G140" s="333"/>
      <c r="H140" s="3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3"/>
      <c r="B141" s="333"/>
      <c r="C141" s="333"/>
      <c r="D141" s="334"/>
      <c r="E141" s="333"/>
      <c r="F141" s="334"/>
      <c r="G141" s="333"/>
      <c r="H141" s="3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3"/>
      <c r="B142" s="333"/>
      <c r="C142" s="333"/>
      <c r="D142" s="334"/>
      <c r="E142" s="333"/>
      <c r="F142" s="334"/>
      <c r="G142" s="333"/>
      <c r="H142" s="3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3"/>
      <c r="B143" s="333"/>
      <c r="C143" s="333"/>
      <c r="D143" s="334"/>
      <c r="E143" s="333"/>
      <c r="F143" s="334"/>
      <c r="G143" s="333"/>
      <c r="H143" s="3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3"/>
      <c r="B144" s="333"/>
      <c r="C144" s="333"/>
      <c r="D144" s="334"/>
      <c r="E144" s="333"/>
      <c r="F144" s="334"/>
      <c r="G144" s="333"/>
      <c r="H144" s="3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3"/>
      <c r="B145" s="333"/>
      <c r="C145" s="333"/>
      <c r="D145" s="334"/>
      <c r="E145" s="333"/>
      <c r="F145" s="334"/>
      <c r="G145" s="333"/>
      <c r="H145" s="3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3"/>
      <c r="B146" s="333"/>
      <c r="C146" s="333"/>
      <c r="D146" s="334"/>
      <c r="E146" s="333"/>
      <c r="F146" s="334"/>
      <c r="G146" s="333"/>
      <c r="H146" s="3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3"/>
      <c r="B147" s="333"/>
      <c r="C147" s="333"/>
      <c r="D147" s="334"/>
      <c r="E147" s="333"/>
      <c r="F147" s="334"/>
      <c r="G147" s="333"/>
      <c r="H147" s="3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3"/>
      <c r="B148" s="333"/>
      <c r="C148" s="333"/>
      <c r="D148" s="334"/>
      <c r="E148" s="333"/>
      <c r="F148" s="334"/>
      <c r="G148" s="333"/>
      <c r="H148" s="3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3"/>
      <c r="B149" s="333"/>
      <c r="C149" s="333"/>
      <c r="D149" s="334"/>
      <c r="E149" s="333"/>
      <c r="F149" s="334"/>
      <c r="G149" s="333"/>
      <c r="H149" s="3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3"/>
      <c r="B150" s="333"/>
      <c r="C150" s="333"/>
      <c r="D150" s="334"/>
      <c r="E150" s="333"/>
      <c r="F150" s="334"/>
      <c r="G150" s="333"/>
      <c r="H150" s="3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3"/>
      <c r="B151" s="333"/>
      <c r="C151" s="333"/>
      <c r="D151" s="334"/>
      <c r="E151" s="333"/>
      <c r="F151" s="334"/>
      <c r="G151" s="333"/>
      <c r="H151" s="3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3"/>
      <c r="B152" s="333"/>
      <c r="C152" s="333"/>
      <c r="D152" s="334"/>
      <c r="E152" s="333"/>
      <c r="F152" s="334"/>
      <c r="G152" s="333"/>
      <c r="H152" s="3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3"/>
      <c r="B153" s="333"/>
      <c r="C153" s="333"/>
      <c r="D153" s="334"/>
      <c r="E153" s="333"/>
      <c r="F153" s="334"/>
      <c r="G153" s="333"/>
      <c r="H153" s="3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3"/>
      <c r="B154" s="333"/>
      <c r="C154" s="333"/>
      <c r="D154" s="334"/>
      <c r="E154" s="333"/>
      <c r="F154" s="334"/>
      <c r="G154" s="333"/>
      <c r="H154" s="3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3"/>
      <c r="B155" s="333"/>
      <c r="C155" s="333"/>
      <c r="D155" s="334"/>
      <c r="E155" s="333"/>
      <c r="F155" s="334"/>
      <c r="G155" s="333"/>
      <c r="H155" s="3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3"/>
      <c r="B156" s="333"/>
      <c r="C156" s="333"/>
      <c r="D156" s="334"/>
      <c r="E156" s="333"/>
      <c r="F156" s="334"/>
      <c r="G156" s="333"/>
      <c r="H156" s="3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3"/>
      <c r="B157" s="333"/>
      <c r="C157" s="333"/>
      <c r="D157" s="334"/>
      <c r="E157" s="333"/>
      <c r="F157" s="334"/>
      <c r="G157" s="333"/>
      <c r="H157" s="3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3"/>
      <c r="B158" s="333"/>
      <c r="C158" s="333"/>
      <c r="D158" s="334"/>
      <c r="E158" s="333"/>
      <c r="F158" s="334"/>
      <c r="G158" s="333"/>
      <c r="H158" s="3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3"/>
      <c r="B159" s="333"/>
      <c r="C159" s="333"/>
      <c r="D159" s="334"/>
      <c r="E159" s="333"/>
      <c r="F159" s="334"/>
      <c r="G159" s="333"/>
      <c r="H159" s="3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3"/>
      <c r="B160" s="333"/>
      <c r="C160" s="333"/>
      <c r="D160" s="334"/>
      <c r="E160" s="333"/>
      <c r="F160" s="334"/>
      <c r="G160" s="333"/>
      <c r="H160" s="3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3"/>
      <c r="B161" s="333"/>
      <c r="C161" s="333"/>
      <c r="D161" s="334"/>
      <c r="E161" s="333"/>
      <c r="F161" s="334"/>
      <c r="G161" s="333"/>
      <c r="H161" s="3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3"/>
      <c r="B162" s="333"/>
      <c r="C162" s="333"/>
      <c r="D162" s="334"/>
      <c r="E162" s="333"/>
      <c r="F162" s="334"/>
      <c r="G162" s="333"/>
      <c r="H162" s="3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3"/>
      <c r="B163" s="333"/>
      <c r="C163" s="333"/>
      <c r="D163" s="334"/>
      <c r="E163" s="333"/>
      <c r="F163" s="334"/>
      <c r="G163" s="333"/>
      <c r="H163" s="3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3"/>
      <c r="B164" s="333"/>
      <c r="C164" s="333"/>
      <c r="D164" s="334"/>
      <c r="E164" s="333"/>
      <c r="F164" s="334"/>
      <c r="G164" s="333"/>
      <c r="H164" s="3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3"/>
      <c r="B165" s="333"/>
      <c r="C165" s="333"/>
      <c r="D165" s="334"/>
      <c r="E165" s="333"/>
      <c r="F165" s="334"/>
      <c r="G165" s="333"/>
      <c r="H165" s="3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3"/>
      <c r="B166" s="333"/>
      <c r="C166" s="333"/>
      <c r="D166" s="334"/>
      <c r="E166" s="333"/>
      <c r="F166" s="334"/>
      <c r="G166" s="333"/>
      <c r="H166" s="3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3"/>
      <c r="B167" s="333"/>
      <c r="C167" s="333"/>
      <c r="D167" s="334"/>
      <c r="E167" s="333"/>
      <c r="F167" s="334"/>
      <c r="G167" s="333"/>
      <c r="H167" s="3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3"/>
      <c r="B168" s="333"/>
      <c r="C168" s="333"/>
      <c r="D168" s="334"/>
      <c r="E168" s="333"/>
      <c r="F168" s="334"/>
      <c r="G168" s="333"/>
      <c r="H168" s="3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3"/>
      <c r="B169" s="333"/>
      <c r="C169" s="333"/>
      <c r="D169" s="334"/>
      <c r="E169" s="333"/>
      <c r="F169" s="334"/>
      <c r="G169" s="333"/>
      <c r="H169" s="3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3"/>
      <c r="B170" s="333"/>
      <c r="C170" s="333"/>
      <c r="D170" s="334"/>
      <c r="E170" s="333"/>
      <c r="F170" s="334"/>
      <c r="G170" s="333"/>
      <c r="H170" s="3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3"/>
      <c r="B171" s="333"/>
      <c r="C171" s="333"/>
      <c r="D171" s="334"/>
      <c r="E171" s="333"/>
      <c r="F171" s="334"/>
      <c r="G171" s="333"/>
      <c r="H171" s="3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3"/>
      <c r="B172" s="333"/>
      <c r="C172" s="333"/>
      <c r="D172" s="334"/>
      <c r="E172" s="333"/>
      <c r="F172" s="334"/>
      <c r="G172" s="333"/>
      <c r="H172" s="3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3"/>
      <c r="B173" s="333"/>
      <c r="C173" s="333"/>
      <c r="D173" s="334"/>
      <c r="E173" s="333"/>
      <c r="F173" s="334"/>
      <c r="G173" s="333"/>
      <c r="H173" s="3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3"/>
      <c r="B174" s="333"/>
      <c r="C174" s="333"/>
      <c r="D174" s="334"/>
      <c r="E174" s="333"/>
      <c r="F174" s="334"/>
      <c r="G174" s="333"/>
      <c r="H174" s="3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3"/>
      <c r="B175" s="333"/>
      <c r="C175" s="333"/>
      <c r="D175" s="334"/>
      <c r="E175" s="333"/>
      <c r="F175" s="334"/>
      <c r="G175" s="333"/>
      <c r="H175" s="3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3"/>
      <c r="B176" s="333"/>
      <c r="C176" s="333"/>
      <c r="D176" s="334"/>
      <c r="E176" s="333"/>
      <c r="F176" s="334"/>
      <c r="G176" s="333"/>
      <c r="H176" s="3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3"/>
      <c r="B177" s="333"/>
      <c r="C177" s="333"/>
      <c r="D177" s="334"/>
      <c r="E177" s="333"/>
      <c r="F177" s="334"/>
      <c r="G177" s="333"/>
      <c r="H177" s="3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3"/>
      <c r="B178" s="333"/>
      <c r="C178" s="333"/>
      <c r="D178" s="334"/>
      <c r="E178" s="333"/>
      <c r="F178" s="334"/>
      <c r="G178" s="333"/>
      <c r="H178" s="3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3"/>
      <c r="B179" s="333"/>
      <c r="C179" s="333"/>
      <c r="D179" s="334"/>
      <c r="E179" s="333"/>
      <c r="F179" s="334"/>
      <c r="G179" s="333"/>
      <c r="H179" s="3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3"/>
      <c r="B180" s="333"/>
      <c r="C180" s="333"/>
      <c r="D180" s="334"/>
      <c r="E180" s="333"/>
      <c r="F180" s="334"/>
      <c r="G180" s="333"/>
      <c r="H180" s="3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3"/>
      <c r="B181" s="333"/>
      <c r="C181" s="333"/>
      <c r="D181" s="334"/>
      <c r="E181" s="333"/>
      <c r="F181" s="334"/>
      <c r="G181" s="333"/>
      <c r="H181" s="3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3"/>
      <c r="B182" s="333"/>
      <c r="C182" s="333"/>
      <c r="D182" s="334"/>
      <c r="E182" s="333"/>
      <c r="F182" s="334"/>
      <c r="G182" s="333"/>
      <c r="H182" s="3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3"/>
      <c r="B183" s="333"/>
      <c r="C183" s="333"/>
      <c r="D183" s="334"/>
      <c r="E183" s="333"/>
      <c r="F183" s="334"/>
      <c r="G183" s="333"/>
      <c r="H183" s="3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3"/>
      <c r="B184" s="333"/>
      <c r="C184" s="333"/>
      <c r="D184" s="334"/>
      <c r="E184" s="333"/>
      <c r="F184" s="334"/>
      <c r="G184" s="333"/>
      <c r="H184" s="3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3"/>
      <c r="B185" s="333"/>
      <c r="C185" s="333"/>
      <c r="D185" s="334"/>
      <c r="E185" s="333"/>
      <c r="F185" s="334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3"/>
      <c r="B186" s="333"/>
      <c r="C186" s="333"/>
      <c r="D186" s="334"/>
      <c r="E186" s="333"/>
      <c r="F186" s="334"/>
      <c r="G186" s="333"/>
      <c r="H186" s="3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3"/>
      <c r="B187" s="333"/>
      <c r="C187" s="333"/>
      <c r="D187" s="334"/>
      <c r="E187" s="333"/>
      <c r="F187" s="334"/>
      <c r="G187" s="333"/>
      <c r="H187" s="3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3"/>
      <c r="B188" s="333"/>
      <c r="C188" s="333"/>
      <c r="D188" s="334"/>
      <c r="E188" s="333"/>
      <c r="F188" s="334"/>
      <c r="G188" s="333"/>
      <c r="H188" s="3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3"/>
      <c r="B189" s="333"/>
      <c r="C189" s="333"/>
      <c r="D189" s="334"/>
      <c r="E189" s="333"/>
      <c r="F189" s="334"/>
      <c r="G189" s="333"/>
      <c r="H189" s="3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3"/>
      <c r="B190" s="333"/>
      <c r="C190" s="333"/>
      <c r="D190" s="334"/>
      <c r="E190" s="333"/>
      <c r="F190" s="334"/>
      <c r="G190" s="333"/>
      <c r="H190" s="3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3"/>
      <c r="B191" s="333"/>
      <c r="C191" s="333"/>
      <c r="D191" s="334"/>
      <c r="E191" s="333"/>
      <c r="F191" s="334"/>
      <c r="G191" s="333"/>
      <c r="H191" s="3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3"/>
      <c r="B192" s="333"/>
      <c r="C192" s="333"/>
      <c r="D192" s="334"/>
      <c r="E192" s="333"/>
      <c r="F192" s="334"/>
      <c r="G192" s="333"/>
      <c r="H192" s="3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3"/>
      <c r="B193" s="333"/>
      <c r="C193" s="333"/>
      <c r="D193" s="334"/>
      <c r="E193" s="333"/>
      <c r="F193" s="334"/>
      <c r="G193" s="333"/>
      <c r="H193" s="3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3"/>
      <c r="B194" s="333"/>
      <c r="C194" s="333"/>
      <c r="D194" s="334"/>
      <c r="E194" s="333"/>
      <c r="F194" s="334"/>
      <c r="G194" s="333"/>
      <c r="H194" s="3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3"/>
      <c r="B195" s="333"/>
      <c r="C195" s="333"/>
      <c r="D195" s="334"/>
      <c r="E195" s="333"/>
      <c r="F195" s="334"/>
      <c r="G195" s="333"/>
      <c r="H195" s="3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3"/>
      <c r="B196" s="333"/>
      <c r="C196" s="333"/>
      <c r="D196" s="334"/>
      <c r="E196" s="333"/>
      <c r="F196" s="334"/>
      <c r="G196" s="333"/>
      <c r="H196" s="3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3"/>
      <c r="B197" s="333"/>
      <c r="C197" s="333"/>
      <c r="D197" s="334"/>
      <c r="E197" s="333"/>
      <c r="F197" s="334"/>
      <c r="G197" s="333"/>
      <c r="H197" s="3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3"/>
      <c r="B198" s="333"/>
      <c r="C198" s="333"/>
      <c r="D198" s="334"/>
      <c r="E198" s="333"/>
      <c r="F198" s="334"/>
      <c r="G198" s="333"/>
      <c r="H198" s="3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3"/>
      <c r="B199" s="333"/>
      <c r="C199" s="333"/>
      <c r="D199" s="334"/>
      <c r="E199" s="333"/>
      <c r="F199" s="334"/>
      <c r="G199" s="333"/>
      <c r="H199" s="3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3"/>
      <c r="B200" s="333"/>
      <c r="C200" s="333"/>
      <c r="D200" s="334"/>
      <c r="E200" s="333"/>
      <c r="F200" s="334"/>
      <c r="G200" s="333"/>
      <c r="H200" s="3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3"/>
      <c r="B201" s="333"/>
      <c r="C201" s="333"/>
      <c r="D201" s="334"/>
      <c r="E201" s="333"/>
      <c r="F201" s="334"/>
      <c r="G201" s="333"/>
      <c r="H201" s="3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3"/>
      <c r="B202" s="333"/>
      <c r="C202" s="333"/>
      <c r="D202" s="334"/>
      <c r="E202" s="333"/>
      <c r="F202" s="334"/>
      <c r="G202" s="333"/>
      <c r="H202" s="3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3"/>
      <c r="B203" s="333"/>
      <c r="C203" s="333"/>
      <c r="D203" s="334"/>
      <c r="E203" s="333"/>
      <c r="F203" s="334"/>
      <c r="G203" s="333"/>
      <c r="H203" s="3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3"/>
      <c r="B204" s="333"/>
      <c r="C204" s="333"/>
      <c r="D204" s="334"/>
      <c r="E204" s="333"/>
      <c r="F204" s="334"/>
      <c r="G204" s="333"/>
      <c r="H204" s="3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3"/>
      <c r="B205" s="333"/>
      <c r="C205" s="333"/>
      <c r="D205" s="334"/>
      <c r="E205" s="333"/>
      <c r="F205" s="334"/>
      <c r="G205" s="333"/>
      <c r="H205" s="3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3"/>
      <c r="B206" s="333"/>
      <c r="C206" s="333"/>
      <c r="D206" s="334"/>
      <c r="E206" s="333"/>
      <c r="F206" s="334"/>
      <c r="G206" s="333"/>
      <c r="H206" s="3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3"/>
      <c r="B207" s="333"/>
      <c r="C207" s="333"/>
      <c r="D207" s="334"/>
      <c r="E207" s="333"/>
      <c r="F207" s="334"/>
      <c r="G207" s="333"/>
      <c r="H207" s="3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3"/>
      <c r="B208" s="333"/>
      <c r="C208" s="333"/>
      <c r="D208" s="334"/>
      <c r="E208" s="333"/>
      <c r="F208" s="334"/>
      <c r="G208" s="333"/>
      <c r="H208" s="3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3"/>
      <c r="B209" s="333"/>
      <c r="C209" s="333"/>
      <c r="D209" s="334"/>
      <c r="E209" s="333"/>
      <c r="F209" s="334"/>
      <c r="G209" s="333"/>
      <c r="H209" s="3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3"/>
      <c r="B210" s="333"/>
      <c r="C210" s="333"/>
      <c r="D210" s="334"/>
      <c r="E210" s="333"/>
      <c r="F210" s="334"/>
      <c r="G210" s="333"/>
      <c r="H210" s="3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3"/>
      <c r="B211" s="333"/>
      <c r="C211" s="333"/>
      <c r="D211" s="334"/>
      <c r="E211" s="333"/>
      <c r="F211" s="334"/>
      <c r="G211" s="333"/>
      <c r="H211" s="3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3"/>
      <c r="B212" s="333"/>
      <c r="C212" s="333"/>
      <c r="D212" s="334"/>
      <c r="E212" s="333"/>
      <c r="F212" s="334"/>
      <c r="G212" s="333"/>
      <c r="H212" s="3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3"/>
      <c r="B213" s="333"/>
      <c r="C213" s="333"/>
      <c r="D213" s="334"/>
      <c r="E213" s="333"/>
      <c r="F213" s="334"/>
      <c r="G213" s="333"/>
      <c r="H213" s="3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3"/>
      <c r="B214" s="333"/>
      <c r="C214" s="333"/>
      <c r="D214" s="334"/>
      <c r="E214" s="333"/>
      <c r="F214" s="334"/>
      <c r="G214" s="333"/>
      <c r="H214" s="3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3"/>
      <c r="B215" s="333"/>
      <c r="C215" s="333"/>
      <c r="D215" s="334"/>
      <c r="E215" s="333"/>
      <c r="F215" s="334"/>
      <c r="G215" s="333"/>
      <c r="H215" s="3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3"/>
      <c r="B216" s="333"/>
      <c r="C216" s="333"/>
      <c r="D216" s="334"/>
      <c r="E216" s="333"/>
      <c r="F216" s="334"/>
      <c r="G216" s="333"/>
      <c r="H216" s="3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3"/>
      <c r="B217" s="333"/>
      <c r="C217" s="333"/>
      <c r="D217" s="334"/>
      <c r="E217" s="333"/>
      <c r="F217" s="334"/>
      <c r="G217" s="333"/>
      <c r="H217" s="3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3"/>
      <c r="B218" s="333"/>
      <c r="C218" s="333"/>
      <c r="D218" s="334"/>
      <c r="E218" s="333"/>
      <c r="F218" s="334"/>
      <c r="G218" s="333"/>
      <c r="H218" s="3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3"/>
      <c r="B219" s="333"/>
      <c r="C219" s="333"/>
      <c r="D219" s="334"/>
      <c r="E219" s="333"/>
      <c r="F219" s="334"/>
      <c r="G219" s="333"/>
      <c r="H219" s="3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3"/>
      <c r="B220" s="333"/>
      <c r="C220" s="333"/>
      <c r="D220" s="334"/>
      <c r="E220" s="333"/>
      <c r="F220" s="334"/>
      <c r="G220" s="333"/>
      <c r="H220" s="3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3"/>
      <c r="B221" s="333"/>
      <c r="C221" s="333"/>
      <c r="D221" s="334"/>
      <c r="E221" s="333"/>
      <c r="F221" s="334"/>
      <c r="G221" s="333"/>
      <c r="H221" s="3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3"/>
      <c r="B222" s="333"/>
      <c r="C222" s="333"/>
      <c r="D222" s="334"/>
      <c r="E222" s="333"/>
      <c r="F222" s="334"/>
      <c r="G222" s="333"/>
      <c r="H222" s="3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3"/>
      <c r="B223" s="333"/>
      <c r="C223" s="333"/>
      <c r="D223" s="334"/>
      <c r="E223" s="333"/>
      <c r="F223" s="334"/>
      <c r="G223" s="333"/>
      <c r="H223" s="3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3"/>
      <c r="B224" s="333"/>
      <c r="C224" s="333"/>
      <c r="D224" s="334"/>
      <c r="E224" s="333"/>
      <c r="F224" s="334"/>
      <c r="G224" s="333"/>
      <c r="H224" s="3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3"/>
      <c r="B225" s="333"/>
      <c r="C225" s="333"/>
      <c r="D225" s="334"/>
      <c r="E225" s="333"/>
      <c r="F225" s="334"/>
      <c r="G225" s="333"/>
      <c r="H225" s="3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3"/>
      <c r="B226" s="333"/>
      <c r="C226" s="333"/>
      <c r="D226" s="334"/>
      <c r="E226" s="333"/>
      <c r="F226" s="334"/>
      <c r="G226" s="333"/>
      <c r="H226" s="3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3"/>
      <c r="B227" s="333"/>
      <c r="C227" s="333"/>
      <c r="D227" s="334"/>
      <c r="E227" s="333"/>
      <c r="F227" s="334"/>
      <c r="G227" s="333"/>
      <c r="H227" s="3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3"/>
      <c r="B228" s="333"/>
      <c r="C228" s="333"/>
      <c r="D228" s="334"/>
      <c r="E228" s="333"/>
      <c r="F228" s="334"/>
      <c r="G228" s="333"/>
      <c r="H228" s="3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3"/>
      <c r="B229" s="333"/>
      <c r="C229" s="333"/>
      <c r="D229" s="334"/>
      <c r="E229" s="333"/>
      <c r="F229" s="334"/>
      <c r="G229" s="333"/>
      <c r="H229" s="3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3"/>
      <c r="B230" s="333"/>
      <c r="C230" s="333"/>
      <c r="D230" s="334"/>
      <c r="E230" s="333"/>
      <c r="F230" s="334"/>
      <c r="G230" s="333"/>
      <c r="H230" s="3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3"/>
      <c r="B231" s="333"/>
      <c r="C231" s="333"/>
      <c r="D231" s="334"/>
      <c r="E231" s="333"/>
      <c r="F231" s="334"/>
      <c r="G231" s="333"/>
      <c r="H231" s="3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3"/>
      <c r="B232" s="333"/>
      <c r="C232" s="333"/>
      <c r="D232" s="334"/>
      <c r="E232" s="333"/>
      <c r="F232" s="334"/>
      <c r="G232" s="333"/>
      <c r="H232" s="3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3"/>
      <c r="B233" s="333"/>
      <c r="C233" s="333"/>
      <c r="D233" s="334"/>
      <c r="E233" s="333"/>
      <c r="F233" s="334"/>
      <c r="G233" s="333"/>
      <c r="H233" s="3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3"/>
      <c r="B234" s="333"/>
      <c r="C234" s="333"/>
      <c r="D234" s="334"/>
      <c r="E234" s="333"/>
      <c r="F234" s="334"/>
      <c r="G234" s="333"/>
      <c r="H234" s="3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3"/>
      <c r="B235" s="333"/>
      <c r="C235" s="333"/>
      <c r="D235" s="334"/>
      <c r="E235" s="333"/>
      <c r="F235" s="334"/>
      <c r="G235" s="333"/>
      <c r="H235" s="3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3"/>
      <c r="B236" s="333"/>
      <c r="C236" s="333"/>
      <c r="D236" s="334"/>
      <c r="E236" s="333"/>
      <c r="F236" s="334"/>
      <c r="G236" s="333"/>
      <c r="H236" s="3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3"/>
      <c r="B237" s="333"/>
      <c r="C237" s="333"/>
      <c r="D237" s="334"/>
      <c r="E237" s="333"/>
      <c r="F237" s="334"/>
      <c r="G237" s="333"/>
      <c r="H237" s="3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3"/>
      <c r="B238" s="333"/>
      <c r="C238" s="333"/>
      <c r="D238" s="334"/>
      <c r="E238" s="333"/>
      <c r="F238" s="334"/>
      <c r="G238" s="333"/>
      <c r="H238" s="3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3"/>
      <c r="B239" s="333"/>
      <c r="C239" s="333"/>
      <c r="D239" s="334"/>
      <c r="E239" s="333"/>
      <c r="F239" s="334"/>
      <c r="G239" s="333"/>
      <c r="H239" s="3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3"/>
      <c r="B240" s="333"/>
      <c r="C240" s="333"/>
      <c r="D240" s="334"/>
      <c r="E240" s="333"/>
      <c r="F240" s="334"/>
      <c r="G240" s="333"/>
      <c r="H240" s="3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3"/>
      <c r="B241" s="333"/>
      <c r="C241" s="333"/>
      <c r="D241" s="334"/>
      <c r="E241" s="333"/>
      <c r="F241" s="334"/>
      <c r="G241" s="333"/>
      <c r="H241" s="3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3"/>
      <c r="B242" s="333"/>
      <c r="C242" s="333"/>
      <c r="D242" s="334"/>
      <c r="E242" s="333"/>
      <c r="F242" s="334"/>
      <c r="G242" s="333"/>
      <c r="H242" s="3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3"/>
      <c r="B243" s="333"/>
      <c r="C243" s="333"/>
      <c r="D243" s="334"/>
      <c r="E243" s="333"/>
      <c r="F243" s="334"/>
      <c r="G243" s="333"/>
      <c r="H243" s="3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3"/>
      <c r="B244" s="333"/>
      <c r="C244" s="333"/>
      <c r="D244" s="334"/>
      <c r="E244" s="333"/>
      <c r="F244" s="334"/>
      <c r="G244" s="333"/>
      <c r="H244" s="3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3"/>
      <c r="B245" s="333"/>
      <c r="C245" s="333"/>
      <c r="D245" s="334"/>
      <c r="E245" s="333"/>
      <c r="F245" s="334"/>
      <c r="G245" s="333"/>
      <c r="H245" s="3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3"/>
      <c r="B246" s="333"/>
      <c r="C246" s="333"/>
      <c r="D246" s="334"/>
      <c r="E246" s="333"/>
      <c r="F246" s="334"/>
      <c r="G246" s="333"/>
      <c r="H246" s="3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3"/>
      <c r="B247" s="333"/>
      <c r="C247" s="333"/>
      <c r="D247" s="334"/>
      <c r="E247" s="333"/>
      <c r="F247" s="334"/>
      <c r="G247" s="333"/>
      <c r="H247" s="3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3"/>
      <c r="B248" s="333"/>
      <c r="C248" s="333"/>
      <c r="D248" s="334"/>
      <c r="E248" s="333"/>
      <c r="F248" s="334"/>
      <c r="G248" s="333"/>
      <c r="H248" s="3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3"/>
      <c r="B249" s="333"/>
      <c r="C249" s="333"/>
      <c r="D249" s="334"/>
      <c r="E249" s="333"/>
      <c r="F249" s="334"/>
      <c r="G249" s="333"/>
      <c r="H249" s="3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3"/>
      <c r="B250" s="333"/>
      <c r="C250" s="333"/>
      <c r="D250" s="334"/>
      <c r="E250" s="333"/>
      <c r="F250" s="334"/>
      <c r="G250" s="333"/>
      <c r="H250" s="3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3"/>
      <c r="B251" s="333"/>
      <c r="C251" s="333"/>
      <c r="D251" s="334"/>
      <c r="E251" s="333"/>
      <c r="F251" s="334"/>
      <c r="G251" s="333"/>
      <c r="H251" s="3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3"/>
      <c r="B252" s="333"/>
      <c r="C252" s="333"/>
      <c r="D252" s="334"/>
      <c r="E252" s="333"/>
      <c r="F252" s="334"/>
      <c r="G252" s="333"/>
      <c r="H252" s="3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3"/>
      <c r="B253" s="333"/>
      <c r="C253" s="333"/>
      <c r="D253" s="334"/>
      <c r="E253" s="333"/>
      <c r="F253" s="334"/>
      <c r="G253" s="333"/>
      <c r="H253" s="3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3"/>
      <c r="B254" s="333"/>
      <c r="C254" s="333"/>
      <c r="D254" s="334"/>
      <c r="E254" s="333"/>
      <c r="F254" s="334"/>
      <c r="G254" s="333"/>
      <c r="H254" s="3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3"/>
      <c r="B255" s="333"/>
      <c r="C255" s="333"/>
      <c r="D255" s="334"/>
      <c r="E255" s="333"/>
      <c r="F255" s="334"/>
      <c r="G255" s="333"/>
      <c r="H255" s="3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3"/>
      <c r="B256" s="333"/>
      <c r="C256" s="333"/>
      <c r="D256" s="334"/>
      <c r="E256" s="333"/>
      <c r="F256" s="334"/>
      <c r="G256" s="333"/>
      <c r="H256" s="3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3"/>
      <c r="B257" s="333"/>
      <c r="C257" s="333"/>
      <c r="D257" s="334"/>
      <c r="E257" s="333"/>
      <c r="F257" s="334"/>
      <c r="G257" s="333"/>
      <c r="H257" s="3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3"/>
      <c r="B258" s="333"/>
      <c r="C258" s="333"/>
      <c r="D258" s="334"/>
      <c r="E258" s="333"/>
      <c r="F258" s="334"/>
      <c r="G258" s="333"/>
      <c r="H258" s="3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3"/>
      <c r="B259" s="333"/>
      <c r="C259" s="333"/>
      <c r="D259" s="334"/>
      <c r="E259" s="333"/>
      <c r="F259" s="334"/>
      <c r="G259" s="333"/>
      <c r="H259" s="3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3"/>
      <c r="B260" s="333"/>
      <c r="C260" s="333"/>
      <c r="D260" s="334"/>
      <c r="E260" s="333"/>
      <c r="F260" s="334"/>
      <c r="G260" s="333"/>
      <c r="H260" s="3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3"/>
      <c r="B261" s="333"/>
      <c r="C261" s="333"/>
      <c r="D261" s="334"/>
      <c r="E261" s="333"/>
      <c r="F261" s="334"/>
      <c r="G261" s="333"/>
      <c r="H261" s="3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3"/>
      <c r="B262" s="333"/>
      <c r="C262" s="333"/>
      <c r="D262" s="334"/>
      <c r="E262" s="333"/>
      <c r="F262" s="334"/>
      <c r="G262" s="333"/>
      <c r="H262" s="3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Админ</cp:lastModifiedBy>
  <cp:lastPrinted>2023-10-31T14:55:50Z</cp:lastPrinted>
  <dcterms:created xsi:type="dcterms:W3CDTF">2020-11-14T13:09:40Z</dcterms:created>
  <dcterms:modified xsi:type="dcterms:W3CDTF">2023-10-31T15:16:14Z</dcterms:modified>
</cp:coreProperties>
</file>