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oot\Desktop\2022\Оксана Іванців\ОКУПОВАНІ\"/>
    </mc:Choice>
  </mc:AlternateContent>
  <xr:revisionPtr revIDLastSave="0" documentId="13_ncr:1_{0A985CAF-D040-43C9-92F6-4266CB3F8B20}" xr6:coauthVersionLast="47" xr6:coauthVersionMax="47" xr10:uidLastSave="{00000000-0000-0000-0000-000000000000}"/>
  <bookViews>
    <workbookView xWindow="-120" yWindow="-120" windowWidth="24240" windowHeight="13290" activeTab="1" xr2:uid="{00000000-000D-0000-FFFF-FFFF00000000}"/>
  </bookViews>
  <sheets>
    <sheet name="Фінансування" sheetId="1" r:id="rId1"/>
    <sheet name="Кошторис  витрат" sheetId="2" r:id="rId2"/>
  </sheets>
  <calcPr calcId="19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V109" i="2" l="1"/>
  <c r="S109" i="2"/>
  <c r="P109" i="2"/>
  <c r="M109" i="2"/>
  <c r="J109" i="2"/>
  <c r="X109" i="2" s="1"/>
  <c r="G109" i="2"/>
  <c r="V34" i="2"/>
  <c r="S34" i="2"/>
  <c r="P34" i="2"/>
  <c r="M34" i="2"/>
  <c r="J34" i="2"/>
  <c r="G34" i="2"/>
  <c r="J32" i="2"/>
  <c r="W109" i="2" l="1"/>
  <c r="Y109" i="2" s="1"/>
  <c r="Z109" i="2" s="1"/>
  <c r="X34" i="2"/>
  <c r="W34" i="2"/>
  <c r="V178" i="2"/>
  <c r="S178" i="2"/>
  <c r="P178" i="2"/>
  <c r="M178" i="2"/>
  <c r="J178" i="2"/>
  <c r="G178" i="2"/>
  <c r="V179" i="2"/>
  <c r="S179" i="2"/>
  <c r="P179" i="2"/>
  <c r="M179" i="2"/>
  <c r="J179" i="2"/>
  <c r="G179" i="2"/>
  <c r="V177" i="2"/>
  <c r="S177" i="2"/>
  <c r="P177" i="2"/>
  <c r="M177" i="2"/>
  <c r="J177" i="2"/>
  <c r="G177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G66" i="2"/>
  <c r="J66" i="2"/>
  <c r="M66" i="2"/>
  <c r="P66" i="2"/>
  <c r="S66" i="2"/>
  <c r="V66" i="2"/>
  <c r="G68" i="2"/>
  <c r="J68" i="2"/>
  <c r="M68" i="2"/>
  <c r="P68" i="2"/>
  <c r="S68" i="2"/>
  <c r="V68" i="2"/>
  <c r="G69" i="2"/>
  <c r="J69" i="2"/>
  <c r="M69" i="2"/>
  <c r="P69" i="2"/>
  <c r="S69" i="2"/>
  <c r="V69" i="2"/>
  <c r="G70" i="2"/>
  <c r="J70" i="2"/>
  <c r="M70" i="2"/>
  <c r="P70" i="2"/>
  <c r="S70" i="2"/>
  <c r="V70" i="2"/>
  <c r="G71" i="2"/>
  <c r="J71" i="2"/>
  <c r="M71" i="2"/>
  <c r="P71" i="2"/>
  <c r="S71" i="2"/>
  <c r="V71" i="2"/>
  <c r="V67" i="2"/>
  <c r="S67" i="2"/>
  <c r="P67" i="2"/>
  <c r="M67" i="2"/>
  <c r="J67" i="2"/>
  <c r="G67" i="2"/>
  <c r="V33" i="2"/>
  <c r="S33" i="2"/>
  <c r="P33" i="2"/>
  <c r="M33" i="2"/>
  <c r="J33" i="2"/>
  <c r="G33" i="2"/>
  <c r="V32" i="2"/>
  <c r="S32" i="2"/>
  <c r="P32" i="2"/>
  <c r="M32" i="2"/>
  <c r="G32" i="2"/>
  <c r="Y34" i="2" l="1"/>
  <c r="Z34" i="2" s="1"/>
  <c r="W69" i="2"/>
  <c r="X72" i="2"/>
  <c r="X74" i="2"/>
  <c r="X76" i="2"/>
  <c r="X179" i="2"/>
  <c r="X178" i="2"/>
  <c r="X73" i="2"/>
  <c r="X75" i="2"/>
  <c r="X77" i="2"/>
  <c r="W178" i="2"/>
  <c r="Y178" i="2" s="1"/>
  <c r="Z178" i="2" s="1"/>
  <c r="W179" i="2"/>
  <c r="W71" i="2"/>
  <c r="W177" i="2"/>
  <c r="X177" i="2"/>
  <c r="X69" i="2"/>
  <c r="Y69" i="2" s="1"/>
  <c r="Z69" i="2" s="1"/>
  <c r="X66" i="2"/>
  <c r="W72" i="2"/>
  <c r="W73" i="2"/>
  <c r="W74" i="2"/>
  <c r="Y74" i="2" s="1"/>
  <c r="Z74" i="2" s="1"/>
  <c r="W75" i="2"/>
  <c r="Y75" i="2" s="1"/>
  <c r="Z75" i="2" s="1"/>
  <c r="W76" i="2"/>
  <c r="W77" i="2"/>
  <c r="Y77" i="2" s="1"/>
  <c r="Z77" i="2" s="1"/>
  <c r="X71" i="2"/>
  <c r="W68" i="2"/>
  <c r="X68" i="2"/>
  <c r="X32" i="2"/>
  <c r="W70" i="2"/>
  <c r="X70" i="2"/>
  <c r="W66" i="2"/>
  <c r="W67" i="2"/>
  <c r="X67" i="2"/>
  <c r="W32" i="2"/>
  <c r="X33" i="2"/>
  <c r="W33" i="2"/>
  <c r="Y73" i="2" l="1"/>
  <c r="Z73" i="2" s="1"/>
  <c r="Y76" i="2"/>
  <c r="Z76" i="2" s="1"/>
  <c r="Y72" i="2"/>
  <c r="Z72" i="2" s="1"/>
  <c r="Y71" i="2"/>
  <c r="Z71" i="2" s="1"/>
  <c r="Y68" i="2"/>
  <c r="Z68" i="2" s="1"/>
  <c r="Y179" i="2"/>
  <c r="Z179" i="2" s="1"/>
  <c r="Y66" i="2"/>
  <c r="Z66" i="2" s="1"/>
  <c r="Y177" i="2"/>
  <c r="Z177" i="2" s="1"/>
  <c r="Y32" i="2"/>
  <c r="Z32" i="2" s="1"/>
  <c r="Y70" i="2"/>
  <c r="Z70" i="2" s="1"/>
  <c r="Y67" i="2"/>
  <c r="Z67" i="2" s="1"/>
  <c r="Y33" i="2"/>
  <c r="Z33" i="2" s="1"/>
  <c r="C5" i="2" l="1"/>
  <c r="C4" i="2"/>
  <c r="C3" i="2"/>
  <c r="C2" i="2"/>
  <c r="V193" i="2" l="1"/>
  <c r="S193" i="2"/>
  <c r="P193" i="2"/>
  <c r="M193" i="2"/>
  <c r="J193" i="2"/>
  <c r="G193" i="2"/>
  <c r="V192" i="2"/>
  <c r="S192" i="2"/>
  <c r="P192" i="2"/>
  <c r="M192" i="2"/>
  <c r="J192" i="2"/>
  <c r="G192" i="2"/>
  <c r="V191" i="2"/>
  <c r="S191" i="2"/>
  <c r="P191" i="2"/>
  <c r="M191" i="2"/>
  <c r="J191" i="2"/>
  <c r="G191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T185" i="2"/>
  <c r="Q185" i="2"/>
  <c r="N185" i="2"/>
  <c r="K185" i="2"/>
  <c r="H185" i="2"/>
  <c r="E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T181" i="2"/>
  <c r="Q181" i="2"/>
  <c r="N181" i="2"/>
  <c r="K181" i="2"/>
  <c r="H181" i="2"/>
  <c r="E181" i="2"/>
  <c r="V180" i="2"/>
  <c r="S180" i="2"/>
  <c r="P180" i="2"/>
  <c r="M180" i="2"/>
  <c r="J180" i="2"/>
  <c r="G180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T160" i="2"/>
  <c r="Q160" i="2"/>
  <c r="N160" i="2"/>
  <c r="K160" i="2"/>
  <c r="H160" i="2"/>
  <c r="E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X154" i="2" s="1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P156" i="2" s="1"/>
  <c r="M151" i="2"/>
  <c r="J151" i="2"/>
  <c r="G151" i="2"/>
  <c r="T149" i="2"/>
  <c r="Q149" i="2"/>
  <c r="N149" i="2"/>
  <c r="K149" i="2"/>
  <c r="H149" i="2"/>
  <c r="E149" i="2"/>
  <c r="V148" i="2"/>
  <c r="S148" i="2"/>
  <c r="P148" i="2"/>
  <c r="X148" i="2" s="1"/>
  <c r="M148" i="2"/>
  <c r="J148" i="2"/>
  <c r="G148" i="2"/>
  <c r="V147" i="2"/>
  <c r="S147" i="2"/>
  <c r="P147" i="2"/>
  <c r="M147" i="2"/>
  <c r="J147" i="2"/>
  <c r="X147" i="2" s="1"/>
  <c r="G147" i="2"/>
  <c r="V146" i="2"/>
  <c r="S146" i="2"/>
  <c r="P146" i="2"/>
  <c r="X146" i="2" s="1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T141" i="2"/>
  <c r="Q141" i="2"/>
  <c r="N141" i="2"/>
  <c r="K141" i="2"/>
  <c r="H141" i="2"/>
  <c r="E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T133" i="2"/>
  <c r="Q133" i="2"/>
  <c r="N133" i="2"/>
  <c r="K133" i="2"/>
  <c r="H133" i="2"/>
  <c r="E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T116" i="2"/>
  <c r="Q116" i="2"/>
  <c r="N116" i="2"/>
  <c r="K116" i="2"/>
  <c r="H116" i="2"/>
  <c r="E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T112" i="2"/>
  <c r="Q112" i="2"/>
  <c r="N112" i="2"/>
  <c r="K112" i="2"/>
  <c r="H112" i="2"/>
  <c r="E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8" i="2"/>
  <c r="S108" i="2"/>
  <c r="P108" i="2"/>
  <c r="M108" i="2"/>
  <c r="J108" i="2"/>
  <c r="G108" i="2"/>
  <c r="T107" i="2"/>
  <c r="Q107" i="2"/>
  <c r="N107" i="2"/>
  <c r="K107" i="2"/>
  <c r="H107" i="2"/>
  <c r="E107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T101" i="2"/>
  <c r="Q101" i="2"/>
  <c r="N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J97" i="2" s="1"/>
  <c r="G98" i="2"/>
  <c r="T97" i="2"/>
  <c r="Q97" i="2"/>
  <c r="N97" i="2"/>
  <c r="K97" i="2"/>
  <c r="H97" i="2"/>
  <c r="E97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S94" i="2"/>
  <c r="P94" i="2"/>
  <c r="M94" i="2"/>
  <c r="J94" i="2"/>
  <c r="G94" i="2"/>
  <c r="T93" i="2"/>
  <c r="Q93" i="2"/>
  <c r="N93" i="2"/>
  <c r="K93" i="2"/>
  <c r="H93" i="2"/>
  <c r="E93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G88" i="2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J84" i="2"/>
  <c r="G84" i="2"/>
  <c r="T83" i="2"/>
  <c r="Q83" i="2"/>
  <c r="N83" i="2"/>
  <c r="K83" i="2"/>
  <c r="H83" i="2"/>
  <c r="E83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V79" i="2" s="1"/>
  <c r="S80" i="2"/>
  <c r="P80" i="2"/>
  <c r="M80" i="2"/>
  <c r="J80" i="2"/>
  <c r="G80" i="2"/>
  <c r="T79" i="2"/>
  <c r="Q79" i="2"/>
  <c r="N79" i="2"/>
  <c r="K79" i="2"/>
  <c r="H79" i="2"/>
  <c r="E79" i="2"/>
  <c r="V78" i="2"/>
  <c r="S78" i="2"/>
  <c r="P78" i="2"/>
  <c r="M78" i="2"/>
  <c r="J78" i="2"/>
  <c r="G78" i="2"/>
  <c r="T65" i="2"/>
  <c r="Q65" i="2"/>
  <c r="N65" i="2"/>
  <c r="K65" i="2"/>
  <c r="H65" i="2"/>
  <c r="E65" i="2"/>
  <c r="V64" i="2"/>
  <c r="S64" i="2"/>
  <c r="P64" i="2"/>
  <c r="M64" i="2"/>
  <c r="J64" i="2"/>
  <c r="G64" i="2"/>
  <c r="V63" i="2"/>
  <c r="S63" i="2"/>
  <c r="P63" i="2"/>
  <c r="M63" i="2"/>
  <c r="J63" i="2"/>
  <c r="G63" i="2"/>
  <c r="V62" i="2"/>
  <c r="S62" i="2"/>
  <c r="P62" i="2"/>
  <c r="M62" i="2"/>
  <c r="J62" i="2"/>
  <c r="G62" i="2"/>
  <c r="T61" i="2"/>
  <c r="Q61" i="2"/>
  <c r="N61" i="2"/>
  <c r="K61" i="2"/>
  <c r="H61" i="2"/>
  <c r="E61" i="2"/>
  <c r="V58" i="2"/>
  <c r="S58" i="2"/>
  <c r="P58" i="2"/>
  <c r="M58" i="2"/>
  <c r="V57" i="2"/>
  <c r="S57" i="2"/>
  <c r="P57" i="2"/>
  <c r="P56" i="2" s="1"/>
  <c r="M57" i="2"/>
  <c r="M56" i="2" s="1"/>
  <c r="V56" i="2"/>
  <c r="T56" i="2"/>
  <c r="Q56" i="2"/>
  <c r="N56" i="2"/>
  <c r="K56" i="2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T52" i="2"/>
  <c r="Q52" i="2"/>
  <c r="N52" i="2"/>
  <c r="K52" i="2"/>
  <c r="H52" i="2"/>
  <c r="H59" i="2" s="1"/>
  <c r="E52" i="2"/>
  <c r="E59" i="2" s="1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S47" i="2"/>
  <c r="P47" i="2"/>
  <c r="M47" i="2"/>
  <c r="J47" i="2"/>
  <c r="G47" i="2"/>
  <c r="T46" i="2"/>
  <c r="Q46" i="2"/>
  <c r="N46" i="2"/>
  <c r="K46" i="2"/>
  <c r="H46" i="2"/>
  <c r="E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G43" i="2"/>
  <c r="T42" i="2"/>
  <c r="Q42" i="2"/>
  <c r="N42" i="2"/>
  <c r="K42" i="2"/>
  <c r="H42" i="2"/>
  <c r="E42" i="2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V38" i="2" s="1"/>
  <c r="S39" i="2"/>
  <c r="P39" i="2"/>
  <c r="M39" i="2"/>
  <c r="J39" i="2"/>
  <c r="G39" i="2"/>
  <c r="T38" i="2"/>
  <c r="Q38" i="2"/>
  <c r="N38" i="2"/>
  <c r="K38" i="2"/>
  <c r="H38" i="2"/>
  <c r="E38" i="2"/>
  <c r="V35" i="2"/>
  <c r="S35" i="2"/>
  <c r="P35" i="2"/>
  <c r="M35" i="2"/>
  <c r="J35" i="2"/>
  <c r="G35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I29" i="1" s="1"/>
  <c r="J28" i="1"/>
  <c r="J27" i="1"/>
  <c r="X39" i="2" l="1"/>
  <c r="M83" i="2"/>
  <c r="S112" i="2"/>
  <c r="W115" i="2"/>
  <c r="S133" i="2"/>
  <c r="W148" i="2"/>
  <c r="W180" i="2"/>
  <c r="W188" i="2"/>
  <c r="W189" i="2"/>
  <c r="X40" i="2"/>
  <c r="X41" i="2"/>
  <c r="X38" i="2" s="1"/>
  <c r="P46" i="2"/>
  <c r="W63" i="2"/>
  <c r="W64" i="2"/>
  <c r="W82" i="2"/>
  <c r="X171" i="2"/>
  <c r="J79" i="2"/>
  <c r="W81" i="2"/>
  <c r="W147" i="2"/>
  <c r="Y147" i="2" s="1"/>
  <c r="Z147" i="2" s="1"/>
  <c r="J17" i="2"/>
  <c r="H27" i="2" s="1"/>
  <c r="J27" i="2" s="1"/>
  <c r="V29" i="2"/>
  <c r="W19" i="2"/>
  <c r="W22" i="2"/>
  <c r="V17" i="2"/>
  <c r="T27" i="2" s="1"/>
  <c r="X20" i="2"/>
  <c r="P61" i="2"/>
  <c r="P29" i="2"/>
  <c r="X31" i="2"/>
  <c r="X35" i="2"/>
  <c r="J46" i="2"/>
  <c r="V46" i="2"/>
  <c r="X100" i="2"/>
  <c r="X102" i="2"/>
  <c r="X103" i="2"/>
  <c r="X114" i="2"/>
  <c r="X126" i="2"/>
  <c r="X130" i="2"/>
  <c r="X139" i="2"/>
  <c r="X140" i="2"/>
  <c r="X144" i="2"/>
  <c r="J173" i="2"/>
  <c r="V173" i="2"/>
  <c r="X187" i="2"/>
  <c r="X189" i="2"/>
  <c r="Y189" i="2" s="1"/>
  <c r="Z189" i="2" s="1"/>
  <c r="X191" i="2"/>
  <c r="X88" i="2"/>
  <c r="V93" i="2"/>
  <c r="P93" i="2"/>
  <c r="W100" i="2"/>
  <c r="W165" i="2"/>
  <c r="T194" i="2"/>
  <c r="V13" i="2"/>
  <c r="T26" i="2" s="1"/>
  <c r="V26" i="2" s="1"/>
  <c r="P13" i="2"/>
  <c r="N26" i="2" s="1"/>
  <c r="P26" i="2" s="1"/>
  <c r="X16" i="2"/>
  <c r="G38" i="2"/>
  <c r="S38" i="2"/>
  <c r="K50" i="2"/>
  <c r="M42" i="2"/>
  <c r="W45" i="2"/>
  <c r="N59" i="2"/>
  <c r="X81" i="2"/>
  <c r="X82" i="2"/>
  <c r="T91" i="2"/>
  <c r="W90" i="2"/>
  <c r="V97" i="2"/>
  <c r="W122" i="2"/>
  <c r="W123" i="2"/>
  <c r="W124" i="2"/>
  <c r="W125" i="2"/>
  <c r="W127" i="2"/>
  <c r="W128" i="2"/>
  <c r="W129" i="2"/>
  <c r="W130" i="2"/>
  <c r="Y130" i="2" s="1"/>
  <c r="Z130" i="2" s="1"/>
  <c r="W131" i="2"/>
  <c r="W137" i="2"/>
  <c r="W138" i="2"/>
  <c r="W139" i="2"/>
  <c r="X152" i="2"/>
  <c r="X153" i="2"/>
  <c r="M173" i="2"/>
  <c r="S181" i="2"/>
  <c r="M181" i="2"/>
  <c r="W184" i="2"/>
  <c r="X193" i="2"/>
  <c r="M17" i="2"/>
  <c r="K27" i="2" s="1"/>
  <c r="M27" i="2" s="1"/>
  <c r="X19" i="2"/>
  <c r="Y19" i="2" s="1"/>
  <c r="Z19" i="2" s="1"/>
  <c r="Q50" i="2"/>
  <c r="T120" i="2"/>
  <c r="Y148" i="2"/>
  <c r="Z148" i="2" s="1"/>
  <c r="M13" i="2"/>
  <c r="K26" i="2" s="1"/>
  <c r="W15" i="2"/>
  <c r="W16" i="2"/>
  <c r="J29" i="2"/>
  <c r="W35" i="2"/>
  <c r="E50" i="2"/>
  <c r="S52" i="2"/>
  <c r="M52" i="2"/>
  <c r="M59" i="2" s="1"/>
  <c r="W55" i="2"/>
  <c r="J61" i="2"/>
  <c r="V61" i="2"/>
  <c r="V65" i="2"/>
  <c r="P65" i="2"/>
  <c r="X78" i="2"/>
  <c r="X65" i="2" s="1"/>
  <c r="X89" i="2"/>
  <c r="V87" i="2"/>
  <c r="X90" i="2"/>
  <c r="X95" i="2"/>
  <c r="M101" i="2"/>
  <c r="X104" i="2"/>
  <c r="V107" i="2"/>
  <c r="X110" i="2"/>
  <c r="X113" i="2"/>
  <c r="N120" i="2"/>
  <c r="X118" i="2"/>
  <c r="X119" i="2"/>
  <c r="X123" i="2"/>
  <c r="X135" i="2"/>
  <c r="X136" i="2"/>
  <c r="W154" i="2"/>
  <c r="Y154" i="2" s="1"/>
  <c r="Z154" i="2" s="1"/>
  <c r="X155" i="2"/>
  <c r="V160" i="2"/>
  <c r="P168" i="2"/>
  <c r="J181" i="2"/>
  <c r="V181" i="2"/>
  <c r="X188" i="2"/>
  <c r="X190" i="2"/>
  <c r="X80" i="2"/>
  <c r="P79" i="2"/>
  <c r="X158" i="2"/>
  <c r="P160" i="2"/>
  <c r="H194" i="2"/>
  <c r="K29" i="1"/>
  <c r="H50" i="2"/>
  <c r="S141" i="2"/>
  <c r="W14" i="2"/>
  <c r="S13" i="2"/>
  <c r="Q26" i="2" s="1"/>
  <c r="X18" i="2"/>
  <c r="P17" i="2"/>
  <c r="N27" i="2" s="1"/>
  <c r="P27" i="2" s="1"/>
  <c r="P38" i="2"/>
  <c r="W48" i="2"/>
  <c r="W49" i="2"/>
  <c r="X53" i="2"/>
  <c r="V52" i="2"/>
  <c r="V59" i="2" s="1"/>
  <c r="P52" i="2"/>
  <c r="P59" i="2" s="1"/>
  <c r="X55" i="2"/>
  <c r="X57" i="2"/>
  <c r="X58" i="2"/>
  <c r="X84" i="2"/>
  <c r="V83" i="2"/>
  <c r="P83" i="2"/>
  <c r="X86" i="2"/>
  <c r="J87" i="2"/>
  <c r="W96" i="2"/>
  <c r="X98" i="2"/>
  <c r="X99" i="2"/>
  <c r="P101" i="2"/>
  <c r="W108" i="2"/>
  <c r="S107" i="2"/>
  <c r="M107" i="2"/>
  <c r="W111" i="2"/>
  <c r="E120" i="2"/>
  <c r="Q120" i="2"/>
  <c r="V133" i="2"/>
  <c r="M133" i="2"/>
  <c r="W132" i="2"/>
  <c r="M141" i="2"/>
  <c r="M149" i="2"/>
  <c r="W144" i="2"/>
  <c r="Y144" i="2" s="1"/>
  <c r="Z144" i="2" s="1"/>
  <c r="X145" i="2"/>
  <c r="W146" i="2"/>
  <c r="Y146" i="2" s="1"/>
  <c r="Z146" i="2" s="1"/>
  <c r="X151" i="2"/>
  <c r="V156" i="2"/>
  <c r="W152" i="2"/>
  <c r="W153" i="2"/>
  <c r="M166" i="2"/>
  <c r="S168" i="2"/>
  <c r="W170" i="2"/>
  <c r="W171" i="2"/>
  <c r="W20" i="2"/>
  <c r="G21" i="2"/>
  <c r="E28" i="2" s="1"/>
  <c r="G28" i="2" s="1"/>
  <c r="S21" i="2"/>
  <c r="Q28" i="2" s="1"/>
  <c r="S28" i="2" s="1"/>
  <c r="W23" i="2"/>
  <c r="W24" i="2"/>
  <c r="W31" i="2"/>
  <c r="J38" i="2"/>
  <c r="X43" i="2"/>
  <c r="V42" i="2"/>
  <c r="P42" i="2"/>
  <c r="X45" i="2"/>
  <c r="S65" i="2"/>
  <c r="M65" i="2"/>
  <c r="W78" i="2"/>
  <c r="E91" i="2"/>
  <c r="P87" i="2"/>
  <c r="M93" i="2"/>
  <c r="S93" i="2"/>
  <c r="P97" i="2"/>
  <c r="G97" i="2"/>
  <c r="S97" i="2"/>
  <c r="M112" i="2"/>
  <c r="G133" i="2"/>
  <c r="X124" i="2"/>
  <c r="X125" i="2"/>
  <c r="X128" i="2"/>
  <c r="X131" i="2"/>
  <c r="X137" i="2"/>
  <c r="X138" i="2"/>
  <c r="J156" i="2"/>
  <c r="V166" i="2"/>
  <c r="X164" i="2"/>
  <c r="X169" i="2"/>
  <c r="W186" i="2"/>
  <c r="M185" i="2"/>
  <c r="X172" i="2"/>
  <c r="V168" i="2"/>
  <c r="X175" i="2"/>
  <c r="X176" i="2"/>
  <c r="W190" i="2"/>
  <c r="W191" i="2"/>
  <c r="Y191" i="2" s="1"/>
  <c r="Z191" i="2" s="1"/>
  <c r="X192" i="2"/>
  <c r="P21" i="2"/>
  <c r="N28" i="2" s="1"/>
  <c r="P28" i="2" s="1"/>
  <c r="X24" i="2"/>
  <c r="M38" i="2"/>
  <c r="W40" i="2"/>
  <c r="Y40" i="2" s="1"/>
  <c r="Z40" i="2" s="1"/>
  <c r="W41" i="2"/>
  <c r="X47" i="2"/>
  <c r="X48" i="2"/>
  <c r="X49" i="2"/>
  <c r="T59" i="2"/>
  <c r="X62" i="2"/>
  <c r="X63" i="2"/>
  <c r="Y63" i="2" s="1"/>
  <c r="Z63" i="2" s="1"/>
  <c r="X64" i="2"/>
  <c r="Y64" i="2" s="1"/>
  <c r="Z64" i="2" s="1"/>
  <c r="G79" i="2"/>
  <c r="S79" i="2"/>
  <c r="S83" i="2"/>
  <c r="W85" i="2"/>
  <c r="W86" i="2"/>
  <c r="W89" i="2"/>
  <c r="W95" i="2"/>
  <c r="Y95" i="2" s="1"/>
  <c r="Z95" i="2" s="1"/>
  <c r="X96" i="2"/>
  <c r="M97" i="2"/>
  <c r="W99" i="2"/>
  <c r="J101" i="2"/>
  <c r="V101" i="2"/>
  <c r="W103" i="2"/>
  <c r="W104" i="2"/>
  <c r="P107" i="2"/>
  <c r="H120" i="2"/>
  <c r="W113" i="2"/>
  <c r="W117" i="2"/>
  <c r="S116" i="2"/>
  <c r="M116" i="2"/>
  <c r="W119" i="2"/>
  <c r="X122" i="2"/>
  <c r="X132" i="2"/>
  <c r="W136" i="2"/>
  <c r="W145" i="2"/>
  <c r="W151" i="2"/>
  <c r="W155" i="2"/>
  <c r="W159" i="2"/>
  <c r="S166" i="2"/>
  <c r="W163" i="2"/>
  <c r="W164" i="2"/>
  <c r="X165" i="2"/>
  <c r="M168" i="2"/>
  <c r="W172" i="2"/>
  <c r="Y172" i="2" s="1"/>
  <c r="Z172" i="2" s="1"/>
  <c r="S173" i="2"/>
  <c r="W175" i="2"/>
  <c r="Y175" i="2" s="1"/>
  <c r="Z175" i="2" s="1"/>
  <c r="W176" i="2"/>
  <c r="Y176" i="2" s="1"/>
  <c r="Z176" i="2" s="1"/>
  <c r="X180" i="2"/>
  <c r="X183" i="2"/>
  <c r="X184" i="2"/>
  <c r="E194" i="2"/>
  <c r="N194" i="2"/>
  <c r="V185" i="2"/>
  <c r="P185" i="2"/>
  <c r="W192" i="2"/>
  <c r="W193" i="2"/>
  <c r="S185" i="2"/>
  <c r="X15" i="2"/>
  <c r="W126" i="2"/>
  <c r="G13" i="2"/>
  <c r="X14" i="2"/>
  <c r="J13" i="2"/>
  <c r="W18" i="2"/>
  <c r="G29" i="2"/>
  <c r="S29" i="2"/>
  <c r="G46" i="2"/>
  <c r="S46" i="2"/>
  <c r="W53" i="2"/>
  <c r="G52" i="2"/>
  <c r="G59" i="2" s="1"/>
  <c r="Q59" i="2"/>
  <c r="G61" i="2"/>
  <c r="S61" i="2"/>
  <c r="G65" i="2"/>
  <c r="Q91" i="2"/>
  <c r="N91" i="2"/>
  <c r="W135" i="2"/>
  <c r="G141" i="2"/>
  <c r="X30" i="2"/>
  <c r="K91" i="2"/>
  <c r="M21" i="2"/>
  <c r="K28" i="2" s="1"/>
  <c r="M28" i="2" s="1"/>
  <c r="X23" i="2"/>
  <c r="W39" i="2"/>
  <c r="W43" i="2"/>
  <c r="G42" i="2"/>
  <c r="S42" i="2"/>
  <c r="T50" i="2"/>
  <c r="W54" i="2"/>
  <c r="K59" i="2"/>
  <c r="W58" i="2"/>
  <c r="M79" i="2"/>
  <c r="W80" i="2"/>
  <c r="H91" i="2"/>
  <c r="W84" i="2"/>
  <c r="G83" i="2"/>
  <c r="W94" i="2"/>
  <c r="G93" i="2"/>
  <c r="J107" i="2"/>
  <c r="X108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4" i="2"/>
  <c r="N50" i="2"/>
  <c r="M46" i="2"/>
  <c r="W47" i="2"/>
  <c r="S56" i="2"/>
  <c r="M61" i="2"/>
  <c r="W62" i="2"/>
  <c r="W110" i="2"/>
  <c r="X115" i="2"/>
  <c r="P133" i="2"/>
  <c r="X44" i="2"/>
  <c r="X54" i="2"/>
  <c r="X85" i="2"/>
  <c r="G87" i="2"/>
  <c r="S87" i="2"/>
  <c r="X94" i="2"/>
  <c r="J93" i="2"/>
  <c r="W102" i="2"/>
  <c r="G101" i="2"/>
  <c r="S101" i="2"/>
  <c r="P112" i="2"/>
  <c r="W114" i="2"/>
  <c r="G112" i="2"/>
  <c r="J116" i="2"/>
  <c r="X117" i="2"/>
  <c r="V116" i="2"/>
  <c r="W118" i="2"/>
  <c r="W143" i="2"/>
  <c r="M160" i="2"/>
  <c r="W158" i="2"/>
  <c r="X174" i="2"/>
  <c r="P173" i="2"/>
  <c r="W57" i="2"/>
  <c r="K120" i="2"/>
  <c r="X129" i="2"/>
  <c r="J133" i="2"/>
  <c r="W140" i="2"/>
  <c r="W162" i="2"/>
  <c r="G166" i="2"/>
  <c r="X163" i="2"/>
  <c r="J166" i="2"/>
  <c r="W182" i="2"/>
  <c r="G181" i="2"/>
  <c r="X186" i="2"/>
  <c r="J185" i="2"/>
  <c r="J42" i="2"/>
  <c r="J52" i="2"/>
  <c r="J59" i="2" s="1"/>
  <c r="J65" i="2"/>
  <c r="J83" i="2"/>
  <c r="M87" i="2"/>
  <c r="W88" i="2"/>
  <c r="W98" i="2"/>
  <c r="X111" i="2"/>
  <c r="J112" i="2"/>
  <c r="V112" i="2"/>
  <c r="P116" i="2"/>
  <c r="X127" i="2"/>
  <c r="G149" i="2"/>
  <c r="S149" i="2"/>
  <c r="X170" i="2"/>
  <c r="J168" i="2"/>
  <c r="G107" i="2"/>
  <c r="G116" i="2"/>
  <c r="J141" i="2"/>
  <c r="V141" i="2"/>
  <c r="J149" i="2"/>
  <c r="X143" i="2"/>
  <c r="V149" i="2"/>
  <c r="M156" i="2"/>
  <c r="X159" i="2"/>
  <c r="J160" i="2"/>
  <c r="X162" i="2"/>
  <c r="P166" i="2"/>
  <c r="X182" i="2"/>
  <c r="P181" i="2"/>
  <c r="K194" i="2"/>
  <c r="W187" i="2"/>
  <c r="G185" i="2"/>
  <c r="P141" i="2"/>
  <c r="G156" i="2"/>
  <c r="S156" i="2"/>
  <c r="W174" i="2"/>
  <c r="G173" i="2"/>
  <c r="P149" i="2"/>
  <c r="G160" i="2"/>
  <c r="S160" i="2"/>
  <c r="W169" i="2"/>
  <c r="G168" i="2"/>
  <c r="W183" i="2"/>
  <c r="Q194" i="2"/>
  <c r="Y138" i="2" l="1"/>
  <c r="Z138" i="2" s="1"/>
  <c r="Y180" i="2"/>
  <c r="Z180" i="2" s="1"/>
  <c r="Y82" i="2"/>
  <c r="Z82" i="2" s="1"/>
  <c r="Y41" i="2"/>
  <c r="Z41" i="2" s="1"/>
  <c r="Y188" i="2"/>
  <c r="Z188" i="2" s="1"/>
  <c r="Y81" i="2"/>
  <c r="Z81" i="2" s="1"/>
  <c r="Y171" i="2"/>
  <c r="Z171" i="2" s="1"/>
  <c r="Y193" i="2"/>
  <c r="Z193" i="2" s="1"/>
  <c r="Y126" i="2"/>
  <c r="Z126" i="2" s="1"/>
  <c r="Y129" i="2"/>
  <c r="Z129" i="2" s="1"/>
  <c r="Y31" i="2"/>
  <c r="Z31" i="2" s="1"/>
  <c r="Y100" i="2"/>
  <c r="Z100" i="2" s="1"/>
  <c r="X29" i="2"/>
  <c r="Y125" i="2"/>
  <c r="Z125" i="2" s="1"/>
  <c r="Y20" i="2"/>
  <c r="Z20" i="2" s="1"/>
  <c r="Y111" i="2"/>
  <c r="Z111" i="2" s="1"/>
  <c r="Y124" i="2"/>
  <c r="Z124" i="2" s="1"/>
  <c r="Y90" i="2"/>
  <c r="Z90" i="2" s="1"/>
  <c r="Y35" i="2"/>
  <c r="Z35" i="2" s="1"/>
  <c r="X101" i="2"/>
  <c r="W133" i="2"/>
  <c r="V194" i="2"/>
  <c r="V50" i="2"/>
  <c r="Y55" i="2"/>
  <c r="Z55" i="2" s="1"/>
  <c r="Y165" i="2"/>
  <c r="Z165" i="2" s="1"/>
  <c r="Y104" i="2"/>
  <c r="Z104" i="2" s="1"/>
  <c r="Y190" i="2"/>
  <c r="Z190" i="2" s="1"/>
  <c r="N25" i="2"/>
  <c r="X87" i="2"/>
  <c r="Y103" i="2"/>
  <c r="Z103" i="2" s="1"/>
  <c r="Y184" i="2"/>
  <c r="Z184" i="2" s="1"/>
  <c r="M120" i="2"/>
  <c r="Y137" i="2"/>
  <c r="Z137" i="2" s="1"/>
  <c r="X42" i="2"/>
  <c r="W21" i="2"/>
  <c r="X156" i="2"/>
  <c r="P50" i="2"/>
  <c r="X79" i="2"/>
  <c r="Y16" i="2"/>
  <c r="Z16" i="2" s="1"/>
  <c r="Y113" i="2"/>
  <c r="Z113" i="2" s="1"/>
  <c r="Y122" i="2"/>
  <c r="Z122" i="2" s="1"/>
  <c r="X160" i="2"/>
  <c r="Y163" i="2"/>
  <c r="Z163" i="2" s="1"/>
  <c r="X97" i="2"/>
  <c r="X112" i="2"/>
  <c r="Y155" i="2"/>
  <c r="Z155" i="2" s="1"/>
  <c r="Y153" i="2"/>
  <c r="Z153" i="2" s="1"/>
  <c r="P120" i="2"/>
  <c r="Y140" i="2"/>
  <c r="Z140" i="2" s="1"/>
  <c r="Y114" i="2"/>
  <c r="Z114" i="2" s="1"/>
  <c r="S59" i="2"/>
  <c r="Y151" i="2"/>
  <c r="Z151" i="2" s="1"/>
  <c r="Y99" i="2"/>
  <c r="Z99" i="2" s="1"/>
  <c r="Y89" i="2"/>
  <c r="Z89" i="2" s="1"/>
  <c r="Y128" i="2"/>
  <c r="Z128" i="2" s="1"/>
  <c r="P91" i="2"/>
  <c r="Y15" i="2"/>
  <c r="Z15" i="2" s="1"/>
  <c r="Y139" i="2"/>
  <c r="Z139" i="2" s="1"/>
  <c r="S91" i="2"/>
  <c r="Y164" i="2"/>
  <c r="Z164" i="2" s="1"/>
  <c r="Y45" i="2"/>
  <c r="Z45" i="2" s="1"/>
  <c r="Y187" i="2"/>
  <c r="Z187" i="2" s="1"/>
  <c r="Y115" i="2"/>
  <c r="Z115" i="2" s="1"/>
  <c r="Y119" i="2"/>
  <c r="Z119" i="2" s="1"/>
  <c r="V91" i="2"/>
  <c r="X17" i="2"/>
  <c r="X52" i="2"/>
  <c r="M105" i="2"/>
  <c r="M50" i="2"/>
  <c r="X28" i="2"/>
  <c r="Y23" i="2"/>
  <c r="Z23" i="2" s="1"/>
  <c r="P194" i="2"/>
  <c r="Y136" i="2"/>
  <c r="Z136" i="2" s="1"/>
  <c r="V105" i="2"/>
  <c r="Y78" i="2"/>
  <c r="Z78" i="2" s="1"/>
  <c r="Y152" i="2"/>
  <c r="Z152" i="2" s="1"/>
  <c r="Y127" i="2"/>
  <c r="Z127" i="2" s="1"/>
  <c r="J91" i="2"/>
  <c r="X13" i="2"/>
  <c r="S194" i="2"/>
  <c r="M194" i="2"/>
  <c r="Y131" i="2"/>
  <c r="Z131" i="2" s="1"/>
  <c r="P105" i="2"/>
  <c r="W13" i="2"/>
  <c r="Y123" i="2"/>
  <c r="Z123" i="2" s="1"/>
  <c r="Y159" i="2"/>
  <c r="Z159" i="2" s="1"/>
  <c r="W156" i="2"/>
  <c r="X173" i="2"/>
  <c r="G91" i="2"/>
  <c r="Y58" i="2"/>
  <c r="Z58" i="2" s="1"/>
  <c r="S120" i="2"/>
  <c r="Y132" i="2"/>
  <c r="Z132" i="2" s="1"/>
  <c r="Y96" i="2"/>
  <c r="Z96" i="2" s="1"/>
  <c r="X56" i="2"/>
  <c r="X166" i="2"/>
  <c r="X168" i="2"/>
  <c r="J50" i="2"/>
  <c r="X185" i="2"/>
  <c r="X141" i="2"/>
  <c r="J105" i="2"/>
  <c r="W28" i="2"/>
  <c r="G50" i="2"/>
  <c r="X61" i="2"/>
  <c r="X46" i="2"/>
  <c r="Y24" i="2"/>
  <c r="Z24" i="2" s="1"/>
  <c r="Y49" i="2"/>
  <c r="Z49" i="2" s="1"/>
  <c r="Y183" i="2"/>
  <c r="Z183" i="2" s="1"/>
  <c r="X181" i="2"/>
  <c r="X149" i="2"/>
  <c r="S105" i="2"/>
  <c r="X93" i="2"/>
  <c r="Y85" i="2"/>
  <c r="Z85" i="2" s="1"/>
  <c r="X83" i="2"/>
  <c r="P25" i="2"/>
  <c r="P36" i="2" s="1"/>
  <c r="Y192" i="2"/>
  <c r="Z192" i="2" s="1"/>
  <c r="Y145" i="2"/>
  <c r="Z145" i="2" s="1"/>
  <c r="Y86" i="2"/>
  <c r="Z86" i="2" s="1"/>
  <c r="Y48" i="2"/>
  <c r="Z48" i="2" s="1"/>
  <c r="Y169" i="2"/>
  <c r="Z169" i="2" s="1"/>
  <c r="W168" i="2"/>
  <c r="W83" i="2"/>
  <c r="Y84" i="2"/>
  <c r="Z84" i="2" s="1"/>
  <c r="W65" i="2"/>
  <c r="Y65" i="2" s="1"/>
  <c r="Z65" i="2" s="1"/>
  <c r="Y18" i="2"/>
  <c r="Z18" i="2" s="1"/>
  <c r="W17" i="2"/>
  <c r="W185" i="2"/>
  <c r="W97" i="2"/>
  <c r="Y98" i="2"/>
  <c r="Z98" i="2" s="1"/>
  <c r="W56" i="2"/>
  <c r="Y57" i="2"/>
  <c r="Z57" i="2" s="1"/>
  <c r="W149" i="2"/>
  <c r="Y143" i="2"/>
  <c r="Z143" i="2" s="1"/>
  <c r="V120" i="2"/>
  <c r="Y102" i="2"/>
  <c r="Z102" i="2" s="1"/>
  <c r="W101" i="2"/>
  <c r="W29" i="2"/>
  <c r="Y30" i="2"/>
  <c r="Z30" i="2" s="1"/>
  <c r="X21" i="2"/>
  <c r="Y170" i="2"/>
  <c r="Z170" i="2" s="1"/>
  <c r="Y94" i="2"/>
  <c r="Z94" i="2" s="1"/>
  <c r="W93" i="2"/>
  <c r="Y54" i="2"/>
  <c r="Z54" i="2" s="1"/>
  <c r="W112" i="2"/>
  <c r="Y112" i="2" s="1"/>
  <c r="Z112" i="2" s="1"/>
  <c r="H26" i="2"/>
  <c r="T25" i="2"/>
  <c r="V27" i="2"/>
  <c r="Y135" i="2"/>
  <c r="Z135" i="2" s="1"/>
  <c r="W141" i="2"/>
  <c r="S26" i="2"/>
  <c r="S25" i="2" s="1"/>
  <c r="S36" i="2" s="1"/>
  <c r="Q25" i="2"/>
  <c r="Y186" i="2"/>
  <c r="Z186" i="2" s="1"/>
  <c r="W87" i="2"/>
  <c r="Y88" i="2"/>
  <c r="Z88" i="2" s="1"/>
  <c r="W181" i="2"/>
  <c r="Y182" i="2"/>
  <c r="Z182" i="2" s="1"/>
  <c r="W166" i="2"/>
  <c r="Y162" i="2"/>
  <c r="Z162" i="2" s="1"/>
  <c r="X116" i="2"/>
  <c r="Y117" i="2"/>
  <c r="Z117" i="2" s="1"/>
  <c r="X107" i="2"/>
  <c r="Y108" i="2"/>
  <c r="Z108" i="2" s="1"/>
  <c r="Y80" i="2"/>
  <c r="Z80" i="2" s="1"/>
  <c r="W79" i="2"/>
  <c r="W42" i="2"/>
  <c r="Y43" i="2"/>
  <c r="Z43" i="2" s="1"/>
  <c r="Y53" i="2"/>
  <c r="Z53" i="2" s="1"/>
  <c r="W52" i="2"/>
  <c r="M26" i="2"/>
  <c r="M25" i="2" s="1"/>
  <c r="M36" i="2" s="1"/>
  <c r="K25" i="2"/>
  <c r="Y22" i="2"/>
  <c r="Z22" i="2" s="1"/>
  <c r="Y14" i="2"/>
  <c r="Z14" i="2" s="1"/>
  <c r="Y110" i="2"/>
  <c r="Z110" i="2" s="1"/>
  <c r="W107" i="2"/>
  <c r="G105" i="2"/>
  <c r="G120" i="2"/>
  <c r="W173" i="2"/>
  <c r="Y174" i="2"/>
  <c r="Z174" i="2" s="1"/>
  <c r="G194" i="2"/>
  <c r="M91" i="2"/>
  <c r="J194" i="2"/>
  <c r="Y158" i="2"/>
  <c r="Z158" i="2" s="1"/>
  <c r="W160" i="2"/>
  <c r="Y118" i="2"/>
  <c r="Z118" i="2" s="1"/>
  <c r="W116" i="2"/>
  <c r="J120" i="2"/>
  <c r="Y62" i="2"/>
  <c r="Z62" i="2" s="1"/>
  <c r="W61" i="2"/>
  <c r="Y47" i="2"/>
  <c r="Z47" i="2" s="1"/>
  <c r="W46" i="2"/>
  <c r="Y44" i="2"/>
  <c r="Z44" i="2" s="1"/>
  <c r="W27" i="2"/>
  <c r="X133" i="2"/>
  <c r="Y133" i="2" s="1"/>
  <c r="Z133" i="2" s="1"/>
  <c r="Y39" i="2"/>
  <c r="Z39" i="2" s="1"/>
  <c r="W38" i="2"/>
  <c r="Y38" i="2" s="1"/>
  <c r="Z38" i="2" s="1"/>
  <c r="S50" i="2"/>
  <c r="E26" i="2"/>
  <c r="Y168" i="2" l="1"/>
  <c r="Z168" i="2" s="1"/>
  <c r="Y149" i="2"/>
  <c r="Z149" i="2" s="1"/>
  <c r="Y29" i="2"/>
  <c r="Z29" i="2" s="1"/>
  <c r="Y13" i="2"/>
  <c r="Z13" i="2" s="1"/>
  <c r="Y101" i="2"/>
  <c r="Z101" i="2" s="1"/>
  <c r="Y97" i="2"/>
  <c r="Z97" i="2" s="1"/>
  <c r="Y21" i="2"/>
  <c r="Z21" i="2" s="1"/>
  <c r="Y42" i="2"/>
  <c r="Z42" i="2" s="1"/>
  <c r="Y17" i="2"/>
  <c r="Z17" i="2" s="1"/>
  <c r="Y160" i="2"/>
  <c r="Z160" i="2" s="1"/>
  <c r="Y79" i="2"/>
  <c r="Z79" i="2" s="1"/>
  <c r="X50" i="2"/>
  <c r="Y156" i="2"/>
  <c r="Z156" i="2" s="1"/>
  <c r="X105" i="2"/>
  <c r="Y52" i="2"/>
  <c r="Z52" i="2" s="1"/>
  <c r="P195" i="2"/>
  <c r="P197" i="2" s="1"/>
  <c r="X194" i="2"/>
  <c r="X59" i="2"/>
  <c r="Y181" i="2"/>
  <c r="Z181" i="2" s="1"/>
  <c r="X91" i="2"/>
  <c r="S195" i="2"/>
  <c r="L27" i="1" s="1"/>
  <c r="S197" i="2" s="1"/>
  <c r="Y28" i="2"/>
  <c r="Z28" i="2" s="1"/>
  <c r="Y166" i="2"/>
  <c r="Z166" i="2" s="1"/>
  <c r="Y141" i="2"/>
  <c r="Z141" i="2" s="1"/>
  <c r="Y107" i="2"/>
  <c r="Z107" i="2" s="1"/>
  <c r="Y61" i="2"/>
  <c r="Z61" i="2" s="1"/>
  <c r="Y173" i="2"/>
  <c r="Z173" i="2" s="1"/>
  <c r="Y83" i="2"/>
  <c r="Z83" i="2" s="1"/>
  <c r="G26" i="2"/>
  <c r="E25" i="2"/>
  <c r="Y87" i="2"/>
  <c r="Z87" i="2" s="1"/>
  <c r="W91" i="2"/>
  <c r="W105" i="2"/>
  <c r="Y93" i="2"/>
  <c r="Z93" i="2" s="1"/>
  <c r="W194" i="2"/>
  <c r="Y185" i="2"/>
  <c r="Z185" i="2" s="1"/>
  <c r="W50" i="2"/>
  <c r="Y46" i="2"/>
  <c r="Z46" i="2" s="1"/>
  <c r="W120" i="2"/>
  <c r="Y116" i="2"/>
  <c r="Z116" i="2" s="1"/>
  <c r="J26" i="2"/>
  <c r="H25" i="2"/>
  <c r="W59" i="2"/>
  <c r="Y56" i="2"/>
  <c r="Z56" i="2" s="1"/>
  <c r="M195" i="2"/>
  <c r="M197" i="2" s="1"/>
  <c r="X120" i="2"/>
  <c r="V25" i="2"/>
  <c r="V36" i="2" s="1"/>
  <c r="V195" i="2" s="1"/>
  <c r="L28" i="1" s="1"/>
  <c r="X27" i="2"/>
  <c r="Y27" i="2" s="1"/>
  <c r="Z27" i="2" s="1"/>
  <c r="Y120" i="2" l="1"/>
  <c r="Z120" i="2" s="1"/>
  <c r="Y105" i="2"/>
  <c r="Z105" i="2" s="1"/>
  <c r="Y50" i="2"/>
  <c r="Z50" i="2" s="1"/>
  <c r="Y91" i="2"/>
  <c r="Z91" i="2" s="1"/>
  <c r="Y59" i="2"/>
  <c r="Z59" i="2" s="1"/>
  <c r="Y194" i="2"/>
  <c r="Z194" i="2" s="1"/>
  <c r="X26" i="2"/>
  <c r="X25" i="2" s="1"/>
  <c r="X36" i="2" s="1"/>
  <c r="X195" i="2" s="1"/>
  <c r="J25" i="2"/>
  <c r="J36" i="2" s="1"/>
  <c r="J195" i="2" s="1"/>
  <c r="C28" i="1" s="1"/>
  <c r="G25" i="2"/>
  <c r="G36" i="2" s="1"/>
  <c r="G195" i="2" s="1"/>
  <c r="C27" i="1" s="1"/>
  <c r="W26" i="2"/>
  <c r="V197" i="2"/>
  <c r="L30" i="1"/>
  <c r="Y26" i="2" l="1"/>
  <c r="Z26" i="2" s="1"/>
  <c r="W25" i="2"/>
  <c r="G197" i="2"/>
  <c r="N27" i="1"/>
  <c r="B27" i="1" s="1"/>
  <c r="J197" i="2"/>
  <c r="N28" i="1"/>
  <c r="B28" i="1" s="1"/>
  <c r="C30" i="1"/>
  <c r="B29" i="1" l="1"/>
  <c r="B30" i="1" s="1"/>
  <c r="Y25" i="2"/>
  <c r="Z25" i="2" s="1"/>
  <c r="W36" i="2"/>
  <c r="X197" i="2"/>
  <c r="N30" i="1"/>
  <c r="I28" i="1"/>
  <c r="I30" i="1" s="1"/>
  <c r="M29" i="1"/>
  <c r="M30" i="1" s="1"/>
  <c r="K28" i="1"/>
  <c r="K30" i="1" s="1"/>
  <c r="I27" i="1"/>
  <c r="K27" i="1"/>
  <c r="W195" i="2" l="1"/>
  <c r="W197" i="2" s="1"/>
  <c r="Y36" i="2"/>
  <c r="Y195" i="2" l="1"/>
  <c r="Z195" i="2" s="1"/>
  <c r="Z36" i="2"/>
</calcChain>
</file>

<file path=xl/sharedStrings.xml><?xml version="1.0" encoding="utf-8"?>
<sst xmlns="http://schemas.openxmlformats.org/spreadsheetml/2006/main" count="717" uniqueCount="392">
  <si>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</si>
  <si>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</si>
  <si>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</si>
  <si>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</si>
  <si>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</si>
  <si>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</si>
  <si>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</si>
  <si>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</si>
  <si>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</si>
  <si>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</si>
  <si>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</si>
  <si>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</si>
  <si>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</si>
  <si>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</si>
  <si>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</si>
  <si>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</si>
  <si>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</si>
  <si>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</si>
  <si>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</si>
  <si>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</si>
  <si>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</si>
  <si>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</si>
  <si>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</si>
  <si>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</si>
  <si>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</si>
  <si>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</si>
  <si>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</si>
  <si>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</si>
  <si>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</si>
  <si>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</si>
  <si>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</si>
  <si>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</si>
  <si>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</si>
  <si>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</si>
  <si>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</si>
  <si>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</si>
  <si>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</si>
  <si>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</si>
  <si>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</si>
  <si>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</si>
  <si>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</si>
  <si>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</si>
  <si>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</si>
  <si>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</si>
  <si>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</si>
  <si>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</si>
  <si>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</si>
  <si>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</si>
  <si>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</si>
  <si>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</si>
  <si>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</si>
  <si>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</si>
  <si>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</si>
  <si>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</si>
  <si>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</si>
  <si>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</si>
  <si>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</si>
  <si>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</si>
  <si>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</si>
  <si>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</si>
  <si>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</si>
  <si>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</si>
  <si>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</si>
  <si>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</si>
  <si>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</si>
  <si>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</si>
  <si>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</si>
  <si>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</si>
  <si>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</si>
  <si>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</si>
  <si>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</si>
  <si>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</si>
  <si>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</si>
  <si>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</si>
  <si>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</si>
  <si>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</si>
  <si>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</si>
  <si>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</si>
  <si>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</si>
  <si>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</si>
  <si>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</si>
  <si>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</si>
  <si>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</si>
  <si>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</si>
  <si>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</si>
  <si>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</si>
  <si>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</si>
  <si>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</si>
  <si>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</si>
  <si>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</si>
  <si>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</si>
  <si>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</si>
  <si>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</si>
  <si>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</si>
  <si>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</si>
  <si>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</si>
  <si>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</si>
  <si>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</si>
  <si>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</si>
  <si>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</si>
  <si>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</si>
  <si>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</si>
  <si>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</si>
  <si>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</si>
  <si>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</si>
  <si>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</si>
  <si>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</si>
  <si>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</si>
  <si>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</si>
  <si>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</si>
  <si>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</si>
  <si>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</si>
  <si>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</si>
  <si>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</si>
  <si>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</si>
  <si>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</si>
  <si>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</si>
  <si>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</si>
  <si>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</si>
  <si>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</si>
  <si>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</si>
  <si>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</si>
  <si>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</si>
  <si>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</si>
  <si>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</si>
  <si>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</si>
  <si>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</si>
  <si>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</si>
  <si>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</si>
  <si>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</si>
  <si>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</si>
  <si>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</si>
  <si>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</si>
  <si>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</si>
  <si>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</si>
  <si>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</si>
  <si>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</si>
  <si>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</si>
  <si>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</si>
  <si>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</si>
  <si>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</si>
  <si>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</si>
  <si>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</si>
  <si>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</si>
  <si>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</si>
  <si>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</si>
  <si>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</si>
  <si>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</si>
  <si>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</si>
  <si>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</si>
  <si>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</si>
  <si>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</si>
  <si>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</si>
  <si>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</si>
  <si>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</si>
  <si>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</si>
  <si>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</si>
  <si>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</si>
  <si>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</si>
  <si>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</si>
  <si>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</si>
  <si>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</si>
  <si>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</si>
  <si>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</si>
  <si>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</si>
  <si>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</si>
  <si>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</si>
  <si>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</si>
  <si>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</si>
  <si>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</si>
  <si>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</si>
  <si>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</si>
  <si>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</si>
  <si>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</si>
  <si>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</si>
  <si>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</si>
  <si>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</si>
  <si>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</si>
  <si>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</si>
  <si>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</si>
  <si>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</si>
  <si>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</si>
  <si>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</si>
  <si>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</si>
  <si>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</si>
  <si>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</si>
  <si>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</si>
  <si>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</si>
  <si>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</si>
  <si>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</si>
  <si>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</si>
  <si>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</si>
  <si>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</si>
  <si>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</si>
  <si>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</si>
  <si>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</si>
  <si>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</si>
  <si>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</si>
  <si>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</si>
  <si>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</si>
  <si>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</si>
  <si>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</si>
  <si>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</si>
  <si>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</si>
  <si>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</si>
  <si>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</si>
  <si>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</si>
  <si>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</si>
  <si>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</si>
  <si>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</si>
  <si>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</si>
  <si>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</si>
  <si>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</si>
  <si>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</si>
  <si>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</si>
  <si>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</si>
  <si>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</si>
  <si>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</si>
  <si>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</si>
  <si>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</si>
  <si>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</si>
  <si>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</si>
  <si>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</si>
  <si>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</si>
  <si>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</si>
  <si>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</si>
  <si>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</si>
  <si>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</si>
  <si>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</si>
  <si>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</si>
  <si>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</si>
  <si>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</si>
  <si>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</si>
  <si>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</si>
  <si>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</si>
  <si>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</si>
  <si>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</si>
  <si>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</si>
  <si>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</si>
  <si>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</si>
  <si>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</si>
  <si>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</si>
  <si>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</si>
  <si>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</si>
  <si>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</si>
  <si>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</si>
  <si>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</si>
  <si>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</si>
  <si>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</si>
  <si>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</si>
  <si>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</si>
  <si>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</si>
  <si>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</si>
  <si>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</si>
  <si>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</si>
  <si>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</si>
  <si>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</si>
  <si>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</si>
  <si>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</si>
  <si>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</si>
  <si>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</si>
  <si>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</si>
  <si>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</si>
  <si>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</si>
  <si>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</si>
  <si>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</si>
  <si>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</si>
  <si>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</si>
  <si>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</si>
  <si>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</si>
  <si>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</si>
  <si>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</si>
  <si>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</si>
  <si>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</si>
  <si>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</si>
  <si>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</si>
  <si>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</si>
  <si>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</si>
  <si>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</si>
  <si>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</si>
  <si>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</si>
  <si>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</si>
  <si>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</si>
  <si>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</si>
  <si>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</si>
  <si>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</si>
  <si>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</si>
  <si>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</si>
  <si>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</si>
  <si>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</si>
  <si>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</si>
  <si>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</si>
  <si>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</si>
  <si>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</si>
  <si>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</si>
  <si>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</si>
  <si>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</si>
  <si>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</si>
  <si>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</si>
  <si>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</si>
  <si>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</si>
  <si>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</si>
  <si>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</si>
  <si>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</si>
  <si>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</si>
  <si>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</si>
  <si>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</si>
  <si>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</si>
  <si>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</si>
  <si>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</si>
  <si>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</si>
  <si>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</si>
  <si>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</si>
  <si>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</si>
  <si>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</si>
  <si>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</si>
  <si>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</si>
  <si>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</si>
  <si>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</si>
  <si>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</si>
  <si>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</si>
  <si>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</si>
  <si>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</si>
  <si>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</si>
  <si>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1.5.4</t>
  </si>
  <si>
    <t>1.5.5</t>
  </si>
  <si>
    <t>Оренда транспортного засобу для перевезення обладнання по м. Києву під час зйомок на термін 7 днів по  8 год в день</t>
  </si>
  <si>
    <t xml:space="preserve">Жорсткий диск LaCie Rugged Mini 4 TB LAC9000633 2.5 USB 3.0 External
</t>
  </si>
  <si>
    <t>Зовнішній жорсткий диск Kesu K1 500Gb USB 3.0 Black + кейс</t>
  </si>
  <si>
    <t>Послуги дизайнера</t>
  </si>
  <si>
    <t>Переклад субтитрів з української мови на англійську</t>
  </si>
  <si>
    <t xml:space="preserve">Бухгалтерські послуги: (варість послуг становить 4 місяців*11000 грн=44000 грн.) </t>
  </si>
  <si>
    <t>Відбір та синхронізація матеріалу</t>
  </si>
  <si>
    <t>Чорновий монтаж фільму</t>
  </si>
  <si>
    <t xml:space="preserve">Кольорокорекція і титри
</t>
  </si>
  <si>
    <t>Послуги мастерингу</t>
  </si>
  <si>
    <t>13.2.5</t>
  </si>
  <si>
    <t>Фінальне зведення  звукової доріжки; чистка діалогів та синхронних шумів; послуги зі створення та накладання спецефектів та попереднього зведення звукових доріжок</t>
  </si>
  <si>
    <t>13.2.6</t>
  </si>
  <si>
    <t>Створення SRT-файлів</t>
  </si>
  <si>
    <t>Відновлення культурно-мистецької діяльності</t>
  </si>
  <si>
    <t>Відновлення культурно-мистецької діяльності (культурно-мистецькі проєкти)</t>
  </si>
  <si>
    <t>Громадська організація "Мистецтво про права"</t>
  </si>
  <si>
    <t>"ОКУПОВАНІ"</t>
  </si>
  <si>
    <t xml:space="preserve">липень </t>
  </si>
  <si>
    <t>15 листопада</t>
  </si>
  <si>
    <t>за період з липня по 15 листопада 2023 року</t>
  </si>
  <si>
    <t>від "30" червня 2023 року</t>
  </si>
  <si>
    <t>до Договору про надання гранту №5RCA11-29203</t>
  </si>
  <si>
    <t>Голова організації</t>
  </si>
  <si>
    <t>Іванців О.К.</t>
  </si>
  <si>
    <t>Заславська Надія Аркадіївна, менеджерка проєкту</t>
  </si>
  <si>
    <t>Іванців Оксана Корнелівна, продюсерка</t>
  </si>
  <si>
    <t>Ганжа Тетяна Миколаївна, режисерка</t>
  </si>
  <si>
    <t>Авраменко Наталя Дмитрівна, звукорежисерка</t>
  </si>
  <si>
    <t>Кириченко Олена Вадимівна, кінооператорка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</si>
  <si>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</si>
  <si>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</si>
  <si>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</si>
  <si>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</si>
  <si>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</si>
  <si>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</si>
  <si>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</si>
  <si>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</si>
  <si>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</si>
  <si>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Камера Blackmagic URSA Mini 4.6K (EF)</t>
  </si>
  <si>
    <t>діб</t>
  </si>
  <si>
    <t>Об'єктиви Carl Zeiss CP.2 21 mm/T* 2.9, Carl Zeiss CP.2 35 mm/T* 1.5, Carl Zeiss CP.2 50 mm/T* 1.5, Carl Zeiss Super Speed CP.2 85/T1.5 (EF/PL)</t>
  </si>
  <si>
    <t xml:space="preserve">LanParte V-Mount 150Wh батарея та кріплення </t>
  </si>
  <si>
    <t>Наплічна система стабілізації LANPARTE SHR - 01</t>
  </si>
  <si>
    <t>Монітор Blackmagic Video Assist 5" 1920x1080 Touch</t>
  </si>
  <si>
    <t xml:space="preserve">Aputure Amaran 200x освітлювач </t>
  </si>
  <si>
    <t>Aputure Amaran 100x освітлювач</t>
  </si>
  <si>
    <t>Звуковий рекордер Zoom H5</t>
  </si>
  <si>
    <t>Звуковий рекордер Zoom F1-SP</t>
  </si>
  <si>
    <t>Звуковий рекордер Zoom F1-LP(3шт*150грн*15 днів)</t>
  </si>
  <si>
    <t xml:space="preserve">Радіомікрофонна система Sennheiser EW 112P G4 (4шт*300грн*25змін)
</t>
  </si>
  <si>
    <t>Направлений мікрофон з вітрозахистом Senheisser ME 67</t>
  </si>
  <si>
    <t>Карти пам'яті SanDisk microSDHC 32GB Extreme Pro (2шт*15грн*15 днів)</t>
  </si>
  <si>
    <t>4.2.13</t>
  </si>
  <si>
    <t>годин</t>
  </si>
  <si>
    <t>сторінки</t>
  </si>
  <si>
    <t>місяць</t>
  </si>
  <si>
    <t>13.2.7</t>
  </si>
  <si>
    <t>зміна</t>
  </si>
  <si>
    <t>Гладюк Іван Дмитровис, звукорежисер</t>
  </si>
  <si>
    <t>1.5.6</t>
  </si>
  <si>
    <t>6.1.4</t>
  </si>
  <si>
    <t>В Наталії Авраменко стались накладки у робочому графіку і вона не могла працювати і ті дні, коли у нас були зйомки, тому ми змушені були її замінити. Ми попередили Фонд та отримали відповідь, що зміна звукооператора не потребує підписання Додаткової угоди</t>
  </si>
  <si>
    <t xml:space="preserve"> Ми попередили Фонд та отримали відповідь, що зміна звукооператора не потребує підписання Додаткової угоди</t>
  </si>
  <si>
    <t>Першопочатково ми планували провести 15 знімальних днів, але згодом внусли зміни в бюджет, щоб отримати 19 знімальних днів. Також нам вдалось трошки зекономити бюджет, купивши хардиски по акції, за зекономлені гроші ми виріщили придбати додатковий хард диск, оскільки у нас було більше знімального матеріалу, ніж планувалось спочатку. Також важливо було, щоб цей диск був противоударний, оскільки ми багато подоружували і мали бути впевнені у безпеці збереження знімального матеріалу.</t>
  </si>
  <si>
    <t xml:space="preserve">Накопичувач зовнішній SSD 2,5* USB 2.0TBSamsung T7 Titan Gray (MU-PC2T0T/WW)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</si>
</sst>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49" fontId="5" fillId="8" borderId="23" xfId="0" applyNumberFormat="1" applyFont="1" applyFill="1" applyBorder="1" applyAlignment="1">
      <alignment horizontal="center" vertical="top"/>
    </xf>
    <xf numFmtId="4" fontId="5" fillId="10" borderId="24" xfId="0" applyNumberFormat="1" applyFont="1" applyFill="1" applyBorder="1" applyAlignment="1">
      <alignment horizontal="right" vertical="top"/>
    </xf>
    <xf numFmtId="4" fontId="5" fillId="8" borderId="26" xfId="0" applyNumberFormat="1" applyFont="1" applyFill="1" applyBorder="1" applyAlignment="1">
      <alignment horizontal="right" vertical="top"/>
    </xf>
    <xf numFmtId="49" fontId="5" fillId="9" borderId="23" xfId="0" applyNumberFormat="1" applyFont="1" applyFill="1" applyBorder="1" applyAlignment="1">
      <alignment vertical="top" wrapText="1"/>
    </xf>
    <xf numFmtId="4" fontId="1" fillId="11" borderId="24" xfId="0" applyNumberFormat="1" applyFont="1" applyFill="1" applyBorder="1" applyAlignment="1">
      <alignment horizontal="right" vertical="top"/>
    </xf>
    <xf numFmtId="4" fontId="5" fillId="8" borderId="23" xfId="0" applyNumberFormat="1" applyFont="1" applyFill="1" applyBorder="1" applyAlignment="1">
      <alignment horizontal="right" vertical="top"/>
    </xf>
    <xf numFmtId="2" fontId="5" fillId="8" borderId="24" xfId="0" applyNumberFormat="1" applyFont="1" applyFill="1" applyBorder="1" applyAlignment="1">
      <alignment vertical="top"/>
    </xf>
    <xf numFmtId="49" fontId="5" fillId="0" borderId="25" xfId="0" applyNumberFormat="1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10" borderId="23" xfId="0" applyNumberFormat="1" applyFont="1" applyFill="1" applyBorder="1" applyAlignment="1">
      <alignment horizontal="left" vertical="top" wrapText="1"/>
    </xf>
    <xf numFmtId="49" fontId="5" fillId="10" borderId="23" xfId="0" applyNumberFormat="1" applyFont="1" applyFill="1" applyBorder="1" applyAlignment="1">
      <alignment horizontal="center" vertical="top"/>
    </xf>
    <xf numFmtId="4" fontId="5" fillId="10" borderId="26" xfId="0" applyNumberFormat="1" applyFont="1" applyFill="1" applyBorder="1" applyAlignment="1">
      <alignment horizontal="right" vertical="top"/>
    </xf>
    <xf numFmtId="49" fontId="5" fillId="8" borderId="23" xfId="0" applyNumberFormat="1" applyFont="1" applyFill="1" applyBorder="1" applyAlignment="1">
      <alignment vertical="top" wrapText="1"/>
    </xf>
    <xf numFmtId="49" fontId="5" fillId="8" borderId="70" xfId="0" applyNumberFormat="1" applyFont="1" applyFill="1" applyBorder="1" applyAlignment="1">
      <alignment vertical="top" wrapText="1"/>
    </xf>
    <xf numFmtId="49" fontId="5" fillId="8" borderId="70" xfId="0" applyNumberFormat="1" applyFont="1" applyFill="1" applyBorder="1" applyAlignment="1">
      <alignment horizontal="center" vertical="top"/>
    </xf>
    <xf numFmtId="4" fontId="5" fillId="8" borderId="28" xfId="0" applyNumberFormat="1" applyFont="1" applyFill="1" applyBorder="1" applyAlignment="1">
      <alignment horizontal="right" vertical="top"/>
    </xf>
    <xf numFmtId="4" fontId="5" fillId="8" borderId="30" xfId="0" applyNumberFormat="1" applyFont="1" applyFill="1" applyBorder="1" applyAlignment="1">
      <alignment horizontal="right" vertical="top"/>
    </xf>
    <xf numFmtId="4" fontId="5" fillId="8" borderId="24" xfId="0" applyNumberFormat="1" applyFont="1" applyFill="1" applyBorder="1" applyAlignment="1">
      <alignment horizontal="right" vertical="top"/>
    </xf>
    <xf numFmtId="4" fontId="5" fillId="12" borderId="26" xfId="0" applyNumberFormat="1" applyFont="1" applyFill="1" applyBorder="1" applyAlignment="1">
      <alignment horizontal="right" vertical="top"/>
    </xf>
    <xf numFmtId="49" fontId="33" fillId="9" borderId="23" xfId="0" applyNumberFormat="1" applyFont="1" applyFill="1" applyBorder="1" applyAlignment="1">
      <alignment vertical="top" wrapText="1"/>
    </xf>
    <xf numFmtId="4" fontId="1" fillId="8" borderId="24" xfId="0" applyNumberFormat="1" applyFont="1" applyFill="1" applyBorder="1" applyAlignment="1">
      <alignment horizontal="right" vertical="top"/>
    </xf>
    <xf numFmtId="4" fontId="5" fillId="13" borderId="26" xfId="0" applyNumberFormat="1" applyFont="1" applyFill="1" applyBorder="1" applyAlignment="1">
      <alignment horizontal="right" vertical="top"/>
    </xf>
    <xf numFmtId="0" fontId="5" fillId="8" borderId="23" xfId="0" applyFont="1" applyFill="1" applyBorder="1" applyAlignment="1">
      <alignment vertical="top" wrapText="1"/>
    </xf>
    <xf numFmtId="4" fontId="33" fillId="8" borderId="24" xfId="0" applyNumberFormat="1" applyFont="1" applyFill="1" applyBorder="1" applyAlignment="1">
      <alignment horizontal="right" vertical="top"/>
    </xf>
    <xf numFmtId="2" fontId="5" fillId="8" borderId="61" xfId="0" applyNumberFormat="1" applyFont="1" applyFill="1" applyBorder="1" applyAlignment="1">
      <alignment vertical="top"/>
    </xf>
    <xf numFmtId="4" fontId="1" fillId="0" borderId="53" xfId="0" applyNumberFormat="1" applyFont="1" applyBorder="1" applyAlignment="1">
      <alignment horizontal="right" vertical="top"/>
    </xf>
    <xf numFmtId="4" fontId="1" fillId="14" borderId="24" xfId="0" applyNumberFormat="1" applyFont="1" applyFill="1" applyBorder="1" applyAlignment="1">
      <alignment horizontal="right" vertical="top"/>
    </xf>
    <xf numFmtId="4" fontId="1" fillId="14" borderId="26" xfId="0" applyNumberFormat="1" applyFont="1" applyFill="1" applyBorder="1" applyAlignment="1">
      <alignment horizontal="right" vertical="top"/>
    </xf>
    <xf numFmtId="4" fontId="1" fillId="14" borderId="25" xfId="0" applyNumberFormat="1" applyFont="1" applyFill="1" applyBorder="1" applyAlignment="1">
      <alignment horizontal="right" vertical="top"/>
    </xf>
    <xf numFmtId="0" fontId="35" fillId="0" borderId="32" xfId="0" applyFont="1" applyBorder="1"/>
    <xf numFmtId="0" fontId="36" fillId="0" borderId="2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34" fillId="0" borderId="50" xfId="0" applyNumberFormat="1" applyFont="1" applyBorder="1" applyAlignment="1">
      <alignment horizontal="right"/>
    </xf>
    <xf numFmtId="0" fontId="0" fillId="0" borderId="50" xfId="0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C22" workbookViewId="0">
      <selection activeCell="B27" sqref="B27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5" width="20.42578125" customWidth="1"/>
    <col min="6" max="6" width="18.42578125" customWidth="1"/>
    <col min="7" max="7" width="18.28515625" customWidth="1"/>
    <col min="8" max="8" width="20" customWidth="1"/>
    <col min="9" max="9" width="12.5703125" customWidth="1"/>
    <col min="10" max="10" width="17.42578125" customWidth="1"/>
    <col min="11" max="11" width="12.5703125" customWidth="1"/>
    <col min="12" max="12" width="21.710937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70" t="s">
        <v>0</v>
      </c>
      <c r="B1" s="36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20.25" customHeight="1" x14ac:dyDescent="0.25">
      <c r="A2" s="3"/>
      <c r="B2" s="1"/>
      <c r="C2" s="1"/>
      <c r="D2" s="2"/>
      <c r="E2" s="1"/>
      <c r="F2" s="1"/>
      <c r="G2" s="1"/>
      <c r="H2" s="370" t="s">
        <v>348</v>
      </c>
      <c r="I2" s="365"/>
      <c r="J2" s="36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70" t="s">
        <v>347</v>
      </c>
      <c r="I3" s="365"/>
      <c r="J3" s="36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1" t="s">
        <v>340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1" t="s">
        <v>341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1" t="s">
        <v>342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1" t="s">
        <v>343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1" t="s">
        <v>344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1" t="s">
        <v>345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71" t="s">
        <v>8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71" t="s">
        <v>9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72" t="s">
        <v>346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73"/>
      <c r="B23" s="366" t="s">
        <v>10</v>
      </c>
      <c r="C23" s="367"/>
      <c r="D23" s="376" t="s">
        <v>11</v>
      </c>
      <c r="E23" s="377"/>
      <c r="F23" s="377"/>
      <c r="G23" s="377"/>
      <c r="H23" s="377"/>
      <c r="I23" s="377"/>
      <c r="J23" s="378"/>
      <c r="K23" s="366" t="s">
        <v>12</v>
      </c>
      <c r="L23" s="367"/>
      <c r="M23" s="366" t="s">
        <v>13</v>
      </c>
      <c r="N23" s="36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74"/>
      <c r="B24" s="368"/>
      <c r="C24" s="369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79" t="s">
        <v>19</v>
      </c>
      <c r="J24" s="369"/>
      <c r="K24" s="368"/>
      <c r="L24" s="369"/>
      <c r="M24" s="368"/>
      <c r="N24" s="369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53.25" customHeight="1" x14ac:dyDescent="0.25">
      <c r="A25" s="375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37</v>
      </c>
      <c r="B27" s="33">
        <f t="shared" ref="B27:B28" si="0">C27/N27</f>
        <v>0.97676043204480922</v>
      </c>
      <c r="C27" s="34">
        <f>'Кошторис  витрат'!G195</f>
        <v>840601.19700000004</v>
      </c>
      <c r="D27" s="35">
        <v>0</v>
      </c>
      <c r="E27" s="36">
        <v>0</v>
      </c>
      <c r="F27" s="36">
        <v>0</v>
      </c>
      <c r="G27" s="36">
        <v>0</v>
      </c>
      <c r="H27" s="36">
        <v>20000</v>
      </c>
      <c r="I27" s="37">
        <f t="shared" ref="I27:I29" si="1">J27/N27</f>
        <v>2.3239567955190745E-2</v>
      </c>
      <c r="J27" s="34">
        <f t="shared" ref="J27:J29" si="2">D27+E27+F27+G27+H27</f>
        <v>20000</v>
      </c>
      <c r="K27" s="33">
        <f t="shared" ref="K27:K29" si="3">L27/N27</f>
        <v>0</v>
      </c>
      <c r="L27" s="34">
        <f>'Кошторис  витрат'!S195</f>
        <v>0</v>
      </c>
      <c r="M27" s="38">
        <v>1</v>
      </c>
      <c r="N27" s="39">
        <f t="shared" ref="N27:N29" si="4">C27+J27+L27</f>
        <v>860601.19700000004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38</v>
      </c>
      <c r="B28" s="41">
        <f t="shared" si="0"/>
        <v>0.97672158427478206</v>
      </c>
      <c r="C28" s="42">
        <f>'Кошторис  витрат'!J195</f>
        <v>839164.99799999991</v>
      </c>
      <c r="D28" s="43">
        <v>0</v>
      </c>
      <c r="E28" s="44">
        <v>0</v>
      </c>
      <c r="F28" s="44">
        <v>0</v>
      </c>
      <c r="G28" s="44">
        <v>0</v>
      </c>
      <c r="H28" s="44">
        <v>20000</v>
      </c>
      <c r="I28" s="45">
        <f t="shared" si="1"/>
        <v>2.3278415725217896E-2</v>
      </c>
      <c r="J28" s="42">
        <f t="shared" si="2"/>
        <v>20000</v>
      </c>
      <c r="K28" s="41">
        <f t="shared" si="3"/>
        <v>0</v>
      </c>
      <c r="L28" s="42">
        <f>'Кошторис  витрат'!V195</f>
        <v>0</v>
      </c>
      <c r="M28" s="46">
        <v>1</v>
      </c>
      <c r="N28" s="47">
        <f t="shared" si="4"/>
        <v>859164.99799999991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39</v>
      </c>
      <c r="B29" s="49">
        <f>(C29*B28)/C28</f>
        <v>0.7923797659177918</v>
      </c>
      <c r="C29" s="50">
        <v>680784.96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0.7923797659177918</v>
      </c>
      <c r="N29" s="55">
        <f t="shared" si="4"/>
        <v>680784.96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40</v>
      </c>
      <c r="B30" s="57">
        <f t="shared" ref="B30:N30" si="5">B28-B29</f>
        <v>0.18434181835699026</v>
      </c>
      <c r="C30" s="58">
        <f t="shared" si="5"/>
        <v>158380.03799999994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20000</v>
      </c>
      <c r="I30" s="61">
        <f t="shared" si="5"/>
        <v>2.3278415725217896E-2</v>
      </c>
      <c r="J30" s="58">
        <f t="shared" si="5"/>
        <v>20000</v>
      </c>
      <c r="K30" s="62">
        <f t="shared" si="5"/>
        <v>0</v>
      </c>
      <c r="L30" s="58">
        <f t="shared" si="5"/>
        <v>0</v>
      </c>
      <c r="M30" s="63">
        <f t="shared" si="5"/>
        <v>0.2076202340822082</v>
      </c>
      <c r="N30" s="64">
        <f t="shared" si="5"/>
        <v>178380.03799999994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380" t="s">
        <v>349</v>
      </c>
      <c r="D32" s="381"/>
      <c r="E32" s="381"/>
      <c r="F32" s="65"/>
      <c r="G32" s="66"/>
      <c r="H32" s="66"/>
      <c r="I32" s="67"/>
      <c r="J32" s="380" t="s">
        <v>350</v>
      </c>
      <c r="K32" s="381"/>
      <c r="L32" s="381"/>
      <c r="M32" s="381"/>
      <c r="N32" s="381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364" t="s">
        <v>43</v>
      </c>
      <c r="H33" s="365"/>
      <c r="I33" s="13"/>
      <c r="J33" s="364" t="s">
        <v>44</v>
      </c>
      <c r="K33" s="365"/>
      <c r="L33" s="365"/>
      <c r="M33" s="365"/>
      <c r="N33" s="36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7"/>
  <sheetViews>
    <sheetView tabSelected="1" view="pageBreakPreview" topLeftCell="C148" zoomScale="60" zoomScaleNormal="100" workbookViewId="0">
      <selection activeCell="C109" sqref="C109"/>
    </sheetView>
  </sheetViews>
  <sheetFormatPr defaultColWidth="14.42578125" defaultRowHeight="15" customHeight="1" outlineLevelCol="1" x14ac:dyDescent="0.25"/>
  <cols>
    <col min="1" max="1" width="8.28515625" customWidth="1"/>
    <col min="2" max="2" width="9.5703125" customWidth="1"/>
    <col min="3" max="3" width="43.28515625" customWidth="1"/>
    <col min="4" max="4" width="9.5703125" customWidth="1"/>
    <col min="5" max="5" width="11.85546875" customWidth="1"/>
    <col min="6" max="6" width="11" customWidth="1"/>
    <col min="7" max="7" width="12.140625" customWidth="1"/>
    <col min="8" max="8" width="9.140625" customWidth="1"/>
    <col min="9" max="9" width="9.7109375" customWidth="1"/>
    <col min="10" max="10" width="12.28515625" customWidth="1"/>
    <col min="11" max="11" width="7.7109375" customWidth="1" outlineLevel="1"/>
    <col min="12" max="12" width="8.85546875" customWidth="1" outlineLevel="1"/>
    <col min="13" max="13" width="11.140625" customWidth="1" outlineLevel="1"/>
    <col min="14" max="14" width="7.85546875" customWidth="1" outlineLevel="1"/>
    <col min="15" max="15" width="9.42578125" customWidth="1" outlineLevel="1"/>
    <col min="16" max="16" width="10.5703125" customWidth="1" outlineLevel="1"/>
    <col min="17" max="17" width="12.140625" hidden="1" customWidth="1" outlineLevel="1"/>
    <col min="18" max="18" width="13" hidden="1" customWidth="1" outlineLevel="1"/>
    <col min="19" max="19" width="16.7109375" hidden="1" customWidth="1" outlineLevel="1"/>
    <col min="20" max="20" width="12.140625" hidden="1" customWidth="1" outlineLevel="1"/>
    <col min="21" max="21" width="13" hidden="1" customWidth="1" outlineLevel="1"/>
    <col min="22" max="22" width="16.7109375" hidden="1" customWidth="1" outlineLevel="1"/>
    <col min="23" max="23" width="10.85546875" customWidth="1"/>
    <col min="24" max="24" width="11.42578125" customWidth="1"/>
    <col min="25" max="25" width="10.5703125" customWidth="1"/>
    <col min="26" max="26" width="8.42578125" customWidth="1"/>
    <col min="27" max="27" width="19.42578125" customWidth="1"/>
    <col min="28" max="28" width="14" customWidth="1"/>
    <col min="29" max="33" width="5.140625" customWidth="1"/>
  </cols>
  <sheetData>
    <row r="1" spans="1:33" ht="18" customHeight="1" x14ac:dyDescent="0.25">
      <c r="A1" s="398" t="s">
        <v>45</v>
      </c>
      <c r="B1" s="365"/>
      <c r="C1" s="365"/>
      <c r="D1" s="365"/>
      <c r="E1" s="365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 t="str">
        <f>Фінансування!C12</f>
        <v>Громадська організація "Мистецтво про права"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 t="str">
        <f>Фінансування!C13</f>
        <v>"ОКУПОВАНІ"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1" t="str">
        <f>Фінансування!C14</f>
        <v xml:space="preserve">липень 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1" t="str">
        <f>Фінансування!C15</f>
        <v>15 листопада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99" t="s">
        <v>46</v>
      </c>
      <c r="B7" s="400" t="s">
        <v>47</v>
      </c>
      <c r="C7" s="402" t="s">
        <v>48</v>
      </c>
      <c r="D7" s="404" t="s">
        <v>49</v>
      </c>
      <c r="E7" s="384" t="s">
        <v>50</v>
      </c>
      <c r="F7" s="377"/>
      <c r="G7" s="377"/>
      <c r="H7" s="377"/>
      <c r="I7" s="377"/>
      <c r="J7" s="378"/>
      <c r="K7" s="384" t="s">
        <v>51</v>
      </c>
      <c r="L7" s="377"/>
      <c r="M7" s="377"/>
      <c r="N7" s="377"/>
      <c r="O7" s="377"/>
      <c r="P7" s="378"/>
      <c r="Q7" s="384" t="s">
        <v>52</v>
      </c>
      <c r="R7" s="377"/>
      <c r="S7" s="377"/>
      <c r="T7" s="377"/>
      <c r="U7" s="377"/>
      <c r="V7" s="378"/>
      <c r="W7" s="385" t="s">
        <v>53</v>
      </c>
      <c r="X7" s="377"/>
      <c r="Y7" s="377"/>
      <c r="Z7" s="378"/>
      <c r="AA7" s="386" t="s">
        <v>54</v>
      </c>
      <c r="AB7" s="1"/>
      <c r="AC7" s="1"/>
      <c r="AD7" s="1"/>
      <c r="AE7" s="1"/>
      <c r="AF7" s="1"/>
      <c r="AG7" s="1"/>
    </row>
    <row r="8" spans="1:33" ht="42" customHeight="1" x14ac:dyDescent="0.25">
      <c r="A8" s="374"/>
      <c r="B8" s="401"/>
      <c r="C8" s="403"/>
      <c r="D8" s="405"/>
      <c r="E8" s="387" t="s">
        <v>55</v>
      </c>
      <c r="F8" s="377"/>
      <c r="G8" s="378"/>
      <c r="H8" s="387" t="s">
        <v>56</v>
      </c>
      <c r="I8" s="377"/>
      <c r="J8" s="378"/>
      <c r="K8" s="387" t="s">
        <v>55</v>
      </c>
      <c r="L8" s="377"/>
      <c r="M8" s="378"/>
      <c r="N8" s="387" t="s">
        <v>56</v>
      </c>
      <c r="O8" s="377"/>
      <c r="P8" s="378"/>
      <c r="Q8" s="387" t="s">
        <v>55</v>
      </c>
      <c r="R8" s="377"/>
      <c r="S8" s="378"/>
      <c r="T8" s="387" t="s">
        <v>56</v>
      </c>
      <c r="U8" s="377"/>
      <c r="V8" s="378"/>
      <c r="W8" s="386" t="s">
        <v>57</v>
      </c>
      <c r="X8" s="386" t="s">
        <v>58</v>
      </c>
      <c r="Y8" s="385" t="s">
        <v>59</v>
      </c>
      <c r="Z8" s="378"/>
      <c r="AA8" s="374"/>
      <c r="AB8" s="1"/>
      <c r="AC8" s="1"/>
      <c r="AD8" s="1"/>
      <c r="AE8" s="1"/>
      <c r="AF8" s="1"/>
      <c r="AG8" s="1"/>
    </row>
    <row r="9" spans="1:33" ht="55.5" customHeight="1" x14ac:dyDescent="0.25">
      <c r="A9" s="374"/>
      <c r="B9" s="401"/>
      <c r="C9" s="403"/>
      <c r="D9" s="405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75"/>
      <c r="X9" s="375"/>
      <c r="Y9" s="87" t="s">
        <v>69</v>
      </c>
      <c r="Z9" s="88" t="s">
        <v>20</v>
      </c>
      <c r="AA9" s="375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6" si="6">W13-X13</f>
        <v>0</v>
      </c>
      <c r="Z13" s="116" t="e">
        <f t="shared" ref="Z13:Z36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74</v>
      </c>
      <c r="B21" s="109" t="s">
        <v>88</v>
      </c>
      <c r="C21" s="153" t="s">
        <v>89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77</v>
      </c>
      <c r="B22" s="120" t="s">
        <v>90</v>
      </c>
      <c r="C22" s="121" t="s">
        <v>91</v>
      </c>
      <c r="D22" s="122" t="s">
        <v>80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77</v>
      </c>
      <c r="B23" s="120" t="s">
        <v>92</v>
      </c>
      <c r="C23" s="121" t="s">
        <v>91</v>
      </c>
      <c r="D23" s="122" t="s">
        <v>80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77</v>
      </c>
      <c r="B24" s="154" t="s">
        <v>93</v>
      </c>
      <c r="C24" s="121" t="s">
        <v>91</v>
      </c>
      <c r="D24" s="134" t="s">
        <v>80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72</v>
      </c>
      <c r="B25" s="155" t="s">
        <v>94</v>
      </c>
      <c r="C25" s="140" t="s">
        <v>95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77</v>
      </c>
      <c r="B27" s="120" t="s">
        <v>98</v>
      </c>
      <c r="C27" s="121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77</v>
      </c>
      <c r="B28" s="154" t="s">
        <v>100</v>
      </c>
      <c r="C28" s="163" t="s">
        <v>89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74</v>
      </c>
      <c r="B29" s="155" t="s">
        <v>101</v>
      </c>
      <c r="C29" s="140" t="s">
        <v>102</v>
      </c>
      <c r="D29" s="141"/>
      <c r="E29" s="142">
        <f>SUM(E30:E35)</f>
        <v>20</v>
      </c>
      <c r="F29" s="143"/>
      <c r="G29" s="144">
        <f t="shared" ref="G29:H29" si="58">SUM(G30:G35)</f>
        <v>378308</v>
      </c>
      <c r="H29" s="142">
        <f t="shared" si="58"/>
        <v>20</v>
      </c>
      <c r="I29" s="143"/>
      <c r="J29" s="144">
        <f t="shared" ref="J29:K29" si="59">SUM(J30:J35)</f>
        <v>378308.00099999999</v>
      </c>
      <c r="K29" s="142">
        <f t="shared" si="59"/>
        <v>0</v>
      </c>
      <c r="L29" s="143"/>
      <c r="M29" s="144">
        <f t="shared" ref="M29:N29" si="60">SUM(M30:M35)</f>
        <v>0</v>
      </c>
      <c r="N29" s="142">
        <f t="shared" si="60"/>
        <v>0</v>
      </c>
      <c r="O29" s="143"/>
      <c r="P29" s="144">
        <f t="shared" ref="P29:Q29" si="61">SUM(P30:P35)</f>
        <v>0</v>
      </c>
      <c r="Q29" s="142">
        <f t="shared" si="61"/>
        <v>0</v>
      </c>
      <c r="R29" s="143"/>
      <c r="S29" s="144">
        <f t="shared" ref="S29:T29" si="62">SUM(S30:S35)</f>
        <v>0</v>
      </c>
      <c r="T29" s="142">
        <f t="shared" si="62"/>
        <v>0</v>
      </c>
      <c r="U29" s="143"/>
      <c r="V29" s="144">
        <f t="shared" ref="V29:X29" si="63">SUM(V30:V35)</f>
        <v>0</v>
      </c>
      <c r="W29" s="144">
        <f t="shared" si="63"/>
        <v>378308</v>
      </c>
      <c r="X29" s="144">
        <f t="shared" si="63"/>
        <v>378308.00099999999</v>
      </c>
      <c r="Y29" s="144">
        <f t="shared" si="6"/>
        <v>-9.9999998928979039E-4</v>
      </c>
      <c r="Z29" s="144">
        <f t="shared" si="7"/>
        <v>-2.6433487774241897E-9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77</v>
      </c>
      <c r="B30" s="157" t="s">
        <v>103</v>
      </c>
      <c r="C30" s="335" t="s">
        <v>351</v>
      </c>
      <c r="D30" s="332" t="s">
        <v>80</v>
      </c>
      <c r="E30" s="333">
        <v>4</v>
      </c>
      <c r="F30" s="334">
        <v>20000</v>
      </c>
      <c r="G30" s="125">
        <f t="shared" ref="G30:G35" si="64">E30*F30</f>
        <v>80000</v>
      </c>
      <c r="H30" s="333">
        <v>4</v>
      </c>
      <c r="I30" s="334">
        <v>20000</v>
      </c>
      <c r="J30" s="125">
        <f t="shared" ref="J30:J35" si="65">H30*I30</f>
        <v>80000</v>
      </c>
      <c r="K30" s="123"/>
      <c r="L30" s="124"/>
      <c r="M30" s="125">
        <f t="shared" ref="M30:M35" si="66">K30*L30</f>
        <v>0</v>
      </c>
      <c r="N30" s="123"/>
      <c r="O30" s="124"/>
      <c r="P30" s="125">
        <f t="shared" ref="P30:P35" si="67">N30*O30</f>
        <v>0</v>
      </c>
      <c r="Q30" s="123"/>
      <c r="R30" s="124"/>
      <c r="S30" s="125">
        <f t="shared" ref="S30:S35" si="68">Q30*R30</f>
        <v>0</v>
      </c>
      <c r="T30" s="123"/>
      <c r="U30" s="124"/>
      <c r="V30" s="125">
        <f t="shared" ref="V30:V35" si="69">T30*U30</f>
        <v>0</v>
      </c>
      <c r="W30" s="126">
        <f t="shared" ref="W30:W35" si="70">G30+M30+S30</f>
        <v>80000</v>
      </c>
      <c r="X30" s="127">
        <f t="shared" ref="X30:X35" si="71">J30+P30+V30</f>
        <v>80000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77</v>
      </c>
      <c r="B31" s="120" t="s">
        <v>104</v>
      </c>
      <c r="C31" s="335" t="s">
        <v>352</v>
      </c>
      <c r="D31" s="332" t="s">
        <v>80</v>
      </c>
      <c r="E31" s="333">
        <v>4</v>
      </c>
      <c r="F31" s="244">
        <v>10000</v>
      </c>
      <c r="G31" s="125">
        <f t="shared" si="64"/>
        <v>40000</v>
      </c>
      <c r="H31" s="333">
        <v>4</v>
      </c>
      <c r="I31" s="244">
        <v>10000</v>
      </c>
      <c r="J31" s="125">
        <f t="shared" si="65"/>
        <v>40000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40000</v>
      </c>
      <c r="X31" s="127">
        <f t="shared" si="71"/>
        <v>40000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19" t="s">
        <v>77</v>
      </c>
      <c r="B32" s="157" t="s">
        <v>105</v>
      </c>
      <c r="C32" s="335" t="s">
        <v>353</v>
      </c>
      <c r="D32" s="332" t="s">
        <v>80</v>
      </c>
      <c r="E32" s="333">
        <v>4</v>
      </c>
      <c r="F32" s="334">
        <v>20858</v>
      </c>
      <c r="G32" s="125">
        <f t="shared" ref="G32:G33" si="72">E32*F32</f>
        <v>83432</v>
      </c>
      <c r="H32" s="333">
        <v>4</v>
      </c>
      <c r="I32" s="358">
        <v>20858</v>
      </c>
      <c r="J32" s="125">
        <f>H32*I32</f>
        <v>83432</v>
      </c>
      <c r="K32" s="123"/>
      <c r="L32" s="124"/>
      <c r="M32" s="125">
        <f t="shared" ref="M32:M33" si="73">K32*L32</f>
        <v>0</v>
      </c>
      <c r="N32" s="123"/>
      <c r="O32" s="124"/>
      <c r="P32" s="125">
        <f t="shared" ref="P32:P33" si="74">N32*O32</f>
        <v>0</v>
      </c>
      <c r="Q32" s="123"/>
      <c r="R32" s="124"/>
      <c r="S32" s="125">
        <f t="shared" ref="S32:S33" si="75">Q32*R32</f>
        <v>0</v>
      </c>
      <c r="T32" s="123"/>
      <c r="U32" s="124"/>
      <c r="V32" s="125">
        <f t="shared" ref="V32:V33" si="76">T32*U32</f>
        <v>0</v>
      </c>
      <c r="W32" s="126">
        <f t="shared" ref="W32:W33" si="77">G32+M32+S32</f>
        <v>83432</v>
      </c>
      <c r="X32" s="127">
        <f t="shared" ref="X32:X33" si="78">J32+P32+V32</f>
        <v>83432</v>
      </c>
      <c r="Y32" s="127">
        <f t="shared" ref="Y32:Y33" si="79">W32-X32</f>
        <v>0</v>
      </c>
      <c r="Z32" s="128">
        <f t="shared" ref="Z32:Z33" si="80">Y32/W32</f>
        <v>0</v>
      </c>
      <c r="AA32" s="129"/>
      <c r="AB32" s="7"/>
      <c r="AC32" s="7"/>
      <c r="AD32" s="7"/>
      <c r="AE32" s="7"/>
      <c r="AF32" s="7"/>
      <c r="AG32" s="7"/>
    </row>
    <row r="33" spans="1:33" ht="189.75" customHeight="1" x14ac:dyDescent="0.25">
      <c r="A33" s="119" t="s">
        <v>77</v>
      </c>
      <c r="B33" s="120" t="s">
        <v>324</v>
      </c>
      <c r="C33" s="335" t="s">
        <v>354</v>
      </c>
      <c r="D33" s="332" t="s">
        <v>80</v>
      </c>
      <c r="E33" s="333">
        <v>4</v>
      </c>
      <c r="F33" s="334">
        <v>18859.5</v>
      </c>
      <c r="G33" s="125">
        <f t="shared" si="72"/>
        <v>75438</v>
      </c>
      <c r="H33" s="333">
        <v>1</v>
      </c>
      <c r="I33" s="124">
        <v>22267</v>
      </c>
      <c r="J33" s="125">
        <f t="shared" ref="J33" si="81">H33*I33</f>
        <v>22267</v>
      </c>
      <c r="K33" s="123"/>
      <c r="L33" s="124"/>
      <c r="M33" s="125">
        <f t="shared" si="73"/>
        <v>0</v>
      </c>
      <c r="N33" s="123"/>
      <c r="O33" s="124"/>
      <c r="P33" s="125">
        <f t="shared" si="74"/>
        <v>0</v>
      </c>
      <c r="Q33" s="123"/>
      <c r="R33" s="124"/>
      <c r="S33" s="125">
        <f t="shared" si="75"/>
        <v>0</v>
      </c>
      <c r="T33" s="123"/>
      <c r="U33" s="124"/>
      <c r="V33" s="125">
        <f t="shared" si="76"/>
        <v>0</v>
      </c>
      <c r="W33" s="126">
        <f t="shared" si="77"/>
        <v>75438</v>
      </c>
      <c r="X33" s="127">
        <f t="shared" si="78"/>
        <v>22267</v>
      </c>
      <c r="Y33" s="127">
        <f t="shared" si="79"/>
        <v>53171</v>
      </c>
      <c r="Z33" s="128">
        <f t="shared" si="80"/>
        <v>0.70483045679896072</v>
      </c>
      <c r="AA33" s="363" t="s">
        <v>388</v>
      </c>
      <c r="AB33" s="7"/>
      <c r="AC33" s="7"/>
      <c r="AD33" s="7"/>
      <c r="AE33" s="7"/>
      <c r="AF33" s="7"/>
      <c r="AG33" s="7"/>
    </row>
    <row r="34" spans="1:33" ht="84.75" customHeight="1" x14ac:dyDescent="0.25">
      <c r="A34" s="119" t="s">
        <v>77</v>
      </c>
      <c r="B34" s="120" t="s">
        <v>325</v>
      </c>
      <c r="C34" s="335" t="s">
        <v>385</v>
      </c>
      <c r="D34" s="332" t="s">
        <v>80</v>
      </c>
      <c r="E34" s="333">
        <v>0</v>
      </c>
      <c r="F34" s="334">
        <v>0</v>
      </c>
      <c r="G34" s="125">
        <f t="shared" ref="G34" si="82">E34*F34</f>
        <v>0</v>
      </c>
      <c r="H34" s="333">
        <v>3</v>
      </c>
      <c r="I34" s="124">
        <v>17723.667000000001</v>
      </c>
      <c r="J34" s="125">
        <f t="shared" ref="J34" si="83">H34*I34</f>
        <v>53171.001000000004</v>
      </c>
      <c r="K34" s="123"/>
      <c r="L34" s="124"/>
      <c r="M34" s="125">
        <f t="shared" ref="M34" si="84">K34*L34</f>
        <v>0</v>
      </c>
      <c r="N34" s="123"/>
      <c r="O34" s="124"/>
      <c r="P34" s="125">
        <f t="shared" ref="P34" si="85">N34*O34</f>
        <v>0</v>
      </c>
      <c r="Q34" s="123"/>
      <c r="R34" s="124"/>
      <c r="S34" s="125">
        <f t="shared" ref="S34" si="86">Q34*R34</f>
        <v>0</v>
      </c>
      <c r="T34" s="123"/>
      <c r="U34" s="124"/>
      <c r="V34" s="125">
        <f t="shared" ref="V34" si="87">T34*U34</f>
        <v>0</v>
      </c>
      <c r="W34" s="126">
        <f t="shared" ref="W34" si="88">G34+M34+S34</f>
        <v>0</v>
      </c>
      <c r="X34" s="127">
        <f t="shared" ref="X34" si="89">J34+P34+V34</f>
        <v>53171.001000000004</v>
      </c>
      <c r="Y34" s="127">
        <f t="shared" ref="Y34" si="90">W34-X34</f>
        <v>-53171.001000000004</v>
      </c>
      <c r="Z34" s="128" t="e">
        <f t="shared" ref="Z34" si="91">Y34/W34</f>
        <v>#DIV/0!</v>
      </c>
      <c r="AA34" s="363" t="s">
        <v>389</v>
      </c>
      <c r="AB34" s="7"/>
      <c r="AC34" s="7"/>
      <c r="AD34" s="7"/>
      <c r="AE34" s="7"/>
      <c r="AF34" s="7"/>
      <c r="AG34" s="7"/>
    </row>
    <row r="35" spans="1:33" ht="30" customHeight="1" thickBot="1" x14ac:dyDescent="0.3">
      <c r="A35" s="132" t="s">
        <v>77</v>
      </c>
      <c r="B35" s="133" t="s">
        <v>386</v>
      </c>
      <c r="C35" s="335" t="s">
        <v>355</v>
      </c>
      <c r="D35" s="332" t="s">
        <v>80</v>
      </c>
      <c r="E35" s="333">
        <v>4</v>
      </c>
      <c r="F35" s="334">
        <v>24859.5</v>
      </c>
      <c r="G35" s="137">
        <f t="shared" si="64"/>
        <v>99438</v>
      </c>
      <c r="H35" s="333">
        <v>4</v>
      </c>
      <c r="I35" s="124">
        <v>24859.5</v>
      </c>
      <c r="J35" s="137">
        <f t="shared" si="65"/>
        <v>99438</v>
      </c>
      <c r="K35" s="149"/>
      <c r="L35" s="150"/>
      <c r="M35" s="151">
        <f t="shared" si="66"/>
        <v>0</v>
      </c>
      <c r="N35" s="149"/>
      <c r="O35" s="150"/>
      <c r="P35" s="151">
        <f t="shared" si="67"/>
        <v>0</v>
      </c>
      <c r="Q35" s="149"/>
      <c r="R35" s="150"/>
      <c r="S35" s="151">
        <f t="shared" si="68"/>
        <v>0</v>
      </c>
      <c r="T35" s="149"/>
      <c r="U35" s="150"/>
      <c r="V35" s="151">
        <f t="shared" si="69"/>
        <v>0</v>
      </c>
      <c r="W35" s="138">
        <f t="shared" si="70"/>
        <v>99438</v>
      </c>
      <c r="X35" s="127">
        <f t="shared" si="71"/>
        <v>99438</v>
      </c>
      <c r="Y35" s="165">
        <f t="shared" si="6"/>
        <v>0</v>
      </c>
      <c r="Z35" s="128">
        <f t="shared" si="7"/>
        <v>0</v>
      </c>
      <c r="AA35" s="152"/>
      <c r="AB35" s="7"/>
      <c r="AC35" s="7"/>
      <c r="AD35" s="7"/>
      <c r="AE35" s="7"/>
      <c r="AF35" s="7"/>
      <c r="AG35" s="7"/>
    </row>
    <row r="36" spans="1:33" ht="30" customHeight="1" x14ac:dyDescent="0.25">
      <c r="A36" s="166" t="s">
        <v>106</v>
      </c>
      <c r="B36" s="167"/>
      <c r="C36" s="168"/>
      <c r="D36" s="169"/>
      <c r="E36" s="170"/>
      <c r="F36" s="171"/>
      <c r="G36" s="172">
        <f>G13+G17+G21+G25+G29</f>
        <v>378308</v>
      </c>
      <c r="H36" s="336"/>
      <c r="I36" s="171"/>
      <c r="J36" s="172">
        <f>J13+J17+J21+J25+J29</f>
        <v>378308.00099999999</v>
      </c>
      <c r="K36" s="170"/>
      <c r="L36" s="173"/>
      <c r="M36" s="172">
        <f>M13+M17+M21+M25+M29</f>
        <v>0</v>
      </c>
      <c r="N36" s="170"/>
      <c r="O36" s="173"/>
      <c r="P36" s="172">
        <f>P13+P17+P21+P25+P29</f>
        <v>0</v>
      </c>
      <c r="Q36" s="170"/>
      <c r="R36" s="173"/>
      <c r="S36" s="172">
        <f>S13+S17+S21+S25+S29</f>
        <v>0</v>
      </c>
      <c r="T36" s="170"/>
      <c r="U36" s="173"/>
      <c r="V36" s="172">
        <f t="shared" ref="V36:X36" si="92">V13+V17+V21+V25+V29</f>
        <v>0</v>
      </c>
      <c r="W36" s="172">
        <f t="shared" si="92"/>
        <v>378308</v>
      </c>
      <c r="X36" s="174">
        <f t="shared" si="92"/>
        <v>378308.00099999999</v>
      </c>
      <c r="Y36" s="175">
        <f t="shared" si="6"/>
        <v>-9.9999998928979039E-4</v>
      </c>
      <c r="Z36" s="176">
        <f t="shared" si="7"/>
        <v>-2.6433487774241897E-9</v>
      </c>
      <c r="AA36" s="177"/>
      <c r="AB36" s="6"/>
      <c r="AC36" s="7"/>
      <c r="AD36" s="7"/>
      <c r="AE36" s="7"/>
      <c r="AF36" s="7"/>
      <c r="AG36" s="7"/>
    </row>
    <row r="37" spans="1:33" ht="30" customHeight="1" x14ac:dyDescent="0.25">
      <c r="A37" s="178" t="s">
        <v>72</v>
      </c>
      <c r="B37" s="179">
        <v>2</v>
      </c>
      <c r="C37" s="180" t="s">
        <v>107</v>
      </c>
      <c r="D37" s="181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06"/>
      <c r="Y37" s="182"/>
      <c r="Z37" s="106"/>
      <c r="AA37" s="107"/>
      <c r="AB37" s="7"/>
      <c r="AC37" s="7"/>
      <c r="AD37" s="7"/>
      <c r="AE37" s="7"/>
      <c r="AF37" s="7"/>
      <c r="AG37" s="7"/>
    </row>
    <row r="38" spans="1:33" ht="30" customHeight="1" x14ac:dyDescent="0.25">
      <c r="A38" s="108" t="s">
        <v>74</v>
      </c>
      <c r="B38" s="155" t="s">
        <v>108</v>
      </c>
      <c r="C38" s="110" t="s">
        <v>109</v>
      </c>
      <c r="D38" s="111"/>
      <c r="E38" s="112">
        <f>SUM(E39:E41)</f>
        <v>0</v>
      </c>
      <c r="F38" s="113"/>
      <c r="G38" s="114">
        <f t="shared" ref="G38:H38" si="93">SUM(G39:G41)</f>
        <v>0</v>
      </c>
      <c r="H38" s="112">
        <f t="shared" si="93"/>
        <v>0</v>
      </c>
      <c r="I38" s="113"/>
      <c r="J38" s="114">
        <f t="shared" ref="J38:K38" si="94">SUM(J39:J41)</f>
        <v>0</v>
      </c>
      <c r="K38" s="112">
        <f t="shared" si="94"/>
        <v>0</v>
      </c>
      <c r="L38" s="113"/>
      <c r="M38" s="114">
        <f t="shared" ref="M38:N38" si="95">SUM(M39:M41)</f>
        <v>0</v>
      </c>
      <c r="N38" s="112">
        <f t="shared" si="95"/>
        <v>0</v>
      </c>
      <c r="O38" s="113"/>
      <c r="P38" s="114">
        <f t="shared" ref="P38:Q38" si="96">SUM(P39:P41)</f>
        <v>0</v>
      </c>
      <c r="Q38" s="112">
        <f t="shared" si="96"/>
        <v>0</v>
      </c>
      <c r="R38" s="113"/>
      <c r="S38" s="114">
        <f t="shared" ref="S38:T38" si="97">SUM(S39:S41)</f>
        <v>0</v>
      </c>
      <c r="T38" s="112">
        <f t="shared" si="97"/>
        <v>0</v>
      </c>
      <c r="U38" s="113"/>
      <c r="V38" s="114">
        <f t="shared" ref="V38:X38" si="98">SUM(V39:V41)</f>
        <v>0</v>
      </c>
      <c r="W38" s="114">
        <f t="shared" si="98"/>
        <v>0</v>
      </c>
      <c r="X38" s="183">
        <f t="shared" si="98"/>
        <v>0</v>
      </c>
      <c r="Y38" s="143">
        <f t="shared" ref="Y38:Y50" si="99">W38-X38</f>
        <v>0</v>
      </c>
      <c r="Z38" s="184" t="e">
        <f t="shared" ref="Z38:Z50" si="100">Y38/W38</f>
        <v>#DIV/0!</v>
      </c>
      <c r="AA38" s="117"/>
      <c r="AB38" s="185"/>
      <c r="AC38" s="118"/>
      <c r="AD38" s="118"/>
      <c r="AE38" s="118"/>
      <c r="AF38" s="118"/>
      <c r="AG38" s="118"/>
    </row>
    <row r="39" spans="1:33" ht="30" customHeight="1" x14ac:dyDescent="0.25">
      <c r="A39" s="119" t="s">
        <v>77</v>
      </c>
      <c r="B39" s="120" t="s">
        <v>110</v>
      </c>
      <c r="C39" s="121" t="s">
        <v>111</v>
      </c>
      <c r="D39" s="122" t="s">
        <v>112</v>
      </c>
      <c r="E39" s="123"/>
      <c r="F39" s="124"/>
      <c r="G39" s="125">
        <f t="shared" ref="G39:G41" si="101">E39*F39</f>
        <v>0</v>
      </c>
      <c r="H39" s="123"/>
      <c r="I39" s="124"/>
      <c r="J39" s="125">
        <f t="shared" ref="J39:J41" si="102">H39*I39</f>
        <v>0</v>
      </c>
      <c r="K39" s="123"/>
      <c r="L39" s="124"/>
      <c r="M39" s="125">
        <f t="shared" ref="M39:M41" si="103">K39*L39</f>
        <v>0</v>
      </c>
      <c r="N39" s="123"/>
      <c r="O39" s="124"/>
      <c r="P39" s="125">
        <f t="shared" ref="P39:P41" si="104">N39*O39</f>
        <v>0</v>
      </c>
      <c r="Q39" s="123"/>
      <c r="R39" s="124"/>
      <c r="S39" s="125">
        <f t="shared" ref="S39:S41" si="105">Q39*R39</f>
        <v>0</v>
      </c>
      <c r="T39" s="123"/>
      <c r="U39" s="124"/>
      <c r="V39" s="125">
        <f t="shared" ref="V39:V41" si="106">T39*U39</f>
        <v>0</v>
      </c>
      <c r="W39" s="126">
        <f t="shared" ref="W39:W41" si="107">G39+M39+S39</f>
        <v>0</v>
      </c>
      <c r="X39" s="127">
        <f t="shared" ref="X39:X41" si="108">J39+P39+V39</f>
        <v>0</v>
      </c>
      <c r="Y39" s="127">
        <f t="shared" si="99"/>
        <v>0</v>
      </c>
      <c r="Z39" s="128" t="e">
        <f t="shared" si="100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x14ac:dyDescent="0.25">
      <c r="A40" s="119" t="s">
        <v>77</v>
      </c>
      <c r="B40" s="120" t="s">
        <v>113</v>
      </c>
      <c r="C40" s="121" t="s">
        <v>111</v>
      </c>
      <c r="D40" s="122" t="s">
        <v>112</v>
      </c>
      <c r="E40" s="123"/>
      <c r="F40" s="124"/>
      <c r="G40" s="125">
        <f t="shared" si="101"/>
        <v>0</v>
      </c>
      <c r="H40" s="123"/>
      <c r="I40" s="124"/>
      <c r="J40" s="125">
        <f t="shared" si="102"/>
        <v>0</v>
      </c>
      <c r="K40" s="123"/>
      <c r="L40" s="124"/>
      <c r="M40" s="125">
        <f t="shared" si="103"/>
        <v>0</v>
      </c>
      <c r="N40" s="123"/>
      <c r="O40" s="124"/>
      <c r="P40" s="125">
        <f t="shared" si="104"/>
        <v>0</v>
      </c>
      <c r="Q40" s="123"/>
      <c r="R40" s="124"/>
      <c r="S40" s="125">
        <f t="shared" si="105"/>
        <v>0</v>
      </c>
      <c r="T40" s="123"/>
      <c r="U40" s="124"/>
      <c r="V40" s="125">
        <f t="shared" si="106"/>
        <v>0</v>
      </c>
      <c r="W40" s="126">
        <f t="shared" si="107"/>
        <v>0</v>
      </c>
      <c r="X40" s="127">
        <f t="shared" si="108"/>
        <v>0</v>
      </c>
      <c r="Y40" s="127">
        <f t="shared" si="99"/>
        <v>0</v>
      </c>
      <c r="Z40" s="128" t="e">
        <f t="shared" si="10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47" t="s">
        <v>77</v>
      </c>
      <c r="B41" s="154" t="s">
        <v>114</v>
      </c>
      <c r="C41" s="121" t="s">
        <v>111</v>
      </c>
      <c r="D41" s="148" t="s">
        <v>112</v>
      </c>
      <c r="E41" s="149"/>
      <c r="F41" s="150"/>
      <c r="G41" s="151">
        <f t="shared" si="101"/>
        <v>0</v>
      </c>
      <c r="H41" s="149"/>
      <c r="I41" s="150"/>
      <c r="J41" s="151">
        <f t="shared" si="102"/>
        <v>0</v>
      </c>
      <c r="K41" s="149"/>
      <c r="L41" s="150"/>
      <c r="M41" s="151">
        <f t="shared" si="103"/>
        <v>0</v>
      </c>
      <c r="N41" s="149"/>
      <c r="O41" s="150"/>
      <c r="P41" s="151">
        <f t="shared" si="104"/>
        <v>0</v>
      </c>
      <c r="Q41" s="149"/>
      <c r="R41" s="150"/>
      <c r="S41" s="151">
        <f t="shared" si="105"/>
        <v>0</v>
      </c>
      <c r="T41" s="149"/>
      <c r="U41" s="150"/>
      <c r="V41" s="151">
        <f t="shared" si="106"/>
        <v>0</v>
      </c>
      <c r="W41" s="138">
        <f t="shared" si="107"/>
        <v>0</v>
      </c>
      <c r="X41" s="127">
        <f t="shared" si="108"/>
        <v>0</v>
      </c>
      <c r="Y41" s="127">
        <f t="shared" si="99"/>
        <v>0</v>
      </c>
      <c r="Z41" s="128" t="e">
        <f t="shared" si="100"/>
        <v>#DIV/0!</v>
      </c>
      <c r="AA41" s="152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08" t="s">
        <v>74</v>
      </c>
      <c r="B42" s="155" t="s">
        <v>115</v>
      </c>
      <c r="C42" s="153" t="s">
        <v>116</v>
      </c>
      <c r="D42" s="141"/>
      <c r="E42" s="142">
        <f>SUM(E43:E45)</f>
        <v>0</v>
      </c>
      <c r="F42" s="143"/>
      <c r="G42" s="144">
        <f t="shared" ref="G42:H42" si="109">SUM(G43:G45)</f>
        <v>0</v>
      </c>
      <c r="H42" s="142">
        <f t="shared" si="109"/>
        <v>0</v>
      </c>
      <c r="I42" s="143"/>
      <c r="J42" s="144">
        <f t="shared" ref="J42:K42" si="110">SUM(J43:J45)</f>
        <v>0</v>
      </c>
      <c r="K42" s="142">
        <f t="shared" si="110"/>
        <v>0</v>
      </c>
      <c r="L42" s="143"/>
      <c r="M42" s="144">
        <f t="shared" ref="M42:N42" si="111">SUM(M43:M45)</f>
        <v>0</v>
      </c>
      <c r="N42" s="142">
        <f t="shared" si="111"/>
        <v>0</v>
      </c>
      <c r="O42" s="143"/>
      <c r="P42" s="144">
        <f t="shared" ref="P42:Q42" si="112">SUM(P43:P45)</f>
        <v>0</v>
      </c>
      <c r="Q42" s="142">
        <f t="shared" si="112"/>
        <v>0</v>
      </c>
      <c r="R42" s="143"/>
      <c r="S42" s="144">
        <f t="shared" ref="S42:T42" si="113">SUM(S43:S45)</f>
        <v>0</v>
      </c>
      <c r="T42" s="142">
        <f t="shared" si="113"/>
        <v>0</v>
      </c>
      <c r="U42" s="143"/>
      <c r="V42" s="144">
        <f t="shared" ref="V42:X42" si="114">SUM(V43:V45)</f>
        <v>0</v>
      </c>
      <c r="W42" s="144">
        <f t="shared" si="114"/>
        <v>0</v>
      </c>
      <c r="X42" s="144">
        <f t="shared" si="114"/>
        <v>0</v>
      </c>
      <c r="Y42" s="186">
        <f t="shared" si="99"/>
        <v>0</v>
      </c>
      <c r="Z42" s="186" t="e">
        <f t="shared" si="100"/>
        <v>#DIV/0!</v>
      </c>
      <c r="AA42" s="146"/>
      <c r="AB42" s="118"/>
      <c r="AC42" s="118"/>
      <c r="AD42" s="118"/>
      <c r="AE42" s="118"/>
      <c r="AF42" s="118"/>
      <c r="AG42" s="118"/>
    </row>
    <row r="43" spans="1:33" ht="30" customHeight="1" x14ac:dyDescent="0.25">
      <c r="A43" s="119" t="s">
        <v>77</v>
      </c>
      <c r="B43" s="120" t="s">
        <v>117</v>
      </c>
      <c r="C43" s="121" t="s">
        <v>118</v>
      </c>
      <c r="D43" s="122" t="s">
        <v>119</v>
      </c>
      <c r="E43" s="123"/>
      <c r="F43" s="124"/>
      <c r="G43" s="125">
        <f t="shared" ref="G43:G45" si="115">E43*F43</f>
        <v>0</v>
      </c>
      <c r="H43" s="123"/>
      <c r="I43" s="124"/>
      <c r="J43" s="125">
        <f t="shared" ref="J43:J45" si="116">H43*I43</f>
        <v>0</v>
      </c>
      <c r="K43" s="123"/>
      <c r="L43" s="124"/>
      <c r="M43" s="125">
        <f t="shared" ref="M43:M45" si="117">K43*L43</f>
        <v>0</v>
      </c>
      <c r="N43" s="123"/>
      <c r="O43" s="124"/>
      <c r="P43" s="125">
        <f t="shared" ref="P43:P45" si="118">N43*O43</f>
        <v>0</v>
      </c>
      <c r="Q43" s="123"/>
      <c r="R43" s="124"/>
      <c r="S43" s="125">
        <f t="shared" ref="S43:S45" si="119">Q43*R43</f>
        <v>0</v>
      </c>
      <c r="T43" s="123"/>
      <c r="U43" s="124"/>
      <c r="V43" s="125">
        <f t="shared" ref="V43:V45" si="120">T43*U43</f>
        <v>0</v>
      </c>
      <c r="W43" s="126">
        <f t="shared" ref="W43:W45" si="121">G43+M43+S43</f>
        <v>0</v>
      </c>
      <c r="X43" s="127">
        <f t="shared" ref="X43:X45" si="122">J43+P43+V43</f>
        <v>0</v>
      </c>
      <c r="Y43" s="127">
        <f t="shared" si="99"/>
        <v>0</v>
      </c>
      <c r="Z43" s="128" t="e">
        <f t="shared" si="100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x14ac:dyDescent="0.25">
      <c r="A44" s="119" t="s">
        <v>77</v>
      </c>
      <c r="B44" s="120" t="s">
        <v>120</v>
      </c>
      <c r="C44" s="187" t="s">
        <v>118</v>
      </c>
      <c r="D44" s="122" t="s">
        <v>119</v>
      </c>
      <c r="E44" s="123"/>
      <c r="F44" s="124"/>
      <c r="G44" s="125">
        <f t="shared" si="115"/>
        <v>0</v>
      </c>
      <c r="H44" s="123"/>
      <c r="I44" s="124"/>
      <c r="J44" s="125">
        <f t="shared" si="116"/>
        <v>0</v>
      </c>
      <c r="K44" s="123"/>
      <c r="L44" s="124"/>
      <c r="M44" s="125">
        <f t="shared" si="117"/>
        <v>0</v>
      </c>
      <c r="N44" s="123"/>
      <c r="O44" s="124"/>
      <c r="P44" s="125">
        <f t="shared" si="118"/>
        <v>0</v>
      </c>
      <c r="Q44" s="123"/>
      <c r="R44" s="124"/>
      <c r="S44" s="125">
        <f t="shared" si="119"/>
        <v>0</v>
      </c>
      <c r="T44" s="123"/>
      <c r="U44" s="124"/>
      <c r="V44" s="125">
        <f t="shared" si="120"/>
        <v>0</v>
      </c>
      <c r="W44" s="126">
        <f t="shared" si="121"/>
        <v>0</v>
      </c>
      <c r="X44" s="127">
        <f t="shared" si="122"/>
        <v>0</v>
      </c>
      <c r="Y44" s="127">
        <f t="shared" si="99"/>
        <v>0</v>
      </c>
      <c r="Z44" s="128" t="e">
        <f t="shared" si="100"/>
        <v>#DIV/0!</v>
      </c>
      <c r="AA44" s="129"/>
      <c r="AB44" s="131"/>
      <c r="AC44" s="131"/>
      <c r="AD44" s="131"/>
      <c r="AE44" s="131"/>
      <c r="AF44" s="131"/>
      <c r="AG44" s="131"/>
    </row>
    <row r="45" spans="1:33" ht="30" customHeight="1" x14ac:dyDescent="0.25">
      <c r="A45" s="147" t="s">
        <v>77</v>
      </c>
      <c r="B45" s="154" t="s">
        <v>121</v>
      </c>
      <c r="C45" s="188" t="s">
        <v>118</v>
      </c>
      <c r="D45" s="148" t="s">
        <v>119</v>
      </c>
      <c r="E45" s="149"/>
      <c r="F45" s="150"/>
      <c r="G45" s="151">
        <f t="shared" si="115"/>
        <v>0</v>
      </c>
      <c r="H45" s="149"/>
      <c r="I45" s="150"/>
      <c r="J45" s="151">
        <f t="shared" si="116"/>
        <v>0</v>
      </c>
      <c r="K45" s="149"/>
      <c r="L45" s="150"/>
      <c r="M45" s="151">
        <f t="shared" si="117"/>
        <v>0</v>
      </c>
      <c r="N45" s="149"/>
      <c r="O45" s="150"/>
      <c r="P45" s="151">
        <f t="shared" si="118"/>
        <v>0</v>
      </c>
      <c r="Q45" s="149"/>
      <c r="R45" s="150"/>
      <c r="S45" s="151">
        <f t="shared" si="119"/>
        <v>0</v>
      </c>
      <c r="T45" s="149"/>
      <c r="U45" s="150"/>
      <c r="V45" s="151">
        <f t="shared" si="120"/>
        <v>0</v>
      </c>
      <c r="W45" s="138">
        <f t="shared" si="121"/>
        <v>0</v>
      </c>
      <c r="X45" s="127">
        <f t="shared" si="122"/>
        <v>0</v>
      </c>
      <c r="Y45" s="127">
        <f t="shared" si="99"/>
        <v>0</v>
      </c>
      <c r="Z45" s="128" t="e">
        <f t="shared" si="100"/>
        <v>#DIV/0!</v>
      </c>
      <c r="AA45" s="152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08" t="s">
        <v>74</v>
      </c>
      <c r="B46" s="155" t="s">
        <v>122</v>
      </c>
      <c r="C46" s="153" t="s">
        <v>123</v>
      </c>
      <c r="D46" s="141"/>
      <c r="E46" s="142">
        <f>SUM(E47:E49)</f>
        <v>0</v>
      </c>
      <c r="F46" s="143"/>
      <c r="G46" s="144">
        <f t="shared" ref="G46:H46" si="123">SUM(G47:G49)</f>
        <v>0</v>
      </c>
      <c r="H46" s="142">
        <f t="shared" si="123"/>
        <v>0</v>
      </c>
      <c r="I46" s="143"/>
      <c r="J46" s="144">
        <f t="shared" ref="J46:K46" si="124">SUM(J47:J49)</f>
        <v>0</v>
      </c>
      <c r="K46" s="142">
        <f t="shared" si="124"/>
        <v>0</v>
      </c>
      <c r="L46" s="143"/>
      <c r="M46" s="144">
        <f t="shared" ref="M46:N46" si="125">SUM(M47:M49)</f>
        <v>0</v>
      </c>
      <c r="N46" s="142">
        <f t="shared" si="125"/>
        <v>0</v>
      </c>
      <c r="O46" s="143"/>
      <c r="P46" s="144">
        <f t="shared" ref="P46:Q46" si="126">SUM(P47:P49)</f>
        <v>0</v>
      </c>
      <c r="Q46" s="142">
        <f t="shared" si="126"/>
        <v>0</v>
      </c>
      <c r="R46" s="143"/>
      <c r="S46" s="144">
        <f t="shared" ref="S46:T46" si="127">SUM(S47:S49)</f>
        <v>0</v>
      </c>
      <c r="T46" s="142">
        <f t="shared" si="127"/>
        <v>0</v>
      </c>
      <c r="U46" s="143"/>
      <c r="V46" s="144">
        <f t="shared" ref="V46:X46" si="128">SUM(V47:V49)</f>
        <v>0</v>
      </c>
      <c r="W46" s="144">
        <f t="shared" si="128"/>
        <v>0</v>
      </c>
      <c r="X46" s="144">
        <f t="shared" si="128"/>
        <v>0</v>
      </c>
      <c r="Y46" s="143">
        <f t="shared" si="99"/>
        <v>0</v>
      </c>
      <c r="Z46" s="143" t="e">
        <f t="shared" si="100"/>
        <v>#DIV/0!</v>
      </c>
      <c r="AA46" s="146"/>
      <c r="AB46" s="118"/>
      <c r="AC46" s="118"/>
      <c r="AD46" s="118"/>
      <c r="AE46" s="118"/>
      <c r="AF46" s="118"/>
      <c r="AG46" s="118"/>
    </row>
    <row r="47" spans="1:33" ht="30" customHeight="1" x14ac:dyDescent="0.25">
      <c r="A47" s="119" t="s">
        <v>77</v>
      </c>
      <c r="B47" s="120" t="s">
        <v>124</v>
      </c>
      <c r="C47" s="121" t="s">
        <v>125</v>
      </c>
      <c r="D47" s="122" t="s">
        <v>119</v>
      </c>
      <c r="E47" s="123"/>
      <c r="F47" s="124"/>
      <c r="G47" s="125">
        <f t="shared" ref="G47:G49" si="129">E47*F47</f>
        <v>0</v>
      </c>
      <c r="H47" s="123"/>
      <c r="I47" s="124"/>
      <c r="J47" s="125">
        <f t="shared" ref="J47:J49" si="130">H47*I47</f>
        <v>0</v>
      </c>
      <c r="K47" s="123"/>
      <c r="L47" s="124"/>
      <c r="M47" s="125">
        <f t="shared" ref="M47:M49" si="131">K47*L47</f>
        <v>0</v>
      </c>
      <c r="N47" s="123"/>
      <c r="O47" s="124"/>
      <c r="P47" s="125">
        <f t="shared" ref="P47:P49" si="132">N47*O47</f>
        <v>0</v>
      </c>
      <c r="Q47" s="123"/>
      <c r="R47" s="124"/>
      <c r="S47" s="125">
        <f t="shared" ref="S47:S49" si="133">Q47*R47</f>
        <v>0</v>
      </c>
      <c r="T47" s="123"/>
      <c r="U47" s="124"/>
      <c r="V47" s="125">
        <f t="shared" ref="V47:V49" si="134">T47*U47</f>
        <v>0</v>
      </c>
      <c r="W47" s="126">
        <f t="shared" ref="W47:W49" si="135">G47+M47+S47</f>
        <v>0</v>
      </c>
      <c r="X47" s="127">
        <f t="shared" ref="X47:X49" si="136">J47+P47+V47</f>
        <v>0</v>
      </c>
      <c r="Y47" s="127">
        <f t="shared" si="99"/>
        <v>0</v>
      </c>
      <c r="Z47" s="128" t="e">
        <f t="shared" si="100"/>
        <v>#DIV/0!</v>
      </c>
      <c r="AA47" s="129"/>
      <c r="AB47" s="130"/>
      <c r="AC47" s="131"/>
      <c r="AD47" s="131"/>
      <c r="AE47" s="131"/>
      <c r="AF47" s="131"/>
      <c r="AG47" s="131"/>
    </row>
    <row r="48" spans="1:33" ht="30" customHeight="1" x14ac:dyDescent="0.25">
      <c r="A48" s="119" t="s">
        <v>77</v>
      </c>
      <c r="B48" s="120" t="s">
        <v>126</v>
      </c>
      <c r="C48" s="121" t="s">
        <v>127</v>
      </c>
      <c r="D48" s="122" t="s">
        <v>119</v>
      </c>
      <c r="E48" s="123"/>
      <c r="F48" s="124"/>
      <c r="G48" s="125">
        <f t="shared" si="129"/>
        <v>0</v>
      </c>
      <c r="H48" s="123"/>
      <c r="I48" s="124"/>
      <c r="J48" s="125">
        <f t="shared" si="130"/>
        <v>0</v>
      </c>
      <c r="K48" s="123"/>
      <c r="L48" s="124"/>
      <c r="M48" s="125">
        <f t="shared" si="131"/>
        <v>0</v>
      </c>
      <c r="N48" s="123"/>
      <c r="O48" s="124"/>
      <c r="P48" s="125">
        <f t="shared" si="132"/>
        <v>0</v>
      </c>
      <c r="Q48" s="123"/>
      <c r="R48" s="124"/>
      <c r="S48" s="125">
        <f t="shared" si="133"/>
        <v>0</v>
      </c>
      <c r="T48" s="123"/>
      <c r="U48" s="124"/>
      <c r="V48" s="125">
        <f t="shared" si="134"/>
        <v>0</v>
      </c>
      <c r="W48" s="126">
        <f t="shared" si="135"/>
        <v>0</v>
      </c>
      <c r="X48" s="127">
        <f t="shared" si="136"/>
        <v>0</v>
      </c>
      <c r="Y48" s="127">
        <f t="shared" si="99"/>
        <v>0</v>
      </c>
      <c r="Z48" s="128" t="e">
        <f t="shared" si="100"/>
        <v>#DIV/0!</v>
      </c>
      <c r="AA48" s="129"/>
      <c r="AB48" s="131"/>
      <c r="AC48" s="131"/>
      <c r="AD48" s="131"/>
      <c r="AE48" s="131"/>
      <c r="AF48" s="131"/>
      <c r="AG48" s="131"/>
    </row>
    <row r="49" spans="1:33" ht="30" customHeight="1" x14ac:dyDescent="0.25">
      <c r="A49" s="132" t="s">
        <v>77</v>
      </c>
      <c r="B49" s="133" t="s">
        <v>128</v>
      </c>
      <c r="C49" s="164" t="s">
        <v>125</v>
      </c>
      <c r="D49" s="134" t="s">
        <v>119</v>
      </c>
      <c r="E49" s="149"/>
      <c r="F49" s="150"/>
      <c r="G49" s="151">
        <f t="shared" si="129"/>
        <v>0</v>
      </c>
      <c r="H49" s="149"/>
      <c r="I49" s="150"/>
      <c r="J49" s="151">
        <f t="shared" si="130"/>
        <v>0</v>
      </c>
      <c r="K49" s="149"/>
      <c r="L49" s="150"/>
      <c r="M49" s="151">
        <f t="shared" si="131"/>
        <v>0</v>
      </c>
      <c r="N49" s="149"/>
      <c r="O49" s="150"/>
      <c r="P49" s="151">
        <f t="shared" si="132"/>
        <v>0</v>
      </c>
      <c r="Q49" s="149"/>
      <c r="R49" s="150"/>
      <c r="S49" s="151">
        <f t="shared" si="133"/>
        <v>0</v>
      </c>
      <c r="T49" s="149"/>
      <c r="U49" s="150"/>
      <c r="V49" s="151">
        <f t="shared" si="134"/>
        <v>0</v>
      </c>
      <c r="W49" s="138">
        <f t="shared" si="135"/>
        <v>0</v>
      </c>
      <c r="X49" s="127">
        <f t="shared" si="136"/>
        <v>0</v>
      </c>
      <c r="Y49" s="127">
        <f t="shared" si="99"/>
        <v>0</v>
      </c>
      <c r="Z49" s="128" t="e">
        <f t="shared" si="100"/>
        <v>#DIV/0!</v>
      </c>
      <c r="AA49" s="152"/>
      <c r="AB49" s="131"/>
      <c r="AC49" s="131"/>
      <c r="AD49" s="131"/>
      <c r="AE49" s="131"/>
      <c r="AF49" s="131"/>
      <c r="AG49" s="131"/>
    </row>
    <row r="50" spans="1:33" ht="30" customHeight="1" x14ac:dyDescent="0.25">
      <c r="A50" s="166" t="s">
        <v>129</v>
      </c>
      <c r="B50" s="167"/>
      <c r="C50" s="168"/>
      <c r="D50" s="169"/>
      <c r="E50" s="173">
        <f>E46+E42+E38</f>
        <v>0</v>
      </c>
      <c r="F50" s="189"/>
      <c r="G50" s="172">
        <f t="shared" ref="G50:H50" si="137">G46+G42+G38</f>
        <v>0</v>
      </c>
      <c r="H50" s="173">
        <f t="shared" si="137"/>
        <v>0</v>
      </c>
      <c r="I50" s="189"/>
      <c r="J50" s="172">
        <f t="shared" ref="J50:K50" si="138">J46+J42+J38</f>
        <v>0</v>
      </c>
      <c r="K50" s="190">
        <f t="shared" si="138"/>
        <v>0</v>
      </c>
      <c r="L50" s="189"/>
      <c r="M50" s="172">
        <f t="shared" ref="M50:N50" si="139">M46+M42+M38</f>
        <v>0</v>
      </c>
      <c r="N50" s="190">
        <f t="shared" si="139"/>
        <v>0</v>
      </c>
      <c r="O50" s="189"/>
      <c r="P50" s="172">
        <f t="shared" ref="P50:Q50" si="140">P46+P42+P38</f>
        <v>0</v>
      </c>
      <c r="Q50" s="190">
        <f t="shared" si="140"/>
        <v>0</v>
      </c>
      <c r="R50" s="189"/>
      <c r="S50" s="172">
        <f t="shared" ref="S50:T50" si="141">S46+S42+S38</f>
        <v>0</v>
      </c>
      <c r="T50" s="190">
        <f t="shared" si="141"/>
        <v>0</v>
      </c>
      <c r="U50" s="189"/>
      <c r="V50" s="172">
        <f t="shared" ref="V50:X50" si="142">V46+V42+V38</f>
        <v>0</v>
      </c>
      <c r="W50" s="191">
        <f t="shared" si="142"/>
        <v>0</v>
      </c>
      <c r="X50" s="191">
        <f t="shared" si="142"/>
        <v>0</v>
      </c>
      <c r="Y50" s="191">
        <f t="shared" si="99"/>
        <v>0</v>
      </c>
      <c r="Z50" s="191" t="e">
        <f t="shared" si="100"/>
        <v>#DIV/0!</v>
      </c>
      <c r="AA50" s="177"/>
      <c r="AB50" s="7"/>
      <c r="AC50" s="7"/>
      <c r="AD50" s="7"/>
      <c r="AE50" s="7"/>
      <c r="AF50" s="7"/>
      <c r="AG50" s="7"/>
    </row>
    <row r="51" spans="1:33" ht="30" customHeight="1" x14ac:dyDescent="0.25">
      <c r="A51" s="178" t="s">
        <v>72</v>
      </c>
      <c r="B51" s="179">
        <v>3</v>
      </c>
      <c r="C51" s="180" t="s">
        <v>130</v>
      </c>
      <c r="D51" s="181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6"/>
      <c r="X51" s="106"/>
      <c r="Y51" s="106"/>
      <c r="Z51" s="106"/>
      <c r="AA51" s="107"/>
      <c r="AB51" s="7"/>
      <c r="AC51" s="7"/>
      <c r="AD51" s="7"/>
      <c r="AE51" s="7"/>
      <c r="AF51" s="7"/>
      <c r="AG51" s="7"/>
    </row>
    <row r="52" spans="1:33" ht="45" customHeight="1" x14ac:dyDescent="0.25">
      <c r="A52" s="108" t="s">
        <v>74</v>
      </c>
      <c r="B52" s="155" t="s">
        <v>131</v>
      </c>
      <c r="C52" s="110" t="s">
        <v>132</v>
      </c>
      <c r="D52" s="111"/>
      <c r="E52" s="112">
        <f>SUM(E53:E55)</f>
        <v>0</v>
      </c>
      <c r="F52" s="113"/>
      <c r="G52" s="114">
        <f t="shared" ref="G52:H52" si="143">SUM(G53:G55)</f>
        <v>0</v>
      </c>
      <c r="H52" s="112">
        <f t="shared" si="143"/>
        <v>0</v>
      </c>
      <c r="I52" s="113"/>
      <c r="J52" s="114">
        <f t="shared" ref="J52:K52" si="144">SUM(J53:J55)</f>
        <v>0</v>
      </c>
      <c r="K52" s="112">
        <f t="shared" si="144"/>
        <v>0</v>
      </c>
      <c r="L52" s="113"/>
      <c r="M52" s="114">
        <f t="shared" ref="M52:N52" si="145">SUM(M53:M55)</f>
        <v>0</v>
      </c>
      <c r="N52" s="112">
        <f t="shared" si="145"/>
        <v>0</v>
      </c>
      <c r="O52" s="113"/>
      <c r="P52" s="114">
        <f t="shared" ref="P52:Q52" si="146">SUM(P53:P55)</f>
        <v>0</v>
      </c>
      <c r="Q52" s="112">
        <f t="shared" si="146"/>
        <v>0</v>
      </c>
      <c r="R52" s="113"/>
      <c r="S52" s="114">
        <f t="shared" ref="S52:T52" si="147">SUM(S53:S55)</f>
        <v>0</v>
      </c>
      <c r="T52" s="112">
        <f t="shared" si="147"/>
        <v>0</v>
      </c>
      <c r="U52" s="113"/>
      <c r="V52" s="114">
        <f t="shared" ref="V52:X52" si="148">SUM(V53:V55)</f>
        <v>0</v>
      </c>
      <c r="W52" s="114">
        <f t="shared" si="148"/>
        <v>0</v>
      </c>
      <c r="X52" s="114">
        <f t="shared" si="148"/>
        <v>0</v>
      </c>
      <c r="Y52" s="115">
        <f t="shared" ref="Y52:Y59" si="149">W52-X52</f>
        <v>0</v>
      </c>
      <c r="Z52" s="116" t="e">
        <f t="shared" ref="Z52:Z59" si="150">Y52/W52</f>
        <v>#DIV/0!</v>
      </c>
      <c r="AA52" s="117"/>
      <c r="AB52" s="118"/>
      <c r="AC52" s="118"/>
      <c r="AD52" s="118"/>
      <c r="AE52" s="118"/>
      <c r="AF52" s="118"/>
      <c r="AG52" s="118"/>
    </row>
    <row r="53" spans="1:33" ht="30" customHeight="1" x14ac:dyDescent="0.25">
      <c r="A53" s="119" t="s">
        <v>77</v>
      </c>
      <c r="B53" s="120" t="s">
        <v>133</v>
      </c>
      <c r="C53" s="187" t="s">
        <v>134</v>
      </c>
      <c r="D53" s="122" t="s">
        <v>112</v>
      </c>
      <c r="E53" s="123"/>
      <c r="F53" s="124"/>
      <c r="G53" s="125">
        <f t="shared" ref="G53:G55" si="151">E53*F53</f>
        <v>0</v>
      </c>
      <c r="H53" s="123"/>
      <c r="I53" s="124"/>
      <c r="J53" s="125">
        <f t="shared" ref="J53:J55" si="152">H53*I53</f>
        <v>0</v>
      </c>
      <c r="K53" s="123"/>
      <c r="L53" s="124"/>
      <c r="M53" s="125">
        <f t="shared" ref="M53:M55" si="153">K53*L53</f>
        <v>0</v>
      </c>
      <c r="N53" s="123"/>
      <c r="O53" s="124"/>
      <c r="P53" s="125">
        <f t="shared" ref="P53:P55" si="154">N53*O53</f>
        <v>0</v>
      </c>
      <c r="Q53" s="123"/>
      <c r="R53" s="124"/>
      <c r="S53" s="125">
        <f t="shared" ref="S53:S55" si="155">Q53*R53</f>
        <v>0</v>
      </c>
      <c r="T53" s="123"/>
      <c r="U53" s="124"/>
      <c r="V53" s="125">
        <f t="shared" ref="V53:V55" si="156">T53*U53</f>
        <v>0</v>
      </c>
      <c r="W53" s="126">
        <f t="shared" ref="W53:W55" si="157">G53+M53+S53</f>
        <v>0</v>
      </c>
      <c r="X53" s="127">
        <f t="shared" ref="X53:X55" si="158">J53+P53+V53</f>
        <v>0</v>
      </c>
      <c r="Y53" s="127">
        <f t="shared" si="149"/>
        <v>0</v>
      </c>
      <c r="Z53" s="128" t="e">
        <f t="shared" si="150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customHeight="1" x14ac:dyDescent="0.25">
      <c r="A54" s="119" t="s">
        <v>77</v>
      </c>
      <c r="B54" s="120" t="s">
        <v>135</v>
      </c>
      <c r="C54" s="187" t="s">
        <v>136</v>
      </c>
      <c r="D54" s="122" t="s">
        <v>112</v>
      </c>
      <c r="E54" s="123"/>
      <c r="F54" s="124"/>
      <c r="G54" s="125">
        <f t="shared" si="151"/>
        <v>0</v>
      </c>
      <c r="H54" s="123"/>
      <c r="I54" s="124"/>
      <c r="J54" s="125">
        <f t="shared" si="152"/>
        <v>0</v>
      </c>
      <c r="K54" s="123"/>
      <c r="L54" s="124"/>
      <c r="M54" s="125">
        <f t="shared" si="153"/>
        <v>0</v>
      </c>
      <c r="N54" s="123"/>
      <c r="O54" s="124"/>
      <c r="P54" s="125">
        <f t="shared" si="154"/>
        <v>0</v>
      </c>
      <c r="Q54" s="123"/>
      <c r="R54" s="124"/>
      <c r="S54" s="125">
        <f t="shared" si="155"/>
        <v>0</v>
      </c>
      <c r="T54" s="123"/>
      <c r="U54" s="124"/>
      <c r="V54" s="125">
        <f t="shared" si="156"/>
        <v>0</v>
      </c>
      <c r="W54" s="126">
        <f t="shared" si="157"/>
        <v>0</v>
      </c>
      <c r="X54" s="127">
        <f t="shared" si="158"/>
        <v>0</v>
      </c>
      <c r="Y54" s="127">
        <f t="shared" si="149"/>
        <v>0</v>
      </c>
      <c r="Z54" s="128" t="e">
        <f t="shared" si="15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77</v>
      </c>
      <c r="B55" s="133" t="s">
        <v>137</v>
      </c>
      <c r="C55" s="163" t="s">
        <v>138</v>
      </c>
      <c r="D55" s="134" t="s">
        <v>112</v>
      </c>
      <c r="E55" s="135"/>
      <c r="F55" s="136"/>
      <c r="G55" s="137">
        <f t="shared" si="151"/>
        <v>0</v>
      </c>
      <c r="H55" s="135"/>
      <c r="I55" s="136"/>
      <c r="J55" s="137">
        <f t="shared" si="152"/>
        <v>0</v>
      </c>
      <c r="K55" s="135"/>
      <c r="L55" s="136"/>
      <c r="M55" s="137">
        <f t="shared" si="153"/>
        <v>0</v>
      </c>
      <c r="N55" s="135"/>
      <c r="O55" s="136"/>
      <c r="P55" s="137">
        <f t="shared" si="154"/>
        <v>0</v>
      </c>
      <c r="Q55" s="135"/>
      <c r="R55" s="136"/>
      <c r="S55" s="137">
        <f t="shared" si="155"/>
        <v>0</v>
      </c>
      <c r="T55" s="135"/>
      <c r="U55" s="136"/>
      <c r="V55" s="137">
        <f t="shared" si="156"/>
        <v>0</v>
      </c>
      <c r="W55" s="138">
        <f t="shared" si="157"/>
        <v>0</v>
      </c>
      <c r="X55" s="127">
        <f t="shared" si="158"/>
        <v>0</v>
      </c>
      <c r="Y55" s="127">
        <f t="shared" si="149"/>
        <v>0</v>
      </c>
      <c r="Z55" s="128" t="e">
        <f t="shared" si="150"/>
        <v>#DIV/0!</v>
      </c>
      <c r="AA55" s="139"/>
      <c r="AB55" s="131"/>
      <c r="AC55" s="131"/>
      <c r="AD55" s="131"/>
      <c r="AE55" s="131"/>
      <c r="AF55" s="131"/>
      <c r="AG55" s="131"/>
    </row>
    <row r="56" spans="1:33" ht="47.25" customHeight="1" x14ac:dyDescent="0.25">
      <c r="A56" s="108" t="s">
        <v>74</v>
      </c>
      <c r="B56" s="155" t="s">
        <v>139</v>
      </c>
      <c r="C56" s="140" t="s">
        <v>140</v>
      </c>
      <c r="D56" s="141"/>
      <c r="E56" s="142"/>
      <c r="F56" s="143"/>
      <c r="G56" s="144"/>
      <c r="H56" s="142"/>
      <c r="I56" s="143"/>
      <c r="J56" s="144"/>
      <c r="K56" s="142">
        <f>SUM(K57:K58)</f>
        <v>0</v>
      </c>
      <c r="L56" s="143"/>
      <c r="M56" s="144">
        <f t="shared" ref="M56:N56" si="159">SUM(M57:M58)</f>
        <v>0</v>
      </c>
      <c r="N56" s="142">
        <f t="shared" si="159"/>
        <v>0</v>
      </c>
      <c r="O56" s="143"/>
      <c r="P56" s="144">
        <f t="shared" ref="P56:Q56" si="160">SUM(P57:P58)</f>
        <v>0</v>
      </c>
      <c r="Q56" s="142">
        <f t="shared" si="160"/>
        <v>0</v>
      </c>
      <c r="R56" s="143"/>
      <c r="S56" s="144">
        <f t="shared" ref="S56:T56" si="161">SUM(S57:S58)</f>
        <v>0</v>
      </c>
      <c r="T56" s="142">
        <f t="shared" si="161"/>
        <v>0</v>
      </c>
      <c r="U56" s="143"/>
      <c r="V56" s="144">
        <f t="shared" ref="V56:X56" si="162">SUM(V57:V58)</f>
        <v>0</v>
      </c>
      <c r="W56" s="144">
        <f t="shared" si="162"/>
        <v>0</v>
      </c>
      <c r="X56" s="144">
        <f t="shared" si="162"/>
        <v>0</v>
      </c>
      <c r="Y56" s="144">
        <f t="shared" si="149"/>
        <v>0</v>
      </c>
      <c r="Z56" s="144" t="e">
        <f t="shared" si="150"/>
        <v>#DIV/0!</v>
      </c>
      <c r="AA56" s="146"/>
      <c r="AB56" s="118"/>
      <c r="AC56" s="118"/>
      <c r="AD56" s="118"/>
      <c r="AE56" s="118"/>
      <c r="AF56" s="118"/>
      <c r="AG56" s="118"/>
    </row>
    <row r="57" spans="1:33" ht="30" customHeight="1" x14ac:dyDescent="0.25">
      <c r="A57" s="119" t="s">
        <v>77</v>
      </c>
      <c r="B57" s="120" t="s">
        <v>141</v>
      </c>
      <c r="C57" s="187" t="s">
        <v>142</v>
      </c>
      <c r="D57" s="122" t="s">
        <v>143</v>
      </c>
      <c r="E57" s="393" t="s">
        <v>144</v>
      </c>
      <c r="F57" s="394"/>
      <c r="G57" s="395"/>
      <c r="H57" s="393" t="s">
        <v>144</v>
      </c>
      <c r="I57" s="394"/>
      <c r="J57" s="395"/>
      <c r="K57" s="123"/>
      <c r="L57" s="124"/>
      <c r="M57" s="125">
        <f t="shared" ref="M57:M58" si="163">K57*L57</f>
        <v>0</v>
      </c>
      <c r="N57" s="123"/>
      <c r="O57" s="124"/>
      <c r="P57" s="125">
        <f t="shared" ref="P57:P58" si="164">N57*O57</f>
        <v>0</v>
      </c>
      <c r="Q57" s="123"/>
      <c r="R57" s="124"/>
      <c r="S57" s="125">
        <f t="shared" ref="S57:S58" si="165">Q57*R57</f>
        <v>0</v>
      </c>
      <c r="T57" s="123"/>
      <c r="U57" s="124"/>
      <c r="V57" s="125">
        <f t="shared" ref="V57:V58" si="166">T57*U57</f>
        <v>0</v>
      </c>
      <c r="W57" s="138">
        <f t="shared" ref="W57:W58" si="167">G57+M57+S57</f>
        <v>0</v>
      </c>
      <c r="X57" s="127">
        <f t="shared" ref="X57:X58" si="168">J57+P57+V57</f>
        <v>0</v>
      </c>
      <c r="Y57" s="127">
        <f t="shared" si="149"/>
        <v>0</v>
      </c>
      <c r="Z57" s="128" t="e">
        <f t="shared" si="150"/>
        <v>#DIV/0!</v>
      </c>
      <c r="AA57" s="129"/>
      <c r="AB57" s="131"/>
      <c r="AC57" s="131"/>
      <c r="AD57" s="131"/>
      <c r="AE57" s="131"/>
      <c r="AF57" s="131"/>
      <c r="AG57" s="131"/>
    </row>
    <row r="58" spans="1:33" ht="30" customHeight="1" x14ac:dyDescent="0.25">
      <c r="A58" s="132" t="s">
        <v>77</v>
      </c>
      <c r="B58" s="133" t="s">
        <v>145</v>
      </c>
      <c r="C58" s="163" t="s">
        <v>146</v>
      </c>
      <c r="D58" s="134" t="s">
        <v>143</v>
      </c>
      <c r="E58" s="368"/>
      <c r="F58" s="396"/>
      <c r="G58" s="369"/>
      <c r="H58" s="368"/>
      <c r="I58" s="396"/>
      <c r="J58" s="369"/>
      <c r="K58" s="149"/>
      <c r="L58" s="150"/>
      <c r="M58" s="151">
        <f t="shared" si="163"/>
        <v>0</v>
      </c>
      <c r="N58" s="149"/>
      <c r="O58" s="150"/>
      <c r="P58" s="151">
        <f t="shared" si="164"/>
        <v>0</v>
      </c>
      <c r="Q58" s="149"/>
      <c r="R58" s="150"/>
      <c r="S58" s="151">
        <f t="shared" si="165"/>
        <v>0</v>
      </c>
      <c r="T58" s="149"/>
      <c r="U58" s="150"/>
      <c r="V58" s="151">
        <f t="shared" si="166"/>
        <v>0</v>
      </c>
      <c r="W58" s="138">
        <f t="shared" si="167"/>
        <v>0</v>
      </c>
      <c r="X58" s="127">
        <f t="shared" si="168"/>
        <v>0</v>
      </c>
      <c r="Y58" s="165">
        <f t="shared" si="149"/>
        <v>0</v>
      </c>
      <c r="Z58" s="128" t="e">
        <f t="shared" si="150"/>
        <v>#DIV/0!</v>
      </c>
      <c r="AA58" s="152"/>
      <c r="AB58" s="131"/>
      <c r="AC58" s="131"/>
      <c r="AD58" s="131"/>
      <c r="AE58" s="131"/>
      <c r="AF58" s="131"/>
      <c r="AG58" s="131"/>
    </row>
    <row r="59" spans="1:33" ht="30" customHeight="1" x14ac:dyDescent="0.25">
      <c r="A59" s="166" t="s">
        <v>147</v>
      </c>
      <c r="B59" s="167"/>
      <c r="C59" s="168"/>
      <c r="D59" s="169"/>
      <c r="E59" s="173">
        <f>E52</f>
        <v>0</v>
      </c>
      <c r="F59" s="189"/>
      <c r="G59" s="172">
        <f t="shared" ref="G59:H59" si="169">G52</f>
        <v>0</v>
      </c>
      <c r="H59" s="173">
        <f t="shared" si="169"/>
        <v>0</v>
      </c>
      <c r="I59" s="189"/>
      <c r="J59" s="172">
        <f>J52</f>
        <v>0</v>
      </c>
      <c r="K59" s="190">
        <f>K56+K52</f>
        <v>0</v>
      </c>
      <c r="L59" s="189"/>
      <c r="M59" s="172">
        <f t="shared" ref="M59:N59" si="170">M56+M52</f>
        <v>0</v>
      </c>
      <c r="N59" s="190">
        <f t="shared" si="170"/>
        <v>0</v>
      </c>
      <c r="O59" s="189"/>
      <c r="P59" s="172">
        <f t="shared" ref="P59:Q59" si="171">P56+P52</f>
        <v>0</v>
      </c>
      <c r="Q59" s="190">
        <f t="shared" si="171"/>
        <v>0</v>
      </c>
      <c r="R59" s="189"/>
      <c r="S59" s="172">
        <f t="shared" ref="S59:T59" si="172">S56+S52</f>
        <v>0</v>
      </c>
      <c r="T59" s="190">
        <f t="shared" si="172"/>
        <v>0</v>
      </c>
      <c r="U59" s="189"/>
      <c r="V59" s="172">
        <f t="shared" ref="V59:X59" si="173">V56+V52</f>
        <v>0</v>
      </c>
      <c r="W59" s="191">
        <f t="shared" si="173"/>
        <v>0</v>
      </c>
      <c r="X59" s="191">
        <f t="shared" si="173"/>
        <v>0</v>
      </c>
      <c r="Y59" s="191">
        <f t="shared" si="149"/>
        <v>0</v>
      </c>
      <c r="Z59" s="191" t="e">
        <f t="shared" si="150"/>
        <v>#DIV/0!</v>
      </c>
      <c r="AA59" s="177"/>
      <c r="AB59" s="131"/>
      <c r="AC59" s="131"/>
      <c r="AD59" s="131"/>
      <c r="AE59" s="7"/>
      <c r="AF59" s="7"/>
      <c r="AG59" s="7"/>
    </row>
    <row r="60" spans="1:33" ht="30" customHeight="1" x14ac:dyDescent="0.25">
      <c r="A60" s="178" t="s">
        <v>72</v>
      </c>
      <c r="B60" s="179">
        <v>4</v>
      </c>
      <c r="C60" s="180" t="s">
        <v>148</v>
      </c>
      <c r="D60" s="181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6"/>
      <c r="X60" s="106"/>
      <c r="Y60" s="182"/>
      <c r="Z60" s="106"/>
      <c r="AA60" s="107"/>
      <c r="AB60" s="7"/>
      <c r="AC60" s="7"/>
      <c r="AD60" s="7"/>
      <c r="AE60" s="7"/>
      <c r="AF60" s="7"/>
      <c r="AG60" s="7"/>
    </row>
    <row r="61" spans="1:33" ht="30" customHeight="1" x14ac:dyDescent="0.25">
      <c r="A61" s="108" t="s">
        <v>74</v>
      </c>
      <c r="B61" s="155" t="s">
        <v>149</v>
      </c>
      <c r="C61" s="192" t="s">
        <v>150</v>
      </c>
      <c r="D61" s="111"/>
      <c r="E61" s="112">
        <f>SUM(E62:E64)</f>
        <v>0</v>
      </c>
      <c r="F61" s="113"/>
      <c r="G61" s="114">
        <f t="shared" ref="G61:H61" si="174">SUM(G62:G64)</f>
        <v>0</v>
      </c>
      <c r="H61" s="112">
        <f t="shared" si="174"/>
        <v>0</v>
      </c>
      <c r="I61" s="113"/>
      <c r="J61" s="114">
        <f t="shared" ref="J61:K61" si="175">SUM(J62:J64)</f>
        <v>0</v>
      </c>
      <c r="K61" s="112">
        <f t="shared" si="175"/>
        <v>0</v>
      </c>
      <c r="L61" s="113"/>
      <c r="M61" s="114">
        <f t="shared" ref="M61:N61" si="176">SUM(M62:M64)</f>
        <v>0</v>
      </c>
      <c r="N61" s="112">
        <f t="shared" si="176"/>
        <v>0</v>
      </c>
      <c r="O61" s="113"/>
      <c r="P61" s="114">
        <f t="shared" ref="P61:Q61" si="177">SUM(P62:P64)</f>
        <v>0</v>
      </c>
      <c r="Q61" s="112">
        <f t="shared" si="177"/>
        <v>0</v>
      </c>
      <c r="R61" s="113"/>
      <c r="S61" s="114">
        <f t="shared" ref="S61:T61" si="178">SUM(S62:S64)</f>
        <v>0</v>
      </c>
      <c r="T61" s="112">
        <f t="shared" si="178"/>
        <v>0</v>
      </c>
      <c r="U61" s="113"/>
      <c r="V61" s="114">
        <f t="shared" ref="V61:X61" si="179">SUM(V62:V64)</f>
        <v>0</v>
      </c>
      <c r="W61" s="114">
        <f t="shared" si="179"/>
        <v>0</v>
      </c>
      <c r="X61" s="114">
        <f t="shared" si="179"/>
        <v>0</v>
      </c>
      <c r="Y61" s="193">
        <f t="shared" ref="Y61:Y91" si="180">W61-X61</f>
        <v>0</v>
      </c>
      <c r="Z61" s="116" t="e">
        <f t="shared" ref="Z61:Z91" si="181">Y61/W61</f>
        <v>#DIV/0!</v>
      </c>
      <c r="AA61" s="117"/>
      <c r="AB61" s="118"/>
      <c r="AC61" s="118"/>
      <c r="AD61" s="118"/>
      <c r="AE61" s="118"/>
      <c r="AF61" s="118"/>
      <c r="AG61" s="118"/>
    </row>
    <row r="62" spans="1:33" ht="30" customHeight="1" x14ac:dyDescent="0.25">
      <c r="A62" s="119" t="s">
        <v>77</v>
      </c>
      <c r="B62" s="120" t="s">
        <v>151</v>
      </c>
      <c r="C62" s="187" t="s">
        <v>152</v>
      </c>
      <c r="D62" s="194" t="s">
        <v>153</v>
      </c>
      <c r="E62" s="195"/>
      <c r="F62" s="196"/>
      <c r="G62" s="197">
        <f t="shared" ref="G62:G64" si="182">E62*F62</f>
        <v>0</v>
      </c>
      <c r="H62" s="195"/>
      <c r="I62" s="196"/>
      <c r="J62" s="197">
        <f t="shared" ref="J62:J64" si="183">H62*I62</f>
        <v>0</v>
      </c>
      <c r="K62" s="123"/>
      <c r="L62" s="196"/>
      <c r="M62" s="125">
        <f t="shared" ref="M62:M64" si="184">K62*L62</f>
        <v>0</v>
      </c>
      <c r="N62" s="123"/>
      <c r="O62" s="196"/>
      <c r="P62" s="125">
        <f t="shared" ref="P62:P64" si="185">N62*O62</f>
        <v>0</v>
      </c>
      <c r="Q62" s="123"/>
      <c r="R62" s="196"/>
      <c r="S62" s="125">
        <f t="shared" ref="S62:S64" si="186">Q62*R62</f>
        <v>0</v>
      </c>
      <c r="T62" s="123"/>
      <c r="U62" s="196"/>
      <c r="V62" s="125">
        <f t="shared" ref="V62:V64" si="187">T62*U62</f>
        <v>0</v>
      </c>
      <c r="W62" s="126">
        <f t="shared" ref="W62:W64" si="188">G62+M62+S62</f>
        <v>0</v>
      </c>
      <c r="X62" s="127">
        <f t="shared" ref="X62:X64" si="189">J62+P62+V62</f>
        <v>0</v>
      </c>
      <c r="Y62" s="127">
        <f t="shared" si="180"/>
        <v>0</v>
      </c>
      <c r="Z62" s="128" t="e">
        <f t="shared" si="181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 x14ac:dyDescent="0.25">
      <c r="A63" s="119" t="s">
        <v>77</v>
      </c>
      <c r="B63" s="120" t="s">
        <v>154</v>
      </c>
      <c r="C63" s="187" t="s">
        <v>152</v>
      </c>
      <c r="D63" s="194" t="s">
        <v>153</v>
      </c>
      <c r="E63" s="195"/>
      <c r="F63" s="196"/>
      <c r="G63" s="197">
        <f t="shared" si="182"/>
        <v>0</v>
      </c>
      <c r="H63" s="195"/>
      <c r="I63" s="196"/>
      <c r="J63" s="197">
        <f t="shared" si="183"/>
        <v>0</v>
      </c>
      <c r="K63" s="123"/>
      <c r="L63" s="196"/>
      <c r="M63" s="125">
        <f t="shared" si="184"/>
        <v>0</v>
      </c>
      <c r="N63" s="123"/>
      <c r="O63" s="196"/>
      <c r="P63" s="125">
        <f t="shared" si="185"/>
        <v>0</v>
      </c>
      <c r="Q63" s="123"/>
      <c r="R63" s="196"/>
      <c r="S63" s="125">
        <f t="shared" si="186"/>
        <v>0</v>
      </c>
      <c r="T63" s="123"/>
      <c r="U63" s="196"/>
      <c r="V63" s="125">
        <f t="shared" si="187"/>
        <v>0</v>
      </c>
      <c r="W63" s="126">
        <f t="shared" si="188"/>
        <v>0</v>
      </c>
      <c r="X63" s="127">
        <f t="shared" si="189"/>
        <v>0</v>
      </c>
      <c r="Y63" s="127">
        <f t="shared" si="180"/>
        <v>0</v>
      </c>
      <c r="Z63" s="128" t="e">
        <f t="shared" si="18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47" t="s">
        <v>77</v>
      </c>
      <c r="B64" s="133" t="s">
        <v>155</v>
      </c>
      <c r="C64" s="163" t="s">
        <v>152</v>
      </c>
      <c r="D64" s="194" t="s">
        <v>153</v>
      </c>
      <c r="E64" s="198"/>
      <c r="F64" s="199"/>
      <c r="G64" s="200">
        <f t="shared" si="182"/>
        <v>0</v>
      </c>
      <c r="H64" s="198"/>
      <c r="I64" s="199"/>
      <c r="J64" s="200">
        <f t="shared" si="183"/>
        <v>0</v>
      </c>
      <c r="K64" s="135"/>
      <c r="L64" s="199"/>
      <c r="M64" s="137">
        <f t="shared" si="184"/>
        <v>0</v>
      </c>
      <c r="N64" s="135"/>
      <c r="O64" s="199"/>
      <c r="P64" s="137">
        <f t="shared" si="185"/>
        <v>0</v>
      </c>
      <c r="Q64" s="135"/>
      <c r="R64" s="199"/>
      <c r="S64" s="137">
        <f t="shared" si="186"/>
        <v>0</v>
      </c>
      <c r="T64" s="135"/>
      <c r="U64" s="199"/>
      <c r="V64" s="137">
        <f t="shared" si="187"/>
        <v>0</v>
      </c>
      <c r="W64" s="138">
        <f t="shared" si="188"/>
        <v>0</v>
      </c>
      <c r="X64" s="127">
        <f t="shared" si="189"/>
        <v>0</v>
      </c>
      <c r="Y64" s="127">
        <f t="shared" si="180"/>
        <v>0</v>
      </c>
      <c r="Z64" s="128" t="e">
        <f t="shared" si="181"/>
        <v>#DIV/0!</v>
      </c>
      <c r="AA64" s="13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08" t="s">
        <v>74</v>
      </c>
      <c r="B65" s="155" t="s">
        <v>156</v>
      </c>
      <c r="C65" s="153" t="s">
        <v>157</v>
      </c>
      <c r="D65" s="141"/>
      <c r="E65" s="142">
        <f>SUM(E66:E78)</f>
        <v>247</v>
      </c>
      <c r="F65" s="143"/>
      <c r="G65" s="144">
        <f t="shared" ref="G65:H65" si="190">SUM(G66:G78)</f>
        <v>135470</v>
      </c>
      <c r="H65" s="142">
        <f t="shared" si="190"/>
        <v>247</v>
      </c>
      <c r="I65" s="143"/>
      <c r="J65" s="144">
        <f t="shared" ref="J65:K65" si="191">SUM(J66:J78)</f>
        <v>135470</v>
      </c>
      <c r="K65" s="142">
        <f t="shared" si="191"/>
        <v>0</v>
      </c>
      <c r="L65" s="143"/>
      <c r="M65" s="144">
        <f t="shared" ref="M65:N65" si="192">SUM(M66:M78)</f>
        <v>0</v>
      </c>
      <c r="N65" s="142">
        <f t="shared" si="192"/>
        <v>0</v>
      </c>
      <c r="O65" s="143"/>
      <c r="P65" s="144">
        <f t="shared" ref="P65:Q65" si="193">SUM(P66:P78)</f>
        <v>0</v>
      </c>
      <c r="Q65" s="142">
        <f t="shared" si="193"/>
        <v>0</v>
      </c>
      <c r="R65" s="143"/>
      <c r="S65" s="144">
        <f t="shared" ref="S65:T65" si="194">SUM(S66:S78)</f>
        <v>0</v>
      </c>
      <c r="T65" s="142">
        <f t="shared" si="194"/>
        <v>0</v>
      </c>
      <c r="U65" s="143"/>
      <c r="V65" s="144">
        <f t="shared" ref="V65:X65" si="195">SUM(V66:V78)</f>
        <v>0</v>
      </c>
      <c r="W65" s="144">
        <f t="shared" si="195"/>
        <v>135470</v>
      </c>
      <c r="X65" s="144">
        <f t="shared" si="195"/>
        <v>135470</v>
      </c>
      <c r="Y65" s="144">
        <f t="shared" si="180"/>
        <v>0</v>
      </c>
      <c r="Z65" s="144">
        <f t="shared" si="181"/>
        <v>0</v>
      </c>
      <c r="AA65" s="146"/>
      <c r="AB65" s="118"/>
      <c r="AC65" s="118"/>
      <c r="AD65" s="118"/>
      <c r="AE65" s="118"/>
      <c r="AF65" s="118"/>
      <c r="AG65" s="118"/>
    </row>
    <row r="66" spans="1:33" ht="30" customHeight="1" x14ac:dyDescent="0.25">
      <c r="A66" s="119" t="s">
        <v>77</v>
      </c>
      <c r="B66" s="120" t="s">
        <v>158</v>
      </c>
      <c r="C66" s="339" t="s">
        <v>365</v>
      </c>
      <c r="D66" s="332" t="s">
        <v>366</v>
      </c>
      <c r="E66" s="337">
        <v>19</v>
      </c>
      <c r="F66" s="338">
        <v>800</v>
      </c>
      <c r="G66" s="125">
        <f t="shared" ref="G66:G78" si="196">E66*F66</f>
        <v>15200</v>
      </c>
      <c r="H66" s="135">
        <v>19</v>
      </c>
      <c r="I66" s="338">
        <v>800</v>
      </c>
      <c r="J66" s="125">
        <f t="shared" ref="J66:J78" si="197">H66*I66</f>
        <v>15200</v>
      </c>
      <c r="K66" s="123"/>
      <c r="L66" s="124"/>
      <c r="M66" s="125">
        <f t="shared" ref="M66:M78" si="198">K66*L66</f>
        <v>0</v>
      </c>
      <c r="N66" s="123"/>
      <c r="O66" s="124"/>
      <c r="P66" s="125">
        <f t="shared" ref="P66:P78" si="199">N66*O66</f>
        <v>0</v>
      </c>
      <c r="Q66" s="123"/>
      <c r="R66" s="124"/>
      <c r="S66" s="125">
        <f t="shared" ref="S66:S78" si="200">Q66*R66</f>
        <v>0</v>
      </c>
      <c r="T66" s="123"/>
      <c r="U66" s="124"/>
      <c r="V66" s="125">
        <f t="shared" ref="V66:V78" si="201">T66*U66</f>
        <v>0</v>
      </c>
      <c r="W66" s="126">
        <f t="shared" ref="W66:W78" si="202">G66+M66+S66</f>
        <v>15200</v>
      </c>
      <c r="X66" s="127">
        <f t="shared" ref="X66:X78" si="203">J66+P66+V66</f>
        <v>15200</v>
      </c>
      <c r="Y66" s="127">
        <f t="shared" si="180"/>
        <v>0</v>
      </c>
      <c r="Z66" s="128">
        <f t="shared" si="181"/>
        <v>0</v>
      </c>
      <c r="AA66" s="129"/>
      <c r="AB66" s="131"/>
      <c r="AC66" s="131"/>
      <c r="AD66" s="131"/>
      <c r="AE66" s="131"/>
      <c r="AF66" s="131"/>
      <c r="AG66" s="131"/>
    </row>
    <row r="67" spans="1:33" ht="41.25" customHeight="1" x14ac:dyDescent="0.25">
      <c r="A67" s="119" t="s">
        <v>77</v>
      </c>
      <c r="B67" s="120" t="s">
        <v>159</v>
      </c>
      <c r="C67" s="339" t="s">
        <v>367</v>
      </c>
      <c r="D67" s="332" t="s">
        <v>366</v>
      </c>
      <c r="E67" s="337">
        <v>19</v>
      </c>
      <c r="F67" s="338">
        <v>2220</v>
      </c>
      <c r="G67" s="125">
        <f t="shared" ref="G67" si="204">E67*F67</f>
        <v>42180</v>
      </c>
      <c r="H67" s="135">
        <v>19</v>
      </c>
      <c r="I67" s="338">
        <v>2220</v>
      </c>
      <c r="J67" s="125">
        <f t="shared" ref="J67" si="205">H67*I67</f>
        <v>42180</v>
      </c>
      <c r="K67" s="123"/>
      <c r="L67" s="124"/>
      <c r="M67" s="125">
        <f t="shared" ref="M67" si="206">K67*L67</f>
        <v>0</v>
      </c>
      <c r="N67" s="123"/>
      <c r="O67" s="124"/>
      <c r="P67" s="125">
        <f t="shared" ref="P67" si="207">N67*O67</f>
        <v>0</v>
      </c>
      <c r="Q67" s="123"/>
      <c r="R67" s="124"/>
      <c r="S67" s="125">
        <f t="shared" ref="S67" si="208">Q67*R67</f>
        <v>0</v>
      </c>
      <c r="T67" s="123"/>
      <c r="U67" s="124"/>
      <c r="V67" s="125">
        <f t="shared" ref="V67" si="209">T67*U67</f>
        <v>0</v>
      </c>
      <c r="W67" s="126">
        <f t="shared" ref="W67" si="210">G67+M67+S67</f>
        <v>42180</v>
      </c>
      <c r="X67" s="127">
        <f t="shared" ref="X67" si="211">J67+P67+V67</f>
        <v>42180</v>
      </c>
      <c r="Y67" s="127">
        <f t="shared" ref="Y67" si="212">W67-X67</f>
        <v>0</v>
      </c>
      <c r="Z67" s="128">
        <f t="shared" ref="Z67" si="213">Y67/W67</f>
        <v>0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77</v>
      </c>
      <c r="B68" s="120" t="s">
        <v>160</v>
      </c>
      <c r="C68" s="339" t="s">
        <v>368</v>
      </c>
      <c r="D68" s="332" t="s">
        <v>366</v>
      </c>
      <c r="E68" s="337">
        <v>19</v>
      </c>
      <c r="F68" s="338">
        <v>180</v>
      </c>
      <c r="G68" s="125">
        <f t="shared" si="196"/>
        <v>3420</v>
      </c>
      <c r="H68" s="135">
        <v>19</v>
      </c>
      <c r="I68" s="338">
        <v>180</v>
      </c>
      <c r="J68" s="125">
        <f t="shared" si="197"/>
        <v>3420</v>
      </c>
      <c r="K68" s="123"/>
      <c r="L68" s="124"/>
      <c r="M68" s="125">
        <f t="shared" si="198"/>
        <v>0</v>
      </c>
      <c r="N68" s="123"/>
      <c r="O68" s="124"/>
      <c r="P68" s="125">
        <f t="shared" si="199"/>
        <v>0</v>
      </c>
      <c r="Q68" s="123"/>
      <c r="R68" s="124"/>
      <c r="S68" s="125">
        <f t="shared" si="200"/>
        <v>0</v>
      </c>
      <c r="T68" s="123"/>
      <c r="U68" s="124"/>
      <c r="V68" s="125">
        <f t="shared" si="201"/>
        <v>0</v>
      </c>
      <c r="W68" s="126">
        <f t="shared" si="202"/>
        <v>3420</v>
      </c>
      <c r="X68" s="127">
        <f t="shared" si="203"/>
        <v>3420</v>
      </c>
      <c r="Y68" s="127">
        <f t="shared" si="180"/>
        <v>0</v>
      </c>
      <c r="Z68" s="128">
        <f t="shared" si="181"/>
        <v>0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19" t="s">
        <v>77</v>
      </c>
      <c r="B69" s="120" t="s">
        <v>356</v>
      </c>
      <c r="C69" s="339" t="s">
        <v>369</v>
      </c>
      <c r="D69" s="332" t="s">
        <v>366</v>
      </c>
      <c r="E69" s="337">
        <v>19</v>
      </c>
      <c r="F69" s="338">
        <v>600</v>
      </c>
      <c r="G69" s="125">
        <f t="shared" ref="G69:G74" si="214">E69*F69</f>
        <v>11400</v>
      </c>
      <c r="H69" s="135">
        <v>19</v>
      </c>
      <c r="I69" s="338">
        <v>600</v>
      </c>
      <c r="J69" s="125">
        <f t="shared" ref="J69:J74" si="215">H69*I69</f>
        <v>11400</v>
      </c>
      <c r="K69" s="123"/>
      <c r="L69" s="124"/>
      <c r="M69" s="125">
        <f t="shared" ref="M69:M74" si="216">K69*L69</f>
        <v>0</v>
      </c>
      <c r="N69" s="123"/>
      <c r="O69" s="124"/>
      <c r="P69" s="125">
        <f t="shared" ref="P69:P74" si="217">N69*O69</f>
        <v>0</v>
      </c>
      <c r="Q69" s="123"/>
      <c r="R69" s="124"/>
      <c r="S69" s="125">
        <f t="shared" ref="S69:S74" si="218">Q69*R69</f>
        <v>0</v>
      </c>
      <c r="T69" s="123"/>
      <c r="U69" s="124"/>
      <c r="V69" s="125">
        <f t="shared" ref="V69:V74" si="219">T69*U69</f>
        <v>0</v>
      </c>
      <c r="W69" s="126">
        <f t="shared" ref="W69:W74" si="220">G69+M69+S69</f>
        <v>11400</v>
      </c>
      <c r="X69" s="127">
        <f t="shared" ref="X69:X74" si="221">J69+P69+V69</f>
        <v>11400</v>
      </c>
      <c r="Y69" s="127">
        <f t="shared" ref="Y69:Y74" si="222">W69-X69</f>
        <v>0</v>
      </c>
      <c r="Z69" s="128">
        <f t="shared" ref="Z69:Z74" si="223">Y69/W69</f>
        <v>0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19" t="s">
        <v>77</v>
      </c>
      <c r="B70" s="120" t="s">
        <v>357</v>
      </c>
      <c r="C70" s="339" t="s">
        <v>370</v>
      </c>
      <c r="D70" s="332" t="s">
        <v>366</v>
      </c>
      <c r="E70" s="337">
        <v>19</v>
      </c>
      <c r="F70" s="338">
        <v>240</v>
      </c>
      <c r="G70" s="125">
        <f t="shared" si="214"/>
        <v>4560</v>
      </c>
      <c r="H70" s="135">
        <v>19</v>
      </c>
      <c r="I70" s="338">
        <v>240</v>
      </c>
      <c r="J70" s="125">
        <f t="shared" si="215"/>
        <v>4560</v>
      </c>
      <c r="K70" s="123"/>
      <c r="L70" s="124"/>
      <c r="M70" s="125">
        <f t="shared" si="216"/>
        <v>0</v>
      </c>
      <c r="N70" s="123"/>
      <c r="O70" s="124"/>
      <c r="P70" s="125">
        <f t="shared" si="217"/>
        <v>0</v>
      </c>
      <c r="Q70" s="123"/>
      <c r="R70" s="124"/>
      <c r="S70" s="125">
        <f t="shared" si="218"/>
        <v>0</v>
      </c>
      <c r="T70" s="123"/>
      <c r="U70" s="124"/>
      <c r="V70" s="125">
        <f t="shared" si="219"/>
        <v>0</v>
      </c>
      <c r="W70" s="126">
        <f t="shared" si="220"/>
        <v>4560</v>
      </c>
      <c r="X70" s="127">
        <f t="shared" si="221"/>
        <v>4560</v>
      </c>
      <c r="Y70" s="127">
        <f t="shared" si="222"/>
        <v>0</v>
      </c>
      <c r="Z70" s="128">
        <f t="shared" si="223"/>
        <v>0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25">
      <c r="A71" s="119" t="s">
        <v>77</v>
      </c>
      <c r="B71" s="120" t="s">
        <v>358</v>
      </c>
      <c r="C71" s="340" t="s">
        <v>371</v>
      </c>
      <c r="D71" s="332" t="s">
        <v>366</v>
      </c>
      <c r="E71" s="337">
        <v>19</v>
      </c>
      <c r="F71" s="338">
        <v>360</v>
      </c>
      <c r="G71" s="125">
        <f t="shared" si="214"/>
        <v>6840</v>
      </c>
      <c r="H71" s="135">
        <v>19</v>
      </c>
      <c r="I71" s="338">
        <v>360</v>
      </c>
      <c r="J71" s="125">
        <f t="shared" si="215"/>
        <v>6840</v>
      </c>
      <c r="K71" s="123"/>
      <c r="L71" s="124"/>
      <c r="M71" s="125">
        <f t="shared" si="216"/>
        <v>0</v>
      </c>
      <c r="N71" s="123"/>
      <c r="O71" s="124"/>
      <c r="P71" s="125">
        <f t="shared" si="217"/>
        <v>0</v>
      </c>
      <c r="Q71" s="123"/>
      <c r="R71" s="124"/>
      <c r="S71" s="125">
        <f t="shared" si="218"/>
        <v>0</v>
      </c>
      <c r="T71" s="123"/>
      <c r="U71" s="124"/>
      <c r="V71" s="125">
        <f t="shared" si="219"/>
        <v>0</v>
      </c>
      <c r="W71" s="126">
        <f t="shared" si="220"/>
        <v>6840</v>
      </c>
      <c r="X71" s="127">
        <f t="shared" si="221"/>
        <v>6840</v>
      </c>
      <c r="Y71" s="127">
        <f t="shared" si="222"/>
        <v>0</v>
      </c>
      <c r="Z71" s="128">
        <f t="shared" si="223"/>
        <v>0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77</v>
      </c>
      <c r="B72" s="120" t="s">
        <v>359</v>
      </c>
      <c r="C72" s="340" t="s">
        <v>372</v>
      </c>
      <c r="D72" s="332" t="s">
        <v>366</v>
      </c>
      <c r="E72" s="337">
        <v>19</v>
      </c>
      <c r="F72" s="338">
        <v>150</v>
      </c>
      <c r="G72" s="125">
        <f t="shared" si="214"/>
        <v>2850</v>
      </c>
      <c r="H72" s="135">
        <v>19</v>
      </c>
      <c r="I72" s="338">
        <v>150</v>
      </c>
      <c r="J72" s="125">
        <f t="shared" si="215"/>
        <v>2850</v>
      </c>
      <c r="K72" s="123"/>
      <c r="L72" s="124"/>
      <c r="M72" s="125">
        <f t="shared" si="216"/>
        <v>0</v>
      </c>
      <c r="N72" s="123"/>
      <c r="O72" s="124"/>
      <c r="P72" s="125">
        <f t="shared" si="217"/>
        <v>0</v>
      </c>
      <c r="Q72" s="123"/>
      <c r="R72" s="124"/>
      <c r="S72" s="125">
        <f t="shared" si="218"/>
        <v>0</v>
      </c>
      <c r="T72" s="123"/>
      <c r="U72" s="124"/>
      <c r="V72" s="125">
        <f t="shared" si="219"/>
        <v>0</v>
      </c>
      <c r="W72" s="126">
        <f t="shared" si="220"/>
        <v>2850</v>
      </c>
      <c r="X72" s="127">
        <f t="shared" si="221"/>
        <v>2850</v>
      </c>
      <c r="Y72" s="127">
        <f t="shared" si="222"/>
        <v>0</v>
      </c>
      <c r="Z72" s="128">
        <f t="shared" si="223"/>
        <v>0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19" t="s">
        <v>77</v>
      </c>
      <c r="B73" s="120" t="s">
        <v>360</v>
      </c>
      <c r="C73" s="340" t="s">
        <v>373</v>
      </c>
      <c r="D73" s="332" t="s">
        <v>366</v>
      </c>
      <c r="E73" s="337">
        <v>19</v>
      </c>
      <c r="F73" s="338">
        <v>250</v>
      </c>
      <c r="G73" s="125">
        <f t="shared" si="214"/>
        <v>4750</v>
      </c>
      <c r="H73" s="135">
        <v>19</v>
      </c>
      <c r="I73" s="338">
        <v>250</v>
      </c>
      <c r="J73" s="125">
        <f t="shared" si="215"/>
        <v>4750</v>
      </c>
      <c r="K73" s="123"/>
      <c r="L73" s="124"/>
      <c r="M73" s="125">
        <f t="shared" si="216"/>
        <v>0</v>
      </c>
      <c r="N73" s="123"/>
      <c r="O73" s="124"/>
      <c r="P73" s="125">
        <f t="shared" si="217"/>
        <v>0</v>
      </c>
      <c r="Q73" s="123"/>
      <c r="R73" s="124"/>
      <c r="S73" s="125">
        <f t="shared" si="218"/>
        <v>0</v>
      </c>
      <c r="T73" s="123"/>
      <c r="U73" s="124"/>
      <c r="V73" s="125">
        <f t="shared" si="219"/>
        <v>0</v>
      </c>
      <c r="W73" s="126">
        <f t="shared" si="220"/>
        <v>4750</v>
      </c>
      <c r="X73" s="127">
        <f t="shared" si="221"/>
        <v>4750</v>
      </c>
      <c r="Y73" s="127">
        <f t="shared" si="222"/>
        <v>0</v>
      </c>
      <c r="Z73" s="128">
        <f t="shared" si="223"/>
        <v>0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19" t="s">
        <v>77</v>
      </c>
      <c r="B74" s="120" t="s">
        <v>361</v>
      </c>
      <c r="C74" s="339" t="s">
        <v>374</v>
      </c>
      <c r="D74" s="332" t="s">
        <v>366</v>
      </c>
      <c r="E74" s="337">
        <v>19</v>
      </c>
      <c r="F74" s="338">
        <v>200</v>
      </c>
      <c r="G74" s="125">
        <f t="shared" si="214"/>
        <v>3800</v>
      </c>
      <c r="H74" s="135">
        <v>19</v>
      </c>
      <c r="I74" s="338">
        <v>200</v>
      </c>
      <c r="J74" s="125">
        <f t="shared" si="215"/>
        <v>3800</v>
      </c>
      <c r="K74" s="123"/>
      <c r="L74" s="124"/>
      <c r="M74" s="125">
        <f t="shared" si="216"/>
        <v>0</v>
      </c>
      <c r="N74" s="123"/>
      <c r="O74" s="124"/>
      <c r="P74" s="125">
        <f t="shared" si="217"/>
        <v>0</v>
      </c>
      <c r="Q74" s="123"/>
      <c r="R74" s="124"/>
      <c r="S74" s="125">
        <f t="shared" si="218"/>
        <v>0</v>
      </c>
      <c r="T74" s="123"/>
      <c r="U74" s="124"/>
      <c r="V74" s="125">
        <f t="shared" si="219"/>
        <v>0</v>
      </c>
      <c r="W74" s="126">
        <f t="shared" si="220"/>
        <v>3800</v>
      </c>
      <c r="X74" s="127">
        <f t="shared" si="221"/>
        <v>3800</v>
      </c>
      <c r="Y74" s="127">
        <f t="shared" si="222"/>
        <v>0</v>
      </c>
      <c r="Z74" s="128">
        <f t="shared" si="223"/>
        <v>0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25">
      <c r="A75" s="119" t="s">
        <v>77</v>
      </c>
      <c r="B75" s="120" t="s">
        <v>362</v>
      </c>
      <c r="C75" s="341" t="s">
        <v>375</v>
      </c>
      <c r="D75" s="332" t="s">
        <v>366</v>
      </c>
      <c r="E75" s="337">
        <v>19</v>
      </c>
      <c r="F75" s="338">
        <v>450</v>
      </c>
      <c r="G75" s="125">
        <f t="shared" ref="G75:G77" si="224">E75*F75</f>
        <v>8550</v>
      </c>
      <c r="H75" s="135">
        <v>19</v>
      </c>
      <c r="I75" s="338">
        <v>450</v>
      </c>
      <c r="J75" s="125">
        <f t="shared" ref="J75:J77" si="225">H75*I75</f>
        <v>8550</v>
      </c>
      <c r="K75" s="123"/>
      <c r="L75" s="124"/>
      <c r="M75" s="125">
        <f t="shared" ref="M75:M77" si="226">K75*L75</f>
        <v>0</v>
      </c>
      <c r="N75" s="123"/>
      <c r="O75" s="124"/>
      <c r="P75" s="125">
        <f t="shared" ref="P75:P77" si="227">N75*O75</f>
        <v>0</v>
      </c>
      <c r="Q75" s="123"/>
      <c r="R75" s="124"/>
      <c r="S75" s="125">
        <f t="shared" ref="S75:S77" si="228">Q75*R75</f>
        <v>0</v>
      </c>
      <c r="T75" s="123"/>
      <c r="U75" s="124"/>
      <c r="V75" s="125">
        <f t="shared" ref="V75:V77" si="229">T75*U75</f>
        <v>0</v>
      </c>
      <c r="W75" s="126">
        <f t="shared" ref="W75:W77" si="230">G75+M75+S75</f>
        <v>8550</v>
      </c>
      <c r="X75" s="127">
        <f t="shared" ref="X75:X77" si="231">J75+P75+V75</f>
        <v>8550</v>
      </c>
      <c r="Y75" s="127">
        <f t="shared" ref="Y75:Y77" si="232">W75-X75</f>
        <v>0</v>
      </c>
      <c r="Z75" s="128">
        <f t="shared" ref="Z75:Z77" si="233">Y75/W75</f>
        <v>0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77</v>
      </c>
      <c r="B76" s="120" t="s">
        <v>363</v>
      </c>
      <c r="C76" s="339" t="s">
        <v>376</v>
      </c>
      <c r="D76" s="332" t="s">
        <v>366</v>
      </c>
      <c r="E76" s="337">
        <v>19</v>
      </c>
      <c r="F76" s="338">
        <v>1200</v>
      </c>
      <c r="G76" s="125">
        <f t="shared" si="224"/>
        <v>22800</v>
      </c>
      <c r="H76" s="135">
        <v>19</v>
      </c>
      <c r="I76" s="338">
        <v>1200</v>
      </c>
      <c r="J76" s="125">
        <f t="shared" si="225"/>
        <v>22800</v>
      </c>
      <c r="K76" s="123"/>
      <c r="L76" s="124"/>
      <c r="M76" s="125">
        <f t="shared" si="226"/>
        <v>0</v>
      </c>
      <c r="N76" s="123"/>
      <c r="O76" s="124"/>
      <c r="P76" s="125">
        <f t="shared" si="227"/>
        <v>0</v>
      </c>
      <c r="Q76" s="123"/>
      <c r="R76" s="124"/>
      <c r="S76" s="125">
        <f t="shared" si="228"/>
        <v>0</v>
      </c>
      <c r="T76" s="123"/>
      <c r="U76" s="124"/>
      <c r="V76" s="125">
        <f t="shared" si="229"/>
        <v>0</v>
      </c>
      <c r="W76" s="126">
        <f t="shared" si="230"/>
        <v>22800</v>
      </c>
      <c r="X76" s="127">
        <f t="shared" si="231"/>
        <v>22800</v>
      </c>
      <c r="Y76" s="127">
        <f t="shared" si="232"/>
        <v>0</v>
      </c>
      <c r="Z76" s="128">
        <f t="shared" si="233"/>
        <v>0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19" t="s">
        <v>77</v>
      </c>
      <c r="B77" s="120" t="s">
        <v>364</v>
      </c>
      <c r="C77" s="341" t="s">
        <v>377</v>
      </c>
      <c r="D77" s="332" t="s">
        <v>366</v>
      </c>
      <c r="E77" s="337">
        <v>19</v>
      </c>
      <c r="F77" s="338">
        <v>450</v>
      </c>
      <c r="G77" s="125">
        <f t="shared" si="224"/>
        <v>8550</v>
      </c>
      <c r="H77" s="135">
        <v>19</v>
      </c>
      <c r="I77" s="338">
        <v>450</v>
      </c>
      <c r="J77" s="125">
        <f t="shared" si="225"/>
        <v>8550</v>
      </c>
      <c r="K77" s="123"/>
      <c r="L77" s="124"/>
      <c r="M77" s="125">
        <f t="shared" si="226"/>
        <v>0</v>
      </c>
      <c r="N77" s="123"/>
      <c r="O77" s="124"/>
      <c r="P77" s="125">
        <f t="shared" si="227"/>
        <v>0</v>
      </c>
      <c r="Q77" s="123"/>
      <c r="R77" s="124"/>
      <c r="S77" s="125">
        <f t="shared" si="228"/>
        <v>0</v>
      </c>
      <c r="T77" s="123"/>
      <c r="U77" s="124"/>
      <c r="V77" s="125">
        <f t="shared" si="229"/>
        <v>0</v>
      </c>
      <c r="W77" s="126">
        <f t="shared" si="230"/>
        <v>8550</v>
      </c>
      <c r="X77" s="127">
        <f t="shared" si="231"/>
        <v>8550</v>
      </c>
      <c r="Y77" s="127">
        <f t="shared" si="232"/>
        <v>0</v>
      </c>
      <c r="Z77" s="128">
        <f t="shared" si="233"/>
        <v>0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32" t="s">
        <v>77</v>
      </c>
      <c r="B78" s="154" t="s">
        <v>379</v>
      </c>
      <c r="C78" s="341" t="s">
        <v>378</v>
      </c>
      <c r="D78" s="332" t="s">
        <v>366</v>
      </c>
      <c r="E78" s="337">
        <v>19</v>
      </c>
      <c r="F78" s="338">
        <v>30</v>
      </c>
      <c r="G78" s="137">
        <f t="shared" si="196"/>
        <v>570</v>
      </c>
      <c r="H78" s="135">
        <v>19</v>
      </c>
      <c r="I78" s="338">
        <v>30</v>
      </c>
      <c r="J78" s="137">
        <f t="shared" si="197"/>
        <v>570</v>
      </c>
      <c r="K78" s="135"/>
      <c r="L78" s="136"/>
      <c r="M78" s="137">
        <f t="shared" si="198"/>
        <v>0</v>
      </c>
      <c r="N78" s="135"/>
      <c r="O78" s="136"/>
      <c r="P78" s="137">
        <f t="shared" si="199"/>
        <v>0</v>
      </c>
      <c r="Q78" s="135"/>
      <c r="R78" s="136"/>
      <c r="S78" s="137">
        <f t="shared" si="200"/>
        <v>0</v>
      </c>
      <c r="T78" s="135"/>
      <c r="U78" s="136"/>
      <c r="V78" s="137">
        <f t="shared" si="201"/>
        <v>0</v>
      </c>
      <c r="W78" s="138">
        <f t="shared" si="202"/>
        <v>570</v>
      </c>
      <c r="X78" s="127">
        <f t="shared" si="203"/>
        <v>570</v>
      </c>
      <c r="Y78" s="127">
        <f t="shared" si="180"/>
        <v>0</v>
      </c>
      <c r="Z78" s="128">
        <f t="shared" si="181"/>
        <v>0</v>
      </c>
      <c r="AA78" s="139"/>
      <c r="AB78" s="131"/>
      <c r="AC78" s="131"/>
      <c r="AD78" s="131"/>
      <c r="AE78" s="131"/>
      <c r="AF78" s="131"/>
      <c r="AG78" s="131"/>
    </row>
    <row r="79" spans="1:33" ht="30" customHeight="1" x14ac:dyDescent="0.25">
      <c r="A79" s="108" t="s">
        <v>74</v>
      </c>
      <c r="B79" s="155" t="s">
        <v>161</v>
      </c>
      <c r="C79" s="153" t="s">
        <v>162</v>
      </c>
      <c r="D79" s="141"/>
      <c r="E79" s="142">
        <f>SUM(E80:E82)</f>
        <v>56</v>
      </c>
      <c r="F79" s="143"/>
      <c r="G79" s="144">
        <f t="shared" ref="G79:H79" si="234">SUM(G80:G82)</f>
        <v>14000</v>
      </c>
      <c r="H79" s="142">
        <f t="shared" si="234"/>
        <v>56</v>
      </c>
      <c r="I79" s="143"/>
      <c r="J79" s="144">
        <f t="shared" ref="J79:K79" si="235">SUM(J80:J82)</f>
        <v>14000</v>
      </c>
      <c r="K79" s="142">
        <f t="shared" si="235"/>
        <v>0</v>
      </c>
      <c r="L79" s="143"/>
      <c r="M79" s="144">
        <f t="shared" ref="M79:N79" si="236">SUM(M80:M82)</f>
        <v>0</v>
      </c>
      <c r="N79" s="142">
        <f t="shared" si="236"/>
        <v>0</v>
      </c>
      <c r="O79" s="143"/>
      <c r="P79" s="144">
        <f t="shared" ref="P79:Q79" si="237">SUM(P80:P82)</f>
        <v>0</v>
      </c>
      <c r="Q79" s="142">
        <f t="shared" si="237"/>
        <v>0</v>
      </c>
      <c r="R79" s="143"/>
      <c r="S79" s="144">
        <f t="shared" ref="S79:T79" si="238">SUM(S80:S82)</f>
        <v>0</v>
      </c>
      <c r="T79" s="142">
        <f t="shared" si="238"/>
        <v>0</v>
      </c>
      <c r="U79" s="143"/>
      <c r="V79" s="144">
        <f t="shared" ref="V79:X79" si="239">SUM(V80:V82)</f>
        <v>0</v>
      </c>
      <c r="W79" s="144">
        <f t="shared" si="239"/>
        <v>14000</v>
      </c>
      <c r="X79" s="144">
        <f t="shared" si="239"/>
        <v>14000</v>
      </c>
      <c r="Y79" s="144">
        <f t="shared" si="180"/>
        <v>0</v>
      </c>
      <c r="Z79" s="144">
        <f t="shared" si="181"/>
        <v>0</v>
      </c>
      <c r="AA79" s="146"/>
      <c r="AB79" s="118"/>
      <c r="AC79" s="118"/>
      <c r="AD79" s="118"/>
      <c r="AE79" s="118"/>
      <c r="AF79" s="118"/>
      <c r="AG79" s="118"/>
    </row>
    <row r="80" spans="1:33" ht="30" customHeight="1" x14ac:dyDescent="0.25">
      <c r="A80" s="119" t="s">
        <v>77</v>
      </c>
      <c r="B80" s="120" t="s">
        <v>163</v>
      </c>
      <c r="C80" s="201" t="s">
        <v>164</v>
      </c>
      <c r="D80" s="202" t="s">
        <v>165</v>
      </c>
      <c r="E80" s="123"/>
      <c r="F80" s="124"/>
      <c r="G80" s="125">
        <f t="shared" ref="G80:G82" si="240">E80*F80</f>
        <v>0</v>
      </c>
      <c r="H80" s="123"/>
      <c r="I80" s="124"/>
      <c r="J80" s="125">
        <f t="shared" ref="J80:J82" si="241">H80*I80</f>
        <v>0</v>
      </c>
      <c r="K80" s="123"/>
      <c r="L80" s="124"/>
      <c r="M80" s="125">
        <f t="shared" ref="M80:M82" si="242">K80*L80</f>
        <v>0</v>
      </c>
      <c r="N80" s="123"/>
      <c r="O80" s="124"/>
      <c r="P80" s="125">
        <f t="shared" ref="P80:P82" si="243">N80*O80</f>
        <v>0</v>
      </c>
      <c r="Q80" s="123"/>
      <c r="R80" s="124"/>
      <c r="S80" s="125">
        <f t="shared" ref="S80:S82" si="244">Q80*R80</f>
        <v>0</v>
      </c>
      <c r="T80" s="123"/>
      <c r="U80" s="124"/>
      <c r="V80" s="125">
        <f t="shared" ref="V80:V82" si="245">T80*U80</f>
        <v>0</v>
      </c>
      <c r="W80" s="126">
        <f t="shared" ref="W80:W82" si="246">G80+M80+S80</f>
        <v>0</v>
      </c>
      <c r="X80" s="127">
        <f t="shared" ref="X80:X82" si="247">J80+P80+V80</f>
        <v>0</v>
      </c>
      <c r="Y80" s="127">
        <f t="shared" si="180"/>
        <v>0</v>
      </c>
      <c r="Z80" s="128" t="e">
        <f t="shared" si="181"/>
        <v>#DIV/0!</v>
      </c>
      <c r="AA80" s="129"/>
      <c r="AB80" s="131"/>
      <c r="AC80" s="131"/>
      <c r="AD80" s="131"/>
      <c r="AE80" s="131"/>
      <c r="AF80" s="131"/>
      <c r="AG80" s="131"/>
    </row>
    <row r="81" spans="1:33" ht="39" customHeight="1" x14ac:dyDescent="0.25">
      <c r="A81" s="119" t="s">
        <v>77</v>
      </c>
      <c r="B81" s="120" t="s">
        <v>166</v>
      </c>
      <c r="C81" s="342" t="s">
        <v>326</v>
      </c>
      <c r="D81" s="343" t="s">
        <v>380</v>
      </c>
      <c r="E81" s="333">
        <v>56</v>
      </c>
      <c r="F81" s="344">
        <v>250</v>
      </c>
      <c r="G81" s="125">
        <f t="shared" si="240"/>
        <v>14000</v>
      </c>
      <c r="H81" s="123">
        <v>56</v>
      </c>
      <c r="I81" s="124">
        <v>250</v>
      </c>
      <c r="J81" s="125">
        <f t="shared" si="241"/>
        <v>14000</v>
      </c>
      <c r="K81" s="123"/>
      <c r="L81" s="124"/>
      <c r="M81" s="125">
        <f t="shared" si="242"/>
        <v>0</v>
      </c>
      <c r="N81" s="123"/>
      <c r="O81" s="124"/>
      <c r="P81" s="125">
        <f t="shared" si="243"/>
        <v>0</v>
      </c>
      <c r="Q81" s="123"/>
      <c r="R81" s="124"/>
      <c r="S81" s="125">
        <f t="shared" si="244"/>
        <v>0</v>
      </c>
      <c r="T81" s="123"/>
      <c r="U81" s="124"/>
      <c r="V81" s="125">
        <f t="shared" si="245"/>
        <v>0</v>
      </c>
      <c r="W81" s="126">
        <f t="shared" si="246"/>
        <v>14000</v>
      </c>
      <c r="X81" s="127">
        <f t="shared" si="247"/>
        <v>14000</v>
      </c>
      <c r="Y81" s="127">
        <f t="shared" si="180"/>
        <v>0</v>
      </c>
      <c r="Z81" s="128">
        <f t="shared" si="181"/>
        <v>0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32" t="s">
        <v>77</v>
      </c>
      <c r="B82" s="154" t="s">
        <v>167</v>
      </c>
      <c r="C82" s="203" t="s">
        <v>168</v>
      </c>
      <c r="D82" s="204" t="s">
        <v>165</v>
      </c>
      <c r="E82" s="135"/>
      <c r="F82" s="136"/>
      <c r="G82" s="137">
        <f t="shared" si="240"/>
        <v>0</v>
      </c>
      <c r="H82" s="135"/>
      <c r="I82" s="136"/>
      <c r="J82" s="137">
        <f t="shared" si="241"/>
        <v>0</v>
      </c>
      <c r="K82" s="135"/>
      <c r="L82" s="136"/>
      <c r="M82" s="137">
        <f t="shared" si="242"/>
        <v>0</v>
      </c>
      <c r="N82" s="135"/>
      <c r="O82" s="136"/>
      <c r="P82" s="137">
        <f t="shared" si="243"/>
        <v>0</v>
      </c>
      <c r="Q82" s="135"/>
      <c r="R82" s="136"/>
      <c r="S82" s="137">
        <f t="shared" si="244"/>
        <v>0</v>
      </c>
      <c r="T82" s="135"/>
      <c r="U82" s="136"/>
      <c r="V82" s="137">
        <f t="shared" si="245"/>
        <v>0</v>
      </c>
      <c r="W82" s="138">
        <f t="shared" si="246"/>
        <v>0</v>
      </c>
      <c r="X82" s="127">
        <f t="shared" si="247"/>
        <v>0</v>
      </c>
      <c r="Y82" s="127">
        <f t="shared" si="180"/>
        <v>0</v>
      </c>
      <c r="Z82" s="128" t="e">
        <f t="shared" si="181"/>
        <v>#DIV/0!</v>
      </c>
      <c r="AA82" s="13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08" t="s">
        <v>74</v>
      </c>
      <c r="B83" s="155" t="s">
        <v>169</v>
      </c>
      <c r="C83" s="153" t="s">
        <v>170</v>
      </c>
      <c r="D83" s="141"/>
      <c r="E83" s="142">
        <f>SUM(E84:E86)</f>
        <v>0</v>
      </c>
      <c r="F83" s="143"/>
      <c r="G83" s="144">
        <f t="shared" ref="G83:H83" si="248">SUM(G84:G86)</f>
        <v>0</v>
      </c>
      <c r="H83" s="142">
        <f t="shared" si="248"/>
        <v>0</v>
      </c>
      <c r="I83" s="143"/>
      <c r="J83" s="144">
        <f t="shared" ref="J83:K83" si="249">SUM(J84:J86)</f>
        <v>0</v>
      </c>
      <c r="K83" s="142">
        <f t="shared" si="249"/>
        <v>0</v>
      </c>
      <c r="L83" s="143"/>
      <c r="M83" s="144">
        <f t="shared" ref="M83:N83" si="250">SUM(M84:M86)</f>
        <v>0</v>
      </c>
      <c r="N83" s="142">
        <f t="shared" si="250"/>
        <v>0</v>
      </c>
      <c r="O83" s="143"/>
      <c r="P83" s="144">
        <f t="shared" ref="P83:Q83" si="251">SUM(P84:P86)</f>
        <v>0</v>
      </c>
      <c r="Q83" s="142">
        <f t="shared" si="251"/>
        <v>0</v>
      </c>
      <c r="R83" s="143"/>
      <c r="S83" s="144">
        <f t="shared" ref="S83:T83" si="252">SUM(S84:S86)</f>
        <v>0</v>
      </c>
      <c r="T83" s="142">
        <f t="shared" si="252"/>
        <v>0</v>
      </c>
      <c r="U83" s="143"/>
      <c r="V83" s="144">
        <f t="shared" ref="V83:X83" si="253">SUM(V84:V86)</f>
        <v>0</v>
      </c>
      <c r="W83" s="144">
        <f t="shared" si="253"/>
        <v>0</v>
      </c>
      <c r="X83" s="144">
        <f t="shared" si="253"/>
        <v>0</v>
      </c>
      <c r="Y83" s="144">
        <f t="shared" si="180"/>
        <v>0</v>
      </c>
      <c r="Z83" s="144" t="e">
        <f t="shared" si="181"/>
        <v>#DIV/0!</v>
      </c>
      <c r="AA83" s="146"/>
      <c r="AB83" s="118"/>
      <c r="AC83" s="118"/>
      <c r="AD83" s="118"/>
      <c r="AE83" s="118"/>
      <c r="AF83" s="118"/>
      <c r="AG83" s="118"/>
    </row>
    <row r="84" spans="1:33" ht="30" customHeight="1" x14ac:dyDescent="0.25">
      <c r="A84" s="119" t="s">
        <v>77</v>
      </c>
      <c r="B84" s="120" t="s">
        <v>171</v>
      </c>
      <c r="C84" s="187" t="s">
        <v>172</v>
      </c>
      <c r="D84" s="202" t="s">
        <v>112</v>
      </c>
      <c r="E84" s="123"/>
      <c r="F84" s="124"/>
      <c r="G84" s="125">
        <f t="shared" ref="G84:G86" si="254">E84*F84</f>
        <v>0</v>
      </c>
      <c r="H84" s="123"/>
      <c r="I84" s="124"/>
      <c r="J84" s="125">
        <f t="shared" ref="J84:J86" si="255">H84*I84</f>
        <v>0</v>
      </c>
      <c r="K84" s="123"/>
      <c r="L84" s="124"/>
      <c r="M84" s="125">
        <f t="shared" ref="M84:M86" si="256">K84*L84</f>
        <v>0</v>
      </c>
      <c r="N84" s="123"/>
      <c r="O84" s="124"/>
      <c r="P84" s="125">
        <f t="shared" ref="P84:P86" si="257">N84*O84</f>
        <v>0</v>
      </c>
      <c r="Q84" s="123"/>
      <c r="R84" s="124"/>
      <c r="S84" s="125">
        <f t="shared" ref="S84:S86" si="258">Q84*R84</f>
        <v>0</v>
      </c>
      <c r="T84" s="123"/>
      <c r="U84" s="124"/>
      <c r="V84" s="125">
        <f t="shared" ref="V84:V86" si="259">T84*U84</f>
        <v>0</v>
      </c>
      <c r="W84" s="126">
        <f t="shared" ref="W84:W86" si="260">G84+M84+S84</f>
        <v>0</v>
      </c>
      <c r="X84" s="127">
        <f t="shared" ref="X84:X86" si="261">J84+P84+V84</f>
        <v>0</v>
      </c>
      <c r="Y84" s="127">
        <f t="shared" si="180"/>
        <v>0</v>
      </c>
      <c r="Z84" s="128" t="e">
        <f t="shared" si="181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77</v>
      </c>
      <c r="B85" s="120" t="s">
        <v>173</v>
      </c>
      <c r="C85" s="187" t="s">
        <v>172</v>
      </c>
      <c r="D85" s="202" t="s">
        <v>112</v>
      </c>
      <c r="E85" s="123"/>
      <c r="F85" s="124"/>
      <c r="G85" s="125">
        <f t="shared" si="254"/>
        <v>0</v>
      </c>
      <c r="H85" s="123"/>
      <c r="I85" s="124"/>
      <c r="J85" s="125">
        <f t="shared" si="255"/>
        <v>0</v>
      </c>
      <c r="K85" s="123"/>
      <c r="L85" s="124"/>
      <c r="M85" s="125">
        <f t="shared" si="256"/>
        <v>0</v>
      </c>
      <c r="N85" s="123"/>
      <c r="O85" s="124"/>
      <c r="P85" s="125">
        <f t="shared" si="257"/>
        <v>0</v>
      </c>
      <c r="Q85" s="123"/>
      <c r="R85" s="124"/>
      <c r="S85" s="125">
        <f t="shared" si="258"/>
        <v>0</v>
      </c>
      <c r="T85" s="123"/>
      <c r="U85" s="124"/>
      <c r="V85" s="125">
        <f t="shared" si="259"/>
        <v>0</v>
      </c>
      <c r="W85" s="126">
        <f t="shared" si="260"/>
        <v>0</v>
      </c>
      <c r="X85" s="127">
        <f t="shared" si="261"/>
        <v>0</v>
      </c>
      <c r="Y85" s="127">
        <f t="shared" si="180"/>
        <v>0</v>
      </c>
      <c r="Z85" s="128" t="e">
        <f t="shared" si="181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32" t="s">
        <v>77</v>
      </c>
      <c r="B86" s="133" t="s">
        <v>174</v>
      </c>
      <c r="C86" s="163" t="s">
        <v>172</v>
      </c>
      <c r="D86" s="204" t="s">
        <v>112</v>
      </c>
      <c r="E86" s="135"/>
      <c r="F86" s="136"/>
      <c r="G86" s="137">
        <f t="shared" si="254"/>
        <v>0</v>
      </c>
      <c r="H86" s="135"/>
      <c r="I86" s="136"/>
      <c r="J86" s="137">
        <f t="shared" si="255"/>
        <v>0</v>
      </c>
      <c r="K86" s="135"/>
      <c r="L86" s="136"/>
      <c r="M86" s="137">
        <f t="shared" si="256"/>
        <v>0</v>
      </c>
      <c r="N86" s="135"/>
      <c r="O86" s="136"/>
      <c r="P86" s="137">
        <f t="shared" si="257"/>
        <v>0</v>
      </c>
      <c r="Q86" s="135"/>
      <c r="R86" s="136"/>
      <c r="S86" s="137">
        <f t="shared" si="258"/>
        <v>0</v>
      </c>
      <c r="T86" s="135"/>
      <c r="U86" s="136"/>
      <c r="V86" s="137">
        <f t="shared" si="259"/>
        <v>0</v>
      </c>
      <c r="W86" s="138">
        <f t="shared" si="260"/>
        <v>0</v>
      </c>
      <c r="X86" s="127">
        <f t="shared" si="261"/>
        <v>0</v>
      </c>
      <c r="Y86" s="127">
        <f t="shared" si="180"/>
        <v>0</v>
      </c>
      <c r="Z86" s="128" t="e">
        <f t="shared" si="181"/>
        <v>#DIV/0!</v>
      </c>
      <c r="AA86" s="13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08" t="s">
        <v>74</v>
      </c>
      <c r="B87" s="155" t="s">
        <v>175</v>
      </c>
      <c r="C87" s="153" t="s">
        <v>176</v>
      </c>
      <c r="D87" s="141"/>
      <c r="E87" s="142">
        <f>SUM(E88:E90)</f>
        <v>0</v>
      </c>
      <c r="F87" s="143"/>
      <c r="G87" s="144">
        <f t="shared" ref="G87:H87" si="262">SUM(G88:G90)</f>
        <v>0</v>
      </c>
      <c r="H87" s="142">
        <f t="shared" si="262"/>
        <v>0</v>
      </c>
      <c r="I87" s="143"/>
      <c r="J87" s="144">
        <f t="shared" ref="J87:K87" si="263">SUM(J88:J90)</f>
        <v>0</v>
      </c>
      <c r="K87" s="142">
        <f t="shared" si="263"/>
        <v>0</v>
      </c>
      <c r="L87" s="143"/>
      <c r="M87" s="144">
        <f t="shared" ref="M87:N87" si="264">SUM(M88:M90)</f>
        <v>0</v>
      </c>
      <c r="N87" s="142">
        <f t="shared" si="264"/>
        <v>0</v>
      </c>
      <c r="O87" s="143"/>
      <c r="P87" s="144">
        <f t="shared" ref="P87:Q87" si="265">SUM(P88:P90)</f>
        <v>0</v>
      </c>
      <c r="Q87" s="142">
        <f t="shared" si="265"/>
        <v>0</v>
      </c>
      <c r="R87" s="143"/>
      <c r="S87" s="144">
        <f t="shared" ref="S87:T87" si="266">SUM(S88:S90)</f>
        <v>0</v>
      </c>
      <c r="T87" s="142">
        <f t="shared" si="266"/>
        <v>0</v>
      </c>
      <c r="U87" s="143"/>
      <c r="V87" s="144">
        <f t="shared" ref="V87:X87" si="267">SUM(V88:V90)</f>
        <v>0</v>
      </c>
      <c r="W87" s="144">
        <f t="shared" si="267"/>
        <v>0</v>
      </c>
      <c r="X87" s="144">
        <f t="shared" si="267"/>
        <v>0</v>
      </c>
      <c r="Y87" s="144">
        <f t="shared" si="180"/>
        <v>0</v>
      </c>
      <c r="Z87" s="144" t="e">
        <f t="shared" si="181"/>
        <v>#DIV/0!</v>
      </c>
      <c r="AA87" s="146"/>
      <c r="AB87" s="118"/>
      <c r="AC87" s="118"/>
      <c r="AD87" s="118"/>
      <c r="AE87" s="118"/>
      <c r="AF87" s="118"/>
      <c r="AG87" s="118"/>
    </row>
    <row r="88" spans="1:33" ht="30" customHeight="1" x14ac:dyDescent="0.25">
      <c r="A88" s="119" t="s">
        <v>77</v>
      </c>
      <c r="B88" s="120" t="s">
        <v>177</v>
      </c>
      <c r="C88" s="187" t="s">
        <v>172</v>
      </c>
      <c r="D88" s="202" t="s">
        <v>112</v>
      </c>
      <c r="E88" s="123"/>
      <c r="F88" s="124"/>
      <c r="G88" s="125">
        <f t="shared" ref="G88:G90" si="268">E88*F88</f>
        <v>0</v>
      </c>
      <c r="H88" s="123"/>
      <c r="I88" s="124"/>
      <c r="J88" s="125">
        <f t="shared" ref="J88:J90" si="269">H88*I88</f>
        <v>0</v>
      </c>
      <c r="K88" s="123"/>
      <c r="L88" s="124"/>
      <c r="M88" s="125">
        <f t="shared" ref="M88:M90" si="270">K88*L88</f>
        <v>0</v>
      </c>
      <c r="N88" s="123"/>
      <c r="O88" s="124"/>
      <c r="P88" s="125">
        <f t="shared" ref="P88:P90" si="271">N88*O88</f>
        <v>0</v>
      </c>
      <c r="Q88" s="123"/>
      <c r="R88" s="124"/>
      <c r="S88" s="125">
        <f t="shared" ref="S88:S90" si="272">Q88*R88</f>
        <v>0</v>
      </c>
      <c r="T88" s="123"/>
      <c r="U88" s="124"/>
      <c r="V88" s="125">
        <f t="shared" ref="V88:V90" si="273">T88*U88</f>
        <v>0</v>
      </c>
      <c r="W88" s="126">
        <f t="shared" ref="W88:W90" si="274">G88+M88+S88</f>
        <v>0</v>
      </c>
      <c r="X88" s="127">
        <f t="shared" ref="X88:X90" si="275">J88+P88+V88</f>
        <v>0</v>
      </c>
      <c r="Y88" s="127">
        <f t="shared" si="180"/>
        <v>0</v>
      </c>
      <c r="Z88" s="128" t="e">
        <f t="shared" si="181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77</v>
      </c>
      <c r="B89" s="120" t="s">
        <v>178</v>
      </c>
      <c r="C89" s="187" t="s">
        <v>172</v>
      </c>
      <c r="D89" s="202" t="s">
        <v>112</v>
      </c>
      <c r="E89" s="123"/>
      <c r="F89" s="124"/>
      <c r="G89" s="125">
        <f t="shared" si="268"/>
        <v>0</v>
      </c>
      <c r="H89" s="123"/>
      <c r="I89" s="124"/>
      <c r="J89" s="125">
        <f t="shared" si="269"/>
        <v>0</v>
      </c>
      <c r="K89" s="123"/>
      <c r="L89" s="124"/>
      <c r="M89" s="125">
        <f t="shared" si="270"/>
        <v>0</v>
      </c>
      <c r="N89" s="123"/>
      <c r="O89" s="124"/>
      <c r="P89" s="125">
        <f t="shared" si="271"/>
        <v>0</v>
      </c>
      <c r="Q89" s="123"/>
      <c r="R89" s="124"/>
      <c r="S89" s="125">
        <f t="shared" si="272"/>
        <v>0</v>
      </c>
      <c r="T89" s="123"/>
      <c r="U89" s="124"/>
      <c r="V89" s="125">
        <f t="shared" si="273"/>
        <v>0</v>
      </c>
      <c r="W89" s="126">
        <f t="shared" si="274"/>
        <v>0</v>
      </c>
      <c r="X89" s="127">
        <f t="shared" si="275"/>
        <v>0</v>
      </c>
      <c r="Y89" s="127">
        <f t="shared" si="180"/>
        <v>0</v>
      </c>
      <c r="Z89" s="128" t="e">
        <f t="shared" si="181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25">
      <c r="A90" s="132" t="s">
        <v>77</v>
      </c>
      <c r="B90" s="154" t="s">
        <v>179</v>
      </c>
      <c r="C90" s="163" t="s">
        <v>172</v>
      </c>
      <c r="D90" s="204" t="s">
        <v>112</v>
      </c>
      <c r="E90" s="135"/>
      <c r="F90" s="136"/>
      <c r="G90" s="137">
        <f t="shared" si="268"/>
        <v>0</v>
      </c>
      <c r="H90" s="135"/>
      <c r="I90" s="136"/>
      <c r="J90" s="137">
        <f t="shared" si="269"/>
        <v>0</v>
      </c>
      <c r="K90" s="135"/>
      <c r="L90" s="136"/>
      <c r="M90" s="137">
        <f t="shared" si="270"/>
        <v>0</v>
      </c>
      <c r="N90" s="135"/>
      <c r="O90" s="136"/>
      <c r="P90" s="137">
        <f t="shared" si="271"/>
        <v>0</v>
      </c>
      <c r="Q90" s="135"/>
      <c r="R90" s="136"/>
      <c r="S90" s="137">
        <f t="shared" si="272"/>
        <v>0</v>
      </c>
      <c r="T90" s="135"/>
      <c r="U90" s="136"/>
      <c r="V90" s="137">
        <f t="shared" si="273"/>
        <v>0</v>
      </c>
      <c r="W90" s="138">
        <f t="shared" si="274"/>
        <v>0</v>
      </c>
      <c r="X90" s="127">
        <f t="shared" si="275"/>
        <v>0</v>
      </c>
      <c r="Y90" s="165">
        <f t="shared" si="180"/>
        <v>0</v>
      </c>
      <c r="Z90" s="128" t="e">
        <f t="shared" si="181"/>
        <v>#DIV/0!</v>
      </c>
      <c r="AA90" s="13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66" t="s">
        <v>180</v>
      </c>
      <c r="B91" s="167"/>
      <c r="C91" s="168"/>
      <c r="D91" s="169"/>
      <c r="E91" s="173">
        <f>E87+E83+E79+E65+E61</f>
        <v>303</v>
      </c>
      <c r="F91" s="189"/>
      <c r="G91" s="172">
        <f t="shared" ref="G91:H91" si="276">G87+G83+G79+G65+G61</f>
        <v>149470</v>
      </c>
      <c r="H91" s="173">
        <f t="shared" si="276"/>
        <v>303</v>
      </c>
      <c r="I91" s="189"/>
      <c r="J91" s="172">
        <f t="shared" ref="J91:K91" si="277">J87+J83+J79+J65+J61</f>
        <v>149470</v>
      </c>
      <c r="K91" s="190">
        <f t="shared" si="277"/>
        <v>0</v>
      </c>
      <c r="L91" s="189"/>
      <c r="M91" s="172">
        <f t="shared" ref="M91:N91" si="278">M87+M83+M79+M65+M61</f>
        <v>0</v>
      </c>
      <c r="N91" s="190">
        <f t="shared" si="278"/>
        <v>0</v>
      </c>
      <c r="O91" s="189"/>
      <c r="P91" s="172">
        <f t="shared" ref="P91:Q91" si="279">P87+P83+P79+P65+P61</f>
        <v>0</v>
      </c>
      <c r="Q91" s="190">
        <f t="shared" si="279"/>
        <v>0</v>
      </c>
      <c r="R91" s="189"/>
      <c r="S91" s="172">
        <f t="shared" ref="S91:T91" si="280">S87+S83+S79+S65+S61</f>
        <v>0</v>
      </c>
      <c r="T91" s="190">
        <f t="shared" si="280"/>
        <v>0</v>
      </c>
      <c r="U91" s="189"/>
      <c r="V91" s="172">
        <f t="shared" ref="V91:X91" si="281">V87+V83+V79+V65+V61</f>
        <v>0</v>
      </c>
      <c r="W91" s="191">
        <f t="shared" si="281"/>
        <v>149470</v>
      </c>
      <c r="X91" s="205">
        <f t="shared" si="281"/>
        <v>149470</v>
      </c>
      <c r="Y91" s="206">
        <f t="shared" si="180"/>
        <v>0</v>
      </c>
      <c r="Z91" s="206">
        <f t="shared" si="181"/>
        <v>0</v>
      </c>
      <c r="AA91" s="177"/>
      <c r="AB91" s="7"/>
      <c r="AC91" s="7"/>
      <c r="AD91" s="7"/>
      <c r="AE91" s="7"/>
      <c r="AF91" s="7"/>
      <c r="AG91" s="7"/>
    </row>
    <row r="92" spans="1:33" ht="30" customHeight="1" x14ac:dyDescent="0.25">
      <c r="A92" s="207" t="s">
        <v>72</v>
      </c>
      <c r="B92" s="208">
        <v>5</v>
      </c>
      <c r="C92" s="209" t="s">
        <v>181</v>
      </c>
      <c r="D92" s="104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6"/>
      <c r="X92" s="106"/>
      <c r="Y92" s="210"/>
      <c r="Z92" s="106"/>
      <c r="AA92" s="107"/>
      <c r="AB92" s="7"/>
      <c r="AC92" s="7"/>
      <c r="AD92" s="7"/>
      <c r="AE92" s="7"/>
      <c r="AF92" s="7"/>
      <c r="AG92" s="7"/>
    </row>
    <row r="93" spans="1:33" ht="30" customHeight="1" x14ac:dyDescent="0.25">
      <c r="A93" s="108" t="s">
        <v>74</v>
      </c>
      <c r="B93" s="155" t="s">
        <v>182</v>
      </c>
      <c r="C93" s="140" t="s">
        <v>183</v>
      </c>
      <c r="D93" s="141"/>
      <c r="E93" s="142">
        <f>SUM(E94:E96)</f>
        <v>0</v>
      </c>
      <c r="F93" s="143"/>
      <c r="G93" s="144">
        <f t="shared" ref="G93:H93" si="282">SUM(G94:G96)</f>
        <v>0</v>
      </c>
      <c r="H93" s="142">
        <f t="shared" si="282"/>
        <v>0</v>
      </c>
      <c r="I93" s="143"/>
      <c r="J93" s="144">
        <f t="shared" ref="J93:K93" si="283">SUM(J94:J96)</f>
        <v>0</v>
      </c>
      <c r="K93" s="142">
        <f t="shared" si="283"/>
        <v>0</v>
      </c>
      <c r="L93" s="143"/>
      <c r="M93" s="144">
        <f t="shared" ref="M93:N93" si="284">SUM(M94:M96)</f>
        <v>0</v>
      </c>
      <c r="N93" s="142">
        <f t="shared" si="284"/>
        <v>0</v>
      </c>
      <c r="O93" s="143"/>
      <c r="P93" s="144">
        <f t="shared" ref="P93:Q93" si="285">SUM(P94:P96)</f>
        <v>0</v>
      </c>
      <c r="Q93" s="142">
        <f t="shared" si="285"/>
        <v>0</v>
      </c>
      <c r="R93" s="143"/>
      <c r="S93" s="144">
        <f t="shared" ref="S93:T93" si="286">SUM(S94:S96)</f>
        <v>0</v>
      </c>
      <c r="T93" s="142">
        <f t="shared" si="286"/>
        <v>0</v>
      </c>
      <c r="U93" s="143"/>
      <c r="V93" s="144">
        <f t="shared" ref="V93:X93" si="287">SUM(V94:V96)</f>
        <v>0</v>
      </c>
      <c r="W93" s="211">
        <f t="shared" si="287"/>
        <v>0</v>
      </c>
      <c r="X93" s="211">
        <f t="shared" si="287"/>
        <v>0</v>
      </c>
      <c r="Y93" s="211">
        <f t="shared" ref="Y93:Y105" si="288">W93-X93</f>
        <v>0</v>
      </c>
      <c r="Z93" s="116" t="e">
        <f t="shared" ref="Z93:Z105" si="289">Y93/W93</f>
        <v>#DIV/0!</v>
      </c>
      <c r="AA93" s="146"/>
      <c r="AB93" s="131"/>
      <c r="AC93" s="131"/>
      <c r="AD93" s="131"/>
      <c r="AE93" s="131"/>
      <c r="AF93" s="131"/>
      <c r="AG93" s="131"/>
    </row>
    <row r="94" spans="1:33" ht="30" customHeight="1" x14ac:dyDescent="0.25">
      <c r="A94" s="119" t="s">
        <v>77</v>
      </c>
      <c r="B94" s="120" t="s">
        <v>184</v>
      </c>
      <c r="C94" s="212" t="s">
        <v>185</v>
      </c>
      <c r="D94" s="202" t="s">
        <v>186</v>
      </c>
      <c r="E94" s="123"/>
      <c r="F94" s="124"/>
      <c r="G94" s="125">
        <f t="shared" ref="G94:G96" si="290">E94*F94</f>
        <v>0</v>
      </c>
      <c r="H94" s="123"/>
      <c r="I94" s="124"/>
      <c r="J94" s="125">
        <f t="shared" ref="J94:J96" si="291">H94*I94</f>
        <v>0</v>
      </c>
      <c r="K94" s="123"/>
      <c r="L94" s="124"/>
      <c r="M94" s="125">
        <f t="shared" ref="M94:M96" si="292">K94*L94</f>
        <v>0</v>
      </c>
      <c r="N94" s="123"/>
      <c r="O94" s="124"/>
      <c r="P94" s="125">
        <f t="shared" ref="P94:P96" si="293">N94*O94</f>
        <v>0</v>
      </c>
      <c r="Q94" s="123"/>
      <c r="R94" s="124"/>
      <c r="S94" s="125">
        <f t="shared" ref="S94:S96" si="294">Q94*R94</f>
        <v>0</v>
      </c>
      <c r="T94" s="123"/>
      <c r="U94" s="124"/>
      <c r="V94" s="125">
        <f t="shared" ref="V94:V96" si="295">T94*U94</f>
        <v>0</v>
      </c>
      <c r="W94" s="126">
        <f t="shared" ref="W94:W96" si="296">G94+M94+S94</f>
        <v>0</v>
      </c>
      <c r="X94" s="127">
        <f t="shared" ref="X94:X96" si="297">J94+P94+V94</f>
        <v>0</v>
      </c>
      <c r="Y94" s="127">
        <f t="shared" si="288"/>
        <v>0</v>
      </c>
      <c r="Z94" s="128" t="e">
        <f t="shared" si="289"/>
        <v>#DIV/0!</v>
      </c>
      <c r="AA94" s="129"/>
      <c r="AB94" s="131"/>
      <c r="AC94" s="131"/>
      <c r="AD94" s="131"/>
      <c r="AE94" s="131"/>
      <c r="AF94" s="131"/>
      <c r="AG94" s="131"/>
    </row>
    <row r="95" spans="1:33" ht="30" customHeight="1" x14ac:dyDescent="0.25">
      <c r="A95" s="119" t="s">
        <v>77</v>
      </c>
      <c r="B95" s="120" t="s">
        <v>187</v>
      </c>
      <c r="C95" s="212" t="s">
        <v>185</v>
      </c>
      <c r="D95" s="202" t="s">
        <v>186</v>
      </c>
      <c r="E95" s="123"/>
      <c r="F95" s="124"/>
      <c r="G95" s="125">
        <f t="shared" si="290"/>
        <v>0</v>
      </c>
      <c r="H95" s="123"/>
      <c r="I95" s="124"/>
      <c r="J95" s="125">
        <f t="shared" si="291"/>
        <v>0</v>
      </c>
      <c r="K95" s="123"/>
      <c r="L95" s="124"/>
      <c r="M95" s="125">
        <f t="shared" si="292"/>
        <v>0</v>
      </c>
      <c r="N95" s="123"/>
      <c r="O95" s="124"/>
      <c r="P95" s="125">
        <f t="shared" si="293"/>
        <v>0</v>
      </c>
      <c r="Q95" s="123"/>
      <c r="R95" s="124"/>
      <c r="S95" s="125">
        <f t="shared" si="294"/>
        <v>0</v>
      </c>
      <c r="T95" s="123"/>
      <c r="U95" s="124"/>
      <c r="V95" s="125">
        <f t="shared" si="295"/>
        <v>0</v>
      </c>
      <c r="W95" s="126">
        <f t="shared" si="296"/>
        <v>0</v>
      </c>
      <c r="X95" s="127">
        <f t="shared" si="297"/>
        <v>0</v>
      </c>
      <c r="Y95" s="127">
        <f t="shared" si="288"/>
        <v>0</v>
      </c>
      <c r="Z95" s="128" t="e">
        <f t="shared" si="289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5">
      <c r="A96" s="132" t="s">
        <v>77</v>
      </c>
      <c r="B96" s="133" t="s">
        <v>188</v>
      </c>
      <c r="C96" s="212" t="s">
        <v>185</v>
      </c>
      <c r="D96" s="204" t="s">
        <v>186</v>
      </c>
      <c r="E96" s="135"/>
      <c r="F96" s="136"/>
      <c r="G96" s="137">
        <f t="shared" si="290"/>
        <v>0</v>
      </c>
      <c r="H96" s="135"/>
      <c r="I96" s="136"/>
      <c r="J96" s="137">
        <f t="shared" si="291"/>
        <v>0</v>
      </c>
      <c r="K96" s="135"/>
      <c r="L96" s="136"/>
      <c r="M96" s="137">
        <f t="shared" si="292"/>
        <v>0</v>
      </c>
      <c r="N96" s="135"/>
      <c r="O96" s="136"/>
      <c r="P96" s="137">
        <f t="shared" si="293"/>
        <v>0</v>
      </c>
      <c r="Q96" s="135"/>
      <c r="R96" s="136"/>
      <c r="S96" s="137">
        <f t="shared" si="294"/>
        <v>0</v>
      </c>
      <c r="T96" s="135"/>
      <c r="U96" s="136"/>
      <c r="V96" s="137">
        <f t="shared" si="295"/>
        <v>0</v>
      </c>
      <c r="W96" s="138">
        <f t="shared" si="296"/>
        <v>0</v>
      </c>
      <c r="X96" s="127">
        <f t="shared" si="297"/>
        <v>0</v>
      </c>
      <c r="Y96" s="127">
        <f t="shared" si="288"/>
        <v>0</v>
      </c>
      <c r="Z96" s="128" t="e">
        <f t="shared" si="289"/>
        <v>#DIV/0!</v>
      </c>
      <c r="AA96" s="139"/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08" t="s">
        <v>74</v>
      </c>
      <c r="B97" s="155" t="s">
        <v>189</v>
      </c>
      <c r="C97" s="140" t="s">
        <v>190</v>
      </c>
      <c r="D97" s="213"/>
      <c r="E97" s="214">
        <f>SUM(E98:E100)</f>
        <v>0</v>
      </c>
      <c r="F97" s="143"/>
      <c r="G97" s="144">
        <f t="shared" ref="G97:H97" si="298">SUM(G98:G100)</f>
        <v>0</v>
      </c>
      <c r="H97" s="214">
        <f t="shared" si="298"/>
        <v>0</v>
      </c>
      <c r="I97" s="143"/>
      <c r="J97" s="144">
        <f t="shared" ref="J97:K97" si="299">SUM(J98:J100)</f>
        <v>0</v>
      </c>
      <c r="K97" s="214">
        <f t="shared" si="299"/>
        <v>0</v>
      </c>
      <c r="L97" s="143"/>
      <c r="M97" s="144">
        <f t="shared" ref="M97:N97" si="300">SUM(M98:M100)</f>
        <v>0</v>
      </c>
      <c r="N97" s="214">
        <f t="shared" si="300"/>
        <v>0</v>
      </c>
      <c r="O97" s="143"/>
      <c r="P97" s="144">
        <f t="shared" ref="P97:Q97" si="301">SUM(P98:P100)</f>
        <v>0</v>
      </c>
      <c r="Q97" s="214">
        <f t="shared" si="301"/>
        <v>0</v>
      </c>
      <c r="R97" s="143"/>
      <c r="S97" s="144">
        <f t="shared" ref="S97:T97" si="302">SUM(S98:S100)</f>
        <v>0</v>
      </c>
      <c r="T97" s="214">
        <f t="shared" si="302"/>
        <v>0</v>
      </c>
      <c r="U97" s="143"/>
      <c r="V97" s="144">
        <f t="shared" ref="V97:X97" si="303">SUM(V98:V100)</f>
        <v>0</v>
      </c>
      <c r="W97" s="211">
        <f t="shared" si="303"/>
        <v>0</v>
      </c>
      <c r="X97" s="211">
        <f t="shared" si="303"/>
        <v>0</v>
      </c>
      <c r="Y97" s="211">
        <f t="shared" si="288"/>
        <v>0</v>
      </c>
      <c r="Z97" s="211" t="e">
        <f t="shared" si="289"/>
        <v>#DIV/0!</v>
      </c>
      <c r="AA97" s="146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19" t="s">
        <v>77</v>
      </c>
      <c r="B98" s="120" t="s">
        <v>191</v>
      </c>
      <c r="C98" s="212" t="s">
        <v>192</v>
      </c>
      <c r="D98" s="215" t="s">
        <v>112</v>
      </c>
      <c r="E98" s="123"/>
      <c r="F98" s="124"/>
      <c r="G98" s="125">
        <f t="shared" ref="G98:G100" si="304">E98*F98</f>
        <v>0</v>
      </c>
      <c r="H98" s="123"/>
      <c r="I98" s="124"/>
      <c r="J98" s="125">
        <f t="shared" ref="J98:J100" si="305">H98*I98</f>
        <v>0</v>
      </c>
      <c r="K98" s="123"/>
      <c r="L98" s="124"/>
      <c r="M98" s="125">
        <f t="shared" ref="M98:M100" si="306">K98*L98</f>
        <v>0</v>
      </c>
      <c r="N98" s="123"/>
      <c r="O98" s="124"/>
      <c r="P98" s="125">
        <f t="shared" ref="P98:P100" si="307">N98*O98</f>
        <v>0</v>
      </c>
      <c r="Q98" s="123"/>
      <c r="R98" s="124"/>
      <c r="S98" s="125">
        <f t="shared" ref="S98:S100" si="308">Q98*R98</f>
        <v>0</v>
      </c>
      <c r="T98" s="123"/>
      <c r="U98" s="124"/>
      <c r="V98" s="125">
        <f t="shared" ref="V98:V100" si="309">T98*U98</f>
        <v>0</v>
      </c>
      <c r="W98" s="126">
        <f t="shared" ref="W98:W100" si="310">G98+M98+S98</f>
        <v>0</v>
      </c>
      <c r="X98" s="127">
        <f t="shared" ref="X98:X100" si="311">J98+P98+V98</f>
        <v>0</v>
      </c>
      <c r="Y98" s="127">
        <f t="shared" si="288"/>
        <v>0</v>
      </c>
      <c r="Z98" s="128" t="e">
        <f t="shared" si="289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customHeight="1" x14ac:dyDescent="0.25">
      <c r="A99" s="119" t="s">
        <v>77</v>
      </c>
      <c r="B99" s="120" t="s">
        <v>193</v>
      </c>
      <c r="C99" s="187" t="s">
        <v>192</v>
      </c>
      <c r="D99" s="202" t="s">
        <v>112</v>
      </c>
      <c r="E99" s="123"/>
      <c r="F99" s="124"/>
      <c r="G99" s="125">
        <f t="shared" si="304"/>
        <v>0</v>
      </c>
      <c r="H99" s="123"/>
      <c r="I99" s="124"/>
      <c r="J99" s="125">
        <f t="shared" si="305"/>
        <v>0</v>
      </c>
      <c r="K99" s="123"/>
      <c r="L99" s="124"/>
      <c r="M99" s="125">
        <f t="shared" si="306"/>
        <v>0</v>
      </c>
      <c r="N99" s="123"/>
      <c r="O99" s="124"/>
      <c r="P99" s="125">
        <f t="shared" si="307"/>
        <v>0</v>
      </c>
      <c r="Q99" s="123"/>
      <c r="R99" s="124"/>
      <c r="S99" s="125">
        <f t="shared" si="308"/>
        <v>0</v>
      </c>
      <c r="T99" s="123"/>
      <c r="U99" s="124"/>
      <c r="V99" s="125">
        <f t="shared" si="309"/>
        <v>0</v>
      </c>
      <c r="W99" s="126">
        <f t="shared" si="310"/>
        <v>0</v>
      </c>
      <c r="X99" s="127">
        <f t="shared" si="311"/>
        <v>0</v>
      </c>
      <c r="Y99" s="127">
        <f t="shared" si="288"/>
        <v>0</v>
      </c>
      <c r="Z99" s="128" t="e">
        <f t="shared" si="289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32" t="s">
        <v>77</v>
      </c>
      <c r="B100" s="133" t="s">
        <v>194</v>
      </c>
      <c r="C100" s="163" t="s">
        <v>192</v>
      </c>
      <c r="D100" s="204" t="s">
        <v>112</v>
      </c>
      <c r="E100" s="135"/>
      <c r="F100" s="136"/>
      <c r="G100" s="137">
        <f t="shared" si="304"/>
        <v>0</v>
      </c>
      <c r="H100" s="135"/>
      <c r="I100" s="136"/>
      <c r="J100" s="137">
        <f t="shared" si="305"/>
        <v>0</v>
      </c>
      <c r="K100" s="135"/>
      <c r="L100" s="136"/>
      <c r="M100" s="137">
        <f t="shared" si="306"/>
        <v>0</v>
      </c>
      <c r="N100" s="135"/>
      <c r="O100" s="136"/>
      <c r="P100" s="137">
        <f t="shared" si="307"/>
        <v>0</v>
      </c>
      <c r="Q100" s="135"/>
      <c r="R100" s="136"/>
      <c r="S100" s="137">
        <f t="shared" si="308"/>
        <v>0</v>
      </c>
      <c r="T100" s="135"/>
      <c r="U100" s="136"/>
      <c r="V100" s="137">
        <f t="shared" si="309"/>
        <v>0</v>
      </c>
      <c r="W100" s="138">
        <f t="shared" si="310"/>
        <v>0</v>
      </c>
      <c r="X100" s="127">
        <f t="shared" si="311"/>
        <v>0</v>
      </c>
      <c r="Y100" s="127">
        <f t="shared" si="288"/>
        <v>0</v>
      </c>
      <c r="Z100" s="128" t="e">
        <f t="shared" si="289"/>
        <v>#DIV/0!</v>
      </c>
      <c r="AA100" s="13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08" t="s">
        <v>74</v>
      </c>
      <c r="B101" s="155" t="s">
        <v>195</v>
      </c>
      <c r="C101" s="216" t="s">
        <v>196</v>
      </c>
      <c r="D101" s="217"/>
      <c r="E101" s="214">
        <f>SUM(E102:E104)</f>
        <v>0</v>
      </c>
      <c r="F101" s="143"/>
      <c r="G101" s="144">
        <f t="shared" ref="G101:H101" si="312">SUM(G102:G104)</f>
        <v>0</v>
      </c>
      <c r="H101" s="214">
        <f t="shared" si="312"/>
        <v>0</v>
      </c>
      <c r="I101" s="143"/>
      <c r="J101" s="144">
        <f t="shared" ref="J101:K101" si="313">SUM(J102:J104)</f>
        <v>0</v>
      </c>
      <c r="K101" s="214">
        <f t="shared" si="313"/>
        <v>0</v>
      </c>
      <c r="L101" s="143"/>
      <c r="M101" s="144">
        <f t="shared" ref="M101:N101" si="314">SUM(M102:M104)</f>
        <v>0</v>
      </c>
      <c r="N101" s="214">
        <f t="shared" si="314"/>
        <v>0</v>
      </c>
      <c r="O101" s="143"/>
      <c r="P101" s="144">
        <f t="shared" ref="P101:Q101" si="315">SUM(P102:P104)</f>
        <v>0</v>
      </c>
      <c r="Q101" s="214">
        <f t="shared" si="315"/>
        <v>0</v>
      </c>
      <c r="R101" s="143"/>
      <c r="S101" s="144">
        <f t="shared" ref="S101:T101" si="316">SUM(S102:S104)</f>
        <v>0</v>
      </c>
      <c r="T101" s="214">
        <f t="shared" si="316"/>
        <v>0</v>
      </c>
      <c r="U101" s="143"/>
      <c r="V101" s="144">
        <f t="shared" ref="V101:X101" si="317">SUM(V102:V104)</f>
        <v>0</v>
      </c>
      <c r="W101" s="211">
        <f t="shared" si="317"/>
        <v>0</v>
      </c>
      <c r="X101" s="211">
        <f t="shared" si="317"/>
        <v>0</v>
      </c>
      <c r="Y101" s="211">
        <f t="shared" si="288"/>
        <v>0</v>
      </c>
      <c r="Z101" s="211" t="e">
        <f t="shared" si="289"/>
        <v>#DIV/0!</v>
      </c>
      <c r="AA101" s="146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19" t="s">
        <v>77</v>
      </c>
      <c r="B102" s="120" t="s">
        <v>197</v>
      </c>
      <c r="C102" s="218" t="s">
        <v>118</v>
      </c>
      <c r="D102" s="219" t="s">
        <v>119</v>
      </c>
      <c r="E102" s="123"/>
      <c r="F102" s="124"/>
      <c r="G102" s="125">
        <f t="shared" ref="G102:G104" si="318">E102*F102</f>
        <v>0</v>
      </c>
      <c r="H102" s="123"/>
      <c r="I102" s="124"/>
      <c r="J102" s="125">
        <f t="shared" ref="J102:J104" si="319">H102*I102</f>
        <v>0</v>
      </c>
      <c r="K102" s="123"/>
      <c r="L102" s="124"/>
      <c r="M102" s="125">
        <f t="shared" ref="M102:M104" si="320">K102*L102</f>
        <v>0</v>
      </c>
      <c r="N102" s="123"/>
      <c r="O102" s="124"/>
      <c r="P102" s="125">
        <f t="shared" ref="P102:P104" si="321">N102*O102</f>
        <v>0</v>
      </c>
      <c r="Q102" s="123"/>
      <c r="R102" s="124"/>
      <c r="S102" s="125">
        <f t="shared" ref="S102:S104" si="322">Q102*R102</f>
        <v>0</v>
      </c>
      <c r="T102" s="123"/>
      <c r="U102" s="124"/>
      <c r="V102" s="125">
        <f t="shared" ref="V102:V104" si="323">T102*U102</f>
        <v>0</v>
      </c>
      <c r="W102" s="126">
        <f t="shared" ref="W102:W104" si="324">G102+M102+S102</f>
        <v>0</v>
      </c>
      <c r="X102" s="127">
        <f t="shared" ref="X102:X104" si="325">J102+P102+V102</f>
        <v>0</v>
      </c>
      <c r="Y102" s="127">
        <f t="shared" si="288"/>
        <v>0</v>
      </c>
      <c r="Z102" s="128" t="e">
        <f t="shared" si="289"/>
        <v>#DIV/0!</v>
      </c>
      <c r="AA102" s="129"/>
      <c r="AB102" s="130"/>
      <c r="AC102" s="131"/>
      <c r="AD102" s="131"/>
      <c r="AE102" s="131"/>
      <c r="AF102" s="131"/>
      <c r="AG102" s="131"/>
    </row>
    <row r="103" spans="1:33" ht="30" customHeight="1" x14ac:dyDescent="0.25">
      <c r="A103" s="119" t="s">
        <v>77</v>
      </c>
      <c r="B103" s="120" t="s">
        <v>198</v>
      </c>
      <c r="C103" s="218" t="s">
        <v>118</v>
      </c>
      <c r="D103" s="219" t="s">
        <v>119</v>
      </c>
      <c r="E103" s="123"/>
      <c r="F103" s="124"/>
      <c r="G103" s="125">
        <f t="shared" si="318"/>
        <v>0</v>
      </c>
      <c r="H103" s="123"/>
      <c r="I103" s="124"/>
      <c r="J103" s="125">
        <f t="shared" si="319"/>
        <v>0</v>
      </c>
      <c r="K103" s="123"/>
      <c r="L103" s="124"/>
      <c r="M103" s="125">
        <f t="shared" si="320"/>
        <v>0</v>
      </c>
      <c r="N103" s="123"/>
      <c r="O103" s="124"/>
      <c r="P103" s="125">
        <f t="shared" si="321"/>
        <v>0</v>
      </c>
      <c r="Q103" s="123"/>
      <c r="R103" s="124"/>
      <c r="S103" s="125">
        <f t="shared" si="322"/>
        <v>0</v>
      </c>
      <c r="T103" s="123"/>
      <c r="U103" s="124"/>
      <c r="V103" s="125">
        <f t="shared" si="323"/>
        <v>0</v>
      </c>
      <c r="W103" s="126">
        <f t="shared" si="324"/>
        <v>0</v>
      </c>
      <c r="X103" s="127">
        <f t="shared" si="325"/>
        <v>0</v>
      </c>
      <c r="Y103" s="127">
        <f t="shared" si="288"/>
        <v>0</v>
      </c>
      <c r="Z103" s="128" t="e">
        <f t="shared" si="289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32" t="s">
        <v>77</v>
      </c>
      <c r="B104" s="133" t="s">
        <v>199</v>
      </c>
      <c r="C104" s="220" t="s">
        <v>118</v>
      </c>
      <c r="D104" s="219" t="s">
        <v>119</v>
      </c>
      <c r="E104" s="149"/>
      <c r="F104" s="150"/>
      <c r="G104" s="151">
        <f t="shared" si="318"/>
        <v>0</v>
      </c>
      <c r="H104" s="149"/>
      <c r="I104" s="150"/>
      <c r="J104" s="151">
        <f t="shared" si="319"/>
        <v>0</v>
      </c>
      <c r="K104" s="149"/>
      <c r="L104" s="150"/>
      <c r="M104" s="151">
        <f t="shared" si="320"/>
        <v>0</v>
      </c>
      <c r="N104" s="149"/>
      <c r="O104" s="150"/>
      <c r="P104" s="151">
        <f t="shared" si="321"/>
        <v>0</v>
      </c>
      <c r="Q104" s="149"/>
      <c r="R104" s="150"/>
      <c r="S104" s="151">
        <f t="shared" si="322"/>
        <v>0</v>
      </c>
      <c r="T104" s="149"/>
      <c r="U104" s="150"/>
      <c r="V104" s="151">
        <f t="shared" si="323"/>
        <v>0</v>
      </c>
      <c r="W104" s="138">
        <f t="shared" si="324"/>
        <v>0</v>
      </c>
      <c r="X104" s="127">
        <f t="shared" si="325"/>
        <v>0</v>
      </c>
      <c r="Y104" s="127">
        <f t="shared" si="288"/>
        <v>0</v>
      </c>
      <c r="Z104" s="128" t="e">
        <f t="shared" si="289"/>
        <v>#DIV/0!</v>
      </c>
      <c r="AA104" s="152"/>
      <c r="AB104" s="131"/>
      <c r="AC104" s="131"/>
      <c r="AD104" s="131"/>
      <c r="AE104" s="131"/>
      <c r="AF104" s="131"/>
      <c r="AG104" s="131"/>
    </row>
    <row r="105" spans="1:33" ht="39.75" customHeight="1" x14ac:dyDescent="0.25">
      <c r="A105" s="397" t="s">
        <v>200</v>
      </c>
      <c r="B105" s="377"/>
      <c r="C105" s="377"/>
      <c r="D105" s="378"/>
      <c r="E105" s="189"/>
      <c r="F105" s="189"/>
      <c r="G105" s="172">
        <f>G93+G97+G101</f>
        <v>0</v>
      </c>
      <c r="H105" s="189"/>
      <c r="I105" s="189"/>
      <c r="J105" s="172">
        <f>J93+J97+J101</f>
        <v>0</v>
      </c>
      <c r="K105" s="189"/>
      <c r="L105" s="189"/>
      <c r="M105" s="172">
        <f>M93+M97+M101</f>
        <v>0</v>
      </c>
      <c r="N105" s="189"/>
      <c r="O105" s="189"/>
      <c r="P105" s="172">
        <f>P93+P97+P101</f>
        <v>0</v>
      </c>
      <c r="Q105" s="189"/>
      <c r="R105" s="189"/>
      <c r="S105" s="172">
        <f>S93+S97+S101</f>
        <v>0</v>
      </c>
      <c r="T105" s="189"/>
      <c r="U105" s="189"/>
      <c r="V105" s="172">
        <f t="shared" ref="V105:X105" si="326">V93+V97+V101</f>
        <v>0</v>
      </c>
      <c r="W105" s="191">
        <f t="shared" si="326"/>
        <v>0</v>
      </c>
      <c r="X105" s="191">
        <f t="shared" si="326"/>
        <v>0</v>
      </c>
      <c r="Y105" s="191">
        <f t="shared" si="288"/>
        <v>0</v>
      </c>
      <c r="Z105" s="191" t="e">
        <f t="shared" si="289"/>
        <v>#DIV/0!</v>
      </c>
      <c r="AA105" s="177"/>
      <c r="AB105" s="5"/>
      <c r="AC105" s="7"/>
      <c r="AD105" s="7"/>
      <c r="AE105" s="7"/>
      <c r="AF105" s="7"/>
      <c r="AG105" s="7"/>
    </row>
    <row r="106" spans="1:33" ht="30" customHeight="1" x14ac:dyDescent="0.25">
      <c r="A106" s="178" t="s">
        <v>72</v>
      </c>
      <c r="B106" s="179">
        <v>6</v>
      </c>
      <c r="C106" s="180" t="s">
        <v>201</v>
      </c>
      <c r="D106" s="181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6"/>
      <c r="X106" s="106"/>
      <c r="Y106" s="210"/>
      <c r="Z106" s="106"/>
      <c r="AA106" s="107"/>
      <c r="AB106" s="7"/>
      <c r="AC106" s="7"/>
      <c r="AD106" s="7"/>
      <c r="AE106" s="7"/>
      <c r="AF106" s="7"/>
      <c r="AG106" s="7"/>
    </row>
    <row r="107" spans="1:33" ht="30" customHeight="1" x14ac:dyDescent="0.25">
      <c r="A107" s="108" t="s">
        <v>74</v>
      </c>
      <c r="B107" s="155" t="s">
        <v>202</v>
      </c>
      <c r="C107" s="221" t="s">
        <v>203</v>
      </c>
      <c r="D107" s="111"/>
      <c r="E107" s="112">
        <f>SUM(E108:E111)</f>
        <v>5</v>
      </c>
      <c r="F107" s="113"/>
      <c r="G107" s="114">
        <f t="shared" ref="G107:H107" si="327">SUM(G108:G111)</f>
        <v>27746</v>
      </c>
      <c r="H107" s="112">
        <f t="shared" si="327"/>
        <v>6</v>
      </c>
      <c r="I107" s="113"/>
      <c r="J107" s="114">
        <f t="shared" ref="J107:K107" si="328">SUM(J108:J111)</f>
        <v>26285</v>
      </c>
      <c r="K107" s="112">
        <f t="shared" si="328"/>
        <v>0</v>
      </c>
      <c r="L107" s="113"/>
      <c r="M107" s="114">
        <f t="shared" ref="M107:N107" si="329">SUM(M108:M111)</f>
        <v>0</v>
      </c>
      <c r="N107" s="112">
        <f t="shared" si="329"/>
        <v>0</v>
      </c>
      <c r="O107" s="113"/>
      <c r="P107" s="114">
        <f t="shared" ref="P107:Q107" si="330">SUM(P108:P111)</f>
        <v>0</v>
      </c>
      <c r="Q107" s="112">
        <f t="shared" si="330"/>
        <v>0</v>
      </c>
      <c r="R107" s="113"/>
      <c r="S107" s="114">
        <f t="shared" ref="S107:T107" si="331">SUM(S108:S111)</f>
        <v>0</v>
      </c>
      <c r="T107" s="112">
        <f t="shared" si="331"/>
        <v>0</v>
      </c>
      <c r="U107" s="113"/>
      <c r="V107" s="114">
        <f t="shared" ref="V107:X107" si="332">SUM(V108:V111)</f>
        <v>0</v>
      </c>
      <c r="W107" s="114">
        <f t="shared" si="332"/>
        <v>27746</v>
      </c>
      <c r="X107" s="114">
        <f t="shared" si="332"/>
        <v>26285</v>
      </c>
      <c r="Y107" s="114">
        <f t="shared" ref="Y107:Y120" si="333">W107-X107</f>
        <v>1461</v>
      </c>
      <c r="Z107" s="116">
        <f t="shared" ref="Z107:Z120" si="334">Y107/W107</f>
        <v>5.2656238737115259E-2</v>
      </c>
      <c r="AA107" s="117"/>
      <c r="AB107" s="118"/>
      <c r="AC107" s="118"/>
      <c r="AD107" s="118"/>
      <c r="AE107" s="118"/>
      <c r="AF107" s="118"/>
      <c r="AG107" s="118"/>
    </row>
    <row r="108" spans="1:33" ht="30" customHeight="1" x14ac:dyDescent="0.25">
      <c r="A108" s="119" t="s">
        <v>77</v>
      </c>
      <c r="B108" s="120" t="s">
        <v>204</v>
      </c>
      <c r="C108" s="345" t="s">
        <v>327</v>
      </c>
      <c r="D108" s="332" t="s">
        <v>112</v>
      </c>
      <c r="E108" s="333">
        <v>4</v>
      </c>
      <c r="F108" s="344">
        <v>6589</v>
      </c>
      <c r="G108" s="125">
        <f t="shared" ref="G108:G111" si="335">E108*F108</f>
        <v>26356</v>
      </c>
      <c r="H108" s="123">
        <v>4</v>
      </c>
      <c r="I108" s="344">
        <v>4775</v>
      </c>
      <c r="J108" s="125">
        <f t="shared" ref="J108:J111" si="336">H108*I108</f>
        <v>19100</v>
      </c>
      <c r="K108" s="123"/>
      <c r="L108" s="124"/>
      <c r="M108" s="125">
        <f t="shared" ref="M108:M111" si="337">K108*L108</f>
        <v>0</v>
      </c>
      <c r="N108" s="123"/>
      <c r="O108" s="124"/>
      <c r="P108" s="125">
        <f t="shared" ref="P108:P111" si="338">N108*O108</f>
        <v>0</v>
      </c>
      <c r="Q108" s="123"/>
      <c r="R108" s="124"/>
      <c r="S108" s="125">
        <f t="shared" ref="S108:S111" si="339">Q108*R108</f>
        <v>0</v>
      </c>
      <c r="T108" s="123"/>
      <c r="U108" s="124"/>
      <c r="V108" s="125">
        <f t="shared" ref="V108:V111" si="340">T108*U108</f>
        <v>0</v>
      </c>
      <c r="W108" s="126">
        <f t="shared" ref="W108:W111" si="341">G108+M108+S108</f>
        <v>26356</v>
      </c>
      <c r="X108" s="127">
        <f t="shared" ref="X108:X111" si="342">J108+P108+V108</f>
        <v>19100</v>
      </c>
      <c r="Y108" s="127">
        <f t="shared" si="333"/>
        <v>7256</v>
      </c>
      <c r="Z108" s="128">
        <f t="shared" si="334"/>
        <v>0.27530733039915012</v>
      </c>
      <c r="AA108" s="129"/>
      <c r="AB108" s="131"/>
      <c r="AC108" s="131"/>
      <c r="AD108" s="131"/>
      <c r="AE108" s="131"/>
      <c r="AF108" s="131"/>
      <c r="AG108" s="131"/>
    </row>
    <row r="109" spans="1:33" ht="291.75" customHeight="1" x14ac:dyDescent="0.25">
      <c r="A109" s="119" t="s">
        <v>77</v>
      </c>
      <c r="B109" s="120" t="s">
        <v>206</v>
      </c>
      <c r="C109" s="345" t="s">
        <v>391</v>
      </c>
      <c r="D109" s="332" t="s">
        <v>112</v>
      </c>
      <c r="E109" s="333">
        <v>0</v>
      </c>
      <c r="F109" s="344">
        <v>0</v>
      </c>
      <c r="G109" s="125">
        <f t="shared" ref="G109" si="343">E109*F109</f>
        <v>0</v>
      </c>
      <c r="H109" s="123">
        <v>1</v>
      </c>
      <c r="I109" s="344">
        <v>6135</v>
      </c>
      <c r="J109" s="125">
        <f t="shared" ref="J109" si="344">H109*I109</f>
        <v>6135</v>
      </c>
      <c r="K109" s="123"/>
      <c r="L109" s="124"/>
      <c r="M109" s="125">
        <f t="shared" ref="M109" si="345">K109*L109</f>
        <v>0</v>
      </c>
      <c r="N109" s="123"/>
      <c r="O109" s="124"/>
      <c r="P109" s="125">
        <f t="shared" ref="P109" si="346">N109*O109</f>
        <v>0</v>
      </c>
      <c r="Q109" s="123"/>
      <c r="R109" s="124"/>
      <c r="S109" s="125">
        <f t="shared" ref="S109" si="347">Q109*R109</f>
        <v>0</v>
      </c>
      <c r="T109" s="123"/>
      <c r="U109" s="124"/>
      <c r="V109" s="125">
        <f t="shared" ref="V109" si="348">T109*U109</f>
        <v>0</v>
      </c>
      <c r="W109" s="126">
        <f t="shared" ref="W109" si="349">G109+M109+S109</f>
        <v>0</v>
      </c>
      <c r="X109" s="127">
        <f t="shared" ref="X109" si="350">J109+P109+V109</f>
        <v>6135</v>
      </c>
      <c r="Y109" s="127">
        <f t="shared" ref="Y109" si="351">W109-X109</f>
        <v>-6135</v>
      </c>
      <c r="Z109" s="128" t="e">
        <f t="shared" ref="Z109" si="352">Y109/W109</f>
        <v>#DIV/0!</v>
      </c>
      <c r="AA109" s="363" t="s">
        <v>390</v>
      </c>
      <c r="AB109" s="131"/>
      <c r="AC109" s="131"/>
      <c r="AD109" s="131"/>
      <c r="AE109" s="131"/>
      <c r="AF109" s="131"/>
      <c r="AG109" s="131"/>
    </row>
    <row r="110" spans="1:33" ht="30" customHeight="1" thickBot="1" x14ac:dyDescent="0.3">
      <c r="A110" s="119" t="s">
        <v>77</v>
      </c>
      <c r="B110" s="120" t="s">
        <v>207</v>
      </c>
      <c r="C110" s="346" t="s">
        <v>328</v>
      </c>
      <c r="D110" s="347" t="s">
        <v>112</v>
      </c>
      <c r="E110" s="348">
        <v>1</v>
      </c>
      <c r="F110" s="349">
        <v>1390</v>
      </c>
      <c r="G110" s="125">
        <f t="shared" si="335"/>
        <v>1390</v>
      </c>
      <c r="H110" s="123">
        <v>1</v>
      </c>
      <c r="I110" s="349">
        <v>1050</v>
      </c>
      <c r="J110" s="125">
        <f t="shared" si="336"/>
        <v>1050</v>
      </c>
      <c r="K110" s="123"/>
      <c r="L110" s="124"/>
      <c r="M110" s="125">
        <f t="shared" si="337"/>
        <v>0</v>
      </c>
      <c r="N110" s="123"/>
      <c r="O110" s="124"/>
      <c r="P110" s="125">
        <f t="shared" si="338"/>
        <v>0</v>
      </c>
      <c r="Q110" s="123"/>
      <c r="R110" s="124"/>
      <c r="S110" s="125">
        <f t="shared" si="339"/>
        <v>0</v>
      </c>
      <c r="T110" s="123"/>
      <c r="U110" s="124"/>
      <c r="V110" s="125">
        <f t="shared" si="340"/>
        <v>0</v>
      </c>
      <c r="W110" s="126">
        <f t="shared" si="341"/>
        <v>1390</v>
      </c>
      <c r="X110" s="127">
        <f t="shared" si="342"/>
        <v>1050</v>
      </c>
      <c r="Y110" s="127">
        <f t="shared" si="333"/>
        <v>340</v>
      </c>
      <c r="Z110" s="128">
        <f t="shared" si="334"/>
        <v>0.2446043165467626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thickBot="1" x14ac:dyDescent="0.3">
      <c r="A111" s="132" t="s">
        <v>77</v>
      </c>
      <c r="B111" s="133" t="s">
        <v>387</v>
      </c>
      <c r="C111" s="163" t="s">
        <v>205</v>
      </c>
      <c r="D111" s="134" t="s">
        <v>112</v>
      </c>
      <c r="E111" s="135"/>
      <c r="F111" s="136"/>
      <c r="G111" s="137">
        <f t="shared" si="335"/>
        <v>0</v>
      </c>
      <c r="H111" s="135"/>
      <c r="I111" s="136"/>
      <c r="J111" s="137">
        <f t="shared" si="336"/>
        <v>0</v>
      </c>
      <c r="K111" s="135"/>
      <c r="L111" s="136"/>
      <c r="M111" s="137">
        <f t="shared" si="337"/>
        <v>0</v>
      </c>
      <c r="N111" s="135"/>
      <c r="O111" s="136"/>
      <c r="P111" s="137">
        <f t="shared" si="338"/>
        <v>0</v>
      </c>
      <c r="Q111" s="135"/>
      <c r="R111" s="136"/>
      <c r="S111" s="137">
        <f t="shared" si="339"/>
        <v>0</v>
      </c>
      <c r="T111" s="135"/>
      <c r="U111" s="136"/>
      <c r="V111" s="137">
        <f t="shared" si="340"/>
        <v>0</v>
      </c>
      <c r="W111" s="138">
        <f t="shared" si="341"/>
        <v>0</v>
      </c>
      <c r="X111" s="127">
        <f t="shared" si="342"/>
        <v>0</v>
      </c>
      <c r="Y111" s="127">
        <f t="shared" si="333"/>
        <v>0</v>
      </c>
      <c r="Z111" s="128" t="e">
        <f t="shared" si="334"/>
        <v>#DIV/0!</v>
      </c>
      <c r="AA111" s="13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08" t="s">
        <v>72</v>
      </c>
      <c r="B112" s="155" t="s">
        <v>208</v>
      </c>
      <c r="C112" s="222" t="s">
        <v>209</v>
      </c>
      <c r="D112" s="141"/>
      <c r="E112" s="142">
        <f>SUM(E113:E115)</f>
        <v>0</v>
      </c>
      <c r="F112" s="143"/>
      <c r="G112" s="144">
        <f t="shared" ref="G112:H112" si="353">SUM(G113:G115)</f>
        <v>0</v>
      </c>
      <c r="H112" s="142">
        <f t="shared" si="353"/>
        <v>0</v>
      </c>
      <c r="I112" s="143"/>
      <c r="J112" s="144">
        <f t="shared" ref="J112:K112" si="354">SUM(J113:J115)</f>
        <v>0</v>
      </c>
      <c r="K112" s="142">
        <f t="shared" si="354"/>
        <v>0</v>
      </c>
      <c r="L112" s="143"/>
      <c r="M112" s="144">
        <f t="shared" ref="M112:N112" si="355">SUM(M113:M115)</f>
        <v>0</v>
      </c>
      <c r="N112" s="142">
        <f t="shared" si="355"/>
        <v>0</v>
      </c>
      <c r="O112" s="143"/>
      <c r="P112" s="144">
        <f t="shared" ref="P112:Q112" si="356">SUM(P113:P115)</f>
        <v>0</v>
      </c>
      <c r="Q112" s="142">
        <f t="shared" si="356"/>
        <v>0</v>
      </c>
      <c r="R112" s="143"/>
      <c r="S112" s="144">
        <f t="shared" ref="S112:T112" si="357">SUM(S113:S115)</f>
        <v>0</v>
      </c>
      <c r="T112" s="142">
        <f t="shared" si="357"/>
        <v>0</v>
      </c>
      <c r="U112" s="143"/>
      <c r="V112" s="144">
        <f t="shared" ref="V112:X112" si="358">SUM(V113:V115)</f>
        <v>0</v>
      </c>
      <c r="W112" s="144">
        <f t="shared" si="358"/>
        <v>0</v>
      </c>
      <c r="X112" s="144">
        <f t="shared" si="358"/>
        <v>0</v>
      </c>
      <c r="Y112" s="144">
        <f t="shared" si="333"/>
        <v>0</v>
      </c>
      <c r="Z112" s="144" t="e">
        <f t="shared" si="334"/>
        <v>#DIV/0!</v>
      </c>
      <c r="AA112" s="146"/>
      <c r="AB112" s="118"/>
      <c r="AC112" s="118"/>
      <c r="AD112" s="118"/>
      <c r="AE112" s="118"/>
      <c r="AF112" s="118"/>
      <c r="AG112" s="118"/>
    </row>
    <row r="113" spans="1:33" ht="30" customHeight="1" x14ac:dyDescent="0.25">
      <c r="A113" s="119" t="s">
        <v>77</v>
      </c>
      <c r="B113" s="120" t="s">
        <v>210</v>
      </c>
      <c r="C113" s="187" t="s">
        <v>205</v>
      </c>
      <c r="D113" s="122" t="s">
        <v>112</v>
      </c>
      <c r="E113" s="123"/>
      <c r="F113" s="124"/>
      <c r="G113" s="125">
        <f t="shared" ref="G113:G115" si="359">E113*F113</f>
        <v>0</v>
      </c>
      <c r="H113" s="123"/>
      <c r="I113" s="124"/>
      <c r="J113" s="125">
        <f t="shared" ref="J113:J115" si="360">H113*I113</f>
        <v>0</v>
      </c>
      <c r="K113" s="123"/>
      <c r="L113" s="124"/>
      <c r="M113" s="125">
        <f t="shared" ref="M113:M115" si="361">K113*L113</f>
        <v>0</v>
      </c>
      <c r="N113" s="123"/>
      <c r="O113" s="124"/>
      <c r="P113" s="125">
        <f t="shared" ref="P113:P115" si="362">N113*O113</f>
        <v>0</v>
      </c>
      <c r="Q113" s="123"/>
      <c r="R113" s="124"/>
      <c r="S113" s="125">
        <f t="shared" ref="S113:S115" si="363">Q113*R113</f>
        <v>0</v>
      </c>
      <c r="T113" s="123"/>
      <c r="U113" s="124"/>
      <c r="V113" s="125">
        <f t="shared" ref="V113:V115" si="364">T113*U113</f>
        <v>0</v>
      </c>
      <c r="W113" s="126">
        <f t="shared" ref="W113:W115" si="365">G113+M113+S113</f>
        <v>0</v>
      </c>
      <c r="X113" s="127">
        <f t="shared" ref="X113:X115" si="366">J113+P113+V113</f>
        <v>0</v>
      </c>
      <c r="Y113" s="127">
        <f t="shared" si="333"/>
        <v>0</v>
      </c>
      <c r="Z113" s="128" t="e">
        <f t="shared" si="334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77</v>
      </c>
      <c r="B114" s="120" t="s">
        <v>211</v>
      </c>
      <c r="C114" s="187" t="s">
        <v>205</v>
      </c>
      <c r="D114" s="122" t="s">
        <v>112</v>
      </c>
      <c r="E114" s="123"/>
      <c r="F114" s="124"/>
      <c r="G114" s="125">
        <f t="shared" si="359"/>
        <v>0</v>
      </c>
      <c r="H114" s="123"/>
      <c r="I114" s="124"/>
      <c r="J114" s="125">
        <f t="shared" si="360"/>
        <v>0</v>
      </c>
      <c r="K114" s="123"/>
      <c r="L114" s="124"/>
      <c r="M114" s="125">
        <f t="shared" si="361"/>
        <v>0</v>
      </c>
      <c r="N114" s="123"/>
      <c r="O114" s="124"/>
      <c r="P114" s="125">
        <f t="shared" si="362"/>
        <v>0</v>
      </c>
      <c r="Q114" s="123"/>
      <c r="R114" s="124"/>
      <c r="S114" s="125">
        <f t="shared" si="363"/>
        <v>0</v>
      </c>
      <c r="T114" s="123"/>
      <c r="U114" s="124"/>
      <c r="V114" s="125">
        <f t="shared" si="364"/>
        <v>0</v>
      </c>
      <c r="W114" s="126">
        <f t="shared" si="365"/>
        <v>0</v>
      </c>
      <c r="X114" s="127">
        <f t="shared" si="366"/>
        <v>0</v>
      </c>
      <c r="Y114" s="127">
        <f t="shared" si="333"/>
        <v>0</v>
      </c>
      <c r="Z114" s="128" t="e">
        <f t="shared" si="334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32" t="s">
        <v>77</v>
      </c>
      <c r="B115" s="133" t="s">
        <v>212</v>
      </c>
      <c r="C115" s="163" t="s">
        <v>205</v>
      </c>
      <c r="D115" s="134" t="s">
        <v>112</v>
      </c>
      <c r="E115" s="135"/>
      <c r="F115" s="136"/>
      <c r="G115" s="137">
        <f t="shared" si="359"/>
        <v>0</v>
      </c>
      <c r="H115" s="135"/>
      <c r="I115" s="136"/>
      <c r="J115" s="137">
        <f t="shared" si="360"/>
        <v>0</v>
      </c>
      <c r="K115" s="135"/>
      <c r="L115" s="136"/>
      <c r="M115" s="137">
        <f t="shared" si="361"/>
        <v>0</v>
      </c>
      <c r="N115" s="135"/>
      <c r="O115" s="136"/>
      <c r="P115" s="137">
        <f t="shared" si="362"/>
        <v>0</v>
      </c>
      <c r="Q115" s="135"/>
      <c r="R115" s="136"/>
      <c r="S115" s="137">
        <f t="shared" si="363"/>
        <v>0</v>
      </c>
      <c r="T115" s="135"/>
      <c r="U115" s="136"/>
      <c r="V115" s="137">
        <f t="shared" si="364"/>
        <v>0</v>
      </c>
      <c r="W115" s="138">
        <f t="shared" si="365"/>
        <v>0</v>
      </c>
      <c r="X115" s="127">
        <f t="shared" si="366"/>
        <v>0</v>
      </c>
      <c r="Y115" s="127">
        <f t="shared" si="333"/>
        <v>0</v>
      </c>
      <c r="Z115" s="128" t="e">
        <f t="shared" si="334"/>
        <v>#DIV/0!</v>
      </c>
      <c r="AA115" s="13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08" t="s">
        <v>72</v>
      </c>
      <c r="B116" s="155" t="s">
        <v>213</v>
      </c>
      <c r="C116" s="222" t="s">
        <v>214</v>
      </c>
      <c r="D116" s="141"/>
      <c r="E116" s="142">
        <f>SUM(E117:E119)</f>
        <v>0</v>
      </c>
      <c r="F116" s="143"/>
      <c r="G116" s="144">
        <f t="shared" ref="G116:H116" si="367">SUM(G117:G119)</f>
        <v>0</v>
      </c>
      <c r="H116" s="142">
        <f t="shared" si="367"/>
        <v>0</v>
      </c>
      <c r="I116" s="143"/>
      <c r="J116" s="144">
        <f t="shared" ref="J116:K116" si="368">SUM(J117:J119)</f>
        <v>0</v>
      </c>
      <c r="K116" s="142">
        <f t="shared" si="368"/>
        <v>0</v>
      </c>
      <c r="L116" s="143"/>
      <c r="M116" s="144">
        <f t="shared" ref="M116:N116" si="369">SUM(M117:M119)</f>
        <v>0</v>
      </c>
      <c r="N116" s="142">
        <f t="shared" si="369"/>
        <v>0</v>
      </c>
      <c r="O116" s="143"/>
      <c r="P116" s="144">
        <f t="shared" ref="P116:Q116" si="370">SUM(P117:P119)</f>
        <v>0</v>
      </c>
      <c r="Q116" s="142">
        <f t="shared" si="370"/>
        <v>0</v>
      </c>
      <c r="R116" s="143"/>
      <c r="S116" s="144">
        <f t="shared" ref="S116:T116" si="371">SUM(S117:S119)</f>
        <v>0</v>
      </c>
      <c r="T116" s="142">
        <f t="shared" si="371"/>
        <v>0</v>
      </c>
      <c r="U116" s="143"/>
      <c r="V116" s="144">
        <f t="shared" ref="V116:X116" si="372">SUM(V117:V119)</f>
        <v>0</v>
      </c>
      <c r="W116" s="144">
        <f t="shared" si="372"/>
        <v>0</v>
      </c>
      <c r="X116" s="144">
        <f t="shared" si="372"/>
        <v>0</v>
      </c>
      <c r="Y116" s="144">
        <f t="shared" si="333"/>
        <v>0</v>
      </c>
      <c r="Z116" s="144" t="e">
        <f t="shared" si="334"/>
        <v>#DIV/0!</v>
      </c>
      <c r="AA116" s="146"/>
      <c r="AB116" s="118"/>
      <c r="AC116" s="118"/>
      <c r="AD116" s="118"/>
      <c r="AE116" s="118"/>
      <c r="AF116" s="118"/>
      <c r="AG116" s="118"/>
    </row>
    <row r="117" spans="1:33" ht="30" customHeight="1" x14ac:dyDescent="0.25">
      <c r="A117" s="119" t="s">
        <v>77</v>
      </c>
      <c r="B117" s="120" t="s">
        <v>215</v>
      </c>
      <c r="C117" s="187" t="s">
        <v>205</v>
      </c>
      <c r="D117" s="122" t="s">
        <v>112</v>
      </c>
      <c r="E117" s="123"/>
      <c r="F117" s="124"/>
      <c r="G117" s="125">
        <f t="shared" ref="G117:G119" si="373">E117*F117</f>
        <v>0</v>
      </c>
      <c r="H117" s="123"/>
      <c r="I117" s="124"/>
      <c r="J117" s="125">
        <f t="shared" ref="J117:J119" si="374">H117*I117</f>
        <v>0</v>
      </c>
      <c r="K117" s="123"/>
      <c r="L117" s="124"/>
      <c r="M117" s="125">
        <f t="shared" ref="M117:M119" si="375">K117*L117</f>
        <v>0</v>
      </c>
      <c r="N117" s="123"/>
      <c r="O117" s="124"/>
      <c r="P117" s="125">
        <f t="shared" ref="P117:P119" si="376">N117*O117</f>
        <v>0</v>
      </c>
      <c r="Q117" s="123"/>
      <c r="R117" s="124"/>
      <c r="S117" s="125">
        <f t="shared" ref="S117:S119" si="377">Q117*R117</f>
        <v>0</v>
      </c>
      <c r="T117" s="123"/>
      <c r="U117" s="124"/>
      <c r="V117" s="125">
        <f t="shared" ref="V117:V119" si="378">T117*U117</f>
        <v>0</v>
      </c>
      <c r="W117" s="126">
        <f t="shared" ref="W117:W119" si="379">G117+M117+S117</f>
        <v>0</v>
      </c>
      <c r="X117" s="127">
        <f t="shared" ref="X117:X119" si="380">J117+P117+V117</f>
        <v>0</v>
      </c>
      <c r="Y117" s="127">
        <f t="shared" si="333"/>
        <v>0</v>
      </c>
      <c r="Z117" s="128" t="e">
        <f t="shared" si="334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19" t="s">
        <v>77</v>
      </c>
      <c r="B118" s="120" t="s">
        <v>216</v>
      </c>
      <c r="C118" s="187" t="s">
        <v>205</v>
      </c>
      <c r="D118" s="122" t="s">
        <v>112</v>
      </c>
      <c r="E118" s="123"/>
      <c r="F118" s="124"/>
      <c r="G118" s="125">
        <f t="shared" si="373"/>
        <v>0</v>
      </c>
      <c r="H118" s="123"/>
      <c r="I118" s="124"/>
      <c r="J118" s="125">
        <f t="shared" si="374"/>
        <v>0</v>
      </c>
      <c r="K118" s="123"/>
      <c r="L118" s="124"/>
      <c r="M118" s="125">
        <f t="shared" si="375"/>
        <v>0</v>
      </c>
      <c r="N118" s="123"/>
      <c r="O118" s="124"/>
      <c r="P118" s="125">
        <f t="shared" si="376"/>
        <v>0</v>
      </c>
      <c r="Q118" s="123"/>
      <c r="R118" s="124"/>
      <c r="S118" s="125">
        <f t="shared" si="377"/>
        <v>0</v>
      </c>
      <c r="T118" s="123"/>
      <c r="U118" s="124"/>
      <c r="V118" s="125">
        <f t="shared" si="378"/>
        <v>0</v>
      </c>
      <c r="W118" s="126">
        <f t="shared" si="379"/>
        <v>0</v>
      </c>
      <c r="X118" s="127">
        <f t="shared" si="380"/>
        <v>0</v>
      </c>
      <c r="Y118" s="127">
        <f t="shared" si="333"/>
        <v>0</v>
      </c>
      <c r="Z118" s="128" t="e">
        <f t="shared" si="334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32" t="s">
        <v>77</v>
      </c>
      <c r="B119" s="133" t="s">
        <v>217</v>
      </c>
      <c r="C119" s="163" t="s">
        <v>205</v>
      </c>
      <c r="D119" s="134" t="s">
        <v>112</v>
      </c>
      <c r="E119" s="149"/>
      <c r="F119" s="150"/>
      <c r="G119" s="151">
        <f t="shared" si="373"/>
        <v>0</v>
      </c>
      <c r="H119" s="149"/>
      <c r="I119" s="150"/>
      <c r="J119" s="151">
        <f t="shared" si="374"/>
        <v>0</v>
      </c>
      <c r="K119" s="149"/>
      <c r="L119" s="150"/>
      <c r="M119" s="151">
        <f t="shared" si="375"/>
        <v>0</v>
      </c>
      <c r="N119" s="149"/>
      <c r="O119" s="150"/>
      <c r="P119" s="151">
        <f t="shared" si="376"/>
        <v>0</v>
      </c>
      <c r="Q119" s="149"/>
      <c r="R119" s="150"/>
      <c r="S119" s="151">
        <f t="shared" si="377"/>
        <v>0</v>
      </c>
      <c r="T119" s="149"/>
      <c r="U119" s="150"/>
      <c r="V119" s="151">
        <f t="shared" si="378"/>
        <v>0</v>
      </c>
      <c r="W119" s="138">
        <f t="shared" si="379"/>
        <v>0</v>
      </c>
      <c r="X119" s="165">
        <f t="shared" si="380"/>
        <v>0</v>
      </c>
      <c r="Y119" s="165">
        <f t="shared" si="333"/>
        <v>0</v>
      </c>
      <c r="Z119" s="223" t="e">
        <f t="shared" si="334"/>
        <v>#DIV/0!</v>
      </c>
      <c r="AA119" s="139"/>
      <c r="AB119" s="131"/>
      <c r="AC119" s="131"/>
      <c r="AD119" s="131"/>
      <c r="AE119" s="131"/>
      <c r="AF119" s="131"/>
      <c r="AG119" s="131"/>
    </row>
    <row r="120" spans="1:33" ht="30" customHeight="1" x14ac:dyDescent="0.25">
      <c r="A120" s="166" t="s">
        <v>218</v>
      </c>
      <c r="B120" s="167"/>
      <c r="C120" s="168"/>
      <c r="D120" s="169"/>
      <c r="E120" s="173">
        <f>E116+E112+E107</f>
        <v>5</v>
      </c>
      <c r="F120" s="189"/>
      <c r="G120" s="172">
        <f t="shared" ref="G120:H120" si="381">G116+G112+G107</f>
        <v>27746</v>
      </c>
      <c r="H120" s="173">
        <f t="shared" si="381"/>
        <v>6</v>
      </c>
      <c r="I120" s="189"/>
      <c r="J120" s="172">
        <f t="shared" ref="J120:K120" si="382">J116+J112+J107</f>
        <v>26285</v>
      </c>
      <c r="K120" s="190">
        <f t="shared" si="382"/>
        <v>0</v>
      </c>
      <c r="L120" s="189"/>
      <c r="M120" s="172">
        <f t="shared" ref="M120:N120" si="383">M116+M112+M107</f>
        <v>0</v>
      </c>
      <c r="N120" s="190">
        <f t="shared" si="383"/>
        <v>0</v>
      </c>
      <c r="O120" s="189"/>
      <c r="P120" s="172">
        <f t="shared" ref="P120:Q120" si="384">P116+P112+P107</f>
        <v>0</v>
      </c>
      <c r="Q120" s="190">
        <f t="shared" si="384"/>
        <v>0</v>
      </c>
      <c r="R120" s="189"/>
      <c r="S120" s="172">
        <f t="shared" ref="S120:T120" si="385">S116+S112+S107</f>
        <v>0</v>
      </c>
      <c r="T120" s="190">
        <f t="shared" si="385"/>
        <v>0</v>
      </c>
      <c r="U120" s="189"/>
      <c r="V120" s="174">
        <f t="shared" ref="V120:X120" si="386">V116+V112+V107</f>
        <v>0</v>
      </c>
      <c r="W120" s="224">
        <f t="shared" si="386"/>
        <v>27746</v>
      </c>
      <c r="X120" s="225">
        <f t="shared" si="386"/>
        <v>26285</v>
      </c>
      <c r="Y120" s="225">
        <f t="shared" si="333"/>
        <v>1461</v>
      </c>
      <c r="Z120" s="225">
        <f t="shared" si="334"/>
        <v>5.2656238737115259E-2</v>
      </c>
      <c r="AA120" s="226"/>
      <c r="AB120" s="7"/>
      <c r="AC120" s="7"/>
      <c r="AD120" s="7"/>
      <c r="AE120" s="7"/>
      <c r="AF120" s="7"/>
      <c r="AG120" s="7"/>
    </row>
    <row r="121" spans="1:33" ht="30" customHeight="1" x14ac:dyDescent="0.25">
      <c r="A121" s="178" t="s">
        <v>72</v>
      </c>
      <c r="B121" s="208">
        <v>7</v>
      </c>
      <c r="C121" s="180" t="s">
        <v>219</v>
      </c>
      <c r="D121" s="181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227"/>
      <c r="X121" s="227"/>
      <c r="Y121" s="182"/>
      <c r="Z121" s="227"/>
      <c r="AA121" s="228"/>
      <c r="AB121" s="7"/>
      <c r="AC121" s="7"/>
      <c r="AD121" s="7"/>
      <c r="AE121" s="7"/>
      <c r="AF121" s="7"/>
      <c r="AG121" s="7"/>
    </row>
    <row r="122" spans="1:33" ht="30" customHeight="1" x14ac:dyDescent="0.25">
      <c r="A122" s="119" t="s">
        <v>77</v>
      </c>
      <c r="B122" s="120" t="s">
        <v>220</v>
      </c>
      <c r="C122" s="187" t="s">
        <v>221</v>
      </c>
      <c r="D122" s="122" t="s">
        <v>112</v>
      </c>
      <c r="E122" s="123"/>
      <c r="F122" s="124"/>
      <c r="G122" s="125">
        <f t="shared" ref="G122:G132" si="387">E122*F122</f>
        <v>0</v>
      </c>
      <c r="H122" s="123"/>
      <c r="I122" s="124"/>
      <c r="J122" s="125">
        <f t="shared" ref="J122:J132" si="388">H122*I122</f>
        <v>0</v>
      </c>
      <c r="K122" s="123"/>
      <c r="L122" s="124"/>
      <c r="M122" s="125">
        <f t="shared" ref="M122:M132" si="389">K122*L122</f>
        <v>0</v>
      </c>
      <c r="N122" s="123"/>
      <c r="O122" s="124"/>
      <c r="P122" s="125">
        <f t="shared" ref="P122:P132" si="390">N122*O122</f>
        <v>0</v>
      </c>
      <c r="Q122" s="123"/>
      <c r="R122" s="124"/>
      <c r="S122" s="125">
        <f t="shared" ref="S122:S132" si="391">Q122*R122</f>
        <v>0</v>
      </c>
      <c r="T122" s="123"/>
      <c r="U122" s="124"/>
      <c r="V122" s="229">
        <f t="shared" ref="V122:V132" si="392">T122*U122</f>
        <v>0</v>
      </c>
      <c r="W122" s="230">
        <f t="shared" ref="W122:W132" si="393">G122+M122+S122</f>
        <v>0</v>
      </c>
      <c r="X122" s="231">
        <f t="shared" ref="X122:X132" si="394">J122+P122+V122</f>
        <v>0</v>
      </c>
      <c r="Y122" s="231">
        <f t="shared" ref="Y122:Y133" si="395">W122-X122</f>
        <v>0</v>
      </c>
      <c r="Z122" s="232" t="e">
        <f t="shared" ref="Z122:Z133" si="396">Y122/W122</f>
        <v>#DIV/0!</v>
      </c>
      <c r="AA122" s="233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77</v>
      </c>
      <c r="B123" s="120" t="s">
        <v>222</v>
      </c>
      <c r="C123" s="187" t="s">
        <v>223</v>
      </c>
      <c r="D123" s="122" t="s">
        <v>112</v>
      </c>
      <c r="E123" s="123"/>
      <c r="F123" s="124"/>
      <c r="G123" s="125">
        <f t="shared" si="387"/>
        <v>0</v>
      </c>
      <c r="H123" s="123"/>
      <c r="I123" s="124"/>
      <c r="J123" s="125">
        <f t="shared" si="388"/>
        <v>0</v>
      </c>
      <c r="K123" s="123"/>
      <c r="L123" s="124"/>
      <c r="M123" s="125">
        <f t="shared" si="389"/>
        <v>0</v>
      </c>
      <c r="N123" s="123"/>
      <c r="O123" s="124"/>
      <c r="P123" s="125">
        <f t="shared" si="390"/>
        <v>0</v>
      </c>
      <c r="Q123" s="123"/>
      <c r="R123" s="124"/>
      <c r="S123" s="125">
        <f t="shared" si="391"/>
        <v>0</v>
      </c>
      <c r="T123" s="123"/>
      <c r="U123" s="124"/>
      <c r="V123" s="229">
        <f t="shared" si="392"/>
        <v>0</v>
      </c>
      <c r="W123" s="234">
        <f t="shared" si="393"/>
        <v>0</v>
      </c>
      <c r="X123" s="127">
        <f t="shared" si="394"/>
        <v>0</v>
      </c>
      <c r="Y123" s="127">
        <f t="shared" si="395"/>
        <v>0</v>
      </c>
      <c r="Z123" s="128" t="e">
        <f t="shared" si="396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19" t="s">
        <v>77</v>
      </c>
      <c r="B124" s="120" t="s">
        <v>224</v>
      </c>
      <c r="C124" s="187" t="s">
        <v>225</v>
      </c>
      <c r="D124" s="122" t="s">
        <v>112</v>
      </c>
      <c r="E124" s="123"/>
      <c r="F124" s="124"/>
      <c r="G124" s="125">
        <f t="shared" si="387"/>
        <v>0</v>
      </c>
      <c r="H124" s="123"/>
      <c r="I124" s="124"/>
      <c r="J124" s="125">
        <f t="shared" si="388"/>
        <v>0</v>
      </c>
      <c r="K124" s="123"/>
      <c r="L124" s="124"/>
      <c r="M124" s="125">
        <f t="shared" si="389"/>
        <v>0</v>
      </c>
      <c r="N124" s="123"/>
      <c r="O124" s="124"/>
      <c r="P124" s="125">
        <f t="shared" si="390"/>
        <v>0</v>
      </c>
      <c r="Q124" s="123"/>
      <c r="R124" s="124"/>
      <c r="S124" s="125">
        <f t="shared" si="391"/>
        <v>0</v>
      </c>
      <c r="T124" s="123"/>
      <c r="U124" s="124"/>
      <c r="V124" s="229">
        <f t="shared" si="392"/>
        <v>0</v>
      </c>
      <c r="W124" s="234">
        <f t="shared" si="393"/>
        <v>0</v>
      </c>
      <c r="X124" s="127">
        <f t="shared" si="394"/>
        <v>0</v>
      </c>
      <c r="Y124" s="127">
        <f t="shared" si="395"/>
        <v>0</v>
      </c>
      <c r="Z124" s="128" t="e">
        <f t="shared" si="396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77</v>
      </c>
      <c r="B125" s="120" t="s">
        <v>226</v>
      </c>
      <c r="C125" s="187" t="s">
        <v>227</v>
      </c>
      <c r="D125" s="122" t="s">
        <v>112</v>
      </c>
      <c r="E125" s="123"/>
      <c r="F125" s="124"/>
      <c r="G125" s="125">
        <f t="shared" si="387"/>
        <v>0</v>
      </c>
      <c r="H125" s="123"/>
      <c r="I125" s="124"/>
      <c r="J125" s="125">
        <f t="shared" si="388"/>
        <v>0</v>
      </c>
      <c r="K125" s="123"/>
      <c r="L125" s="124"/>
      <c r="M125" s="125">
        <f t="shared" si="389"/>
        <v>0</v>
      </c>
      <c r="N125" s="123"/>
      <c r="O125" s="124"/>
      <c r="P125" s="125">
        <f t="shared" si="390"/>
        <v>0</v>
      </c>
      <c r="Q125" s="123"/>
      <c r="R125" s="124"/>
      <c r="S125" s="125">
        <f t="shared" si="391"/>
        <v>0</v>
      </c>
      <c r="T125" s="123"/>
      <c r="U125" s="124"/>
      <c r="V125" s="229">
        <f t="shared" si="392"/>
        <v>0</v>
      </c>
      <c r="W125" s="234">
        <f t="shared" si="393"/>
        <v>0</v>
      </c>
      <c r="X125" s="127">
        <f t="shared" si="394"/>
        <v>0</v>
      </c>
      <c r="Y125" s="127">
        <f t="shared" si="395"/>
        <v>0</v>
      </c>
      <c r="Z125" s="128" t="e">
        <f t="shared" si="396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19" t="s">
        <v>77</v>
      </c>
      <c r="B126" s="120" t="s">
        <v>228</v>
      </c>
      <c r="C126" s="187" t="s">
        <v>229</v>
      </c>
      <c r="D126" s="122" t="s">
        <v>112</v>
      </c>
      <c r="E126" s="123"/>
      <c r="F126" s="124"/>
      <c r="G126" s="125">
        <f t="shared" si="387"/>
        <v>0</v>
      </c>
      <c r="H126" s="123"/>
      <c r="I126" s="124"/>
      <c r="J126" s="125">
        <f t="shared" si="388"/>
        <v>0</v>
      </c>
      <c r="K126" s="123"/>
      <c r="L126" s="124"/>
      <c r="M126" s="125">
        <f t="shared" si="389"/>
        <v>0</v>
      </c>
      <c r="N126" s="123"/>
      <c r="O126" s="124"/>
      <c r="P126" s="125">
        <f t="shared" si="390"/>
        <v>0</v>
      </c>
      <c r="Q126" s="123"/>
      <c r="R126" s="124"/>
      <c r="S126" s="125">
        <f t="shared" si="391"/>
        <v>0</v>
      </c>
      <c r="T126" s="123"/>
      <c r="U126" s="124"/>
      <c r="V126" s="229">
        <f t="shared" si="392"/>
        <v>0</v>
      </c>
      <c r="W126" s="234">
        <f t="shared" si="393"/>
        <v>0</v>
      </c>
      <c r="X126" s="127">
        <f t="shared" si="394"/>
        <v>0</v>
      </c>
      <c r="Y126" s="127">
        <f t="shared" si="395"/>
        <v>0</v>
      </c>
      <c r="Z126" s="128" t="e">
        <f t="shared" si="396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19" t="s">
        <v>77</v>
      </c>
      <c r="B127" s="120" t="s">
        <v>230</v>
      </c>
      <c r="C127" s="187" t="s">
        <v>231</v>
      </c>
      <c r="D127" s="122" t="s">
        <v>112</v>
      </c>
      <c r="E127" s="123"/>
      <c r="F127" s="124"/>
      <c r="G127" s="125">
        <f t="shared" si="387"/>
        <v>0</v>
      </c>
      <c r="H127" s="123"/>
      <c r="I127" s="124"/>
      <c r="J127" s="125">
        <f t="shared" si="388"/>
        <v>0</v>
      </c>
      <c r="K127" s="123"/>
      <c r="L127" s="124"/>
      <c r="M127" s="125">
        <f t="shared" si="389"/>
        <v>0</v>
      </c>
      <c r="N127" s="123"/>
      <c r="O127" s="124"/>
      <c r="P127" s="125">
        <f t="shared" si="390"/>
        <v>0</v>
      </c>
      <c r="Q127" s="123"/>
      <c r="R127" s="124"/>
      <c r="S127" s="125">
        <f t="shared" si="391"/>
        <v>0</v>
      </c>
      <c r="T127" s="123"/>
      <c r="U127" s="124"/>
      <c r="V127" s="229">
        <f t="shared" si="392"/>
        <v>0</v>
      </c>
      <c r="W127" s="234">
        <f t="shared" si="393"/>
        <v>0</v>
      </c>
      <c r="X127" s="127">
        <f t="shared" si="394"/>
        <v>0</v>
      </c>
      <c r="Y127" s="127">
        <f t="shared" si="395"/>
        <v>0</v>
      </c>
      <c r="Z127" s="128" t="e">
        <f t="shared" si="396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5">
      <c r="A128" s="119" t="s">
        <v>77</v>
      </c>
      <c r="B128" s="120" t="s">
        <v>232</v>
      </c>
      <c r="C128" s="187" t="s">
        <v>233</v>
      </c>
      <c r="D128" s="122" t="s">
        <v>112</v>
      </c>
      <c r="E128" s="123"/>
      <c r="F128" s="124"/>
      <c r="G128" s="125">
        <f t="shared" si="387"/>
        <v>0</v>
      </c>
      <c r="H128" s="123"/>
      <c r="I128" s="124"/>
      <c r="J128" s="125">
        <f t="shared" si="388"/>
        <v>0</v>
      </c>
      <c r="K128" s="123"/>
      <c r="L128" s="124"/>
      <c r="M128" s="125">
        <f t="shared" si="389"/>
        <v>0</v>
      </c>
      <c r="N128" s="123"/>
      <c r="O128" s="124"/>
      <c r="P128" s="125">
        <f t="shared" si="390"/>
        <v>0</v>
      </c>
      <c r="Q128" s="123"/>
      <c r="R128" s="124"/>
      <c r="S128" s="125">
        <f t="shared" si="391"/>
        <v>0</v>
      </c>
      <c r="T128" s="123"/>
      <c r="U128" s="124"/>
      <c r="V128" s="229">
        <f t="shared" si="392"/>
        <v>0</v>
      </c>
      <c r="W128" s="234">
        <f t="shared" si="393"/>
        <v>0</v>
      </c>
      <c r="X128" s="127">
        <f t="shared" si="394"/>
        <v>0</v>
      </c>
      <c r="Y128" s="127">
        <f t="shared" si="395"/>
        <v>0</v>
      </c>
      <c r="Z128" s="128" t="e">
        <f t="shared" si="396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5">
      <c r="A129" s="119" t="s">
        <v>77</v>
      </c>
      <c r="B129" s="120" t="s">
        <v>234</v>
      </c>
      <c r="C129" s="187" t="s">
        <v>235</v>
      </c>
      <c r="D129" s="122" t="s">
        <v>112</v>
      </c>
      <c r="E129" s="123"/>
      <c r="F129" s="124"/>
      <c r="G129" s="125">
        <f t="shared" si="387"/>
        <v>0</v>
      </c>
      <c r="H129" s="123"/>
      <c r="I129" s="124"/>
      <c r="J129" s="125">
        <f t="shared" si="388"/>
        <v>0</v>
      </c>
      <c r="K129" s="123"/>
      <c r="L129" s="124"/>
      <c r="M129" s="125">
        <f t="shared" si="389"/>
        <v>0</v>
      </c>
      <c r="N129" s="123"/>
      <c r="O129" s="124"/>
      <c r="P129" s="125">
        <f t="shared" si="390"/>
        <v>0</v>
      </c>
      <c r="Q129" s="123"/>
      <c r="R129" s="124"/>
      <c r="S129" s="125">
        <f t="shared" si="391"/>
        <v>0</v>
      </c>
      <c r="T129" s="123"/>
      <c r="U129" s="124"/>
      <c r="V129" s="229">
        <f t="shared" si="392"/>
        <v>0</v>
      </c>
      <c r="W129" s="234">
        <f t="shared" si="393"/>
        <v>0</v>
      </c>
      <c r="X129" s="127">
        <f t="shared" si="394"/>
        <v>0</v>
      </c>
      <c r="Y129" s="127">
        <f t="shared" si="395"/>
        <v>0</v>
      </c>
      <c r="Z129" s="128" t="e">
        <f t="shared" si="396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25">
      <c r="A130" s="132" t="s">
        <v>77</v>
      </c>
      <c r="B130" s="120" t="s">
        <v>236</v>
      </c>
      <c r="C130" s="163" t="s">
        <v>237</v>
      </c>
      <c r="D130" s="122" t="s">
        <v>112</v>
      </c>
      <c r="E130" s="135"/>
      <c r="F130" s="136"/>
      <c r="G130" s="125">
        <f t="shared" si="387"/>
        <v>0</v>
      </c>
      <c r="H130" s="135"/>
      <c r="I130" s="136"/>
      <c r="J130" s="125">
        <f t="shared" si="388"/>
        <v>0</v>
      </c>
      <c r="K130" s="123"/>
      <c r="L130" s="124"/>
      <c r="M130" s="125">
        <f t="shared" si="389"/>
        <v>0</v>
      </c>
      <c r="N130" s="123"/>
      <c r="O130" s="124"/>
      <c r="P130" s="125">
        <f t="shared" si="390"/>
        <v>0</v>
      </c>
      <c r="Q130" s="123"/>
      <c r="R130" s="124"/>
      <c r="S130" s="125">
        <f t="shared" si="391"/>
        <v>0</v>
      </c>
      <c r="T130" s="123"/>
      <c r="U130" s="124"/>
      <c r="V130" s="229">
        <f t="shared" si="392"/>
        <v>0</v>
      </c>
      <c r="W130" s="234">
        <f t="shared" si="393"/>
        <v>0</v>
      </c>
      <c r="X130" s="127">
        <f t="shared" si="394"/>
        <v>0</v>
      </c>
      <c r="Y130" s="127">
        <f t="shared" si="395"/>
        <v>0</v>
      </c>
      <c r="Z130" s="128" t="e">
        <f t="shared" si="396"/>
        <v>#DIV/0!</v>
      </c>
      <c r="AA130" s="13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32" t="s">
        <v>77</v>
      </c>
      <c r="B131" s="120" t="s">
        <v>238</v>
      </c>
      <c r="C131" s="163" t="s">
        <v>239</v>
      </c>
      <c r="D131" s="134" t="s">
        <v>112</v>
      </c>
      <c r="E131" s="123"/>
      <c r="F131" s="124"/>
      <c r="G131" s="125">
        <f t="shared" si="387"/>
        <v>0</v>
      </c>
      <c r="H131" s="123"/>
      <c r="I131" s="124"/>
      <c r="J131" s="125">
        <f t="shared" si="388"/>
        <v>0</v>
      </c>
      <c r="K131" s="123"/>
      <c r="L131" s="124"/>
      <c r="M131" s="125">
        <f t="shared" si="389"/>
        <v>0</v>
      </c>
      <c r="N131" s="123"/>
      <c r="O131" s="124"/>
      <c r="P131" s="125">
        <f t="shared" si="390"/>
        <v>0</v>
      </c>
      <c r="Q131" s="123"/>
      <c r="R131" s="124"/>
      <c r="S131" s="125">
        <f t="shared" si="391"/>
        <v>0</v>
      </c>
      <c r="T131" s="123"/>
      <c r="U131" s="124"/>
      <c r="V131" s="229">
        <f t="shared" si="392"/>
        <v>0</v>
      </c>
      <c r="W131" s="234">
        <f t="shared" si="393"/>
        <v>0</v>
      </c>
      <c r="X131" s="127">
        <f t="shared" si="394"/>
        <v>0</v>
      </c>
      <c r="Y131" s="127">
        <f t="shared" si="395"/>
        <v>0</v>
      </c>
      <c r="Z131" s="128" t="e">
        <f t="shared" si="396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32" t="s">
        <v>77</v>
      </c>
      <c r="B132" s="120" t="s">
        <v>240</v>
      </c>
      <c r="C132" s="235" t="s">
        <v>241</v>
      </c>
      <c r="D132" s="134"/>
      <c r="E132" s="135"/>
      <c r="F132" s="136">
        <v>0.22</v>
      </c>
      <c r="G132" s="137">
        <f t="shared" si="387"/>
        <v>0</v>
      </c>
      <c r="H132" s="135"/>
      <c r="I132" s="136">
        <v>0.22</v>
      </c>
      <c r="J132" s="137">
        <f t="shared" si="388"/>
        <v>0</v>
      </c>
      <c r="K132" s="135"/>
      <c r="L132" s="136">
        <v>0.22</v>
      </c>
      <c r="M132" s="137">
        <f t="shared" si="389"/>
        <v>0</v>
      </c>
      <c r="N132" s="135"/>
      <c r="O132" s="136">
        <v>0.22</v>
      </c>
      <c r="P132" s="137">
        <f t="shared" si="390"/>
        <v>0</v>
      </c>
      <c r="Q132" s="135"/>
      <c r="R132" s="136">
        <v>0.22</v>
      </c>
      <c r="S132" s="137">
        <f t="shared" si="391"/>
        <v>0</v>
      </c>
      <c r="T132" s="135"/>
      <c r="U132" s="136">
        <v>0.22</v>
      </c>
      <c r="V132" s="236">
        <f t="shared" si="392"/>
        <v>0</v>
      </c>
      <c r="W132" s="237">
        <f t="shared" si="393"/>
        <v>0</v>
      </c>
      <c r="X132" s="238">
        <f t="shared" si="394"/>
        <v>0</v>
      </c>
      <c r="Y132" s="238">
        <f t="shared" si="395"/>
        <v>0</v>
      </c>
      <c r="Z132" s="239" t="e">
        <f t="shared" si="396"/>
        <v>#DIV/0!</v>
      </c>
      <c r="AA132" s="152"/>
      <c r="AB132" s="7"/>
      <c r="AC132" s="7"/>
      <c r="AD132" s="7"/>
      <c r="AE132" s="7"/>
      <c r="AF132" s="7"/>
      <c r="AG132" s="7"/>
    </row>
    <row r="133" spans="1:33" ht="30" customHeight="1" x14ac:dyDescent="0.25">
      <c r="A133" s="166" t="s">
        <v>242</v>
      </c>
      <c r="B133" s="240"/>
      <c r="C133" s="168"/>
      <c r="D133" s="169"/>
      <c r="E133" s="173">
        <f>SUM(E122:E131)</f>
        <v>0</v>
      </c>
      <c r="F133" s="189"/>
      <c r="G133" s="172">
        <f>SUM(G122:G132)</f>
        <v>0</v>
      </c>
      <c r="H133" s="173">
        <f>SUM(H122:H131)</f>
        <v>0</v>
      </c>
      <c r="I133" s="189"/>
      <c r="J133" s="172">
        <f>SUM(J122:J132)</f>
        <v>0</v>
      </c>
      <c r="K133" s="190">
        <f>SUM(K122:K131)</f>
        <v>0</v>
      </c>
      <c r="L133" s="189"/>
      <c r="M133" s="172">
        <f>SUM(M122:M132)</f>
        <v>0</v>
      </c>
      <c r="N133" s="190">
        <f>SUM(N122:N131)</f>
        <v>0</v>
      </c>
      <c r="O133" s="189"/>
      <c r="P133" s="172">
        <f>SUM(P122:P132)</f>
        <v>0</v>
      </c>
      <c r="Q133" s="190">
        <f>SUM(Q122:Q131)</f>
        <v>0</v>
      </c>
      <c r="R133" s="189"/>
      <c r="S133" s="172">
        <f>SUM(S122:S132)</f>
        <v>0</v>
      </c>
      <c r="T133" s="190">
        <f>SUM(T122:T131)</f>
        <v>0</v>
      </c>
      <c r="U133" s="189"/>
      <c r="V133" s="174">
        <f t="shared" ref="V133:X133" si="397">SUM(V122:V132)</f>
        <v>0</v>
      </c>
      <c r="W133" s="224">
        <f t="shared" si="397"/>
        <v>0</v>
      </c>
      <c r="X133" s="225">
        <f t="shared" si="397"/>
        <v>0</v>
      </c>
      <c r="Y133" s="225">
        <f t="shared" si="395"/>
        <v>0</v>
      </c>
      <c r="Z133" s="225" t="e">
        <f t="shared" si="396"/>
        <v>#DIV/0!</v>
      </c>
      <c r="AA133" s="226"/>
      <c r="AB133" s="7"/>
      <c r="AC133" s="7"/>
      <c r="AD133" s="7"/>
      <c r="AE133" s="7"/>
      <c r="AF133" s="7"/>
      <c r="AG133" s="7"/>
    </row>
    <row r="134" spans="1:33" ht="30" customHeight="1" x14ac:dyDescent="0.25">
      <c r="A134" s="241" t="s">
        <v>72</v>
      </c>
      <c r="B134" s="208">
        <v>8</v>
      </c>
      <c r="C134" s="242" t="s">
        <v>243</v>
      </c>
      <c r="D134" s="181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227"/>
      <c r="X134" s="227"/>
      <c r="Y134" s="182"/>
      <c r="Z134" s="227"/>
      <c r="AA134" s="228"/>
      <c r="AB134" s="118"/>
      <c r="AC134" s="118"/>
      <c r="AD134" s="118"/>
      <c r="AE134" s="118"/>
      <c r="AF134" s="118"/>
      <c r="AG134" s="118"/>
    </row>
    <row r="135" spans="1:33" ht="30" customHeight="1" x14ac:dyDescent="0.25">
      <c r="A135" s="119" t="s">
        <v>77</v>
      </c>
      <c r="B135" s="120" t="s">
        <v>244</v>
      </c>
      <c r="C135" s="187" t="s">
        <v>245</v>
      </c>
      <c r="D135" s="122" t="s">
        <v>246</v>
      </c>
      <c r="E135" s="123"/>
      <c r="F135" s="124"/>
      <c r="G135" s="125">
        <f t="shared" ref="G135:G140" si="398">E135*F135</f>
        <v>0</v>
      </c>
      <c r="H135" s="123"/>
      <c r="I135" s="124"/>
      <c r="J135" s="125">
        <f t="shared" ref="J135:J140" si="399">H135*I135</f>
        <v>0</v>
      </c>
      <c r="K135" s="123"/>
      <c r="L135" s="124"/>
      <c r="M135" s="125">
        <f t="shared" ref="M135:M140" si="400">K135*L135</f>
        <v>0</v>
      </c>
      <c r="N135" s="123"/>
      <c r="O135" s="124"/>
      <c r="P135" s="125">
        <f t="shared" ref="P135:P140" si="401">N135*O135</f>
        <v>0</v>
      </c>
      <c r="Q135" s="123"/>
      <c r="R135" s="124"/>
      <c r="S135" s="125">
        <f t="shared" ref="S135:S140" si="402">Q135*R135</f>
        <v>0</v>
      </c>
      <c r="T135" s="123"/>
      <c r="U135" s="124"/>
      <c r="V135" s="229">
        <f t="shared" ref="V135:V140" si="403">T135*U135</f>
        <v>0</v>
      </c>
      <c r="W135" s="230">
        <f t="shared" ref="W135:W140" si="404">G135+M135+S135</f>
        <v>0</v>
      </c>
      <c r="X135" s="231">
        <f t="shared" ref="X135:X140" si="405">J135+P135+V135</f>
        <v>0</v>
      </c>
      <c r="Y135" s="231">
        <f t="shared" ref="Y135:Y141" si="406">W135-X135</f>
        <v>0</v>
      </c>
      <c r="Z135" s="232" t="e">
        <f t="shared" ref="Z135:Z141" si="407">Y135/W135</f>
        <v>#DIV/0!</v>
      </c>
      <c r="AA135" s="233"/>
      <c r="AB135" s="131"/>
      <c r="AC135" s="131"/>
      <c r="AD135" s="131"/>
      <c r="AE135" s="131"/>
      <c r="AF135" s="131"/>
      <c r="AG135" s="131"/>
    </row>
    <row r="136" spans="1:33" ht="30" customHeight="1" x14ac:dyDescent="0.25">
      <c r="A136" s="119" t="s">
        <v>77</v>
      </c>
      <c r="B136" s="120" t="s">
        <v>247</v>
      </c>
      <c r="C136" s="187" t="s">
        <v>248</v>
      </c>
      <c r="D136" s="122" t="s">
        <v>246</v>
      </c>
      <c r="E136" s="123"/>
      <c r="F136" s="124"/>
      <c r="G136" s="125">
        <f t="shared" si="398"/>
        <v>0</v>
      </c>
      <c r="H136" s="123"/>
      <c r="I136" s="124"/>
      <c r="J136" s="125">
        <f t="shared" si="399"/>
        <v>0</v>
      </c>
      <c r="K136" s="123"/>
      <c r="L136" s="124"/>
      <c r="M136" s="125">
        <f t="shared" si="400"/>
        <v>0</v>
      </c>
      <c r="N136" s="123"/>
      <c r="O136" s="124"/>
      <c r="P136" s="125">
        <f t="shared" si="401"/>
        <v>0</v>
      </c>
      <c r="Q136" s="123"/>
      <c r="R136" s="124"/>
      <c r="S136" s="125">
        <f t="shared" si="402"/>
        <v>0</v>
      </c>
      <c r="T136" s="123"/>
      <c r="U136" s="124"/>
      <c r="V136" s="229">
        <f t="shared" si="403"/>
        <v>0</v>
      </c>
      <c r="W136" s="234">
        <f t="shared" si="404"/>
        <v>0</v>
      </c>
      <c r="X136" s="127">
        <f t="shared" si="405"/>
        <v>0</v>
      </c>
      <c r="Y136" s="127">
        <f t="shared" si="406"/>
        <v>0</v>
      </c>
      <c r="Z136" s="128" t="e">
        <f t="shared" si="407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5">
      <c r="A137" s="119" t="s">
        <v>77</v>
      </c>
      <c r="B137" s="120" t="s">
        <v>249</v>
      </c>
      <c r="C137" s="187" t="s">
        <v>250</v>
      </c>
      <c r="D137" s="122" t="s">
        <v>251</v>
      </c>
      <c r="E137" s="243"/>
      <c r="F137" s="244"/>
      <c r="G137" s="125">
        <f t="shared" si="398"/>
        <v>0</v>
      </c>
      <c r="H137" s="243"/>
      <c r="I137" s="244"/>
      <c r="J137" s="125">
        <f t="shared" si="399"/>
        <v>0</v>
      </c>
      <c r="K137" s="123"/>
      <c r="L137" s="124"/>
      <c r="M137" s="125">
        <f t="shared" si="400"/>
        <v>0</v>
      </c>
      <c r="N137" s="123"/>
      <c r="O137" s="124"/>
      <c r="P137" s="125">
        <f t="shared" si="401"/>
        <v>0</v>
      </c>
      <c r="Q137" s="123"/>
      <c r="R137" s="124"/>
      <c r="S137" s="125">
        <f t="shared" si="402"/>
        <v>0</v>
      </c>
      <c r="T137" s="123"/>
      <c r="U137" s="124"/>
      <c r="V137" s="229">
        <f t="shared" si="403"/>
        <v>0</v>
      </c>
      <c r="W137" s="245">
        <f t="shared" si="404"/>
        <v>0</v>
      </c>
      <c r="X137" s="127">
        <f t="shared" si="405"/>
        <v>0</v>
      </c>
      <c r="Y137" s="127">
        <f t="shared" si="406"/>
        <v>0</v>
      </c>
      <c r="Z137" s="128" t="e">
        <f t="shared" si="407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77</v>
      </c>
      <c r="B138" s="120" t="s">
        <v>252</v>
      </c>
      <c r="C138" s="187" t="s">
        <v>253</v>
      </c>
      <c r="D138" s="122" t="s">
        <v>251</v>
      </c>
      <c r="E138" s="123"/>
      <c r="F138" s="124"/>
      <c r="G138" s="125">
        <f t="shared" si="398"/>
        <v>0</v>
      </c>
      <c r="H138" s="123"/>
      <c r="I138" s="124"/>
      <c r="J138" s="125">
        <f t="shared" si="399"/>
        <v>0</v>
      </c>
      <c r="K138" s="243"/>
      <c r="L138" s="244"/>
      <c r="M138" s="125">
        <f t="shared" si="400"/>
        <v>0</v>
      </c>
      <c r="N138" s="243"/>
      <c r="O138" s="244"/>
      <c r="P138" s="125">
        <f t="shared" si="401"/>
        <v>0</v>
      </c>
      <c r="Q138" s="243"/>
      <c r="R138" s="244"/>
      <c r="S138" s="125">
        <f t="shared" si="402"/>
        <v>0</v>
      </c>
      <c r="T138" s="243"/>
      <c r="U138" s="244"/>
      <c r="V138" s="229">
        <f t="shared" si="403"/>
        <v>0</v>
      </c>
      <c r="W138" s="245">
        <f t="shared" si="404"/>
        <v>0</v>
      </c>
      <c r="X138" s="127">
        <f t="shared" si="405"/>
        <v>0</v>
      </c>
      <c r="Y138" s="127">
        <f t="shared" si="406"/>
        <v>0</v>
      </c>
      <c r="Z138" s="128" t="e">
        <f t="shared" si="407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19" t="s">
        <v>77</v>
      </c>
      <c r="B139" s="120" t="s">
        <v>254</v>
      </c>
      <c r="C139" s="187" t="s">
        <v>255</v>
      </c>
      <c r="D139" s="122" t="s">
        <v>251</v>
      </c>
      <c r="E139" s="123"/>
      <c r="F139" s="124"/>
      <c r="G139" s="125">
        <f t="shared" si="398"/>
        <v>0</v>
      </c>
      <c r="H139" s="123"/>
      <c r="I139" s="124"/>
      <c r="J139" s="125">
        <f t="shared" si="399"/>
        <v>0</v>
      </c>
      <c r="K139" s="123"/>
      <c r="L139" s="124"/>
      <c r="M139" s="125">
        <f t="shared" si="400"/>
        <v>0</v>
      </c>
      <c r="N139" s="123"/>
      <c r="O139" s="124"/>
      <c r="P139" s="125">
        <f t="shared" si="401"/>
        <v>0</v>
      </c>
      <c r="Q139" s="123"/>
      <c r="R139" s="124"/>
      <c r="S139" s="125">
        <f t="shared" si="402"/>
        <v>0</v>
      </c>
      <c r="T139" s="123"/>
      <c r="U139" s="124"/>
      <c r="V139" s="229">
        <f t="shared" si="403"/>
        <v>0</v>
      </c>
      <c r="W139" s="234">
        <f t="shared" si="404"/>
        <v>0</v>
      </c>
      <c r="X139" s="127">
        <f t="shared" si="405"/>
        <v>0</v>
      </c>
      <c r="Y139" s="127">
        <f t="shared" si="406"/>
        <v>0</v>
      </c>
      <c r="Z139" s="128" t="e">
        <f t="shared" si="407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5">
      <c r="A140" s="132" t="s">
        <v>77</v>
      </c>
      <c r="B140" s="154" t="s">
        <v>256</v>
      </c>
      <c r="C140" s="164" t="s">
        <v>257</v>
      </c>
      <c r="D140" s="134"/>
      <c r="E140" s="135"/>
      <c r="F140" s="136">
        <v>0.22</v>
      </c>
      <c r="G140" s="137">
        <f t="shared" si="398"/>
        <v>0</v>
      </c>
      <c r="H140" s="135"/>
      <c r="I140" s="136">
        <v>0.22</v>
      </c>
      <c r="J140" s="137">
        <f t="shared" si="399"/>
        <v>0</v>
      </c>
      <c r="K140" s="135"/>
      <c r="L140" s="136">
        <v>0.22</v>
      </c>
      <c r="M140" s="137">
        <f t="shared" si="400"/>
        <v>0</v>
      </c>
      <c r="N140" s="135"/>
      <c r="O140" s="136">
        <v>0.22</v>
      </c>
      <c r="P140" s="137">
        <f t="shared" si="401"/>
        <v>0</v>
      </c>
      <c r="Q140" s="135"/>
      <c r="R140" s="136">
        <v>0.22</v>
      </c>
      <c r="S140" s="137">
        <f t="shared" si="402"/>
        <v>0</v>
      </c>
      <c r="T140" s="135"/>
      <c r="U140" s="136">
        <v>0.22</v>
      </c>
      <c r="V140" s="236">
        <f t="shared" si="403"/>
        <v>0</v>
      </c>
      <c r="W140" s="237">
        <f t="shared" si="404"/>
        <v>0</v>
      </c>
      <c r="X140" s="238">
        <f t="shared" si="405"/>
        <v>0</v>
      </c>
      <c r="Y140" s="238">
        <f t="shared" si="406"/>
        <v>0</v>
      </c>
      <c r="Z140" s="239" t="e">
        <f t="shared" si="407"/>
        <v>#DIV/0!</v>
      </c>
      <c r="AA140" s="152"/>
      <c r="AB140" s="7"/>
      <c r="AC140" s="7"/>
      <c r="AD140" s="7"/>
      <c r="AE140" s="7"/>
      <c r="AF140" s="7"/>
      <c r="AG140" s="7"/>
    </row>
    <row r="141" spans="1:33" ht="30" customHeight="1" x14ac:dyDescent="0.25">
      <c r="A141" s="166" t="s">
        <v>258</v>
      </c>
      <c r="B141" s="246"/>
      <c r="C141" s="168"/>
      <c r="D141" s="169"/>
      <c r="E141" s="173">
        <f>SUM(E135:E139)</f>
        <v>0</v>
      </c>
      <c r="F141" s="189"/>
      <c r="G141" s="173">
        <f>SUM(G135:G140)</f>
        <v>0</v>
      </c>
      <c r="H141" s="173">
        <f>SUM(H135:H139)</f>
        <v>0</v>
      </c>
      <c r="I141" s="189"/>
      <c r="J141" s="173">
        <f>SUM(J135:J140)</f>
        <v>0</v>
      </c>
      <c r="K141" s="173">
        <f>SUM(K135:K139)</f>
        <v>0</v>
      </c>
      <c r="L141" s="189"/>
      <c r="M141" s="173">
        <f>SUM(M135:M140)</f>
        <v>0</v>
      </c>
      <c r="N141" s="173">
        <f>SUM(N135:N139)</f>
        <v>0</v>
      </c>
      <c r="O141" s="189"/>
      <c r="P141" s="173">
        <f>SUM(P135:P140)</f>
        <v>0</v>
      </c>
      <c r="Q141" s="173">
        <f>SUM(Q135:Q139)</f>
        <v>0</v>
      </c>
      <c r="R141" s="189"/>
      <c r="S141" s="173">
        <f>SUM(S135:S140)</f>
        <v>0</v>
      </c>
      <c r="T141" s="173">
        <f>SUM(T135:T139)</f>
        <v>0</v>
      </c>
      <c r="U141" s="189"/>
      <c r="V141" s="247">
        <f t="shared" ref="V141:X141" si="408">SUM(V135:V140)</f>
        <v>0</v>
      </c>
      <c r="W141" s="224">
        <f t="shared" si="408"/>
        <v>0</v>
      </c>
      <c r="X141" s="225">
        <f t="shared" si="408"/>
        <v>0</v>
      </c>
      <c r="Y141" s="225">
        <f t="shared" si="406"/>
        <v>0</v>
      </c>
      <c r="Z141" s="225" t="e">
        <f t="shared" si="407"/>
        <v>#DIV/0!</v>
      </c>
      <c r="AA141" s="226"/>
      <c r="AB141" s="7"/>
      <c r="AC141" s="7"/>
      <c r="AD141" s="7"/>
      <c r="AE141" s="7"/>
      <c r="AF141" s="7"/>
      <c r="AG141" s="7"/>
    </row>
    <row r="142" spans="1:33" ht="30" customHeight="1" x14ac:dyDescent="0.25">
      <c r="A142" s="178" t="s">
        <v>72</v>
      </c>
      <c r="B142" s="179">
        <v>9</v>
      </c>
      <c r="C142" s="180" t="s">
        <v>259</v>
      </c>
      <c r="D142" s="181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248"/>
      <c r="X142" s="248"/>
      <c r="Y142" s="210"/>
      <c r="Z142" s="248"/>
      <c r="AA142" s="249"/>
      <c r="AB142" s="7"/>
      <c r="AC142" s="7"/>
      <c r="AD142" s="7"/>
      <c r="AE142" s="7"/>
      <c r="AF142" s="7"/>
      <c r="AG142" s="7"/>
    </row>
    <row r="143" spans="1:33" ht="30" customHeight="1" x14ac:dyDescent="0.25">
      <c r="A143" s="250" t="s">
        <v>77</v>
      </c>
      <c r="B143" s="251">
        <v>43839</v>
      </c>
      <c r="C143" s="252" t="s">
        <v>260</v>
      </c>
      <c r="D143" s="253"/>
      <c r="E143" s="254"/>
      <c r="F143" s="255"/>
      <c r="G143" s="256">
        <f t="shared" ref="G143:G148" si="409">E143*F143</f>
        <v>0</v>
      </c>
      <c r="H143" s="254"/>
      <c r="I143" s="255"/>
      <c r="J143" s="256">
        <f t="shared" ref="J143:J148" si="410">H143*I143</f>
        <v>0</v>
      </c>
      <c r="K143" s="257"/>
      <c r="L143" s="255"/>
      <c r="M143" s="256">
        <f t="shared" ref="M143:M148" si="411">K143*L143</f>
        <v>0</v>
      </c>
      <c r="N143" s="257"/>
      <c r="O143" s="255"/>
      <c r="P143" s="256">
        <f t="shared" ref="P143:P148" si="412">N143*O143</f>
        <v>0</v>
      </c>
      <c r="Q143" s="257"/>
      <c r="R143" s="255"/>
      <c r="S143" s="256">
        <f t="shared" ref="S143:S148" si="413">Q143*R143</f>
        <v>0</v>
      </c>
      <c r="T143" s="257"/>
      <c r="U143" s="255"/>
      <c r="V143" s="256">
        <f t="shared" ref="V143:V148" si="414">T143*U143</f>
        <v>0</v>
      </c>
      <c r="W143" s="231">
        <f t="shared" ref="W143:W148" si="415">G143+M143+S143</f>
        <v>0</v>
      </c>
      <c r="X143" s="127">
        <f t="shared" ref="X143:X148" si="416">J143+P143+V143</f>
        <v>0</v>
      </c>
      <c r="Y143" s="127">
        <f t="shared" ref="Y143:Y149" si="417">W143-X143</f>
        <v>0</v>
      </c>
      <c r="Z143" s="128" t="e">
        <f t="shared" ref="Z143:Z149" si="418">Y143/W143</f>
        <v>#DIV/0!</v>
      </c>
      <c r="AA143" s="233"/>
      <c r="AB143" s="130"/>
      <c r="AC143" s="131"/>
      <c r="AD143" s="131"/>
      <c r="AE143" s="131"/>
      <c r="AF143" s="131"/>
      <c r="AG143" s="131"/>
    </row>
    <row r="144" spans="1:33" ht="30" customHeight="1" x14ac:dyDescent="0.25">
      <c r="A144" s="119" t="s">
        <v>77</v>
      </c>
      <c r="B144" s="258">
        <v>43870</v>
      </c>
      <c r="C144" s="187" t="s">
        <v>261</v>
      </c>
      <c r="D144" s="259"/>
      <c r="E144" s="260"/>
      <c r="F144" s="124"/>
      <c r="G144" s="125">
        <f t="shared" si="409"/>
        <v>0</v>
      </c>
      <c r="H144" s="260"/>
      <c r="I144" s="124"/>
      <c r="J144" s="125">
        <f t="shared" si="410"/>
        <v>0</v>
      </c>
      <c r="K144" s="123"/>
      <c r="L144" s="124"/>
      <c r="M144" s="125">
        <f t="shared" si="411"/>
        <v>0</v>
      </c>
      <c r="N144" s="123"/>
      <c r="O144" s="124"/>
      <c r="P144" s="125">
        <f t="shared" si="412"/>
        <v>0</v>
      </c>
      <c r="Q144" s="123"/>
      <c r="R144" s="124"/>
      <c r="S144" s="125">
        <f t="shared" si="413"/>
        <v>0</v>
      </c>
      <c r="T144" s="123"/>
      <c r="U144" s="124"/>
      <c r="V144" s="125">
        <f t="shared" si="414"/>
        <v>0</v>
      </c>
      <c r="W144" s="126">
        <f t="shared" si="415"/>
        <v>0</v>
      </c>
      <c r="X144" s="127">
        <f t="shared" si="416"/>
        <v>0</v>
      </c>
      <c r="Y144" s="127">
        <f t="shared" si="417"/>
        <v>0</v>
      </c>
      <c r="Z144" s="128" t="e">
        <f t="shared" si="418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119" t="s">
        <v>77</v>
      </c>
      <c r="B145" s="258">
        <v>43899</v>
      </c>
      <c r="C145" s="187" t="s">
        <v>262</v>
      </c>
      <c r="D145" s="259"/>
      <c r="E145" s="260"/>
      <c r="F145" s="124"/>
      <c r="G145" s="125">
        <f t="shared" si="409"/>
        <v>0</v>
      </c>
      <c r="H145" s="260"/>
      <c r="I145" s="124"/>
      <c r="J145" s="125">
        <f t="shared" si="410"/>
        <v>0</v>
      </c>
      <c r="K145" s="123"/>
      <c r="L145" s="124"/>
      <c r="M145" s="125">
        <f t="shared" si="411"/>
        <v>0</v>
      </c>
      <c r="N145" s="123"/>
      <c r="O145" s="124"/>
      <c r="P145" s="125">
        <f t="shared" si="412"/>
        <v>0</v>
      </c>
      <c r="Q145" s="123"/>
      <c r="R145" s="124"/>
      <c r="S145" s="125">
        <f t="shared" si="413"/>
        <v>0</v>
      </c>
      <c r="T145" s="123"/>
      <c r="U145" s="124"/>
      <c r="V145" s="125">
        <f t="shared" si="414"/>
        <v>0</v>
      </c>
      <c r="W145" s="126">
        <f t="shared" si="415"/>
        <v>0</v>
      </c>
      <c r="X145" s="127">
        <f t="shared" si="416"/>
        <v>0</v>
      </c>
      <c r="Y145" s="127">
        <f t="shared" si="417"/>
        <v>0</v>
      </c>
      <c r="Z145" s="128" t="e">
        <f t="shared" si="418"/>
        <v>#DIV/0!</v>
      </c>
      <c r="AA145" s="129"/>
      <c r="AB145" s="131"/>
      <c r="AC145" s="131"/>
      <c r="AD145" s="131"/>
      <c r="AE145" s="131"/>
      <c r="AF145" s="131"/>
      <c r="AG145" s="131"/>
    </row>
    <row r="146" spans="1:33" ht="30" customHeight="1" x14ac:dyDescent="0.25">
      <c r="A146" s="119" t="s">
        <v>77</v>
      </c>
      <c r="B146" s="258">
        <v>43930</v>
      </c>
      <c r="C146" s="187" t="s">
        <v>263</v>
      </c>
      <c r="D146" s="259"/>
      <c r="E146" s="260"/>
      <c r="F146" s="124"/>
      <c r="G146" s="125">
        <f t="shared" si="409"/>
        <v>0</v>
      </c>
      <c r="H146" s="260"/>
      <c r="I146" s="124"/>
      <c r="J146" s="125">
        <f t="shared" si="410"/>
        <v>0</v>
      </c>
      <c r="K146" s="123"/>
      <c r="L146" s="124"/>
      <c r="M146" s="125">
        <f t="shared" si="411"/>
        <v>0</v>
      </c>
      <c r="N146" s="123"/>
      <c r="O146" s="124"/>
      <c r="P146" s="125">
        <f t="shared" si="412"/>
        <v>0</v>
      </c>
      <c r="Q146" s="123"/>
      <c r="R146" s="124"/>
      <c r="S146" s="125">
        <f t="shared" si="413"/>
        <v>0</v>
      </c>
      <c r="T146" s="123"/>
      <c r="U146" s="124"/>
      <c r="V146" s="125">
        <f t="shared" si="414"/>
        <v>0</v>
      </c>
      <c r="W146" s="126">
        <f t="shared" si="415"/>
        <v>0</v>
      </c>
      <c r="X146" s="127">
        <f t="shared" si="416"/>
        <v>0</v>
      </c>
      <c r="Y146" s="127">
        <f t="shared" si="417"/>
        <v>0</v>
      </c>
      <c r="Z146" s="128" t="e">
        <f t="shared" si="418"/>
        <v>#DIV/0!</v>
      </c>
      <c r="AA146" s="129"/>
      <c r="AB146" s="131"/>
      <c r="AC146" s="131"/>
      <c r="AD146" s="131"/>
      <c r="AE146" s="131"/>
      <c r="AF146" s="131"/>
      <c r="AG146" s="131"/>
    </row>
    <row r="147" spans="1:33" ht="30" customHeight="1" x14ac:dyDescent="0.25">
      <c r="A147" s="132" t="s">
        <v>77</v>
      </c>
      <c r="B147" s="258">
        <v>43960</v>
      </c>
      <c r="C147" s="345" t="s">
        <v>329</v>
      </c>
      <c r="D147" s="332" t="s">
        <v>143</v>
      </c>
      <c r="E147" s="350">
        <v>1</v>
      </c>
      <c r="F147" s="334">
        <v>35000</v>
      </c>
      <c r="G147" s="137">
        <f t="shared" si="409"/>
        <v>35000</v>
      </c>
      <c r="H147" s="262">
        <v>1</v>
      </c>
      <c r="I147" s="136">
        <v>35000</v>
      </c>
      <c r="J147" s="137">
        <f t="shared" si="410"/>
        <v>35000</v>
      </c>
      <c r="K147" s="135"/>
      <c r="L147" s="136"/>
      <c r="M147" s="137">
        <f t="shared" si="411"/>
        <v>0</v>
      </c>
      <c r="N147" s="135"/>
      <c r="O147" s="136"/>
      <c r="P147" s="137">
        <f t="shared" si="412"/>
        <v>0</v>
      </c>
      <c r="Q147" s="135"/>
      <c r="R147" s="136"/>
      <c r="S147" s="137">
        <f t="shared" si="413"/>
        <v>0</v>
      </c>
      <c r="T147" s="135"/>
      <c r="U147" s="136"/>
      <c r="V147" s="137">
        <f t="shared" si="414"/>
        <v>0</v>
      </c>
      <c r="W147" s="138">
        <f t="shared" si="415"/>
        <v>35000</v>
      </c>
      <c r="X147" s="127">
        <f t="shared" si="416"/>
        <v>35000</v>
      </c>
      <c r="Y147" s="127">
        <f t="shared" si="417"/>
        <v>0</v>
      </c>
      <c r="Z147" s="128">
        <f t="shared" si="418"/>
        <v>0</v>
      </c>
      <c r="AA147" s="139"/>
      <c r="AB147" s="131"/>
      <c r="AC147" s="131"/>
      <c r="AD147" s="131"/>
      <c r="AE147" s="131"/>
      <c r="AF147" s="131"/>
      <c r="AG147" s="131"/>
    </row>
    <row r="148" spans="1:33" ht="30" customHeight="1" x14ac:dyDescent="0.25">
      <c r="A148" s="132" t="s">
        <v>77</v>
      </c>
      <c r="B148" s="258">
        <v>43991</v>
      </c>
      <c r="C148" s="235" t="s">
        <v>264</v>
      </c>
      <c r="D148" s="148"/>
      <c r="E148" s="135"/>
      <c r="F148" s="136">
        <v>0.22</v>
      </c>
      <c r="G148" s="137">
        <f t="shared" si="409"/>
        <v>0</v>
      </c>
      <c r="H148" s="135"/>
      <c r="I148" s="136">
        <v>0.22</v>
      </c>
      <c r="J148" s="137">
        <f t="shared" si="410"/>
        <v>0</v>
      </c>
      <c r="K148" s="135"/>
      <c r="L148" s="136">
        <v>0.22</v>
      </c>
      <c r="M148" s="137">
        <f t="shared" si="411"/>
        <v>0</v>
      </c>
      <c r="N148" s="135"/>
      <c r="O148" s="136">
        <v>0.22</v>
      </c>
      <c r="P148" s="137">
        <f t="shared" si="412"/>
        <v>0</v>
      </c>
      <c r="Q148" s="135"/>
      <c r="R148" s="136">
        <v>0.22</v>
      </c>
      <c r="S148" s="137">
        <f t="shared" si="413"/>
        <v>0</v>
      </c>
      <c r="T148" s="135"/>
      <c r="U148" s="136">
        <v>0.22</v>
      </c>
      <c r="V148" s="137">
        <f t="shared" si="414"/>
        <v>0</v>
      </c>
      <c r="W148" s="138">
        <f t="shared" si="415"/>
        <v>0</v>
      </c>
      <c r="X148" s="165">
        <f t="shared" si="416"/>
        <v>0</v>
      </c>
      <c r="Y148" s="165">
        <f t="shared" si="417"/>
        <v>0</v>
      </c>
      <c r="Z148" s="223" t="e">
        <f t="shared" si="418"/>
        <v>#DIV/0!</v>
      </c>
      <c r="AA148" s="139"/>
      <c r="AB148" s="7"/>
      <c r="AC148" s="7"/>
      <c r="AD148" s="7"/>
      <c r="AE148" s="7"/>
      <c r="AF148" s="7"/>
      <c r="AG148" s="7"/>
    </row>
    <row r="149" spans="1:33" ht="30" customHeight="1" x14ac:dyDescent="0.25">
      <c r="A149" s="166" t="s">
        <v>265</v>
      </c>
      <c r="B149" s="167"/>
      <c r="C149" s="168"/>
      <c r="D149" s="169"/>
      <c r="E149" s="173">
        <f>SUM(E143:E147)</f>
        <v>1</v>
      </c>
      <c r="F149" s="189"/>
      <c r="G149" s="172">
        <f>SUM(G143:G148)</f>
        <v>35000</v>
      </c>
      <c r="H149" s="173">
        <f>SUM(H143:H147)</f>
        <v>1</v>
      </c>
      <c r="I149" s="189"/>
      <c r="J149" s="172">
        <f>SUM(J143:J148)</f>
        <v>35000</v>
      </c>
      <c r="K149" s="190">
        <f>SUM(K143:K147)</f>
        <v>0</v>
      </c>
      <c r="L149" s="189"/>
      <c r="M149" s="172">
        <f>SUM(M143:M148)</f>
        <v>0</v>
      </c>
      <c r="N149" s="190">
        <f>SUM(N143:N147)</f>
        <v>0</v>
      </c>
      <c r="O149" s="189"/>
      <c r="P149" s="172">
        <f>SUM(P143:P148)</f>
        <v>0</v>
      </c>
      <c r="Q149" s="190">
        <f>SUM(Q143:Q147)</f>
        <v>0</v>
      </c>
      <c r="R149" s="189"/>
      <c r="S149" s="172">
        <f>SUM(S143:S148)</f>
        <v>0</v>
      </c>
      <c r="T149" s="190">
        <f>SUM(T143:T147)</f>
        <v>0</v>
      </c>
      <c r="U149" s="189"/>
      <c r="V149" s="174">
        <f t="shared" ref="V149:X149" si="419">SUM(V143:V148)</f>
        <v>0</v>
      </c>
      <c r="W149" s="224">
        <f t="shared" si="419"/>
        <v>35000</v>
      </c>
      <c r="X149" s="225">
        <f t="shared" si="419"/>
        <v>35000</v>
      </c>
      <c r="Y149" s="225">
        <f t="shared" si="417"/>
        <v>0</v>
      </c>
      <c r="Z149" s="225">
        <f t="shared" si="418"/>
        <v>0</v>
      </c>
      <c r="AA149" s="226"/>
      <c r="AB149" s="7"/>
      <c r="AC149" s="7"/>
      <c r="AD149" s="7"/>
      <c r="AE149" s="7"/>
      <c r="AF149" s="7"/>
      <c r="AG149" s="7"/>
    </row>
    <row r="150" spans="1:33" ht="30" customHeight="1" x14ac:dyDescent="0.25">
      <c r="A150" s="178" t="s">
        <v>72</v>
      </c>
      <c r="B150" s="208">
        <v>10</v>
      </c>
      <c r="C150" s="263" t="s">
        <v>266</v>
      </c>
      <c r="D150" s="181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227"/>
      <c r="X150" s="227"/>
      <c r="Y150" s="182"/>
      <c r="Z150" s="227"/>
      <c r="AA150" s="228"/>
      <c r="AB150" s="7"/>
      <c r="AC150" s="7"/>
      <c r="AD150" s="7"/>
      <c r="AE150" s="7"/>
      <c r="AF150" s="7"/>
      <c r="AG150" s="7"/>
    </row>
    <row r="151" spans="1:33" ht="30" customHeight="1" x14ac:dyDescent="0.25">
      <c r="A151" s="119" t="s">
        <v>77</v>
      </c>
      <c r="B151" s="258">
        <v>43840</v>
      </c>
      <c r="C151" s="264" t="s">
        <v>267</v>
      </c>
      <c r="D151" s="253"/>
      <c r="E151" s="265"/>
      <c r="F151" s="160"/>
      <c r="G151" s="161">
        <f t="shared" ref="G151:G155" si="420">E151*F151</f>
        <v>0</v>
      </c>
      <c r="H151" s="265"/>
      <c r="I151" s="160"/>
      <c r="J151" s="161">
        <f t="shared" ref="J151:J155" si="421">H151*I151</f>
        <v>0</v>
      </c>
      <c r="K151" s="159"/>
      <c r="L151" s="160"/>
      <c r="M151" s="161">
        <f t="shared" ref="M151:M155" si="422">K151*L151</f>
        <v>0</v>
      </c>
      <c r="N151" s="159"/>
      <c r="O151" s="160"/>
      <c r="P151" s="161">
        <f t="shared" ref="P151:P155" si="423">N151*O151</f>
        <v>0</v>
      </c>
      <c r="Q151" s="159"/>
      <c r="R151" s="160"/>
      <c r="S151" s="161">
        <f t="shared" ref="S151:S155" si="424">Q151*R151</f>
        <v>0</v>
      </c>
      <c r="T151" s="159"/>
      <c r="U151" s="160"/>
      <c r="V151" s="266">
        <f t="shared" ref="V151:V155" si="425">T151*U151</f>
        <v>0</v>
      </c>
      <c r="W151" s="267">
        <f t="shared" ref="W151:W155" si="426">G151+M151+S151</f>
        <v>0</v>
      </c>
      <c r="X151" s="231">
        <f t="shared" ref="X151:X155" si="427">J151+P151+V151</f>
        <v>0</v>
      </c>
      <c r="Y151" s="231">
        <f t="shared" ref="Y151:Y156" si="428">W151-X151</f>
        <v>0</v>
      </c>
      <c r="Z151" s="232" t="e">
        <f t="shared" ref="Z151:Z156" si="429">Y151/W151</f>
        <v>#DIV/0!</v>
      </c>
      <c r="AA151" s="268"/>
      <c r="AB151" s="131"/>
      <c r="AC151" s="131"/>
      <c r="AD151" s="131"/>
      <c r="AE151" s="131"/>
      <c r="AF151" s="131"/>
      <c r="AG151" s="131"/>
    </row>
    <row r="152" spans="1:33" ht="30" customHeight="1" x14ac:dyDescent="0.25">
      <c r="A152" s="119" t="s">
        <v>77</v>
      </c>
      <c r="B152" s="258">
        <v>43871</v>
      </c>
      <c r="C152" s="264" t="s">
        <v>267</v>
      </c>
      <c r="D152" s="259"/>
      <c r="E152" s="260"/>
      <c r="F152" s="124"/>
      <c r="G152" s="125">
        <f t="shared" si="420"/>
        <v>0</v>
      </c>
      <c r="H152" s="260"/>
      <c r="I152" s="124"/>
      <c r="J152" s="125">
        <f t="shared" si="421"/>
        <v>0</v>
      </c>
      <c r="K152" s="123"/>
      <c r="L152" s="124"/>
      <c r="M152" s="125">
        <f t="shared" si="422"/>
        <v>0</v>
      </c>
      <c r="N152" s="123"/>
      <c r="O152" s="124"/>
      <c r="P152" s="125">
        <f t="shared" si="423"/>
        <v>0</v>
      </c>
      <c r="Q152" s="123"/>
      <c r="R152" s="124"/>
      <c r="S152" s="125">
        <f t="shared" si="424"/>
        <v>0</v>
      </c>
      <c r="T152" s="123"/>
      <c r="U152" s="124"/>
      <c r="V152" s="229">
        <f t="shared" si="425"/>
        <v>0</v>
      </c>
      <c r="W152" s="234">
        <f t="shared" si="426"/>
        <v>0</v>
      </c>
      <c r="X152" s="127">
        <f t="shared" si="427"/>
        <v>0</v>
      </c>
      <c r="Y152" s="127">
        <f t="shared" si="428"/>
        <v>0</v>
      </c>
      <c r="Z152" s="128" t="e">
        <f t="shared" si="429"/>
        <v>#DIV/0!</v>
      </c>
      <c r="AA152" s="129"/>
      <c r="AB152" s="131"/>
      <c r="AC152" s="131"/>
      <c r="AD152" s="131"/>
      <c r="AE152" s="131"/>
      <c r="AF152" s="131"/>
      <c r="AG152" s="131"/>
    </row>
    <row r="153" spans="1:33" ht="30" customHeight="1" x14ac:dyDescent="0.25">
      <c r="A153" s="119" t="s">
        <v>77</v>
      </c>
      <c r="B153" s="258">
        <v>43900</v>
      </c>
      <c r="C153" s="264" t="s">
        <v>267</v>
      </c>
      <c r="D153" s="259"/>
      <c r="E153" s="260"/>
      <c r="F153" s="124"/>
      <c r="G153" s="125">
        <f t="shared" si="420"/>
        <v>0</v>
      </c>
      <c r="H153" s="260"/>
      <c r="I153" s="124"/>
      <c r="J153" s="125">
        <f t="shared" si="421"/>
        <v>0</v>
      </c>
      <c r="K153" s="123"/>
      <c r="L153" s="124"/>
      <c r="M153" s="125">
        <f t="shared" si="422"/>
        <v>0</v>
      </c>
      <c r="N153" s="123"/>
      <c r="O153" s="124"/>
      <c r="P153" s="125">
        <f t="shared" si="423"/>
        <v>0</v>
      </c>
      <c r="Q153" s="123"/>
      <c r="R153" s="124"/>
      <c r="S153" s="125">
        <f t="shared" si="424"/>
        <v>0</v>
      </c>
      <c r="T153" s="123"/>
      <c r="U153" s="124"/>
      <c r="V153" s="229">
        <f t="shared" si="425"/>
        <v>0</v>
      </c>
      <c r="W153" s="234">
        <f t="shared" si="426"/>
        <v>0</v>
      </c>
      <c r="X153" s="127">
        <f t="shared" si="427"/>
        <v>0</v>
      </c>
      <c r="Y153" s="127">
        <f t="shared" si="428"/>
        <v>0</v>
      </c>
      <c r="Z153" s="128" t="e">
        <f t="shared" si="429"/>
        <v>#DIV/0!</v>
      </c>
      <c r="AA153" s="129"/>
      <c r="AB153" s="131"/>
      <c r="AC153" s="131"/>
      <c r="AD153" s="131"/>
      <c r="AE153" s="131"/>
      <c r="AF153" s="131"/>
      <c r="AG153" s="131"/>
    </row>
    <row r="154" spans="1:33" ht="30" customHeight="1" x14ac:dyDescent="0.25">
      <c r="A154" s="132" t="s">
        <v>77</v>
      </c>
      <c r="B154" s="269">
        <v>43931</v>
      </c>
      <c r="C154" s="163" t="s">
        <v>268</v>
      </c>
      <c r="D154" s="261" t="s">
        <v>80</v>
      </c>
      <c r="E154" s="262"/>
      <c r="F154" s="136"/>
      <c r="G154" s="125">
        <f t="shared" si="420"/>
        <v>0</v>
      </c>
      <c r="H154" s="262"/>
      <c r="I154" s="136"/>
      <c r="J154" s="125">
        <f t="shared" si="421"/>
        <v>0</v>
      </c>
      <c r="K154" s="135"/>
      <c r="L154" s="136"/>
      <c r="M154" s="137">
        <f t="shared" si="422"/>
        <v>0</v>
      </c>
      <c r="N154" s="135"/>
      <c r="O154" s="136"/>
      <c r="P154" s="137">
        <f t="shared" si="423"/>
        <v>0</v>
      </c>
      <c r="Q154" s="135"/>
      <c r="R154" s="136"/>
      <c r="S154" s="137">
        <f t="shared" si="424"/>
        <v>0</v>
      </c>
      <c r="T154" s="135"/>
      <c r="U154" s="136"/>
      <c r="V154" s="236">
        <f t="shared" si="425"/>
        <v>0</v>
      </c>
      <c r="W154" s="270">
        <f t="shared" si="426"/>
        <v>0</v>
      </c>
      <c r="X154" s="127">
        <f t="shared" si="427"/>
        <v>0</v>
      </c>
      <c r="Y154" s="127">
        <f t="shared" si="428"/>
        <v>0</v>
      </c>
      <c r="Z154" s="128" t="e">
        <f t="shared" si="429"/>
        <v>#DIV/0!</v>
      </c>
      <c r="AA154" s="220"/>
      <c r="AB154" s="131"/>
      <c r="AC154" s="131"/>
      <c r="AD154" s="131"/>
      <c r="AE154" s="131"/>
      <c r="AF154" s="131"/>
      <c r="AG154" s="131"/>
    </row>
    <row r="155" spans="1:33" ht="30" customHeight="1" x14ac:dyDescent="0.25">
      <c r="A155" s="132" t="s">
        <v>77</v>
      </c>
      <c r="B155" s="271">
        <v>43961</v>
      </c>
      <c r="C155" s="235" t="s">
        <v>269</v>
      </c>
      <c r="D155" s="272"/>
      <c r="E155" s="135"/>
      <c r="F155" s="136">
        <v>0.22</v>
      </c>
      <c r="G155" s="137">
        <f t="shared" si="420"/>
        <v>0</v>
      </c>
      <c r="H155" s="135"/>
      <c r="I155" s="136">
        <v>0.22</v>
      </c>
      <c r="J155" s="137">
        <f t="shared" si="421"/>
        <v>0</v>
      </c>
      <c r="K155" s="135"/>
      <c r="L155" s="136">
        <v>0.22</v>
      </c>
      <c r="M155" s="137">
        <f t="shared" si="422"/>
        <v>0</v>
      </c>
      <c r="N155" s="135"/>
      <c r="O155" s="136">
        <v>0.22</v>
      </c>
      <c r="P155" s="137">
        <f t="shared" si="423"/>
        <v>0</v>
      </c>
      <c r="Q155" s="135"/>
      <c r="R155" s="136">
        <v>0.22</v>
      </c>
      <c r="S155" s="137">
        <f t="shared" si="424"/>
        <v>0</v>
      </c>
      <c r="T155" s="135"/>
      <c r="U155" s="136">
        <v>0.22</v>
      </c>
      <c r="V155" s="236">
        <f t="shared" si="425"/>
        <v>0</v>
      </c>
      <c r="W155" s="237">
        <f t="shared" si="426"/>
        <v>0</v>
      </c>
      <c r="X155" s="238">
        <f t="shared" si="427"/>
        <v>0</v>
      </c>
      <c r="Y155" s="238">
        <f t="shared" si="428"/>
        <v>0</v>
      </c>
      <c r="Z155" s="239" t="e">
        <f t="shared" si="429"/>
        <v>#DIV/0!</v>
      </c>
      <c r="AA155" s="273"/>
      <c r="AB155" s="7"/>
      <c r="AC155" s="7"/>
      <c r="AD155" s="7"/>
      <c r="AE155" s="7"/>
      <c r="AF155" s="7"/>
      <c r="AG155" s="7"/>
    </row>
    <row r="156" spans="1:33" ht="30" customHeight="1" x14ac:dyDescent="0.25">
      <c r="A156" s="166" t="s">
        <v>270</v>
      </c>
      <c r="B156" s="167"/>
      <c r="C156" s="168"/>
      <c r="D156" s="169"/>
      <c r="E156" s="173">
        <f>SUM(E151:E154)</f>
        <v>0</v>
      </c>
      <c r="F156" s="189"/>
      <c r="G156" s="172">
        <f>SUM(G151:G155)</f>
        <v>0</v>
      </c>
      <c r="H156" s="173">
        <f>SUM(H151:H154)</f>
        <v>0</v>
      </c>
      <c r="I156" s="189"/>
      <c r="J156" s="172">
        <f>SUM(J151:J155)</f>
        <v>0</v>
      </c>
      <c r="K156" s="190">
        <f>SUM(K151:K154)</f>
        <v>0</v>
      </c>
      <c r="L156" s="189"/>
      <c r="M156" s="172">
        <f>SUM(M151:M155)</f>
        <v>0</v>
      </c>
      <c r="N156" s="190">
        <f>SUM(N151:N154)</f>
        <v>0</v>
      </c>
      <c r="O156" s="189"/>
      <c r="P156" s="172">
        <f>SUM(P151:P155)</f>
        <v>0</v>
      </c>
      <c r="Q156" s="190">
        <f>SUM(Q151:Q154)</f>
        <v>0</v>
      </c>
      <c r="R156" s="189"/>
      <c r="S156" s="172">
        <f>SUM(S151:S155)</f>
        <v>0</v>
      </c>
      <c r="T156" s="190">
        <f>SUM(T151:T154)</f>
        <v>0</v>
      </c>
      <c r="U156" s="189"/>
      <c r="V156" s="174">
        <f t="shared" ref="V156:X156" si="430">SUM(V151:V155)</f>
        <v>0</v>
      </c>
      <c r="W156" s="224">
        <f t="shared" si="430"/>
        <v>0</v>
      </c>
      <c r="X156" s="225">
        <f t="shared" si="430"/>
        <v>0</v>
      </c>
      <c r="Y156" s="225">
        <f t="shared" si="428"/>
        <v>0</v>
      </c>
      <c r="Z156" s="225" t="e">
        <f t="shared" si="429"/>
        <v>#DIV/0!</v>
      </c>
      <c r="AA156" s="226"/>
      <c r="AB156" s="7"/>
      <c r="AC156" s="7"/>
      <c r="AD156" s="7"/>
      <c r="AE156" s="7"/>
      <c r="AF156" s="7"/>
      <c r="AG156" s="7"/>
    </row>
    <row r="157" spans="1:33" ht="30" customHeight="1" x14ac:dyDescent="0.25">
      <c r="A157" s="178" t="s">
        <v>72</v>
      </c>
      <c r="B157" s="208">
        <v>11</v>
      </c>
      <c r="C157" s="180" t="s">
        <v>271</v>
      </c>
      <c r="D157" s="181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27"/>
      <c r="X157" s="227"/>
      <c r="Y157" s="182"/>
      <c r="Z157" s="227"/>
      <c r="AA157" s="228"/>
      <c r="AB157" s="7"/>
      <c r="AC157" s="7"/>
      <c r="AD157" s="7"/>
      <c r="AE157" s="7"/>
      <c r="AF157" s="7"/>
      <c r="AG157" s="7"/>
    </row>
    <row r="158" spans="1:33" ht="30" customHeight="1" x14ac:dyDescent="0.25">
      <c r="A158" s="274" t="s">
        <v>77</v>
      </c>
      <c r="B158" s="258">
        <v>43841</v>
      </c>
      <c r="C158" s="264" t="s">
        <v>272</v>
      </c>
      <c r="D158" s="158" t="s">
        <v>112</v>
      </c>
      <c r="E158" s="159"/>
      <c r="F158" s="160"/>
      <c r="G158" s="161">
        <f t="shared" ref="G158:G159" si="431">E158*F158</f>
        <v>0</v>
      </c>
      <c r="H158" s="159"/>
      <c r="I158" s="160"/>
      <c r="J158" s="161">
        <f t="shared" ref="J158:J159" si="432">H158*I158</f>
        <v>0</v>
      </c>
      <c r="K158" s="159"/>
      <c r="L158" s="160"/>
      <c r="M158" s="161">
        <f t="shared" ref="M158:M159" si="433">K158*L158</f>
        <v>0</v>
      </c>
      <c r="N158" s="159"/>
      <c r="O158" s="160"/>
      <c r="P158" s="161">
        <f t="shared" ref="P158:P159" si="434">N158*O158</f>
        <v>0</v>
      </c>
      <c r="Q158" s="159"/>
      <c r="R158" s="160"/>
      <c r="S158" s="161">
        <f t="shared" ref="S158:S159" si="435">Q158*R158</f>
        <v>0</v>
      </c>
      <c r="T158" s="159"/>
      <c r="U158" s="160"/>
      <c r="V158" s="266">
        <f t="shared" ref="V158:V159" si="436">T158*U158</f>
        <v>0</v>
      </c>
      <c r="W158" s="267">
        <f t="shared" ref="W158:W159" si="437">G158+M158+S158</f>
        <v>0</v>
      </c>
      <c r="X158" s="231">
        <f t="shared" ref="X158:X159" si="438">J158+P158+V158</f>
        <v>0</v>
      </c>
      <c r="Y158" s="231">
        <f t="shared" ref="Y158:Y160" si="439">W158-X158</f>
        <v>0</v>
      </c>
      <c r="Z158" s="232" t="e">
        <f t="shared" ref="Z158:Z160" si="440">Y158/W158</f>
        <v>#DIV/0!</v>
      </c>
      <c r="AA158" s="268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275" t="s">
        <v>77</v>
      </c>
      <c r="B159" s="258">
        <v>43872</v>
      </c>
      <c r="C159" s="163" t="s">
        <v>272</v>
      </c>
      <c r="D159" s="134" t="s">
        <v>112</v>
      </c>
      <c r="E159" s="135"/>
      <c r="F159" s="136"/>
      <c r="G159" s="125">
        <f t="shared" si="431"/>
        <v>0</v>
      </c>
      <c r="H159" s="135"/>
      <c r="I159" s="136"/>
      <c r="J159" s="125">
        <f t="shared" si="432"/>
        <v>0</v>
      </c>
      <c r="K159" s="135"/>
      <c r="L159" s="136"/>
      <c r="M159" s="137">
        <f t="shared" si="433"/>
        <v>0</v>
      </c>
      <c r="N159" s="135"/>
      <c r="O159" s="136"/>
      <c r="P159" s="137">
        <f t="shared" si="434"/>
        <v>0</v>
      </c>
      <c r="Q159" s="135"/>
      <c r="R159" s="136"/>
      <c r="S159" s="137">
        <f t="shared" si="435"/>
        <v>0</v>
      </c>
      <c r="T159" s="135"/>
      <c r="U159" s="136"/>
      <c r="V159" s="236">
        <f t="shared" si="436"/>
        <v>0</v>
      </c>
      <c r="W159" s="276">
        <f t="shared" si="437"/>
        <v>0</v>
      </c>
      <c r="X159" s="238">
        <f t="shared" si="438"/>
        <v>0</v>
      </c>
      <c r="Y159" s="238">
        <f t="shared" si="439"/>
        <v>0</v>
      </c>
      <c r="Z159" s="239" t="e">
        <f t="shared" si="440"/>
        <v>#DIV/0!</v>
      </c>
      <c r="AA159" s="273"/>
      <c r="AB159" s="130"/>
      <c r="AC159" s="131"/>
      <c r="AD159" s="131"/>
      <c r="AE159" s="131"/>
      <c r="AF159" s="131"/>
      <c r="AG159" s="131"/>
    </row>
    <row r="160" spans="1:33" ht="30" customHeight="1" x14ac:dyDescent="0.25">
      <c r="A160" s="388" t="s">
        <v>273</v>
      </c>
      <c r="B160" s="389"/>
      <c r="C160" s="389"/>
      <c r="D160" s="390"/>
      <c r="E160" s="173">
        <f>SUM(E158:E159)</f>
        <v>0</v>
      </c>
      <c r="F160" s="189"/>
      <c r="G160" s="172">
        <f t="shared" ref="G160:H160" si="441">SUM(G158:G159)</f>
        <v>0</v>
      </c>
      <c r="H160" s="173">
        <f t="shared" si="441"/>
        <v>0</v>
      </c>
      <c r="I160" s="189"/>
      <c r="J160" s="172">
        <f t="shared" ref="J160:K160" si="442">SUM(J158:J159)</f>
        <v>0</v>
      </c>
      <c r="K160" s="190">
        <f t="shared" si="442"/>
        <v>0</v>
      </c>
      <c r="L160" s="189"/>
      <c r="M160" s="172">
        <f t="shared" ref="M160:N160" si="443">SUM(M158:M159)</f>
        <v>0</v>
      </c>
      <c r="N160" s="190">
        <f t="shared" si="443"/>
        <v>0</v>
      </c>
      <c r="O160" s="189"/>
      <c r="P160" s="172">
        <f t="shared" ref="P160:Q160" si="444">SUM(P158:P159)</f>
        <v>0</v>
      </c>
      <c r="Q160" s="190">
        <f t="shared" si="444"/>
        <v>0</v>
      </c>
      <c r="R160" s="189"/>
      <c r="S160" s="172">
        <f t="shared" ref="S160:T160" si="445">SUM(S158:S159)</f>
        <v>0</v>
      </c>
      <c r="T160" s="190">
        <f t="shared" si="445"/>
        <v>0</v>
      </c>
      <c r="U160" s="189"/>
      <c r="V160" s="174">
        <f t="shared" ref="V160:X160" si="446">SUM(V158:V159)</f>
        <v>0</v>
      </c>
      <c r="W160" s="224">
        <f t="shared" si="446"/>
        <v>0</v>
      </c>
      <c r="X160" s="225">
        <f t="shared" si="446"/>
        <v>0</v>
      </c>
      <c r="Y160" s="225">
        <f t="shared" si="439"/>
        <v>0</v>
      </c>
      <c r="Z160" s="225" t="e">
        <f t="shared" si="440"/>
        <v>#DIV/0!</v>
      </c>
      <c r="AA160" s="226"/>
      <c r="AB160" s="7"/>
      <c r="AC160" s="7"/>
      <c r="AD160" s="7"/>
      <c r="AE160" s="7"/>
      <c r="AF160" s="7"/>
      <c r="AG160" s="7"/>
    </row>
    <row r="161" spans="1:33" ht="30" customHeight="1" x14ac:dyDescent="0.25">
      <c r="A161" s="207" t="s">
        <v>72</v>
      </c>
      <c r="B161" s="208">
        <v>12</v>
      </c>
      <c r="C161" s="209" t="s">
        <v>274</v>
      </c>
      <c r="D161" s="277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227"/>
      <c r="X161" s="227"/>
      <c r="Y161" s="182"/>
      <c r="Z161" s="227"/>
      <c r="AA161" s="228"/>
      <c r="AB161" s="7"/>
      <c r="AC161" s="7"/>
      <c r="AD161" s="7"/>
      <c r="AE161" s="7"/>
      <c r="AF161" s="7"/>
      <c r="AG161" s="7"/>
    </row>
    <row r="162" spans="1:33" ht="30" customHeight="1" x14ac:dyDescent="0.25">
      <c r="A162" s="156" t="s">
        <v>77</v>
      </c>
      <c r="B162" s="278">
        <v>43842</v>
      </c>
      <c r="C162" s="279" t="s">
        <v>275</v>
      </c>
      <c r="D162" s="253" t="s">
        <v>276</v>
      </c>
      <c r="E162" s="265"/>
      <c r="F162" s="160"/>
      <c r="G162" s="161">
        <f t="shared" ref="G162:G165" si="447">E162*F162</f>
        <v>0</v>
      </c>
      <c r="H162" s="265"/>
      <c r="I162" s="160"/>
      <c r="J162" s="161">
        <f t="shared" ref="J162:J165" si="448">H162*I162</f>
        <v>0</v>
      </c>
      <c r="K162" s="159"/>
      <c r="L162" s="160"/>
      <c r="M162" s="161">
        <f t="shared" ref="M162:M165" si="449">K162*L162</f>
        <v>0</v>
      </c>
      <c r="N162" s="159"/>
      <c r="O162" s="160"/>
      <c r="P162" s="161">
        <f t="shared" ref="P162:P165" si="450">N162*O162</f>
        <v>0</v>
      </c>
      <c r="Q162" s="159"/>
      <c r="R162" s="160"/>
      <c r="S162" s="161">
        <f t="shared" ref="S162:S165" si="451">Q162*R162</f>
        <v>0</v>
      </c>
      <c r="T162" s="159"/>
      <c r="U162" s="160"/>
      <c r="V162" s="266">
        <f t="shared" ref="V162:V165" si="452">T162*U162</f>
        <v>0</v>
      </c>
      <c r="W162" s="267">
        <f t="shared" ref="W162:W165" si="453">G162+M162+S162</f>
        <v>0</v>
      </c>
      <c r="X162" s="231">
        <f t="shared" ref="X162:X165" si="454">J162+P162+V162</f>
        <v>0</v>
      </c>
      <c r="Y162" s="231">
        <f t="shared" ref="Y162:Y166" si="455">W162-X162</f>
        <v>0</v>
      </c>
      <c r="Z162" s="232" t="e">
        <f t="shared" ref="Z162:Z166" si="456">Y162/W162</f>
        <v>#DIV/0!</v>
      </c>
      <c r="AA162" s="280"/>
      <c r="AB162" s="130"/>
      <c r="AC162" s="131"/>
      <c r="AD162" s="131"/>
      <c r="AE162" s="131"/>
      <c r="AF162" s="131"/>
      <c r="AG162" s="131"/>
    </row>
    <row r="163" spans="1:33" ht="30" customHeight="1" x14ac:dyDescent="0.25">
      <c r="A163" s="119" t="s">
        <v>77</v>
      </c>
      <c r="B163" s="258">
        <v>43873</v>
      </c>
      <c r="C163" s="345" t="s">
        <v>330</v>
      </c>
      <c r="D163" s="332" t="s">
        <v>381</v>
      </c>
      <c r="E163" s="350">
        <v>14</v>
      </c>
      <c r="F163" s="351">
        <v>300</v>
      </c>
      <c r="G163" s="125">
        <f t="shared" si="447"/>
        <v>4200</v>
      </c>
      <c r="H163" s="260">
        <v>14</v>
      </c>
      <c r="I163" s="124">
        <v>300</v>
      </c>
      <c r="J163" s="125">
        <f t="shared" si="448"/>
        <v>4200</v>
      </c>
      <c r="K163" s="123"/>
      <c r="L163" s="124"/>
      <c r="M163" s="125">
        <f t="shared" si="449"/>
        <v>0</v>
      </c>
      <c r="N163" s="123"/>
      <c r="O163" s="124"/>
      <c r="P163" s="125">
        <f t="shared" si="450"/>
        <v>0</v>
      </c>
      <c r="Q163" s="123"/>
      <c r="R163" s="124"/>
      <c r="S163" s="125">
        <f t="shared" si="451"/>
        <v>0</v>
      </c>
      <c r="T163" s="123"/>
      <c r="U163" s="124"/>
      <c r="V163" s="229">
        <f t="shared" si="452"/>
        <v>0</v>
      </c>
      <c r="W163" s="281">
        <f t="shared" si="453"/>
        <v>4200</v>
      </c>
      <c r="X163" s="127">
        <f t="shared" si="454"/>
        <v>4200</v>
      </c>
      <c r="Y163" s="127">
        <f t="shared" si="455"/>
        <v>0</v>
      </c>
      <c r="Z163" s="128">
        <f t="shared" si="456"/>
        <v>0</v>
      </c>
      <c r="AA163" s="282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32" t="s">
        <v>77</v>
      </c>
      <c r="B164" s="269">
        <v>43902</v>
      </c>
      <c r="C164" s="163" t="s">
        <v>277</v>
      </c>
      <c r="D164" s="261" t="s">
        <v>246</v>
      </c>
      <c r="E164" s="262"/>
      <c r="F164" s="136"/>
      <c r="G164" s="137">
        <f t="shared" si="447"/>
        <v>0</v>
      </c>
      <c r="H164" s="262"/>
      <c r="I164" s="136"/>
      <c r="J164" s="137">
        <f t="shared" si="448"/>
        <v>0</v>
      </c>
      <c r="K164" s="135"/>
      <c r="L164" s="136"/>
      <c r="M164" s="137">
        <f t="shared" si="449"/>
        <v>0</v>
      </c>
      <c r="N164" s="135"/>
      <c r="O164" s="136"/>
      <c r="P164" s="137">
        <f t="shared" si="450"/>
        <v>0</v>
      </c>
      <c r="Q164" s="135"/>
      <c r="R164" s="136"/>
      <c r="S164" s="137">
        <f t="shared" si="451"/>
        <v>0</v>
      </c>
      <c r="T164" s="135"/>
      <c r="U164" s="136"/>
      <c r="V164" s="236">
        <f t="shared" si="452"/>
        <v>0</v>
      </c>
      <c r="W164" s="270">
        <f t="shared" si="453"/>
        <v>0</v>
      </c>
      <c r="X164" s="127">
        <f t="shared" si="454"/>
        <v>0</v>
      </c>
      <c r="Y164" s="127">
        <f t="shared" si="455"/>
        <v>0</v>
      </c>
      <c r="Z164" s="128" t="e">
        <f t="shared" si="456"/>
        <v>#DIV/0!</v>
      </c>
      <c r="AA164" s="283"/>
      <c r="AB164" s="131"/>
      <c r="AC164" s="131"/>
      <c r="AD164" s="131"/>
      <c r="AE164" s="131"/>
      <c r="AF164" s="131"/>
      <c r="AG164" s="131"/>
    </row>
    <row r="165" spans="1:33" ht="30" customHeight="1" x14ac:dyDescent="0.25">
      <c r="A165" s="132" t="s">
        <v>77</v>
      </c>
      <c r="B165" s="269">
        <v>43933</v>
      </c>
      <c r="C165" s="235" t="s">
        <v>278</v>
      </c>
      <c r="D165" s="272"/>
      <c r="E165" s="262"/>
      <c r="F165" s="136">
        <v>0.22</v>
      </c>
      <c r="G165" s="137">
        <f t="shared" si="447"/>
        <v>0</v>
      </c>
      <c r="H165" s="262"/>
      <c r="I165" s="136">
        <v>0.22</v>
      </c>
      <c r="J165" s="137">
        <f t="shared" si="448"/>
        <v>0</v>
      </c>
      <c r="K165" s="135"/>
      <c r="L165" s="136">
        <v>0.22</v>
      </c>
      <c r="M165" s="137">
        <f t="shared" si="449"/>
        <v>0</v>
      </c>
      <c r="N165" s="135"/>
      <c r="O165" s="136">
        <v>0.22</v>
      </c>
      <c r="P165" s="137">
        <f t="shared" si="450"/>
        <v>0</v>
      </c>
      <c r="Q165" s="135"/>
      <c r="R165" s="136">
        <v>0.22</v>
      </c>
      <c r="S165" s="137">
        <f t="shared" si="451"/>
        <v>0</v>
      </c>
      <c r="T165" s="135"/>
      <c r="U165" s="136">
        <v>0.22</v>
      </c>
      <c r="V165" s="236">
        <f t="shared" si="452"/>
        <v>0</v>
      </c>
      <c r="W165" s="237">
        <f t="shared" si="453"/>
        <v>0</v>
      </c>
      <c r="X165" s="238">
        <f t="shared" si="454"/>
        <v>0</v>
      </c>
      <c r="Y165" s="238">
        <f t="shared" si="455"/>
        <v>0</v>
      </c>
      <c r="Z165" s="239" t="e">
        <f t="shared" si="456"/>
        <v>#DIV/0!</v>
      </c>
      <c r="AA165" s="152"/>
      <c r="AB165" s="7"/>
      <c r="AC165" s="7"/>
      <c r="AD165" s="7"/>
      <c r="AE165" s="7"/>
      <c r="AF165" s="7"/>
      <c r="AG165" s="7"/>
    </row>
    <row r="166" spans="1:33" ht="30" customHeight="1" x14ac:dyDescent="0.25">
      <c r="A166" s="166" t="s">
        <v>279</v>
      </c>
      <c r="B166" s="167"/>
      <c r="C166" s="168"/>
      <c r="D166" s="284"/>
      <c r="E166" s="173">
        <f>SUM(E162:E164)</f>
        <v>14</v>
      </c>
      <c r="F166" s="189"/>
      <c r="G166" s="172">
        <f>SUM(G162:G165)</f>
        <v>4200</v>
      </c>
      <c r="H166" s="173">
        <f>SUM(H162:H164)</f>
        <v>14</v>
      </c>
      <c r="I166" s="189"/>
      <c r="J166" s="172">
        <f>SUM(J162:J165)</f>
        <v>4200</v>
      </c>
      <c r="K166" s="190">
        <f>SUM(K162:K164)</f>
        <v>0</v>
      </c>
      <c r="L166" s="189"/>
      <c r="M166" s="172">
        <f>SUM(M162:M165)</f>
        <v>0</v>
      </c>
      <c r="N166" s="190">
        <f>SUM(N162:N164)</f>
        <v>0</v>
      </c>
      <c r="O166" s="189"/>
      <c r="P166" s="172">
        <f>SUM(P162:P165)</f>
        <v>0</v>
      </c>
      <c r="Q166" s="190">
        <f>SUM(Q162:Q164)</f>
        <v>0</v>
      </c>
      <c r="R166" s="189"/>
      <c r="S166" s="172">
        <f>SUM(S162:S165)</f>
        <v>0</v>
      </c>
      <c r="T166" s="190">
        <f>SUM(T162:T164)</f>
        <v>0</v>
      </c>
      <c r="U166" s="189"/>
      <c r="V166" s="174">
        <f t="shared" ref="V166:X166" si="457">SUM(V162:V165)</f>
        <v>0</v>
      </c>
      <c r="W166" s="224">
        <f t="shared" si="457"/>
        <v>4200</v>
      </c>
      <c r="X166" s="225">
        <f t="shared" si="457"/>
        <v>4200</v>
      </c>
      <c r="Y166" s="225">
        <f t="shared" si="455"/>
        <v>0</v>
      </c>
      <c r="Z166" s="225">
        <f t="shared" si="456"/>
        <v>0</v>
      </c>
      <c r="AA166" s="226"/>
      <c r="AB166" s="7"/>
      <c r="AC166" s="7"/>
      <c r="AD166" s="7"/>
      <c r="AE166" s="7"/>
      <c r="AF166" s="7"/>
      <c r="AG166" s="7"/>
    </row>
    <row r="167" spans="1:33" ht="30" customHeight="1" x14ac:dyDescent="0.25">
      <c r="A167" s="207" t="s">
        <v>72</v>
      </c>
      <c r="B167" s="285">
        <v>13</v>
      </c>
      <c r="C167" s="209" t="s">
        <v>280</v>
      </c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227"/>
      <c r="X167" s="227"/>
      <c r="Y167" s="182"/>
      <c r="Z167" s="227"/>
      <c r="AA167" s="228"/>
      <c r="AB167" s="6"/>
      <c r="AC167" s="7"/>
      <c r="AD167" s="7"/>
      <c r="AE167" s="7"/>
      <c r="AF167" s="7"/>
      <c r="AG167" s="7"/>
    </row>
    <row r="168" spans="1:33" ht="30" customHeight="1" x14ac:dyDescent="0.25">
      <c r="A168" s="108" t="s">
        <v>74</v>
      </c>
      <c r="B168" s="155" t="s">
        <v>281</v>
      </c>
      <c r="C168" s="286" t="s">
        <v>282</v>
      </c>
      <c r="D168" s="141"/>
      <c r="E168" s="142">
        <f>SUM(E169:E171)</f>
        <v>8</v>
      </c>
      <c r="F168" s="143"/>
      <c r="G168" s="144">
        <f>SUM(G169:G172)</f>
        <v>64000</v>
      </c>
      <c r="H168" s="142">
        <f>SUM(H169:H171)</f>
        <v>8</v>
      </c>
      <c r="I168" s="143"/>
      <c r="J168" s="144">
        <f>SUM(J169:J172)</f>
        <v>64000</v>
      </c>
      <c r="K168" s="142">
        <f>SUM(K169:K171)</f>
        <v>1</v>
      </c>
      <c r="L168" s="143"/>
      <c r="M168" s="144">
        <f>SUM(M169:M172)</f>
        <v>20000</v>
      </c>
      <c r="N168" s="142">
        <f>SUM(N169:N171)</f>
        <v>1</v>
      </c>
      <c r="O168" s="143"/>
      <c r="P168" s="144">
        <f>SUM(P169:P172)</f>
        <v>20000</v>
      </c>
      <c r="Q168" s="142">
        <f>SUM(Q169:Q171)</f>
        <v>0</v>
      </c>
      <c r="R168" s="143"/>
      <c r="S168" s="144">
        <f>SUM(S169:S172)</f>
        <v>0</v>
      </c>
      <c r="T168" s="142">
        <f>SUM(T169:T171)</f>
        <v>0</v>
      </c>
      <c r="U168" s="143"/>
      <c r="V168" s="287">
        <f t="shared" ref="V168:X168" si="458">SUM(V169:V172)</f>
        <v>0</v>
      </c>
      <c r="W168" s="288">
        <f t="shared" si="458"/>
        <v>84000</v>
      </c>
      <c r="X168" s="144">
        <f t="shared" si="458"/>
        <v>84000</v>
      </c>
      <c r="Y168" s="144">
        <f t="shared" ref="Y168:Y194" si="459">W168-X168</f>
        <v>0</v>
      </c>
      <c r="Z168" s="144">
        <f t="shared" ref="Z168:Z195" si="460">Y168/W168</f>
        <v>0</v>
      </c>
      <c r="AA168" s="146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119" t="s">
        <v>77</v>
      </c>
      <c r="B169" s="120" t="s">
        <v>283</v>
      </c>
      <c r="C169" s="352" t="s">
        <v>331</v>
      </c>
      <c r="D169" s="332" t="s">
        <v>382</v>
      </c>
      <c r="E169" s="353">
        <v>4</v>
      </c>
      <c r="F169" s="354">
        <v>11000</v>
      </c>
      <c r="G169" s="125">
        <f t="shared" ref="G169:G172" si="461">E169*F169</f>
        <v>44000</v>
      </c>
      <c r="H169" s="123">
        <v>4</v>
      </c>
      <c r="I169" s="124">
        <v>11000</v>
      </c>
      <c r="J169" s="125">
        <f t="shared" ref="J169:J172" si="462">H169*I169</f>
        <v>44000</v>
      </c>
      <c r="K169" s="123"/>
      <c r="L169" s="124"/>
      <c r="M169" s="125">
        <f t="shared" ref="M169:M172" si="463">K169*L169</f>
        <v>0</v>
      </c>
      <c r="N169" s="123"/>
      <c r="O169" s="124"/>
      <c r="P169" s="125">
        <f t="shared" ref="P169:P172" si="464">N169*O169</f>
        <v>0</v>
      </c>
      <c r="Q169" s="123"/>
      <c r="R169" s="124"/>
      <c r="S169" s="125">
        <f t="shared" ref="S169:S172" si="465">Q169*R169</f>
        <v>0</v>
      </c>
      <c r="T169" s="123"/>
      <c r="U169" s="124"/>
      <c r="V169" s="229">
        <f t="shared" ref="V169:V172" si="466">T169*U169</f>
        <v>0</v>
      </c>
      <c r="W169" s="234">
        <f t="shared" ref="W169:W172" si="467">G169+M169+S169</f>
        <v>44000</v>
      </c>
      <c r="X169" s="127">
        <f t="shared" ref="X169:X172" si="468">J169+P169+V169</f>
        <v>44000</v>
      </c>
      <c r="Y169" s="127">
        <f t="shared" si="459"/>
        <v>0</v>
      </c>
      <c r="Z169" s="128">
        <f t="shared" si="460"/>
        <v>0</v>
      </c>
      <c r="AA169" s="129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77</v>
      </c>
      <c r="B170" s="120" t="s">
        <v>284</v>
      </c>
      <c r="C170" s="335" t="s">
        <v>285</v>
      </c>
      <c r="D170" s="332" t="s">
        <v>143</v>
      </c>
      <c r="E170" s="350">
        <v>4</v>
      </c>
      <c r="F170" s="354">
        <v>5000</v>
      </c>
      <c r="G170" s="125">
        <f t="shared" si="461"/>
        <v>20000</v>
      </c>
      <c r="H170" s="123">
        <v>4</v>
      </c>
      <c r="I170" s="124">
        <v>5000</v>
      </c>
      <c r="J170" s="125">
        <f t="shared" si="462"/>
        <v>20000</v>
      </c>
      <c r="K170" s="123"/>
      <c r="L170" s="124"/>
      <c r="M170" s="125">
        <f t="shared" si="463"/>
        <v>0</v>
      </c>
      <c r="N170" s="123"/>
      <c r="O170" s="124"/>
      <c r="P170" s="125">
        <f t="shared" si="464"/>
        <v>0</v>
      </c>
      <c r="Q170" s="123"/>
      <c r="R170" s="124"/>
      <c r="S170" s="125">
        <f t="shared" si="465"/>
        <v>0</v>
      </c>
      <c r="T170" s="123"/>
      <c r="U170" s="124"/>
      <c r="V170" s="229">
        <f t="shared" si="466"/>
        <v>0</v>
      </c>
      <c r="W170" s="234">
        <f t="shared" si="467"/>
        <v>20000</v>
      </c>
      <c r="X170" s="127">
        <f t="shared" si="468"/>
        <v>20000</v>
      </c>
      <c r="Y170" s="127">
        <f t="shared" si="459"/>
        <v>0</v>
      </c>
      <c r="Z170" s="128">
        <f t="shared" si="460"/>
        <v>0</v>
      </c>
      <c r="AA170" s="129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19" t="s">
        <v>77</v>
      </c>
      <c r="B171" s="120" t="s">
        <v>286</v>
      </c>
      <c r="C171" s="289" t="s">
        <v>287</v>
      </c>
      <c r="D171" s="122" t="s">
        <v>143</v>
      </c>
      <c r="E171" s="123"/>
      <c r="F171" s="124"/>
      <c r="G171" s="125">
        <f t="shared" si="461"/>
        <v>0</v>
      </c>
      <c r="H171" s="123"/>
      <c r="I171" s="124"/>
      <c r="J171" s="125">
        <f t="shared" si="462"/>
        <v>0</v>
      </c>
      <c r="K171" s="123">
        <v>1</v>
      </c>
      <c r="L171" s="124">
        <v>20000</v>
      </c>
      <c r="M171" s="125">
        <f t="shared" si="463"/>
        <v>20000</v>
      </c>
      <c r="N171" s="123">
        <v>1</v>
      </c>
      <c r="O171" s="124">
        <v>20000</v>
      </c>
      <c r="P171" s="125">
        <f t="shared" si="464"/>
        <v>20000</v>
      </c>
      <c r="Q171" s="123"/>
      <c r="R171" s="124"/>
      <c r="S171" s="125">
        <f t="shared" si="465"/>
        <v>0</v>
      </c>
      <c r="T171" s="123"/>
      <c r="U171" s="124"/>
      <c r="V171" s="229">
        <f t="shared" si="466"/>
        <v>0</v>
      </c>
      <c r="W171" s="234">
        <f t="shared" si="467"/>
        <v>20000</v>
      </c>
      <c r="X171" s="127">
        <f t="shared" si="468"/>
        <v>20000</v>
      </c>
      <c r="Y171" s="127">
        <f t="shared" si="459"/>
        <v>0</v>
      </c>
      <c r="Z171" s="128">
        <f t="shared" si="460"/>
        <v>0</v>
      </c>
      <c r="AA171" s="129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47" t="s">
        <v>77</v>
      </c>
      <c r="B172" s="154" t="s">
        <v>288</v>
      </c>
      <c r="C172" s="289" t="s">
        <v>289</v>
      </c>
      <c r="D172" s="148"/>
      <c r="E172" s="149"/>
      <c r="F172" s="150">
        <v>0.22</v>
      </c>
      <c r="G172" s="151">
        <f t="shared" si="461"/>
        <v>0</v>
      </c>
      <c r="H172" s="149"/>
      <c r="I172" s="150">
        <v>0.22</v>
      </c>
      <c r="J172" s="151">
        <f t="shared" si="462"/>
        <v>0</v>
      </c>
      <c r="K172" s="149"/>
      <c r="L172" s="150">
        <v>0.22</v>
      </c>
      <c r="M172" s="151">
        <f t="shared" si="463"/>
        <v>0</v>
      </c>
      <c r="N172" s="149"/>
      <c r="O172" s="150">
        <v>0.22</v>
      </c>
      <c r="P172" s="151">
        <f t="shared" si="464"/>
        <v>0</v>
      </c>
      <c r="Q172" s="149"/>
      <c r="R172" s="150">
        <v>0.22</v>
      </c>
      <c r="S172" s="151">
        <f t="shared" si="465"/>
        <v>0</v>
      </c>
      <c r="T172" s="149"/>
      <c r="U172" s="150">
        <v>0.22</v>
      </c>
      <c r="V172" s="290">
        <f t="shared" si="466"/>
        <v>0</v>
      </c>
      <c r="W172" s="237">
        <f t="shared" si="467"/>
        <v>0</v>
      </c>
      <c r="X172" s="238">
        <f t="shared" si="468"/>
        <v>0</v>
      </c>
      <c r="Y172" s="238">
        <f t="shared" si="459"/>
        <v>0</v>
      </c>
      <c r="Z172" s="239" t="e">
        <f t="shared" si="460"/>
        <v>#DIV/0!</v>
      </c>
      <c r="AA172" s="152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291" t="s">
        <v>74</v>
      </c>
      <c r="B173" s="292" t="s">
        <v>290</v>
      </c>
      <c r="C173" s="222" t="s">
        <v>291</v>
      </c>
      <c r="D173" s="111"/>
      <c r="E173" s="112">
        <f>SUM(E174:E176)</f>
        <v>31</v>
      </c>
      <c r="F173" s="113"/>
      <c r="G173" s="114">
        <f>SUM(G174:G180)</f>
        <v>180941.997</v>
      </c>
      <c r="H173" s="112">
        <f>SUM(H174:H176)</f>
        <v>31</v>
      </c>
      <c r="I173" s="113"/>
      <c r="J173" s="114">
        <f>SUM(J174:J180)</f>
        <v>180941.997</v>
      </c>
      <c r="K173" s="112">
        <f>SUM(K174:K176)</f>
        <v>0</v>
      </c>
      <c r="L173" s="113"/>
      <c r="M173" s="114">
        <f>SUM(M174:M180)</f>
        <v>0</v>
      </c>
      <c r="N173" s="112">
        <f>SUM(N174:N176)</f>
        <v>0</v>
      </c>
      <c r="O173" s="113"/>
      <c r="P173" s="114">
        <f>SUM(P174:P180)</f>
        <v>0</v>
      </c>
      <c r="Q173" s="112">
        <f>SUM(Q174:Q176)</f>
        <v>0</v>
      </c>
      <c r="R173" s="113"/>
      <c r="S173" s="114">
        <f>SUM(S174:S180)</f>
        <v>0</v>
      </c>
      <c r="T173" s="112">
        <f>SUM(T174:T176)</f>
        <v>0</v>
      </c>
      <c r="U173" s="113"/>
      <c r="V173" s="114">
        <f t="shared" ref="V173:X173" si="469">SUM(V174:V180)</f>
        <v>0</v>
      </c>
      <c r="W173" s="114">
        <f t="shared" si="469"/>
        <v>180941.997</v>
      </c>
      <c r="X173" s="114">
        <f t="shared" si="469"/>
        <v>180941.997</v>
      </c>
      <c r="Y173" s="114">
        <f t="shared" si="459"/>
        <v>0</v>
      </c>
      <c r="Z173" s="114">
        <f t="shared" si="460"/>
        <v>0</v>
      </c>
      <c r="AA173" s="114"/>
      <c r="AB173" s="118"/>
      <c r="AC173" s="118"/>
      <c r="AD173" s="118"/>
      <c r="AE173" s="118"/>
      <c r="AF173" s="118"/>
      <c r="AG173" s="118"/>
    </row>
    <row r="174" spans="1:33" ht="30" customHeight="1" x14ac:dyDescent="0.25">
      <c r="A174" s="119" t="s">
        <v>77</v>
      </c>
      <c r="B174" s="120" t="s">
        <v>292</v>
      </c>
      <c r="C174" s="345" t="s">
        <v>332</v>
      </c>
      <c r="D174" s="332" t="s">
        <v>384</v>
      </c>
      <c r="E174" s="350">
        <v>12</v>
      </c>
      <c r="F174" s="334">
        <v>2500</v>
      </c>
      <c r="G174" s="125">
        <f t="shared" ref="G174:G180" si="470">E174*F174</f>
        <v>30000</v>
      </c>
      <c r="H174" s="350">
        <v>12</v>
      </c>
      <c r="I174" s="334">
        <v>2500</v>
      </c>
      <c r="J174" s="125">
        <f t="shared" ref="J174:J180" si="471">H174*I174</f>
        <v>30000</v>
      </c>
      <c r="K174" s="123"/>
      <c r="L174" s="124"/>
      <c r="M174" s="125">
        <f t="shared" ref="M174:M180" si="472">K174*L174</f>
        <v>0</v>
      </c>
      <c r="N174" s="123"/>
      <c r="O174" s="124"/>
      <c r="P174" s="125">
        <f t="shared" ref="P174:P180" si="473">N174*O174</f>
        <v>0</v>
      </c>
      <c r="Q174" s="123"/>
      <c r="R174" s="124"/>
      <c r="S174" s="125">
        <f t="shared" ref="S174:S180" si="474">Q174*R174</f>
        <v>0</v>
      </c>
      <c r="T174" s="123"/>
      <c r="U174" s="124"/>
      <c r="V174" s="125">
        <f t="shared" ref="V174:V180" si="475">T174*U174</f>
        <v>0</v>
      </c>
      <c r="W174" s="126">
        <f t="shared" ref="W174:W180" si="476">G174+M174+S174</f>
        <v>30000</v>
      </c>
      <c r="X174" s="127">
        <f t="shared" ref="X174:X180" si="477">J174+P174+V174</f>
        <v>30000</v>
      </c>
      <c r="Y174" s="127">
        <f t="shared" si="459"/>
        <v>0</v>
      </c>
      <c r="Z174" s="128">
        <f t="shared" si="460"/>
        <v>0</v>
      </c>
      <c r="AA174" s="129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77</v>
      </c>
      <c r="B175" s="120" t="s">
        <v>293</v>
      </c>
      <c r="C175" s="345" t="s">
        <v>333</v>
      </c>
      <c r="D175" s="332" t="s">
        <v>384</v>
      </c>
      <c r="E175" s="350">
        <v>15</v>
      </c>
      <c r="F175" s="334">
        <v>2500</v>
      </c>
      <c r="G175" s="125">
        <f t="shared" si="470"/>
        <v>37500</v>
      </c>
      <c r="H175" s="350">
        <v>15</v>
      </c>
      <c r="I175" s="334">
        <v>2500</v>
      </c>
      <c r="J175" s="125">
        <f t="shared" si="471"/>
        <v>37500</v>
      </c>
      <c r="K175" s="123"/>
      <c r="L175" s="124"/>
      <c r="M175" s="125">
        <f t="shared" si="472"/>
        <v>0</v>
      </c>
      <c r="N175" s="123"/>
      <c r="O175" s="124"/>
      <c r="P175" s="125">
        <f t="shared" si="473"/>
        <v>0</v>
      </c>
      <c r="Q175" s="123"/>
      <c r="R175" s="124"/>
      <c r="S175" s="125">
        <f t="shared" si="474"/>
        <v>0</v>
      </c>
      <c r="T175" s="123"/>
      <c r="U175" s="124"/>
      <c r="V175" s="125">
        <f t="shared" si="475"/>
        <v>0</v>
      </c>
      <c r="W175" s="126">
        <f t="shared" si="476"/>
        <v>37500</v>
      </c>
      <c r="X175" s="127">
        <f t="shared" si="477"/>
        <v>37500</v>
      </c>
      <c r="Y175" s="127">
        <f t="shared" si="459"/>
        <v>0</v>
      </c>
      <c r="Z175" s="128">
        <f t="shared" si="460"/>
        <v>0</v>
      </c>
      <c r="AA175" s="129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77</v>
      </c>
      <c r="B176" s="133" t="s">
        <v>294</v>
      </c>
      <c r="C176" s="345" t="s">
        <v>334</v>
      </c>
      <c r="D176" s="332" t="s">
        <v>384</v>
      </c>
      <c r="E176" s="350">
        <v>4</v>
      </c>
      <c r="F176" s="334">
        <v>9550</v>
      </c>
      <c r="G176" s="137">
        <f t="shared" si="470"/>
        <v>38200</v>
      </c>
      <c r="H176" s="350">
        <v>4</v>
      </c>
      <c r="I176" s="334">
        <v>9550</v>
      </c>
      <c r="J176" s="137">
        <f t="shared" si="471"/>
        <v>38200</v>
      </c>
      <c r="K176" s="135"/>
      <c r="L176" s="136"/>
      <c r="M176" s="137">
        <f t="shared" si="472"/>
        <v>0</v>
      </c>
      <c r="N176" s="135"/>
      <c r="O176" s="136"/>
      <c r="P176" s="137">
        <f t="shared" si="473"/>
        <v>0</v>
      </c>
      <c r="Q176" s="135"/>
      <c r="R176" s="136"/>
      <c r="S176" s="137">
        <f t="shared" si="474"/>
        <v>0</v>
      </c>
      <c r="T176" s="135"/>
      <c r="U176" s="136"/>
      <c r="V176" s="137">
        <f t="shared" si="475"/>
        <v>0</v>
      </c>
      <c r="W176" s="138">
        <f t="shared" si="476"/>
        <v>38200</v>
      </c>
      <c r="X176" s="127">
        <f t="shared" si="477"/>
        <v>38200</v>
      </c>
      <c r="Y176" s="127">
        <f t="shared" si="459"/>
        <v>0</v>
      </c>
      <c r="Z176" s="128">
        <f t="shared" si="460"/>
        <v>0</v>
      </c>
      <c r="AA176" s="139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32" t="s">
        <v>77</v>
      </c>
      <c r="B177" s="133" t="s">
        <v>295</v>
      </c>
      <c r="C177" s="345" t="s">
        <v>335</v>
      </c>
      <c r="D177" s="332" t="s">
        <v>384</v>
      </c>
      <c r="E177" s="350">
        <v>3</v>
      </c>
      <c r="F177" s="334">
        <v>2750</v>
      </c>
      <c r="G177" s="137">
        <f t="shared" ref="G177:G179" si="478">E177*F177</f>
        <v>8250</v>
      </c>
      <c r="H177" s="350">
        <v>3</v>
      </c>
      <c r="I177" s="334">
        <v>2750</v>
      </c>
      <c r="J177" s="137">
        <f t="shared" ref="J177:J179" si="479">H177*I177</f>
        <v>8250</v>
      </c>
      <c r="K177" s="135"/>
      <c r="L177" s="136"/>
      <c r="M177" s="137">
        <f t="shared" ref="M177:M179" si="480">K177*L177</f>
        <v>0</v>
      </c>
      <c r="N177" s="135"/>
      <c r="O177" s="136"/>
      <c r="P177" s="137">
        <f t="shared" ref="P177:P179" si="481">N177*O177</f>
        <v>0</v>
      </c>
      <c r="Q177" s="135"/>
      <c r="R177" s="136"/>
      <c r="S177" s="137">
        <f t="shared" ref="S177:S179" si="482">Q177*R177</f>
        <v>0</v>
      </c>
      <c r="T177" s="135"/>
      <c r="U177" s="136"/>
      <c r="V177" s="137">
        <f t="shared" ref="V177:V179" si="483">T177*U177</f>
        <v>0</v>
      </c>
      <c r="W177" s="138">
        <f t="shared" ref="W177:W179" si="484">G177+M177+S177</f>
        <v>8250</v>
      </c>
      <c r="X177" s="127">
        <f t="shared" ref="X177:X179" si="485">J177+P177+V177</f>
        <v>8250</v>
      </c>
      <c r="Y177" s="127">
        <f t="shared" ref="Y177:Y179" si="486">W177-X177</f>
        <v>0</v>
      </c>
      <c r="Z177" s="128">
        <f t="shared" ref="Z177:Z179" si="487">Y177/W177</f>
        <v>0</v>
      </c>
      <c r="AA177" s="139"/>
      <c r="AB177" s="131"/>
      <c r="AC177" s="131"/>
      <c r="AD177" s="131"/>
      <c r="AE177" s="131"/>
      <c r="AF177" s="131"/>
      <c r="AG177" s="131"/>
    </row>
    <row r="178" spans="1:33" ht="30" customHeight="1" x14ac:dyDescent="0.25">
      <c r="A178" s="132" t="s">
        <v>77</v>
      </c>
      <c r="B178" s="133" t="s">
        <v>336</v>
      </c>
      <c r="C178" s="345" t="s">
        <v>337</v>
      </c>
      <c r="D178" s="332" t="s">
        <v>384</v>
      </c>
      <c r="E178" s="350">
        <v>9</v>
      </c>
      <c r="F178" s="334">
        <v>7221.3329999999996</v>
      </c>
      <c r="G178" s="137">
        <f t="shared" ref="G178" si="488">E178*F178</f>
        <v>64991.996999999996</v>
      </c>
      <c r="H178" s="356">
        <v>9</v>
      </c>
      <c r="I178" s="357">
        <v>7221.3329999999996</v>
      </c>
      <c r="J178" s="137">
        <f t="shared" ref="J178" si="489">H178*I178</f>
        <v>64991.996999999996</v>
      </c>
      <c r="K178" s="135"/>
      <c r="L178" s="136"/>
      <c r="M178" s="137">
        <f t="shared" ref="M178" si="490">K178*L178</f>
        <v>0</v>
      </c>
      <c r="N178" s="135"/>
      <c r="O178" s="136"/>
      <c r="P178" s="137">
        <f t="shared" ref="P178" si="491">N178*O178</f>
        <v>0</v>
      </c>
      <c r="Q178" s="135"/>
      <c r="R178" s="136"/>
      <c r="S178" s="137">
        <f t="shared" ref="S178" si="492">Q178*R178</f>
        <v>0</v>
      </c>
      <c r="T178" s="135"/>
      <c r="U178" s="136"/>
      <c r="V178" s="137">
        <f t="shared" ref="V178" si="493">T178*U178</f>
        <v>0</v>
      </c>
      <c r="W178" s="138">
        <f t="shared" ref="W178" si="494">G178+M178+S178</f>
        <v>64991.996999999996</v>
      </c>
      <c r="X178" s="127">
        <f t="shared" ref="X178" si="495">J178+P178+V178</f>
        <v>64991.996999999996</v>
      </c>
      <c r="Y178" s="127">
        <f t="shared" ref="Y178" si="496">W178-X178</f>
        <v>0</v>
      </c>
      <c r="Z178" s="128">
        <f t="shared" ref="Z178" si="497">Y178/W178</f>
        <v>0</v>
      </c>
      <c r="AA178" s="139"/>
      <c r="AB178" s="131"/>
      <c r="AC178" s="131"/>
      <c r="AD178" s="131"/>
      <c r="AE178" s="131"/>
      <c r="AF178" s="131"/>
      <c r="AG178" s="131"/>
    </row>
    <row r="179" spans="1:33" ht="30" customHeight="1" x14ac:dyDescent="0.25">
      <c r="A179" s="132" t="s">
        <v>77</v>
      </c>
      <c r="B179" s="133" t="s">
        <v>338</v>
      </c>
      <c r="C179" s="355" t="s">
        <v>339</v>
      </c>
      <c r="D179" s="332" t="s">
        <v>143</v>
      </c>
      <c r="E179" s="350">
        <v>1</v>
      </c>
      <c r="F179" s="334">
        <v>2000</v>
      </c>
      <c r="G179" s="137">
        <f t="shared" si="478"/>
        <v>2000</v>
      </c>
      <c r="H179" s="135">
        <v>1</v>
      </c>
      <c r="I179" s="136">
        <v>2000</v>
      </c>
      <c r="J179" s="137">
        <f t="shared" si="479"/>
        <v>2000</v>
      </c>
      <c r="K179" s="135"/>
      <c r="L179" s="136"/>
      <c r="M179" s="137">
        <f t="shared" si="480"/>
        <v>0</v>
      </c>
      <c r="N179" s="135"/>
      <c r="O179" s="136"/>
      <c r="P179" s="137">
        <f t="shared" si="481"/>
        <v>0</v>
      </c>
      <c r="Q179" s="135"/>
      <c r="R179" s="136"/>
      <c r="S179" s="137">
        <f t="shared" si="482"/>
        <v>0</v>
      </c>
      <c r="T179" s="135"/>
      <c r="U179" s="136"/>
      <c r="V179" s="137">
        <f t="shared" si="483"/>
        <v>0</v>
      </c>
      <c r="W179" s="138">
        <f t="shared" si="484"/>
        <v>2000</v>
      </c>
      <c r="X179" s="127">
        <f t="shared" si="485"/>
        <v>2000</v>
      </c>
      <c r="Y179" s="127">
        <f t="shared" si="486"/>
        <v>0</v>
      </c>
      <c r="Z179" s="128">
        <f t="shared" si="487"/>
        <v>0</v>
      </c>
      <c r="AA179" s="139"/>
      <c r="AB179" s="131"/>
      <c r="AC179" s="131"/>
      <c r="AD179" s="131"/>
      <c r="AE179" s="131"/>
      <c r="AF179" s="131"/>
      <c r="AG179" s="131"/>
    </row>
    <row r="180" spans="1:33" ht="30" customHeight="1" thickBot="1" x14ac:dyDescent="0.3">
      <c r="A180" s="132" t="s">
        <v>77</v>
      </c>
      <c r="B180" s="133" t="s">
        <v>383</v>
      </c>
      <c r="C180" s="188" t="s">
        <v>296</v>
      </c>
      <c r="D180" s="148"/>
      <c r="E180" s="135"/>
      <c r="F180" s="136">
        <v>0.22</v>
      </c>
      <c r="G180" s="137">
        <f t="shared" si="470"/>
        <v>0</v>
      </c>
      <c r="H180" s="135"/>
      <c r="I180" s="136">
        <v>0.22</v>
      </c>
      <c r="J180" s="137">
        <f t="shared" si="471"/>
        <v>0</v>
      </c>
      <c r="K180" s="135"/>
      <c r="L180" s="136">
        <v>0.22</v>
      </c>
      <c r="M180" s="137">
        <f t="shared" si="472"/>
        <v>0</v>
      </c>
      <c r="N180" s="135"/>
      <c r="O180" s="136">
        <v>0.22</v>
      </c>
      <c r="P180" s="137">
        <f t="shared" si="473"/>
        <v>0</v>
      </c>
      <c r="Q180" s="135"/>
      <c r="R180" s="136">
        <v>0.22</v>
      </c>
      <c r="S180" s="137">
        <f t="shared" si="474"/>
        <v>0</v>
      </c>
      <c r="T180" s="135"/>
      <c r="U180" s="136">
        <v>0.22</v>
      </c>
      <c r="V180" s="137">
        <f t="shared" si="475"/>
        <v>0</v>
      </c>
      <c r="W180" s="138">
        <f t="shared" si="476"/>
        <v>0</v>
      </c>
      <c r="X180" s="127">
        <f t="shared" si="477"/>
        <v>0</v>
      </c>
      <c r="Y180" s="127">
        <f t="shared" si="459"/>
        <v>0</v>
      </c>
      <c r="Z180" s="128" t="e">
        <f t="shared" si="460"/>
        <v>#DIV/0!</v>
      </c>
      <c r="AA180" s="152"/>
      <c r="AB180" s="131"/>
      <c r="AC180" s="131"/>
      <c r="AD180" s="131"/>
      <c r="AE180" s="131"/>
      <c r="AF180" s="131"/>
      <c r="AG180" s="131"/>
    </row>
    <row r="181" spans="1:33" ht="30" customHeight="1" x14ac:dyDescent="0.25">
      <c r="A181" s="108" t="s">
        <v>74</v>
      </c>
      <c r="B181" s="155" t="s">
        <v>297</v>
      </c>
      <c r="C181" s="222" t="s">
        <v>298</v>
      </c>
      <c r="D181" s="141"/>
      <c r="E181" s="142">
        <f>SUM(E182:E184)</f>
        <v>0</v>
      </c>
      <c r="F181" s="143"/>
      <c r="G181" s="144">
        <f t="shared" ref="G181:H181" si="498">SUM(G182:G184)</f>
        <v>0</v>
      </c>
      <c r="H181" s="142">
        <f t="shared" si="498"/>
        <v>0</v>
      </c>
      <c r="I181" s="143"/>
      <c r="J181" s="144">
        <f t="shared" ref="J181:K181" si="499">SUM(J182:J184)</f>
        <v>0</v>
      </c>
      <c r="K181" s="142">
        <f t="shared" si="499"/>
        <v>0</v>
      </c>
      <c r="L181" s="143"/>
      <c r="M181" s="144">
        <f t="shared" ref="M181:N181" si="500">SUM(M182:M184)</f>
        <v>0</v>
      </c>
      <c r="N181" s="142">
        <f t="shared" si="500"/>
        <v>0</v>
      </c>
      <c r="O181" s="143"/>
      <c r="P181" s="144">
        <f t="shared" ref="P181:Q181" si="501">SUM(P182:P184)</f>
        <v>0</v>
      </c>
      <c r="Q181" s="142">
        <f t="shared" si="501"/>
        <v>0</v>
      </c>
      <c r="R181" s="143"/>
      <c r="S181" s="144">
        <f t="shared" ref="S181:T181" si="502">SUM(S182:S184)</f>
        <v>0</v>
      </c>
      <c r="T181" s="142">
        <f t="shared" si="502"/>
        <v>0</v>
      </c>
      <c r="U181" s="143"/>
      <c r="V181" s="144">
        <f t="shared" ref="V181:X181" si="503">SUM(V182:V184)</f>
        <v>0</v>
      </c>
      <c r="W181" s="144">
        <f t="shared" si="503"/>
        <v>0</v>
      </c>
      <c r="X181" s="144">
        <f t="shared" si="503"/>
        <v>0</v>
      </c>
      <c r="Y181" s="144">
        <f t="shared" si="459"/>
        <v>0</v>
      </c>
      <c r="Z181" s="144" t="e">
        <f t="shared" si="460"/>
        <v>#DIV/0!</v>
      </c>
      <c r="AA181" s="293"/>
      <c r="AB181" s="118"/>
      <c r="AC181" s="118"/>
      <c r="AD181" s="118"/>
      <c r="AE181" s="118"/>
      <c r="AF181" s="118"/>
      <c r="AG181" s="118"/>
    </row>
    <row r="182" spans="1:33" ht="30" customHeight="1" x14ac:dyDescent="0.25">
      <c r="A182" s="119" t="s">
        <v>77</v>
      </c>
      <c r="B182" s="120" t="s">
        <v>299</v>
      </c>
      <c r="C182" s="187" t="s">
        <v>300</v>
      </c>
      <c r="D182" s="122"/>
      <c r="E182" s="123"/>
      <c r="F182" s="124"/>
      <c r="G182" s="125">
        <f t="shared" ref="G182:G184" si="504">E182*F182</f>
        <v>0</v>
      </c>
      <c r="H182" s="123"/>
      <c r="I182" s="124"/>
      <c r="J182" s="125">
        <f t="shared" ref="J182:J184" si="505">H182*I182</f>
        <v>0</v>
      </c>
      <c r="K182" s="123"/>
      <c r="L182" s="124"/>
      <c r="M182" s="125">
        <f t="shared" ref="M182:M184" si="506">K182*L182</f>
        <v>0</v>
      </c>
      <c r="N182" s="123"/>
      <c r="O182" s="124"/>
      <c r="P182" s="125">
        <f t="shared" ref="P182:P184" si="507">N182*O182</f>
        <v>0</v>
      </c>
      <c r="Q182" s="123"/>
      <c r="R182" s="124"/>
      <c r="S182" s="125">
        <f t="shared" ref="S182:S184" si="508">Q182*R182</f>
        <v>0</v>
      </c>
      <c r="T182" s="123"/>
      <c r="U182" s="124"/>
      <c r="V182" s="125">
        <f t="shared" ref="V182:V184" si="509">T182*U182</f>
        <v>0</v>
      </c>
      <c r="W182" s="126">
        <f t="shared" ref="W182:W184" si="510">G182+M182+S182</f>
        <v>0</v>
      </c>
      <c r="X182" s="127">
        <f t="shared" ref="X182:X184" si="511">J182+P182+V182</f>
        <v>0</v>
      </c>
      <c r="Y182" s="127">
        <f t="shared" si="459"/>
        <v>0</v>
      </c>
      <c r="Z182" s="128" t="e">
        <f t="shared" si="460"/>
        <v>#DIV/0!</v>
      </c>
      <c r="AA182" s="282"/>
      <c r="AB182" s="131"/>
      <c r="AC182" s="131"/>
      <c r="AD182" s="131"/>
      <c r="AE182" s="131"/>
      <c r="AF182" s="131"/>
      <c r="AG182" s="131"/>
    </row>
    <row r="183" spans="1:33" ht="30" customHeight="1" x14ac:dyDescent="0.25">
      <c r="A183" s="119" t="s">
        <v>77</v>
      </c>
      <c r="B183" s="120" t="s">
        <v>301</v>
      </c>
      <c r="C183" s="187" t="s">
        <v>300</v>
      </c>
      <c r="D183" s="122"/>
      <c r="E183" s="123"/>
      <c r="F183" s="124"/>
      <c r="G183" s="125">
        <f t="shared" si="504"/>
        <v>0</v>
      </c>
      <c r="H183" s="123"/>
      <c r="I183" s="124"/>
      <c r="J183" s="125">
        <f t="shared" si="505"/>
        <v>0</v>
      </c>
      <c r="K183" s="123"/>
      <c r="L183" s="124"/>
      <c r="M183" s="125">
        <f t="shared" si="506"/>
        <v>0</v>
      </c>
      <c r="N183" s="123"/>
      <c r="O183" s="124"/>
      <c r="P183" s="125">
        <f t="shared" si="507"/>
        <v>0</v>
      </c>
      <c r="Q183" s="123"/>
      <c r="R183" s="124"/>
      <c r="S183" s="125">
        <f t="shared" si="508"/>
        <v>0</v>
      </c>
      <c r="T183" s="123"/>
      <c r="U183" s="124"/>
      <c r="V183" s="125">
        <f t="shared" si="509"/>
        <v>0</v>
      </c>
      <c r="W183" s="126">
        <f t="shared" si="510"/>
        <v>0</v>
      </c>
      <c r="X183" s="127">
        <f t="shared" si="511"/>
        <v>0</v>
      </c>
      <c r="Y183" s="127">
        <f t="shared" si="459"/>
        <v>0</v>
      </c>
      <c r="Z183" s="128" t="e">
        <f t="shared" si="460"/>
        <v>#DIV/0!</v>
      </c>
      <c r="AA183" s="282"/>
      <c r="AB183" s="131"/>
      <c r="AC183" s="131"/>
      <c r="AD183" s="131"/>
      <c r="AE183" s="131"/>
      <c r="AF183" s="131"/>
      <c r="AG183" s="131"/>
    </row>
    <row r="184" spans="1:33" ht="30" customHeight="1" x14ac:dyDescent="0.25">
      <c r="A184" s="132" t="s">
        <v>77</v>
      </c>
      <c r="B184" s="133" t="s">
        <v>302</v>
      </c>
      <c r="C184" s="163" t="s">
        <v>300</v>
      </c>
      <c r="D184" s="134"/>
      <c r="E184" s="135"/>
      <c r="F184" s="136"/>
      <c r="G184" s="137">
        <f t="shared" si="504"/>
        <v>0</v>
      </c>
      <c r="H184" s="135"/>
      <c r="I184" s="136"/>
      <c r="J184" s="137">
        <f t="shared" si="505"/>
        <v>0</v>
      </c>
      <c r="K184" s="135"/>
      <c r="L184" s="136"/>
      <c r="M184" s="137">
        <f t="shared" si="506"/>
        <v>0</v>
      </c>
      <c r="N184" s="135"/>
      <c r="O184" s="136"/>
      <c r="P184" s="137">
        <f t="shared" si="507"/>
        <v>0</v>
      </c>
      <c r="Q184" s="135"/>
      <c r="R184" s="136"/>
      <c r="S184" s="137">
        <f t="shared" si="508"/>
        <v>0</v>
      </c>
      <c r="T184" s="135"/>
      <c r="U184" s="136"/>
      <c r="V184" s="137">
        <f t="shared" si="509"/>
        <v>0</v>
      </c>
      <c r="W184" s="138">
        <f t="shared" si="510"/>
        <v>0</v>
      </c>
      <c r="X184" s="127">
        <f t="shared" si="511"/>
        <v>0</v>
      </c>
      <c r="Y184" s="127">
        <f t="shared" si="459"/>
        <v>0</v>
      </c>
      <c r="Z184" s="128" t="e">
        <f t="shared" si="460"/>
        <v>#DIV/0!</v>
      </c>
      <c r="AA184" s="283"/>
      <c r="AB184" s="131"/>
      <c r="AC184" s="131"/>
      <c r="AD184" s="131"/>
      <c r="AE184" s="131"/>
      <c r="AF184" s="131"/>
      <c r="AG184" s="131"/>
    </row>
    <row r="185" spans="1:33" ht="30" customHeight="1" x14ac:dyDescent="0.25">
      <c r="A185" s="108" t="s">
        <v>74</v>
      </c>
      <c r="B185" s="155" t="s">
        <v>303</v>
      </c>
      <c r="C185" s="294" t="s">
        <v>280</v>
      </c>
      <c r="D185" s="141"/>
      <c r="E185" s="142">
        <f>SUM(E186:E192)</f>
        <v>4</v>
      </c>
      <c r="F185" s="143"/>
      <c r="G185" s="144">
        <f>SUM(G186:G193)</f>
        <v>935.2</v>
      </c>
      <c r="H185" s="142">
        <f>SUM(H186:H192)</f>
        <v>4</v>
      </c>
      <c r="I185" s="143"/>
      <c r="J185" s="144">
        <f>SUM(J186:J193)</f>
        <v>960</v>
      </c>
      <c r="K185" s="142">
        <f>SUM(K186:K192)</f>
        <v>0</v>
      </c>
      <c r="L185" s="143"/>
      <c r="M185" s="144">
        <f>SUM(M186:M193)</f>
        <v>0</v>
      </c>
      <c r="N185" s="142">
        <f>SUM(N186:N192)</f>
        <v>0</v>
      </c>
      <c r="O185" s="143"/>
      <c r="P185" s="144">
        <f>SUM(P186:P193)</f>
        <v>0</v>
      </c>
      <c r="Q185" s="142">
        <f>SUM(Q186:Q192)</f>
        <v>0</v>
      </c>
      <c r="R185" s="143"/>
      <c r="S185" s="144">
        <f>SUM(S186:S193)</f>
        <v>0</v>
      </c>
      <c r="T185" s="142">
        <f>SUM(T186:T192)</f>
        <v>0</v>
      </c>
      <c r="U185" s="143"/>
      <c r="V185" s="144">
        <f t="shared" ref="V185:X185" si="512">SUM(V186:V193)</f>
        <v>0</v>
      </c>
      <c r="W185" s="144">
        <f t="shared" si="512"/>
        <v>935.2</v>
      </c>
      <c r="X185" s="144">
        <f t="shared" si="512"/>
        <v>960</v>
      </c>
      <c r="Y185" s="144">
        <f t="shared" si="459"/>
        <v>-24.799999999999955</v>
      </c>
      <c r="Z185" s="144">
        <f t="shared" si="460"/>
        <v>-2.6518391787852817E-2</v>
      </c>
      <c r="AA185" s="293"/>
      <c r="AB185" s="118"/>
      <c r="AC185" s="118"/>
      <c r="AD185" s="118"/>
      <c r="AE185" s="118"/>
      <c r="AF185" s="118"/>
      <c r="AG185" s="118"/>
    </row>
    <row r="186" spans="1:33" ht="30" customHeight="1" x14ac:dyDescent="0.25">
      <c r="A186" s="119" t="s">
        <v>77</v>
      </c>
      <c r="B186" s="120" t="s">
        <v>304</v>
      </c>
      <c r="C186" s="187" t="s">
        <v>305</v>
      </c>
      <c r="D186" s="122"/>
      <c r="E186" s="123"/>
      <c r="F186" s="124"/>
      <c r="G186" s="125">
        <f t="shared" ref="G186:G193" si="513">E186*F186</f>
        <v>0</v>
      </c>
      <c r="H186" s="123"/>
      <c r="I186" s="124"/>
      <c r="J186" s="125">
        <f t="shared" ref="J186:J193" si="514">H186*I186</f>
        <v>0</v>
      </c>
      <c r="K186" s="123"/>
      <c r="L186" s="124"/>
      <c r="M186" s="125">
        <f t="shared" ref="M186:M193" si="515">K186*L186</f>
        <v>0</v>
      </c>
      <c r="N186" s="123"/>
      <c r="O186" s="124"/>
      <c r="P186" s="125">
        <f t="shared" ref="P186:P193" si="516">N186*O186</f>
        <v>0</v>
      </c>
      <c r="Q186" s="123"/>
      <c r="R186" s="124"/>
      <c r="S186" s="125">
        <f t="shared" ref="S186:S193" si="517">Q186*R186</f>
        <v>0</v>
      </c>
      <c r="T186" s="123"/>
      <c r="U186" s="124"/>
      <c r="V186" s="125">
        <f t="shared" ref="V186:V193" si="518">T186*U186</f>
        <v>0</v>
      </c>
      <c r="W186" s="126">
        <f t="shared" ref="W186:W193" si="519">G186+M186+S186</f>
        <v>0</v>
      </c>
      <c r="X186" s="127">
        <f t="shared" ref="X186:X193" si="520">J186+P186+V186</f>
        <v>0</v>
      </c>
      <c r="Y186" s="127">
        <f t="shared" si="459"/>
        <v>0</v>
      </c>
      <c r="Z186" s="128" t="e">
        <f t="shared" si="460"/>
        <v>#DIV/0!</v>
      </c>
      <c r="AA186" s="282"/>
      <c r="AB186" s="131"/>
      <c r="AC186" s="131"/>
      <c r="AD186" s="131"/>
      <c r="AE186" s="131"/>
      <c r="AF186" s="131"/>
      <c r="AG186" s="131"/>
    </row>
    <row r="187" spans="1:33" ht="30" customHeight="1" x14ac:dyDescent="0.25">
      <c r="A187" s="119" t="s">
        <v>77</v>
      </c>
      <c r="B187" s="120" t="s">
        <v>306</v>
      </c>
      <c r="C187" s="187" t="s">
        <v>307</v>
      </c>
      <c r="D187" s="122"/>
      <c r="E187" s="123"/>
      <c r="F187" s="124"/>
      <c r="G187" s="125">
        <f t="shared" si="513"/>
        <v>0</v>
      </c>
      <c r="H187" s="123"/>
      <c r="I187" s="124"/>
      <c r="J187" s="125">
        <f t="shared" si="514"/>
        <v>0</v>
      </c>
      <c r="K187" s="123"/>
      <c r="L187" s="124"/>
      <c r="M187" s="125">
        <f t="shared" si="515"/>
        <v>0</v>
      </c>
      <c r="N187" s="123"/>
      <c r="O187" s="124"/>
      <c r="P187" s="125">
        <f t="shared" si="516"/>
        <v>0</v>
      </c>
      <c r="Q187" s="123"/>
      <c r="R187" s="124"/>
      <c r="S187" s="125">
        <f t="shared" si="517"/>
        <v>0</v>
      </c>
      <c r="T187" s="123"/>
      <c r="U187" s="124"/>
      <c r="V187" s="125">
        <f t="shared" si="518"/>
        <v>0</v>
      </c>
      <c r="W187" s="138">
        <f t="shared" si="519"/>
        <v>0</v>
      </c>
      <c r="X187" s="127">
        <f t="shared" si="520"/>
        <v>0</v>
      </c>
      <c r="Y187" s="127">
        <f t="shared" si="459"/>
        <v>0</v>
      </c>
      <c r="Z187" s="128" t="e">
        <f t="shared" si="460"/>
        <v>#DIV/0!</v>
      </c>
      <c r="AA187" s="282"/>
      <c r="AB187" s="131"/>
      <c r="AC187" s="131"/>
      <c r="AD187" s="131"/>
      <c r="AE187" s="131"/>
      <c r="AF187" s="131"/>
      <c r="AG187" s="131"/>
    </row>
    <row r="188" spans="1:33" ht="30" customHeight="1" x14ac:dyDescent="0.25">
      <c r="A188" s="119" t="s">
        <v>77</v>
      </c>
      <c r="B188" s="120" t="s">
        <v>308</v>
      </c>
      <c r="C188" s="345" t="s">
        <v>309</v>
      </c>
      <c r="D188" s="332" t="s">
        <v>143</v>
      </c>
      <c r="E188" s="333">
        <v>4</v>
      </c>
      <c r="F188" s="334">
        <v>233.8</v>
      </c>
      <c r="G188" s="125">
        <f t="shared" si="513"/>
        <v>935.2</v>
      </c>
      <c r="H188" s="359">
        <v>4</v>
      </c>
      <c r="I188" s="360">
        <v>240</v>
      </c>
      <c r="J188" s="361">
        <f t="shared" si="514"/>
        <v>960</v>
      </c>
      <c r="K188" s="123"/>
      <c r="L188" s="124"/>
      <c r="M188" s="125">
        <f t="shared" si="515"/>
        <v>0</v>
      </c>
      <c r="N188" s="123"/>
      <c r="O188" s="124"/>
      <c r="P188" s="125">
        <f t="shared" si="516"/>
        <v>0</v>
      </c>
      <c r="Q188" s="123"/>
      <c r="R188" s="124"/>
      <c r="S188" s="125">
        <f t="shared" si="517"/>
        <v>0</v>
      </c>
      <c r="T188" s="123"/>
      <c r="U188" s="124"/>
      <c r="V188" s="125">
        <f t="shared" si="518"/>
        <v>0</v>
      </c>
      <c r="W188" s="138">
        <f t="shared" si="519"/>
        <v>935.2</v>
      </c>
      <c r="X188" s="127">
        <f t="shared" si="520"/>
        <v>960</v>
      </c>
      <c r="Y188" s="127">
        <f t="shared" si="459"/>
        <v>-24.799999999999955</v>
      </c>
      <c r="Z188" s="128">
        <f t="shared" si="460"/>
        <v>-2.6518391787852817E-2</v>
      </c>
      <c r="AA188" s="282"/>
      <c r="AB188" s="131"/>
      <c r="AC188" s="131"/>
      <c r="AD188" s="131"/>
      <c r="AE188" s="131"/>
      <c r="AF188" s="131"/>
      <c r="AG188" s="131"/>
    </row>
    <row r="189" spans="1:33" ht="30" customHeight="1" x14ac:dyDescent="0.25">
      <c r="A189" s="119" t="s">
        <v>77</v>
      </c>
      <c r="B189" s="120" t="s">
        <v>310</v>
      </c>
      <c r="C189" s="187" t="s">
        <v>311</v>
      </c>
      <c r="D189" s="122"/>
      <c r="E189" s="123"/>
      <c r="F189" s="124"/>
      <c r="G189" s="125">
        <f t="shared" si="513"/>
        <v>0</v>
      </c>
      <c r="H189" s="123"/>
      <c r="I189" s="124"/>
      <c r="J189" s="125">
        <f t="shared" si="514"/>
        <v>0</v>
      </c>
      <c r="K189" s="123"/>
      <c r="L189" s="124"/>
      <c r="M189" s="125">
        <f t="shared" si="515"/>
        <v>0</v>
      </c>
      <c r="N189" s="123"/>
      <c r="O189" s="124"/>
      <c r="P189" s="125">
        <f t="shared" si="516"/>
        <v>0</v>
      </c>
      <c r="Q189" s="123"/>
      <c r="R189" s="124"/>
      <c r="S189" s="125">
        <f t="shared" si="517"/>
        <v>0</v>
      </c>
      <c r="T189" s="123"/>
      <c r="U189" s="124"/>
      <c r="V189" s="125">
        <f t="shared" si="518"/>
        <v>0</v>
      </c>
      <c r="W189" s="138">
        <f t="shared" si="519"/>
        <v>0</v>
      </c>
      <c r="X189" s="127">
        <f t="shared" si="520"/>
        <v>0</v>
      </c>
      <c r="Y189" s="127">
        <f t="shared" si="459"/>
        <v>0</v>
      </c>
      <c r="Z189" s="128" t="e">
        <f t="shared" si="460"/>
        <v>#DIV/0!</v>
      </c>
      <c r="AA189" s="282"/>
      <c r="AB189" s="131"/>
      <c r="AC189" s="131"/>
      <c r="AD189" s="131"/>
      <c r="AE189" s="131"/>
      <c r="AF189" s="131"/>
      <c r="AG189" s="131"/>
    </row>
    <row r="190" spans="1:33" ht="30" customHeight="1" x14ac:dyDescent="0.25">
      <c r="A190" s="119" t="s">
        <v>77</v>
      </c>
      <c r="B190" s="120" t="s">
        <v>312</v>
      </c>
      <c r="C190" s="163" t="s">
        <v>313</v>
      </c>
      <c r="D190" s="122"/>
      <c r="E190" s="123"/>
      <c r="F190" s="124"/>
      <c r="G190" s="125">
        <f t="shared" si="513"/>
        <v>0</v>
      </c>
      <c r="H190" s="123"/>
      <c r="I190" s="124"/>
      <c r="J190" s="125">
        <f t="shared" si="514"/>
        <v>0</v>
      </c>
      <c r="K190" s="123"/>
      <c r="L190" s="124"/>
      <c r="M190" s="125">
        <f t="shared" si="515"/>
        <v>0</v>
      </c>
      <c r="N190" s="123"/>
      <c r="O190" s="124"/>
      <c r="P190" s="125">
        <f t="shared" si="516"/>
        <v>0</v>
      </c>
      <c r="Q190" s="123"/>
      <c r="R190" s="124"/>
      <c r="S190" s="125">
        <f t="shared" si="517"/>
        <v>0</v>
      </c>
      <c r="T190" s="123"/>
      <c r="U190" s="124"/>
      <c r="V190" s="125">
        <f t="shared" si="518"/>
        <v>0</v>
      </c>
      <c r="W190" s="138">
        <f t="shared" si="519"/>
        <v>0</v>
      </c>
      <c r="X190" s="127">
        <f t="shared" si="520"/>
        <v>0</v>
      </c>
      <c r="Y190" s="127">
        <f t="shared" si="459"/>
        <v>0</v>
      </c>
      <c r="Z190" s="128" t="e">
        <f t="shared" si="460"/>
        <v>#DIV/0!</v>
      </c>
      <c r="AA190" s="282"/>
      <c r="AB190" s="130"/>
      <c r="AC190" s="131"/>
      <c r="AD190" s="131"/>
      <c r="AE190" s="131"/>
      <c r="AF190" s="131"/>
      <c r="AG190" s="131"/>
    </row>
    <row r="191" spans="1:33" ht="30" customHeight="1" x14ac:dyDescent="0.25">
      <c r="A191" s="119" t="s">
        <v>77</v>
      </c>
      <c r="B191" s="120" t="s">
        <v>314</v>
      </c>
      <c r="C191" s="163" t="s">
        <v>313</v>
      </c>
      <c r="D191" s="122"/>
      <c r="E191" s="123"/>
      <c r="F191" s="124"/>
      <c r="G191" s="125">
        <f t="shared" si="513"/>
        <v>0</v>
      </c>
      <c r="H191" s="123"/>
      <c r="I191" s="124"/>
      <c r="J191" s="125">
        <f t="shared" si="514"/>
        <v>0</v>
      </c>
      <c r="K191" s="123"/>
      <c r="L191" s="124"/>
      <c r="M191" s="125">
        <f t="shared" si="515"/>
        <v>0</v>
      </c>
      <c r="N191" s="123"/>
      <c r="O191" s="124"/>
      <c r="P191" s="125">
        <f t="shared" si="516"/>
        <v>0</v>
      </c>
      <c r="Q191" s="123"/>
      <c r="R191" s="124"/>
      <c r="S191" s="125">
        <f t="shared" si="517"/>
        <v>0</v>
      </c>
      <c r="T191" s="123"/>
      <c r="U191" s="124"/>
      <c r="V191" s="125">
        <f t="shared" si="518"/>
        <v>0</v>
      </c>
      <c r="W191" s="138">
        <f t="shared" si="519"/>
        <v>0</v>
      </c>
      <c r="X191" s="127">
        <f t="shared" si="520"/>
        <v>0</v>
      </c>
      <c r="Y191" s="127">
        <f t="shared" si="459"/>
        <v>0</v>
      </c>
      <c r="Z191" s="128" t="e">
        <f t="shared" si="460"/>
        <v>#DIV/0!</v>
      </c>
      <c r="AA191" s="282"/>
      <c r="AB191" s="131"/>
      <c r="AC191" s="131"/>
      <c r="AD191" s="131"/>
      <c r="AE191" s="131"/>
      <c r="AF191" s="131"/>
      <c r="AG191" s="131"/>
    </row>
    <row r="192" spans="1:33" ht="30" customHeight="1" x14ac:dyDescent="0.25">
      <c r="A192" s="132" t="s">
        <v>77</v>
      </c>
      <c r="B192" s="133" t="s">
        <v>315</v>
      </c>
      <c r="C192" s="163" t="s">
        <v>313</v>
      </c>
      <c r="D192" s="134"/>
      <c r="E192" s="135"/>
      <c r="F192" s="136"/>
      <c r="G192" s="137">
        <f t="shared" si="513"/>
        <v>0</v>
      </c>
      <c r="H192" s="135"/>
      <c r="I192" s="136"/>
      <c r="J192" s="137">
        <f t="shared" si="514"/>
        <v>0</v>
      </c>
      <c r="K192" s="135"/>
      <c r="L192" s="136"/>
      <c r="M192" s="137">
        <f t="shared" si="515"/>
        <v>0</v>
      </c>
      <c r="N192" s="135"/>
      <c r="O192" s="136"/>
      <c r="P192" s="137">
        <f t="shared" si="516"/>
        <v>0</v>
      </c>
      <c r="Q192" s="135"/>
      <c r="R192" s="136"/>
      <c r="S192" s="137">
        <f t="shared" si="517"/>
        <v>0</v>
      </c>
      <c r="T192" s="135"/>
      <c r="U192" s="136"/>
      <c r="V192" s="137">
        <f t="shared" si="518"/>
        <v>0</v>
      </c>
      <c r="W192" s="138">
        <f t="shared" si="519"/>
        <v>0</v>
      </c>
      <c r="X192" s="127">
        <f t="shared" si="520"/>
        <v>0</v>
      </c>
      <c r="Y192" s="127">
        <f t="shared" si="459"/>
        <v>0</v>
      </c>
      <c r="Z192" s="128" t="e">
        <f t="shared" si="460"/>
        <v>#DIV/0!</v>
      </c>
      <c r="AA192" s="283"/>
      <c r="AB192" s="131"/>
      <c r="AC192" s="131"/>
      <c r="AD192" s="131"/>
      <c r="AE192" s="131"/>
      <c r="AF192" s="131"/>
      <c r="AG192" s="131"/>
    </row>
    <row r="193" spans="1:33" ht="30" customHeight="1" x14ac:dyDescent="0.25">
      <c r="A193" s="132" t="s">
        <v>77</v>
      </c>
      <c r="B193" s="154" t="s">
        <v>316</v>
      </c>
      <c r="C193" s="188" t="s">
        <v>317</v>
      </c>
      <c r="D193" s="148"/>
      <c r="E193" s="135"/>
      <c r="F193" s="136">
        <v>0.22</v>
      </c>
      <c r="G193" s="137">
        <f t="shared" si="513"/>
        <v>0</v>
      </c>
      <c r="H193" s="135"/>
      <c r="I193" s="136">
        <v>0.22</v>
      </c>
      <c r="J193" s="137">
        <f t="shared" si="514"/>
        <v>0</v>
      </c>
      <c r="K193" s="135"/>
      <c r="L193" s="136">
        <v>0.22</v>
      </c>
      <c r="M193" s="137">
        <f t="shared" si="515"/>
        <v>0</v>
      </c>
      <c r="N193" s="135"/>
      <c r="O193" s="136">
        <v>0.22</v>
      </c>
      <c r="P193" s="137">
        <f t="shared" si="516"/>
        <v>0</v>
      </c>
      <c r="Q193" s="135"/>
      <c r="R193" s="136">
        <v>0.22</v>
      </c>
      <c r="S193" s="137">
        <f t="shared" si="517"/>
        <v>0</v>
      </c>
      <c r="T193" s="135"/>
      <c r="U193" s="136">
        <v>0.22</v>
      </c>
      <c r="V193" s="137">
        <f t="shared" si="518"/>
        <v>0</v>
      </c>
      <c r="W193" s="138">
        <f t="shared" si="519"/>
        <v>0</v>
      </c>
      <c r="X193" s="127">
        <f t="shared" si="520"/>
        <v>0</v>
      </c>
      <c r="Y193" s="127">
        <f t="shared" si="459"/>
        <v>0</v>
      </c>
      <c r="Z193" s="128" t="e">
        <f t="shared" si="460"/>
        <v>#DIV/0!</v>
      </c>
      <c r="AA193" s="152"/>
      <c r="AB193" s="7"/>
      <c r="AC193" s="7"/>
      <c r="AD193" s="7"/>
      <c r="AE193" s="7"/>
      <c r="AF193" s="7"/>
      <c r="AG193" s="7"/>
    </row>
    <row r="194" spans="1:33" ht="30" customHeight="1" x14ac:dyDescent="0.25">
      <c r="A194" s="295" t="s">
        <v>318</v>
      </c>
      <c r="B194" s="296"/>
      <c r="C194" s="297"/>
      <c r="D194" s="298"/>
      <c r="E194" s="173">
        <f>E185+E181+E173+E168</f>
        <v>43</v>
      </c>
      <c r="F194" s="189"/>
      <c r="G194" s="299">
        <f t="shared" ref="G194:H194" si="521">G185+G181+G173+G168</f>
        <v>245877.19700000001</v>
      </c>
      <c r="H194" s="173">
        <f t="shared" si="521"/>
        <v>43</v>
      </c>
      <c r="I194" s="189"/>
      <c r="J194" s="299">
        <f t="shared" ref="J194:K194" si="522">J185+J181+J173+J168</f>
        <v>245901.997</v>
      </c>
      <c r="K194" s="173">
        <f t="shared" si="522"/>
        <v>1</v>
      </c>
      <c r="L194" s="189"/>
      <c r="M194" s="299">
        <f t="shared" ref="M194:N194" si="523">M185+M181+M173+M168</f>
        <v>20000</v>
      </c>
      <c r="N194" s="173">
        <f t="shared" si="523"/>
        <v>1</v>
      </c>
      <c r="O194" s="189"/>
      <c r="P194" s="299">
        <f t="shared" ref="P194:Q194" si="524">P185+P181+P173+P168</f>
        <v>20000</v>
      </c>
      <c r="Q194" s="173">
        <f t="shared" si="524"/>
        <v>0</v>
      </c>
      <c r="R194" s="189"/>
      <c r="S194" s="299">
        <f t="shared" ref="S194:T194" si="525">S185+S181+S173+S168</f>
        <v>0</v>
      </c>
      <c r="T194" s="173">
        <f t="shared" si="525"/>
        <v>0</v>
      </c>
      <c r="U194" s="189"/>
      <c r="V194" s="299">
        <f>V185+V181+V173+V168</f>
        <v>0</v>
      </c>
      <c r="W194" s="225">
        <f t="shared" ref="W194:X194" si="526">W185+W168+W181+W173</f>
        <v>265877.19699999999</v>
      </c>
      <c r="X194" s="225">
        <f t="shared" si="526"/>
        <v>265901.99699999997</v>
      </c>
      <c r="Y194" s="225">
        <f t="shared" si="459"/>
        <v>-24.799999999988358</v>
      </c>
      <c r="Z194" s="225">
        <f t="shared" si="460"/>
        <v>-9.3276145076812887E-5</v>
      </c>
      <c r="AA194" s="226"/>
      <c r="AB194" s="7"/>
      <c r="AC194" s="7"/>
      <c r="AD194" s="7"/>
      <c r="AE194" s="7"/>
      <c r="AF194" s="7"/>
      <c r="AG194" s="7"/>
    </row>
    <row r="195" spans="1:33" ht="30" customHeight="1" x14ac:dyDescent="0.25">
      <c r="A195" s="300" t="s">
        <v>319</v>
      </c>
      <c r="B195" s="301"/>
      <c r="C195" s="302"/>
      <c r="D195" s="303"/>
      <c r="E195" s="304"/>
      <c r="F195" s="305"/>
      <c r="G195" s="306">
        <f>G36+G50+G59+G91+G105+G120+G133+G141+G149+G156+G160+G166+G194</f>
        <v>840601.19700000004</v>
      </c>
      <c r="H195" s="304"/>
      <c r="I195" s="305"/>
      <c r="J195" s="306">
        <f>J36+J50+J59+J91+J105+J120+J133+J141+J149+J156+J160+J166+J194</f>
        <v>839164.99799999991</v>
      </c>
      <c r="K195" s="304"/>
      <c r="L195" s="305"/>
      <c r="M195" s="306">
        <f>M36+M50+M59+M91+M105+M120+M133+M141+M149+M156+M160+M166+M194</f>
        <v>20000</v>
      </c>
      <c r="N195" s="304"/>
      <c r="O195" s="305"/>
      <c r="P195" s="306">
        <f>P36+P50+P59+P91+P105+P120+P133+P141+P149+P156+P160+P166+P194</f>
        <v>20000</v>
      </c>
      <c r="Q195" s="304"/>
      <c r="R195" s="305"/>
      <c r="S195" s="306">
        <f>S36+S50+S59+S91+S105+S120+S133+S141+S149+S156+S160+S166+S194</f>
        <v>0</v>
      </c>
      <c r="T195" s="304"/>
      <c r="U195" s="305"/>
      <c r="V195" s="306">
        <f t="shared" ref="V195:Y195" si="527">V36+V50+V59+V91+V105+V120+V133+V141+V149+V156+V160+V166+V194</f>
        <v>0</v>
      </c>
      <c r="W195" s="306">
        <f t="shared" si="527"/>
        <v>860601.19699999993</v>
      </c>
      <c r="X195" s="306">
        <f t="shared" si="527"/>
        <v>859164.99799999991</v>
      </c>
      <c r="Y195" s="306">
        <f t="shared" si="527"/>
        <v>1436.1990000000224</v>
      </c>
      <c r="Z195" s="307">
        <f t="shared" si="460"/>
        <v>1.668832212883876E-3</v>
      </c>
      <c r="AA195" s="308"/>
      <c r="AB195" s="7"/>
      <c r="AC195" s="7"/>
      <c r="AD195" s="7"/>
      <c r="AE195" s="7"/>
      <c r="AF195" s="7"/>
      <c r="AG195" s="7"/>
    </row>
    <row r="196" spans="1:33" ht="15" customHeight="1" x14ac:dyDescent="0.25">
      <c r="A196" s="391"/>
      <c r="B196" s="365"/>
      <c r="C196" s="365"/>
      <c r="D196" s="74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309"/>
      <c r="X196" s="309"/>
      <c r="Y196" s="309"/>
      <c r="Z196" s="309"/>
      <c r="AA196" s="83"/>
      <c r="AB196" s="7"/>
      <c r="AC196" s="7"/>
      <c r="AD196" s="7"/>
      <c r="AE196" s="7"/>
      <c r="AF196" s="7"/>
      <c r="AG196" s="7"/>
    </row>
    <row r="197" spans="1:33" ht="30" customHeight="1" x14ac:dyDescent="0.25">
      <c r="A197" s="392" t="s">
        <v>320</v>
      </c>
      <c r="B197" s="377"/>
      <c r="C197" s="377"/>
      <c r="D197" s="310"/>
      <c r="E197" s="304"/>
      <c r="F197" s="305"/>
      <c r="G197" s="311">
        <f>Фінансування!C27-'Кошторис  витрат'!G195</f>
        <v>0</v>
      </c>
      <c r="H197" s="304"/>
      <c r="I197" s="305"/>
      <c r="J197" s="311">
        <f>Фінансування!C28-'Кошторис  витрат'!J195</f>
        <v>0</v>
      </c>
      <c r="K197" s="304"/>
      <c r="L197" s="305"/>
      <c r="M197" s="311">
        <f>Фінансування!J27-'Кошторис  витрат'!M195</f>
        <v>0</v>
      </c>
      <c r="N197" s="304"/>
      <c r="O197" s="305"/>
      <c r="P197" s="311">
        <f>Фінансування!J28-'Кошторис  витрат'!P195</f>
        <v>0</v>
      </c>
      <c r="Q197" s="304"/>
      <c r="R197" s="305"/>
      <c r="S197" s="311">
        <f>Фінансування!L27-'Кошторис  витрат'!S195</f>
        <v>0</v>
      </c>
      <c r="T197" s="304"/>
      <c r="U197" s="305"/>
      <c r="V197" s="311">
        <f>Фінансування!L28-'Кошторис  витрат'!V195</f>
        <v>0</v>
      </c>
      <c r="W197" s="312">
        <f>Фінансування!N27-'Кошторис  витрат'!W195</f>
        <v>0</v>
      </c>
      <c r="X197" s="312">
        <f>Фінансування!N28-'Кошторис  витрат'!X195</f>
        <v>0</v>
      </c>
      <c r="Y197" s="312"/>
      <c r="Z197" s="312"/>
      <c r="AA197" s="313"/>
      <c r="AB197" s="7"/>
      <c r="AC197" s="7"/>
      <c r="AD197" s="7"/>
      <c r="AE197" s="7"/>
      <c r="AF197" s="7"/>
      <c r="AG197" s="7"/>
    </row>
    <row r="198" spans="1:33" ht="15.75" customHeight="1" x14ac:dyDescent="0.25">
      <c r="A198" s="1"/>
      <c r="B198" s="314"/>
      <c r="C198" s="2"/>
      <c r="D198" s="315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4"/>
      <c r="C199" s="2"/>
      <c r="D199" s="315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4"/>
      <c r="C200" s="2"/>
      <c r="D200" s="315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316"/>
      <c r="B201" s="317"/>
      <c r="C201" s="362" t="s">
        <v>349</v>
      </c>
      <c r="D201" s="315"/>
      <c r="E201" s="318"/>
      <c r="F201" s="318"/>
      <c r="G201" s="70"/>
      <c r="H201" s="382" t="s">
        <v>350</v>
      </c>
      <c r="I201" s="383"/>
      <c r="J201" s="383"/>
      <c r="K201" s="319"/>
      <c r="L201" s="2"/>
      <c r="M201" s="70"/>
      <c r="N201" s="319"/>
      <c r="O201" s="2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2"/>
      <c r="AD201" s="1"/>
      <c r="AE201" s="1"/>
      <c r="AF201" s="1"/>
      <c r="AG201" s="1"/>
    </row>
    <row r="202" spans="1:33" ht="15.75" customHeight="1" x14ac:dyDescent="0.25">
      <c r="A202" s="320"/>
      <c r="B202" s="321"/>
      <c r="C202" s="322" t="s">
        <v>321</v>
      </c>
      <c r="D202" s="323"/>
      <c r="E202" s="324" t="s">
        <v>322</v>
      </c>
      <c r="F202" s="324"/>
      <c r="G202" s="325"/>
      <c r="H202" s="326"/>
      <c r="I202" s="327" t="s">
        <v>323</v>
      </c>
      <c r="J202" s="325"/>
      <c r="K202" s="326"/>
      <c r="L202" s="327"/>
      <c r="M202" s="325"/>
      <c r="N202" s="326"/>
      <c r="O202" s="327"/>
      <c r="P202" s="325"/>
      <c r="Q202" s="325"/>
      <c r="R202" s="325"/>
      <c r="S202" s="325"/>
      <c r="T202" s="325"/>
      <c r="U202" s="325"/>
      <c r="V202" s="325"/>
      <c r="W202" s="328"/>
      <c r="X202" s="328"/>
      <c r="Y202" s="328"/>
      <c r="Z202" s="328"/>
      <c r="AA202" s="329"/>
      <c r="AB202" s="330"/>
      <c r="AC202" s="329"/>
      <c r="AD202" s="330"/>
      <c r="AE202" s="330"/>
      <c r="AF202" s="330"/>
      <c r="AG202" s="330"/>
    </row>
    <row r="203" spans="1:33" ht="15.75" customHeight="1" x14ac:dyDescent="0.25">
      <c r="A203" s="1"/>
      <c r="B203" s="314"/>
      <c r="C203" s="2"/>
      <c r="D203" s="315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1"/>
      <c r="X203" s="71"/>
      <c r="Y203" s="71"/>
      <c r="Z203" s="71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4"/>
      <c r="C204" s="2"/>
      <c r="D204" s="315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1"/>
      <c r="X204" s="71"/>
      <c r="Y204" s="71"/>
      <c r="Z204" s="7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4"/>
      <c r="C205" s="2"/>
      <c r="D205" s="315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1"/>
      <c r="X205" s="71"/>
      <c r="Y205" s="71"/>
      <c r="Z205" s="7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4"/>
      <c r="C206" s="2"/>
      <c r="D206" s="315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1"/>
      <c r="X206" s="331"/>
      <c r="Y206" s="331"/>
      <c r="Z206" s="33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4"/>
      <c r="C207" s="2"/>
      <c r="D207" s="315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1"/>
      <c r="X207" s="331"/>
      <c r="Y207" s="331"/>
      <c r="Z207" s="331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4"/>
      <c r="C208" s="2"/>
      <c r="D208" s="315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1"/>
      <c r="X208" s="331"/>
      <c r="Y208" s="331"/>
      <c r="Z208" s="331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4"/>
      <c r="C209" s="2"/>
      <c r="D209" s="315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1"/>
      <c r="X209" s="331"/>
      <c r="Y209" s="331"/>
      <c r="Z209" s="33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4"/>
      <c r="C210" s="2"/>
      <c r="D210" s="315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1"/>
      <c r="X210" s="331"/>
      <c r="Y210" s="331"/>
      <c r="Z210" s="33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4"/>
      <c r="C211" s="2"/>
      <c r="D211" s="315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1"/>
      <c r="X211" s="331"/>
      <c r="Y211" s="331"/>
      <c r="Z211" s="33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4"/>
      <c r="C212" s="2"/>
      <c r="D212" s="315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1"/>
      <c r="X212" s="331"/>
      <c r="Y212" s="331"/>
      <c r="Z212" s="331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4"/>
      <c r="C213" s="2"/>
      <c r="D213" s="315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1"/>
      <c r="X213" s="331"/>
      <c r="Y213" s="331"/>
      <c r="Z213" s="331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4"/>
      <c r="C214" s="2"/>
      <c r="D214" s="315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1"/>
      <c r="X214" s="331"/>
      <c r="Y214" s="331"/>
      <c r="Z214" s="331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4"/>
      <c r="C215" s="2"/>
      <c r="D215" s="315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1"/>
      <c r="X215" s="331"/>
      <c r="Y215" s="331"/>
      <c r="Z215" s="33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4"/>
      <c r="C216" s="2"/>
      <c r="D216" s="315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1"/>
      <c r="X216" s="331"/>
      <c r="Y216" s="331"/>
      <c r="Z216" s="33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4"/>
      <c r="C217" s="2"/>
      <c r="D217" s="315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1"/>
      <c r="X217" s="331"/>
      <c r="Y217" s="331"/>
      <c r="Z217" s="331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4"/>
      <c r="C218" s="2"/>
      <c r="D218" s="315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1"/>
      <c r="X218" s="331"/>
      <c r="Y218" s="331"/>
      <c r="Z218" s="331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4"/>
      <c r="C219" s="2"/>
      <c r="D219" s="315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1"/>
      <c r="X219" s="331"/>
      <c r="Y219" s="331"/>
      <c r="Z219" s="331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4"/>
      <c r="C220" s="2"/>
      <c r="D220" s="315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1"/>
      <c r="X220" s="331"/>
      <c r="Y220" s="331"/>
      <c r="Z220" s="331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4"/>
      <c r="C221" s="2"/>
      <c r="D221" s="315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1"/>
      <c r="X221" s="331"/>
      <c r="Y221" s="331"/>
      <c r="Z221" s="331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4"/>
      <c r="C222" s="2"/>
      <c r="D222" s="315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1"/>
      <c r="X222" s="331"/>
      <c r="Y222" s="331"/>
      <c r="Z222" s="331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4"/>
      <c r="C223" s="2"/>
      <c r="D223" s="315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1"/>
      <c r="X223" s="331"/>
      <c r="Y223" s="331"/>
      <c r="Z223" s="331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4"/>
      <c r="C224" s="2"/>
      <c r="D224" s="315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1"/>
      <c r="X224" s="331"/>
      <c r="Y224" s="331"/>
      <c r="Z224" s="331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4"/>
      <c r="C225" s="2"/>
      <c r="D225" s="315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1"/>
      <c r="X225" s="331"/>
      <c r="Y225" s="331"/>
      <c r="Z225" s="331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4"/>
      <c r="C226" s="2"/>
      <c r="D226" s="315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1"/>
      <c r="X226" s="331"/>
      <c r="Y226" s="331"/>
      <c r="Z226" s="331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4"/>
      <c r="C227" s="2"/>
      <c r="D227" s="315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1"/>
      <c r="X227" s="331"/>
      <c r="Y227" s="331"/>
      <c r="Z227" s="331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4"/>
      <c r="C228" s="2"/>
      <c r="D228" s="315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1"/>
      <c r="X228" s="331"/>
      <c r="Y228" s="331"/>
      <c r="Z228" s="331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4"/>
      <c r="C229" s="2"/>
      <c r="D229" s="315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1"/>
      <c r="X229" s="331"/>
      <c r="Y229" s="331"/>
      <c r="Z229" s="331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4"/>
      <c r="C230" s="2"/>
      <c r="D230" s="315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1"/>
      <c r="X230" s="331"/>
      <c r="Y230" s="331"/>
      <c r="Z230" s="331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4"/>
      <c r="C231" s="2"/>
      <c r="D231" s="315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1"/>
      <c r="X231" s="331"/>
      <c r="Y231" s="331"/>
      <c r="Z231" s="331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4"/>
      <c r="C232" s="2"/>
      <c r="D232" s="315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1"/>
      <c r="X232" s="331"/>
      <c r="Y232" s="331"/>
      <c r="Z232" s="33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4"/>
      <c r="C233" s="2"/>
      <c r="D233" s="315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1"/>
      <c r="X233" s="331"/>
      <c r="Y233" s="331"/>
      <c r="Z233" s="33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4"/>
      <c r="C234" s="2"/>
      <c r="D234" s="315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1"/>
      <c r="X234" s="331"/>
      <c r="Y234" s="331"/>
      <c r="Z234" s="33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4"/>
      <c r="C235" s="2"/>
      <c r="D235" s="315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1"/>
      <c r="X235" s="331"/>
      <c r="Y235" s="331"/>
      <c r="Z235" s="331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4"/>
      <c r="C236" s="2"/>
      <c r="D236" s="315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1"/>
      <c r="X236" s="331"/>
      <c r="Y236" s="331"/>
      <c r="Z236" s="331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4"/>
      <c r="C237" s="2"/>
      <c r="D237" s="315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1"/>
      <c r="X237" s="331"/>
      <c r="Y237" s="331"/>
      <c r="Z237" s="33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4"/>
      <c r="C238" s="2"/>
      <c r="D238" s="315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1"/>
      <c r="X238" s="331"/>
      <c r="Y238" s="331"/>
      <c r="Z238" s="33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4"/>
      <c r="C239" s="2"/>
      <c r="D239" s="315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1"/>
      <c r="X239" s="331"/>
      <c r="Y239" s="331"/>
      <c r="Z239" s="33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4"/>
      <c r="C240" s="2"/>
      <c r="D240" s="315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1"/>
      <c r="X240" s="331"/>
      <c r="Y240" s="331"/>
      <c r="Z240" s="331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4"/>
      <c r="C241" s="2"/>
      <c r="D241" s="315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1"/>
      <c r="X241" s="331"/>
      <c r="Y241" s="331"/>
      <c r="Z241" s="331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4"/>
      <c r="C242" s="2"/>
      <c r="D242" s="315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1"/>
      <c r="X242" s="331"/>
      <c r="Y242" s="331"/>
      <c r="Z242" s="331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4"/>
      <c r="C243" s="2"/>
      <c r="D243" s="315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1"/>
      <c r="X243" s="331"/>
      <c r="Y243" s="331"/>
      <c r="Z243" s="331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4"/>
      <c r="C244" s="2"/>
      <c r="D244" s="315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1"/>
      <c r="X244" s="331"/>
      <c r="Y244" s="331"/>
      <c r="Z244" s="331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4"/>
      <c r="C245" s="2"/>
      <c r="D245" s="315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1"/>
      <c r="X245" s="331"/>
      <c r="Y245" s="331"/>
      <c r="Z245" s="331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4"/>
      <c r="C246" s="2"/>
      <c r="D246" s="315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1"/>
      <c r="X246" s="331"/>
      <c r="Y246" s="331"/>
      <c r="Z246" s="331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4"/>
      <c r="C247" s="2"/>
      <c r="D247" s="315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1"/>
      <c r="X247" s="331"/>
      <c r="Y247" s="331"/>
      <c r="Z247" s="331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4"/>
      <c r="C248" s="2"/>
      <c r="D248" s="315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1"/>
      <c r="X248" s="331"/>
      <c r="Y248" s="331"/>
      <c r="Z248" s="331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4"/>
      <c r="C249" s="2"/>
      <c r="D249" s="315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1"/>
      <c r="X249" s="331"/>
      <c r="Y249" s="331"/>
      <c r="Z249" s="331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4"/>
      <c r="C250" s="2"/>
      <c r="D250" s="315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1"/>
      <c r="X250" s="331"/>
      <c r="Y250" s="331"/>
      <c r="Z250" s="331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4"/>
      <c r="C251" s="2"/>
      <c r="D251" s="315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1"/>
      <c r="X251" s="331"/>
      <c r="Y251" s="331"/>
      <c r="Z251" s="331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4"/>
      <c r="C252" s="2"/>
      <c r="D252" s="315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1"/>
      <c r="X252" s="331"/>
      <c r="Y252" s="331"/>
      <c r="Z252" s="331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4"/>
      <c r="C253" s="2"/>
      <c r="D253" s="315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1"/>
      <c r="X253" s="331"/>
      <c r="Y253" s="331"/>
      <c r="Z253" s="331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4"/>
      <c r="C254" s="2"/>
      <c r="D254" s="315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1"/>
      <c r="X254" s="331"/>
      <c r="Y254" s="331"/>
      <c r="Z254" s="331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4"/>
      <c r="C255" s="2"/>
      <c r="D255" s="315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1"/>
      <c r="X255" s="331"/>
      <c r="Y255" s="331"/>
      <c r="Z255" s="331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4"/>
      <c r="C256" s="2"/>
      <c r="D256" s="315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1"/>
      <c r="X256" s="331"/>
      <c r="Y256" s="331"/>
      <c r="Z256" s="331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4"/>
      <c r="C257" s="2"/>
      <c r="D257" s="315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1"/>
      <c r="X257" s="331"/>
      <c r="Y257" s="331"/>
      <c r="Z257" s="331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4"/>
      <c r="C258" s="2"/>
      <c r="D258" s="315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1"/>
      <c r="X258" s="331"/>
      <c r="Y258" s="331"/>
      <c r="Z258" s="331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4"/>
      <c r="C259" s="2"/>
      <c r="D259" s="315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1"/>
      <c r="X259" s="331"/>
      <c r="Y259" s="331"/>
      <c r="Z259" s="331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4"/>
      <c r="C260" s="2"/>
      <c r="D260" s="315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1"/>
      <c r="X260" s="331"/>
      <c r="Y260" s="331"/>
      <c r="Z260" s="331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4"/>
      <c r="C261" s="2"/>
      <c r="D261" s="315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1"/>
      <c r="X261" s="331"/>
      <c r="Y261" s="331"/>
      <c r="Z261" s="331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4"/>
      <c r="C262" s="2"/>
      <c r="D262" s="315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1"/>
      <c r="X262" s="331"/>
      <c r="Y262" s="331"/>
      <c r="Z262" s="331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4"/>
      <c r="C263" s="2"/>
      <c r="D263" s="315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1"/>
      <c r="X263" s="331"/>
      <c r="Y263" s="331"/>
      <c r="Z263" s="331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4"/>
      <c r="C264" s="2"/>
      <c r="D264" s="315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1"/>
      <c r="X264" s="331"/>
      <c r="Y264" s="331"/>
      <c r="Z264" s="331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4"/>
      <c r="C265" s="2"/>
      <c r="D265" s="315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1"/>
      <c r="X265" s="331"/>
      <c r="Y265" s="331"/>
      <c r="Z265" s="331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4"/>
      <c r="C266" s="2"/>
      <c r="D266" s="315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1"/>
      <c r="X266" s="331"/>
      <c r="Y266" s="331"/>
      <c r="Z266" s="331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4"/>
      <c r="C267" s="2"/>
      <c r="D267" s="315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1"/>
      <c r="X267" s="331"/>
      <c r="Y267" s="331"/>
      <c r="Z267" s="331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4"/>
      <c r="C268" s="2"/>
      <c r="D268" s="315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1"/>
      <c r="X268" s="331"/>
      <c r="Y268" s="331"/>
      <c r="Z268" s="331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4"/>
      <c r="C269" s="2"/>
      <c r="D269" s="315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1"/>
      <c r="X269" s="331"/>
      <c r="Y269" s="331"/>
      <c r="Z269" s="331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4"/>
      <c r="C270" s="2"/>
      <c r="D270" s="315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1"/>
      <c r="X270" s="331"/>
      <c r="Y270" s="331"/>
      <c r="Z270" s="331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4"/>
      <c r="C271" s="2"/>
      <c r="D271" s="315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1"/>
      <c r="X271" s="331"/>
      <c r="Y271" s="331"/>
      <c r="Z271" s="331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4"/>
      <c r="C272" s="2"/>
      <c r="D272" s="315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1"/>
      <c r="X272" s="331"/>
      <c r="Y272" s="331"/>
      <c r="Z272" s="331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4"/>
      <c r="C273" s="2"/>
      <c r="D273" s="315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1"/>
      <c r="X273" s="331"/>
      <c r="Y273" s="331"/>
      <c r="Z273" s="331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4"/>
      <c r="C274" s="2"/>
      <c r="D274" s="315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1"/>
      <c r="X274" s="331"/>
      <c r="Y274" s="331"/>
      <c r="Z274" s="331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4"/>
      <c r="C275" s="2"/>
      <c r="D275" s="315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1"/>
      <c r="X275" s="331"/>
      <c r="Y275" s="331"/>
      <c r="Z275" s="33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4"/>
      <c r="C276" s="2"/>
      <c r="D276" s="315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1"/>
      <c r="X276" s="331"/>
      <c r="Y276" s="331"/>
      <c r="Z276" s="33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4"/>
      <c r="C277" s="2"/>
      <c r="D277" s="315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1"/>
      <c r="X277" s="331"/>
      <c r="Y277" s="331"/>
      <c r="Z277" s="33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4"/>
      <c r="C278" s="2"/>
      <c r="D278" s="315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1"/>
      <c r="X278" s="331"/>
      <c r="Y278" s="331"/>
      <c r="Z278" s="331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4"/>
      <c r="C279" s="2"/>
      <c r="D279" s="315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1"/>
      <c r="X279" s="331"/>
      <c r="Y279" s="331"/>
      <c r="Z279" s="331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4"/>
      <c r="C280" s="2"/>
      <c r="D280" s="315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1"/>
      <c r="X280" s="331"/>
      <c r="Y280" s="331"/>
      <c r="Z280" s="33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4"/>
      <c r="C281" s="2"/>
      <c r="D281" s="315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1"/>
      <c r="X281" s="331"/>
      <c r="Y281" s="331"/>
      <c r="Z281" s="33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4"/>
      <c r="C282" s="2"/>
      <c r="D282" s="315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1"/>
      <c r="X282" s="331"/>
      <c r="Y282" s="331"/>
      <c r="Z282" s="33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4"/>
      <c r="C283" s="2"/>
      <c r="D283" s="315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1"/>
      <c r="X283" s="331"/>
      <c r="Y283" s="331"/>
      <c r="Z283" s="331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4"/>
      <c r="C284" s="2"/>
      <c r="D284" s="315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1"/>
      <c r="X284" s="331"/>
      <c r="Y284" s="331"/>
      <c r="Z284" s="331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4"/>
      <c r="C285" s="2"/>
      <c r="D285" s="315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1"/>
      <c r="X285" s="331"/>
      <c r="Y285" s="331"/>
      <c r="Z285" s="331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4"/>
      <c r="C286" s="2"/>
      <c r="D286" s="315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1"/>
      <c r="X286" s="331"/>
      <c r="Y286" s="331"/>
      <c r="Z286" s="331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4"/>
      <c r="C287" s="2"/>
      <c r="D287" s="315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1"/>
      <c r="X287" s="331"/>
      <c r="Y287" s="331"/>
      <c r="Z287" s="331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4"/>
      <c r="C288" s="2"/>
      <c r="D288" s="315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1"/>
      <c r="X288" s="331"/>
      <c r="Y288" s="331"/>
      <c r="Z288" s="331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4"/>
      <c r="C289" s="2"/>
      <c r="D289" s="315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1"/>
      <c r="X289" s="331"/>
      <c r="Y289" s="331"/>
      <c r="Z289" s="331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4"/>
      <c r="C290" s="2"/>
      <c r="D290" s="315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1"/>
      <c r="X290" s="331"/>
      <c r="Y290" s="331"/>
      <c r="Z290" s="331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4"/>
      <c r="C291" s="2"/>
      <c r="D291" s="315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1"/>
      <c r="X291" s="331"/>
      <c r="Y291" s="331"/>
      <c r="Z291" s="331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4"/>
      <c r="C292" s="2"/>
      <c r="D292" s="315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1"/>
      <c r="X292" s="331"/>
      <c r="Y292" s="331"/>
      <c r="Z292" s="331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4"/>
      <c r="C293" s="2"/>
      <c r="D293" s="315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1"/>
      <c r="X293" s="331"/>
      <c r="Y293" s="331"/>
      <c r="Z293" s="331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4"/>
      <c r="C294" s="2"/>
      <c r="D294" s="315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1"/>
      <c r="X294" s="331"/>
      <c r="Y294" s="331"/>
      <c r="Z294" s="331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4"/>
      <c r="C295" s="2"/>
      <c r="D295" s="315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1"/>
      <c r="X295" s="331"/>
      <c r="Y295" s="331"/>
      <c r="Z295" s="331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4"/>
      <c r="C296" s="2"/>
      <c r="D296" s="315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1"/>
      <c r="X296" s="331"/>
      <c r="Y296" s="331"/>
      <c r="Z296" s="331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4"/>
      <c r="C297" s="2"/>
      <c r="D297" s="315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1"/>
      <c r="X297" s="331"/>
      <c r="Y297" s="331"/>
      <c r="Z297" s="331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4"/>
      <c r="C298" s="2"/>
      <c r="D298" s="315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1"/>
      <c r="X298" s="331"/>
      <c r="Y298" s="331"/>
      <c r="Z298" s="331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4"/>
      <c r="C299" s="2"/>
      <c r="D299" s="315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1"/>
      <c r="X299" s="331"/>
      <c r="Y299" s="331"/>
      <c r="Z299" s="331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4"/>
      <c r="C300" s="2"/>
      <c r="D300" s="315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1"/>
      <c r="X300" s="331"/>
      <c r="Y300" s="331"/>
      <c r="Z300" s="331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4"/>
      <c r="C301" s="2"/>
      <c r="D301" s="315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1"/>
      <c r="X301" s="331"/>
      <c r="Y301" s="331"/>
      <c r="Z301" s="331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4"/>
      <c r="C302" s="2"/>
      <c r="D302" s="315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1"/>
      <c r="X302" s="331"/>
      <c r="Y302" s="331"/>
      <c r="Z302" s="331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4"/>
      <c r="C303" s="2"/>
      <c r="D303" s="315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1"/>
      <c r="X303" s="331"/>
      <c r="Y303" s="331"/>
      <c r="Z303" s="331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4"/>
      <c r="C304" s="2"/>
      <c r="D304" s="315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1"/>
      <c r="X304" s="331"/>
      <c r="Y304" s="331"/>
      <c r="Z304" s="331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4"/>
      <c r="C305" s="2"/>
      <c r="D305" s="315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1"/>
      <c r="X305" s="331"/>
      <c r="Y305" s="331"/>
      <c r="Z305" s="331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4"/>
      <c r="C306" s="2"/>
      <c r="D306" s="315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1"/>
      <c r="X306" s="331"/>
      <c r="Y306" s="331"/>
      <c r="Z306" s="331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4"/>
      <c r="C307" s="2"/>
      <c r="D307" s="315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1"/>
      <c r="X307" s="331"/>
      <c r="Y307" s="331"/>
      <c r="Z307" s="331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4"/>
      <c r="C308" s="2"/>
      <c r="D308" s="315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1"/>
      <c r="X308" s="331"/>
      <c r="Y308" s="331"/>
      <c r="Z308" s="331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4"/>
      <c r="C309" s="2"/>
      <c r="D309" s="315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1"/>
      <c r="X309" s="331"/>
      <c r="Y309" s="331"/>
      <c r="Z309" s="331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4"/>
      <c r="C310" s="2"/>
      <c r="D310" s="315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1"/>
      <c r="X310" s="331"/>
      <c r="Y310" s="331"/>
      <c r="Z310" s="331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4"/>
      <c r="C311" s="2"/>
      <c r="D311" s="315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1"/>
      <c r="X311" s="331"/>
      <c r="Y311" s="331"/>
      <c r="Z311" s="331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4"/>
      <c r="C312" s="2"/>
      <c r="D312" s="315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1"/>
      <c r="X312" s="331"/>
      <c r="Y312" s="331"/>
      <c r="Z312" s="331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4"/>
      <c r="C313" s="2"/>
      <c r="D313" s="315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1"/>
      <c r="X313" s="331"/>
      <c r="Y313" s="331"/>
      <c r="Z313" s="331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4"/>
      <c r="C314" s="2"/>
      <c r="D314" s="315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1"/>
      <c r="X314" s="331"/>
      <c r="Y314" s="331"/>
      <c r="Z314" s="331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4"/>
      <c r="C315" s="2"/>
      <c r="D315" s="315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1"/>
      <c r="X315" s="331"/>
      <c r="Y315" s="331"/>
      <c r="Z315" s="331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4"/>
      <c r="C316" s="2"/>
      <c r="D316" s="315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1"/>
      <c r="X316" s="331"/>
      <c r="Y316" s="331"/>
      <c r="Z316" s="331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4"/>
      <c r="C317" s="2"/>
      <c r="D317" s="315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1"/>
      <c r="X317" s="331"/>
      <c r="Y317" s="331"/>
      <c r="Z317" s="331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4"/>
      <c r="C318" s="2"/>
      <c r="D318" s="315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1"/>
      <c r="X318" s="331"/>
      <c r="Y318" s="331"/>
      <c r="Z318" s="331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4"/>
      <c r="C319" s="2"/>
      <c r="D319" s="315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1"/>
      <c r="X319" s="331"/>
      <c r="Y319" s="331"/>
      <c r="Z319" s="331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4"/>
      <c r="C320" s="2"/>
      <c r="D320" s="315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1"/>
      <c r="X320" s="331"/>
      <c r="Y320" s="331"/>
      <c r="Z320" s="331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4"/>
      <c r="C321" s="2"/>
      <c r="D321" s="315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1"/>
      <c r="X321" s="331"/>
      <c r="Y321" s="331"/>
      <c r="Z321" s="331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4"/>
      <c r="C322" s="2"/>
      <c r="D322" s="315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1"/>
      <c r="X322" s="331"/>
      <c r="Y322" s="331"/>
      <c r="Z322" s="331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4"/>
      <c r="C323" s="2"/>
      <c r="D323" s="315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1"/>
      <c r="X323" s="331"/>
      <c r="Y323" s="331"/>
      <c r="Z323" s="331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4"/>
      <c r="C324" s="2"/>
      <c r="D324" s="315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1"/>
      <c r="X324" s="331"/>
      <c r="Y324" s="331"/>
      <c r="Z324" s="331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4"/>
      <c r="C325" s="2"/>
      <c r="D325" s="315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1"/>
      <c r="X325" s="331"/>
      <c r="Y325" s="331"/>
      <c r="Z325" s="331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4"/>
      <c r="C326" s="2"/>
      <c r="D326" s="315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1"/>
      <c r="X326" s="331"/>
      <c r="Y326" s="331"/>
      <c r="Z326" s="331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4"/>
      <c r="C327" s="2"/>
      <c r="D327" s="315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1"/>
      <c r="X327" s="331"/>
      <c r="Y327" s="331"/>
      <c r="Z327" s="331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4"/>
      <c r="C328" s="2"/>
      <c r="D328" s="315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1"/>
      <c r="X328" s="331"/>
      <c r="Y328" s="331"/>
      <c r="Z328" s="331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4"/>
      <c r="C329" s="2"/>
      <c r="D329" s="315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1"/>
      <c r="X329" s="331"/>
      <c r="Y329" s="331"/>
      <c r="Z329" s="331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4"/>
      <c r="C330" s="2"/>
      <c r="D330" s="315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1"/>
      <c r="X330" s="331"/>
      <c r="Y330" s="331"/>
      <c r="Z330" s="331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4"/>
      <c r="C331" s="2"/>
      <c r="D331" s="315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1"/>
      <c r="X331" s="331"/>
      <c r="Y331" s="331"/>
      <c r="Z331" s="331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4"/>
      <c r="C332" s="2"/>
      <c r="D332" s="315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1"/>
      <c r="X332" s="331"/>
      <c r="Y332" s="331"/>
      <c r="Z332" s="331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4"/>
      <c r="C333" s="2"/>
      <c r="D333" s="315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1"/>
      <c r="X333" s="331"/>
      <c r="Y333" s="331"/>
      <c r="Z333" s="331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4"/>
      <c r="C334" s="2"/>
      <c r="D334" s="315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1"/>
      <c r="X334" s="331"/>
      <c r="Y334" s="331"/>
      <c r="Z334" s="331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4"/>
      <c r="C335" s="2"/>
      <c r="D335" s="315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1"/>
      <c r="X335" s="331"/>
      <c r="Y335" s="331"/>
      <c r="Z335" s="331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4"/>
      <c r="C336" s="2"/>
      <c r="D336" s="315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1"/>
      <c r="X336" s="331"/>
      <c r="Y336" s="331"/>
      <c r="Z336" s="331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4"/>
      <c r="C337" s="2"/>
      <c r="D337" s="315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1"/>
      <c r="X337" s="331"/>
      <c r="Y337" s="331"/>
      <c r="Z337" s="331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4"/>
      <c r="C338" s="2"/>
      <c r="D338" s="315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1"/>
      <c r="X338" s="331"/>
      <c r="Y338" s="331"/>
      <c r="Z338" s="331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4"/>
      <c r="C339" s="2"/>
      <c r="D339" s="315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1"/>
      <c r="X339" s="331"/>
      <c r="Y339" s="331"/>
      <c r="Z339" s="331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4"/>
      <c r="C340" s="2"/>
      <c r="D340" s="315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1"/>
      <c r="X340" s="331"/>
      <c r="Y340" s="331"/>
      <c r="Z340" s="331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4"/>
      <c r="C341" s="2"/>
      <c r="D341" s="315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1"/>
      <c r="X341" s="331"/>
      <c r="Y341" s="331"/>
      <c r="Z341" s="331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4"/>
      <c r="C342" s="2"/>
      <c r="D342" s="315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1"/>
      <c r="X342" s="331"/>
      <c r="Y342" s="331"/>
      <c r="Z342" s="331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4"/>
      <c r="C343" s="2"/>
      <c r="D343" s="315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1"/>
      <c r="X343" s="331"/>
      <c r="Y343" s="331"/>
      <c r="Z343" s="331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4"/>
      <c r="C344" s="2"/>
      <c r="D344" s="315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1"/>
      <c r="X344" s="331"/>
      <c r="Y344" s="331"/>
      <c r="Z344" s="331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4"/>
      <c r="C345" s="2"/>
      <c r="D345" s="315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1"/>
      <c r="X345" s="331"/>
      <c r="Y345" s="331"/>
      <c r="Z345" s="331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4"/>
      <c r="C346" s="2"/>
      <c r="D346" s="315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1"/>
      <c r="X346" s="331"/>
      <c r="Y346" s="331"/>
      <c r="Z346" s="331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4"/>
      <c r="C347" s="2"/>
      <c r="D347" s="315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1"/>
      <c r="X347" s="331"/>
      <c r="Y347" s="331"/>
      <c r="Z347" s="331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4"/>
      <c r="C348" s="2"/>
      <c r="D348" s="315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1"/>
      <c r="X348" s="331"/>
      <c r="Y348" s="331"/>
      <c r="Z348" s="331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4"/>
      <c r="C349" s="2"/>
      <c r="D349" s="315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1"/>
      <c r="X349" s="331"/>
      <c r="Y349" s="331"/>
      <c r="Z349" s="331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4"/>
      <c r="C350" s="2"/>
      <c r="D350" s="315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1"/>
      <c r="X350" s="331"/>
      <c r="Y350" s="331"/>
      <c r="Z350" s="331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4"/>
      <c r="C351" s="2"/>
      <c r="D351" s="315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1"/>
      <c r="X351" s="331"/>
      <c r="Y351" s="331"/>
      <c r="Z351" s="331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4"/>
      <c r="C352" s="2"/>
      <c r="D352" s="315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1"/>
      <c r="X352" s="331"/>
      <c r="Y352" s="331"/>
      <c r="Z352" s="331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4"/>
      <c r="C353" s="2"/>
      <c r="D353" s="315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1"/>
      <c r="X353" s="331"/>
      <c r="Y353" s="331"/>
      <c r="Z353" s="331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4"/>
      <c r="C354" s="2"/>
      <c r="D354" s="315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1"/>
      <c r="X354" s="331"/>
      <c r="Y354" s="331"/>
      <c r="Z354" s="331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4"/>
      <c r="C355" s="2"/>
      <c r="D355" s="315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1"/>
      <c r="X355" s="331"/>
      <c r="Y355" s="331"/>
      <c r="Z355" s="331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4"/>
      <c r="C356" s="2"/>
      <c r="D356" s="315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1"/>
      <c r="X356" s="331"/>
      <c r="Y356" s="331"/>
      <c r="Z356" s="331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4"/>
      <c r="C357" s="2"/>
      <c r="D357" s="315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1"/>
      <c r="X357" s="331"/>
      <c r="Y357" s="331"/>
      <c r="Z357" s="331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4"/>
      <c r="C358" s="2"/>
      <c r="D358" s="315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1"/>
      <c r="X358" s="331"/>
      <c r="Y358" s="331"/>
      <c r="Z358" s="331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4"/>
      <c r="C359" s="2"/>
      <c r="D359" s="315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1"/>
      <c r="X359" s="331"/>
      <c r="Y359" s="331"/>
      <c r="Z359" s="331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4"/>
      <c r="C360" s="2"/>
      <c r="D360" s="315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1"/>
      <c r="X360" s="331"/>
      <c r="Y360" s="331"/>
      <c r="Z360" s="331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4"/>
      <c r="C361" s="2"/>
      <c r="D361" s="315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1"/>
      <c r="X361" s="331"/>
      <c r="Y361" s="331"/>
      <c r="Z361" s="331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4"/>
      <c r="C362" s="2"/>
      <c r="D362" s="315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1"/>
      <c r="X362" s="331"/>
      <c r="Y362" s="331"/>
      <c r="Z362" s="331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4"/>
      <c r="C363" s="2"/>
      <c r="D363" s="315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1"/>
      <c r="X363" s="331"/>
      <c r="Y363" s="331"/>
      <c r="Z363" s="331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4"/>
      <c r="C364" s="2"/>
      <c r="D364" s="315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1"/>
      <c r="X364" s="331"/>
      <c r="Y364" s="331"/>
      <c r="Z364" s="331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4"/>
      <c r="C365" s="2"/>
      <c r="D365" s="315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1"/>
      <c r="X365" s="331"/>
      <c r="Y365" s="331"/>
      <c r="Z365" s="331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4"/>
      <c r="C366" s="2"/>
      <c r="D366" s="315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1"/>
      <c r="X366" s="331"/>
      <c r="Y366" s="331"/>
      <c r="Z366" s="331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4"/>
      <c r="C367" s="2"/>
      <c r="D367" s="315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1"/>
      <c r="X367" s="331"/>
      <c r="Y367" s="331"/>
      <c r="Z367" s="331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4"/>
      <c r="C368" s="2"/>
      <c r="D368" s="315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1"/>
      <c r="X368" s="331"/>
      <c r="Y368" s="331"/>
      <c r="Z368" s="331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4"/>
      <c r="C369" s="2"/>
      <c r="D369" s="315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1"/>
      <c r="X369" s="331"/>
      <c r="Y369" s="331"/>
      <c r="Z369" s="331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4"/>
      <c r="C370" s="2"/>
      <c r="D370" s="315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1"/>
      <c r="X370" s="331"/>
      <c r="Y370" s="331"/>
      <c r="Z370" s="331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4"/>
      <c r="C371" s="2"/>
      <c r="D371" s="315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1"/>
      <c r="X371" s="331"/>
      <c r="Y371" s="331"/>
      <c r="Z371" s="331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4"/>
      <c r="C372" s="2"/>
      <c r="D372" s="315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1"/>
      <c r="X372" s="331"/>
      <c r="Y372" s="331"/>
      <c r="Z372" s="331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4"/>
      <c r="C373" s="2"/>
      <c r="D373" s="315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1"/>
      <c r="X373" s="331"/>
      <c r="Y373" s="331"/>
      <c r="Z373" s="331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4"/>
      <c r="C374" s="2"/>
      <c r="D374" s="315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1"/>
      <c r="X374" s="331"/>
      <c r="Y374" s="331"/>
      <c r="Z374" s="331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4"/>
      <c r="C375" s="2"/>
      <c r="D375" s="315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1"/>
      <c r="X375" s="331"/>
      <c r="Y375" s="331"/>
      <c r="Z375" s="331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4"/>
      <c r="C376" s="2"/>
      <c r="D376" s="315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1"/>
      <c r="X376" s="331"/>
      <c r="Y376" s="331"/>
      <c r="Z376" s="331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4"/>
      <c r="C377" s="2"/>
      <c r="D377" s="315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1"/>
      <c r="X377" s="331"/>
      <c r="Y377" s="331"/>
      <c r="Z377" s="331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4"/>
      <c r="C378" s="2"/>
      <c r="D378" s="315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1"/>
      <c r="X378" s="331"/>
      <c r="Y378" s="331"/>
      <c r="Z378" s="331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4"/>
      <c r="C379" s="2"/>
      <c r="D379" s="315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1"/>
      <c r="X379" s="331"/>
      <c r="Y379" s="331"/>
      <c r="Z379" s="331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4"/>
      <c r="C380" s="2"/>
      <c r="D380" s="315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1"/>
      <c r="X380" s="331"/>
      <c r="Y380" s="331"/>
      <c r="Z380" s="331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4"/>
      <c r="C381" s="2"/>
      <c r="D381" s="315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1"/>
      <c r="X381" s="331"/>
      <c r="Y381" s="331"/>
      <c r="Z381" s="331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4"/>
      <c r="C382" s="2"/>
      <c r="D382" s="315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1"/>
      <c r="X382" s="331"/>
      <c r="Y382" s="331"/>
      <c r="Z382" s="331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4"/>
      <c r="C383" s="2"/>
      <c r="D383" s="315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1"/>
      <c r="X383" s="331"/>
      <c r="Y383" s="331"/>
      <c r="Z383" s="331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4"/>
      <c r="C384" s="2"/>
      <c r="D384" s="315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1"/>
      <c r="X384" s="331"/>
      <c r="Y384" s="331"/>
      <c r="Z384" s="331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4"/>
      <c r="C385" s="2"/>
      <c r="D385" s="315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1"/>
      <c r="X385" s="331"/>
      <c r="Y385" s="331"/>
      <c r="Z385" s="331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4"/>
      <c r="C386" s="2"/>
      <c r="D386" s="315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1"/>
      <c r="X386" s="331"/>
      <c r="Y386" s="331"/>
      <c r="Z386" s="331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4"/>
      <c r="C387" s="2"/>
      <c r="D387" s="315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1"/>
      <c r="X387" s="331"/>
      <c r="Y387" s="331"/>
      <c r="Z387" s="331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4"/>
      <c r="C388" s="2"/>
      <c r="D388" s="315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1"/>
      <c r="X388" s="331"/>
      <c r="Y388" s="331"/>
      <c r="Z388" s="331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4"/>
      <c r="C389" s="2"/>
      <c r="D389" s="315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1"/>
      <c r="X389" s="331"/>
      <c r="Y389" s="331"/>
      <c r="Z389" s="331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4"/>
      <c r="C390" s="2"/>
      <c r="D390" s="315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1"/>
      <c r="X390" s="331"/>
      <c r="Y390" s="331"/>
      <c r="Z390" s="331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4"/>
      <c r="C391" s="2"/>
      <c r="D391" s="315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1"/>
      <c r="X391" s="331"/>
      <c r="Y391" s="331"/>
      <c r="Z391" s="331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14"/>
      <c r="C392" s="2"/>
      <c r="D392" s="315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1"/>
      <c r="X392" s="331"/>
      <c r="Y392" s="331"/>
      <c r="Z392" s="331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14"/>
      <c r="C393" s="2"/>
      <c r="D393" s="315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1"/>
      <c r="X393" s="331"/>
      <c r="Y393" s="331"/>
      <c r="Z393" s="331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14"/>
      <c r="C394" s="2"/>
      <c r="D394" s="315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1"/>
      <c r="X394" s="331"/>
      <c r="Y394" s="331"/>
      <c r="Z394" s="331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14"/>
      <c r="C395" s="2"/>
      <c r="D395" s="315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1"/>
      <c r="X395" s="331"/>
      <c r="Y395" s="331"/>
      <c r="Z395" s="331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14"/>
      <c r="C396" s="2"/>
      <c r="D396" s="315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1"/>
      <c r="X396" s="331"/>
      <c r="Y396" s="331"/>
      <c r="Z396" s="331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14"/>
      <c r="C397" s="2"/>
      <c r="D397" s="315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1"/>
      <c r="X397" s="331"/>
      <c r="Y397" s="331"/>
      <c r="Z397" s="331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315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1"/>
      <c r="X398" s="331"/>
      <c r="Y398" s="331"/>
      <c r="Z398" s="331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315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1"/>
      <c r="X399" s="331"/>
      <c r="Y399" s="331"/>
      <c r="Z399" s="331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315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1"/>
      <c r="X400" s="331"/>
      <c r="Y400" s="331"/>
      <c r="Z400" s="331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315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1"/>
      <c r="X401" s="331"/>
      <c r="Y401" s="331"/>
      <c r="Z401" s="331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315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1"/>
      <c r="X402" s="331"/>
      <c r="Y402" s="331"/>
      <c r="Z402" s="331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33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33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33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33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33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</sheetData>
  <mergeCells count="26">
    <mergeCell ref="A1:E1"/>
    <mergeCell ref="A7:A9"/>
    <mergeCell ref="B7:B9"/>
    <mergeCell ref="C7:C9"/>
    <mergeCell ref="D7:D9"/>
    <mergeCell ref="E7:J7"/>
    <mergeCell ref="A160:D160"/>
    <mergeCell ref="A196:C196"/>
    <mergeCell ref="A197:C197"/>
    <mergeCell ref="K8:M8"/>
    <mergeCell ref="N8:P8"/>
    <mergeCell ref="E8:G8"/>
    <mergeCell ref="H8:J8"/>
    <mergeCell ref="E57:G58"/>
    <mergeCell ref="H57:J58"/>
    <mergeCell ref="A105:D105"/>
    <mergeCell ref="H201:J201"/>
    <mergeCell ref="Q7:V7"/>
    <mergeCell ref="W7:Z7"/>
    <mergeCell ref="AA7:AA9"/>
    <mergeCell ref="Q8:S8"/>
    <mergeCell ref="T8:V8"/>
    <mergeCell ref="W8:W9"/>
    <mergeCell ref="X8:X9"/>
    <mergeCell ref="Y8:Z8"/>
    <mergeCell ref="K7:P7"/>
  </mergeCells>
  <pageMargins left="0" right="0" top="0.24015748031496062" bottom="0.24015748031496062" header="0" footer="0"/>
  <pageSetup paperSize="9" scale="56" orientation="landscape" r:id="rId1"/>
  <ignoredErrors>
    <ignoredError sqref="B39 B81 B66 B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root</cp:lastModifiedBy>
  <cp:lastPrinted>2023-12-12T19:06:05Z</cp:lastPrinted>
  <dcterms:created xsi:type="dcterms:W3CDTF">2020-11-14T13:09:40Z</dcterms:created>
  <dcterms:modified xsi:type="dcterms:W3CDTF">2023-12-12T19:09:09Z</dcterms:modified>
</cp:coreProperties>
</file>