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7650"/>
  </bookViews>
  <sheets>
    <sheet name="Фінансування" sheetId="1" r:id="rId1"/>
    <sheet name="Кошторис  витрат" sheetId="2" r:id="rId2"/>
    <sheet name="РЕЄСТР" sheetId="3" r:id="rId3"/>
  </sheets>
  <definedNames>
    <definedName name="_xlnm._FilterDatabase" localSheetId="1" hidden="1">'Кошторис  витрат'!$A$10:$AA$188</definedName>
    <definedName name="_xlnm.Print_Area" localSheetId="1">'Кошторис  витрат'!$A$1:$AA$193</definedName>
  </definedNames>
  <calcPr calcId="162913"/>
</workbook>
</file>

<file path=xl/calcChain.xml><?xml version="1.0" encoding="utf-8"?>
<calcChain xmlns="http://schemas.openxmlformats.org/spreadsheetml/2006/main">
  <c r="J36" i="2" l="1"/>
  <c r="X36" i="2" s="1"/>
  <c r="J35" i="2"/>
  <c r="X35" i="2" s="1"/>
  <c r="G38" i="2"/>
  <c r="J38" i="2"/>
  <c r="X38" i="2" s="1"/>
  <c r="M38" i="2"/>
  <c r="P38" i="2"/>
  <c r="S38" i="2"/>
  <c r="V38" i="2"/>
  <c r="G35" i="2"/>
  <c r="W35" i="2" s="1"/>
  <c r="G36" i="2"/>
  <c r="W36" i="2" s="1"/>
  <c r="G22" i="2"/>
  <c r="W38" i="2" l="1"/>
  <c r="Y38" i="2" s="1"/>
  <c r="Y36" i="2"/>
  <c r="Z36" i="2" s="1"/>
  <c r="Y35" i="2"/>
  <c r="Z35" i="2" s="1"/>
  <c r="C66" i="3"/>
  <c r="E66" i="3"/>
  <c r="V24" i="2" l="1"/>
  <c r="S24" i="2"/>
  <c r="P24" i="2"/>
  <c r="M24" i="2"/>
  <c r="H66" i="3" l="1"/>
  <c r="V103" i="2"/>
  <c r="V104" i="2"/>
  <c r="S103" i="2"/>
  <c r="S104" i="2"/>
  <c r="P103" i="2"/>
  <c r="P104" i="2"/>
  <c r="M103" i="2"/>
  <c r="M104" i="2"/>
  <c r="J103" i="2"/>
  <c r="X103" i="2" s="1"/>
  <c r="J104" i="2"/>
  <c r="X104" i="2" s="1"/>
  <c r="G103" i="2"/>
  <c r="W103" i="2" s="1"/>
  <c r="G104" i="2"/>
  <c r="W104" i="2" s="1"/>
  <c r="J24" i="2"/>
  <c r="X24" i="2" s="1"/>
  <c r="G24" i="2"/>
  <c r="W24" i="2" s="1"/>
  <c r="Y104" i="2" l="1"/>
  <c r="Y103" i="2"/>
  <c r="Y24" i="2"/>
  <c r="Z24" i="2" s="1"/>
  <c r="G180" i="2" l="1"/>
  <c r="J27" i="1" l="1"/>
  <c r="J28" i="1"/>
  <c r="H30" i="1"/>
  <c r="G30" i="1"/>
  <c r="F30" i="1"/>
  <c r="E30" i="1"/>
  <c r="D30" i="1"/>
  <c r="J29" i="1"/>
  <c r="N29" i="1" s="1"/>
  <c r="J30" i="1" l="1"/>
  <c r="I29" i="1"/>
  <c r="B29" i="1"/>
  <c r="K29" i="1"/>
  <c r="V184" i="2"/>
  <c r="V183" i="2"/>
  <c r="V182" i="2"/>
  <c r="V181" i="2"/>
  <c r="V180" i="2"/>
  <c r="V179" i="2"/>
  <c r="V178" i="2"/>
  <c r="V177" i="2"/>
  <c r="T176" i="2"/>
  <c r="V175" i="2"/>
  <c r="V174" i="2"/>
  <c r="V173" i="2"/>
  <c r="T172" i="2"/>
  <c r="V171" i="2"/>
  <c r="V170" i="2"/>
  <c r="V169" i="2"/>
  <c r="V168" i="2"/>
  <c r="T167" i="2"/>
  <c r="V166" i="2"/>
  <c r="V165" i="2"/>
  <c r="V164" i="2"/>
  <c r="V163" i="2"/>
  <c r="T162" i="2"/>
  <c r="T160" i="2"/>
  <c r="V159" i="2"/>
  <c r="V158" i="2"/>
  <c r="V157" i="2"/>
  <c r="V156" i="2"/>
  <c r="T154" i="2"/>
  <c r="V153" i="2"/>
  <c r="V152" i="2"/>
  <c r="T150" i="2"/>
  <c r="V149" i="2"/>
  <c r="V148" i="2"/>
  <c r="V147" i="2"/>
  <c r="V146" i="2"/>
  <c r="V145" i="2"/>
  <c r="T143" i="2"/>
  <c r="V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V120" i="2"/>
  <c r="V119" i="2"/>
  <c r="V118" i="2"/>
  <c r="V117" i="2"/>
  <c r="V116" i="2"/>
  <c r="V113" i="2"/>
  <c r="V112" i="2"/>
  <c r="V111" i="2"/>
  <c r="T110" i="2"/>
  <c r="V109" i="2"/>
  <c r="V108" i="2"/>
  <c r="V107" i="2"/>
  <c r="T106" i="2"/>
  <c r="V105" i="2"/>
  <c r="V102" i="2"/>
  <c r="V101" i="2"/>
  <c r="T100" i="2"/>
  <c r="V97" i="2"/>
  <c r="V96" i="2"/>
  <c r="V95" i="2"/>
  <c r="T94" i="2"/>
  <c r="V93" i="2"/>
  <c r="V92" i="2"/>
  <c r="V91" i="2"/>
  <c r="T90" i="2"/>
  <c r="V89" i="2"/>
  <c r="V88" i="2"/>
  <c r="V87" i="2"/>
  <c r="T86" i="2"/>
  <c r="V83" i="2"/>
  <c r="V82" i="2"/>
  <c r="V81" i="2"/>
  <c r="T80" i="2"/>
  <c r="V79" i="2"/>
  <c r="V78" i="2"/>
  <c r="V77" i="2"/>
  <c r="T76" i="2"/>
  <c r="V75" i="2"/>
  <c r="V74" i="2"/>
  <c r="V73" i="2"/>
  <c r="T72" i="2"/>
  <c r="V71" i="2"/>
  <c r="V70" i="2"/>
  <c r="V69" i="2"/>
  <c r="T68" i="2"/>
  <c r="V67" i="2"/>
  <c r="V66" i="2"/>
  <c r="V65" i="2"/>
  <c r="T64" i="2"/>
  <c r="V61" i="2"/>
  <c r="V60" i="2"/>
  <c r="T59" i="2"/>
  <c r="V58" i="2"/>
  <c r="V57" i="2"/>
  <c r="V56" i="2"/>
  <c r="T55" i="2"/>
  <c r="V52" i="2"/>
  <c r="V51" i="2"/>
  <c r="V50" i="2"/>
  <c r="T49" i="2"/>
  <c r="V48" i="2"/>
  <c r="V47" i="2"/>
  <c r="V46" i="2"/>
  <c r="T45" i="2"/>
  <c r="V44" i="2"/>
  <c r="V43" i="2"/>
  <c r="V42" i="2"/>
  <c r="T41" i="2"/>
  <c r="V37" i="2"/>
  <c r="V34" i="2"/>
  <c r="T33" i="2"/>
  <c r="V23" i="2"/>
  <c r="V22" i="2"/>
  <c r="T21" i="2"/>
  <c r="V20" i="2"/>
  <c r="V19" i="2"/>
  <c r="V18" i="2"/>
  <c r="T17" i="2"/>
  <c r="V16" i="2"/>
  <c r="V15" i="2"/>
  <c r="V14" i="2"/>
  <c r="T13" i="2"/>
  <c r="P184" i="2"/>
  <c r="P183" i="2"/>
  <c r="P182" i="2"/>
  <c r="P181" i="2"/>
  <c r="P180" i="2"/>
  <c r="X180" i="2" s="1"/>
  <c r="P179" i="2"/>
  <c r="P178" i="2"/>
  <c r="P177" i="2"/>
  <c r="N176" i="2"/>
  <c r="P175" i="2"/>
  <c r="P174" i="2"/>
  <c r="P173" i="2"/>
  <c r="N172" i="2"/>
  <c r="P171" i="2"/>
  <c r="P170" i="2"/>
  <c r="P169" i="2"/>
  <c r="P168" i="2"/>
  <c r="N167" i="2"/>
  <c r="P166" i="2"/>
  <c r="P165" i="2"/>
  <c r="P164" i="2"/>
  <c r="P163" i="2"/>
  <c r="N162" i="2"/>
  <c r="N160" i="2"/>
  <c r="P159" i="2"/>
  <c r="P158" i="2"/>
  <c r="P157" i="2"/>
  <c r="P156" i="2"/>
  <c r="N154" i="2"/>
  <c r="P153" i="2"/>
  <c r="P152" i="2"/>
  <c r="N150" i="2"/>
  <c r="P149" i="2"/>
  <c r="P148" i="2"/>
  <c r="P147" i="2"/>
  <c r="P146" i="2"/>
  <c r="P145" i="2"/>
  <c r="N143" i="2"/>
  <c r="P142" i="2"/>
  <c r="P141" i="2"/>
  <c r="P140" i="2"/>
  <c r="X140" i="2" s="1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P120" i="2"/>
  <c r="P119" i="2"/>
  <c r="P118" i="2"/>
  <c r="P117" i="2"/>
  <c r="P116" i="2"/>
  <c r="P113" i="2"/>
  <c r="P112" i="2"/>
  <c r="P111" i="2"/>
  <c r="N110" i="2"/>
  <c r="P109" i="2"/>
  <c r="P108" i="2"/>
  <c r="P107" i="2"/>
  <c r="N106" i="2"/>
  <c r="P105" i="2"/>
  <c r="P102" i="2"/>
  <c r="P101" i="2"/>
  <c r="N100" i="2"/>
  <c r="P97" i="2"/>
  <c r="P96" i="2"/>
  <c r="P95" i="2"/>
  <c r="N94" i="2"/>
  <c r="P93" i="2"/>
  <c r="P92" i="2"/>
  <c r="P91" i="2"/>
  <c r="N90" i="2"/>
  <c r="P89" i="2"/>
  <c r="P88" i="2"/>
  <c r="P87" i="2"/>
  <c r="N86" i="2"/>
  <c r="P83" i="2"/>
  <c r="P82" i="2"/>
  <c r="P81" i="2"/>
  <c r="N80" i="2"/>
  <c r="P79" i="2"/>
  <c r="P78" i="2"/>
  <c r="P77" i="2"/>
  <c r="N76" i="2"/>
  <c r="P75" i="2"/>
  <c r="P74" i="2"/>
  <c r="P73" i="2"/>
  <c r="N72" i="2"/>
  <c r="P71" i="2"/>
  <c r="P70" i="2"/>
  <c r="P69" i="2"/>
  <c r="N68" i="2"/>
  <c r="P67" i="2"/>
  <c r="P66" i="2"/>
  <c r="P65" i="2"/>
  <c r="N64" i="2"/>
  <c r="P61" i="2"/>
  <c r="P60" i="2"/>
  <c r="X60" i="2" s="1"/>
  <c r="N59" i="2"/>
  <c r="P58" i="2"/>
  <c r="P57" i="2"/>
  <c r="P56" i="2"/>
  <c r="N55" i="2"/>
  <c r="P52" i="2"/>
  <c r="P51" i="2"/>
  <c r="P50" i="2"/>
  <c r="N49" i="2"/>
  <c r="P48" i="2"/>
  <c r="P47" i="2"/>
  <c r="P46" i="2"/>
  <c r="N45" i="2"/>
  <c r="P44" i="2"/>
  <c r="P43" i="2"/>
  <c r="P42" i="2"/>
  <c r="N41" i="2"/>
  <c r="P37" i="2"/>
  <c r="P34" i="2"/>
  <c r="N33" i="2"/>
  <c r="P23" i="2"/>
  <c r="P22" i="2"/>
  <c r="N21" i="2"/>
  <c r="P20" i="2"/>
  <c r="P19" i="2"/>
  <c r="P18" i="2"/>
  <c r="N17" i="2"/>
  <c r="P16" i="2"/>
  <c r="P15" i="2"/>
  <c r="P14" i="2"/>
  <c r="N13" i="2"/>
  <c r="J184" i="2"/>
  <c r="J183" i="2"/>
  <c r="J182" i="2"/>
  <c r="X182" i="2" s="1"/>
  <c r="J181" i="2"/>
  <c r="X181" i="2" s="1"/>
  <c r="J179" i="2"/>
  <c r="J178" i="2"/>
  <c r="J177" i="2"/>
  <c r="H176" i="2"/>
  <c r="J175" i="2"/>
  <c r="J174" i="2"/>
  <c r="J173" i="2"/>
  <c r="H172" i="2"/>
  <c r="J171" i="2"/>
  <c r="J170" i="2"/>
  <c r="J169" i="2"/>
  <c r="J168" i="2"/>
  <c r="H167" i="2"/>
  <c r="J166" i="2"/>
  <c r="J165" i="2"/>
  <c r="J164" i="2"/>
  <c r="J163" i="2"/>
  <c r="H162" i="2"/>
  <c r="H160" i="2"/>
  <c r="J159" i="2"/>
  <c r="J158" i="2"/>
  <c r="J157" i="2"/>
  <c r="J156" i="2"/>
  <c r="H154" i="2"/>
  <c r="J153" i="2"/>
  <c r="J152" i="2"/>
  <c r="H150" i="2"/>
  <c r="J149" i="2"/>
  <c r="J148" i="2"/>
  <c r="J147" i="2"/>
  <c r="J146" i="2"/>
  <c r="J145" i="2"/>
  <c r="H143" i="2"/>
  <c r="J142" i="2"/>
  <c r="J141" i="2"/>
  <c r="J139" i="2"/>
  <c r="J138" i="2"/>
  <c r="J137" i="2"/>
  <c r="H135" i="2"/>
  <c r="J134" i="2"/>
  <c r="J133" i="2"/>
  <c r="J132" i="2"/>
  <c r="J131" i="2"/>
  <c r="J130" i="2"/>
  <c r="J129" i="2"/>
  <c r="H127" i="2"/>
  <c r="J126" i="2"/>
  <c r="J125" i="2"/>
  <c r="J124" i="2"/>
  <c r="J123" i="2"/>
  <c r="J122" i="2"/>
  <c r="J121" i="2"/>
  <c r="J120" i="2"/>
  <c r="J119" i="2"/>
  <c r="J118" i="2"/>
  <c r="J117" i="2"/>
  <c r="J116" i="2"/>
  <c r="J113" i="2"/>
  <c r="J112" i="2"/>
  <c r="J111" i="2"/>
  <c r="H110" i="2"/>
  <c r="J109" i="2"/>
  <c r="J108" i="2"/>
  <c r="J107" i="2"/>
  <c r="H106" i="2"/>
  <c r="J105" i="2"/>
  <c r="J102" i="2"/>
  <c r="J101" i="2"/>
  <c r="H100" i="2"/>
  <c r="J97" i="2"/>
  <c r="J96" i="2"/>
  <c r="J95" i="2"/>
  <c r="H94" i="2"/>
  <c r="J93" i="2"/>
  <c r="J92" i="2"/>
  <c r="J91" i="2"/>
  <c r="H90" i="2"/>
  <c r="J89" i="2"/>
  <c r="J88" i="2"/>
  <c r="J87" i="2"/>
  <c r="H86" i="2"/>
  <c r="J83" i="2"/>
  <c r="J82" i="2"/>
  <c r="J81" i="2"/>
  <c r="H80" i="2"/>
  <c r="J79" i="2"/>
  <c r="J78" i="2"/>
  <c r="J77" i="2"/>
  <c r="H76" i="2"/>
  <c r="J75" i="2"/>
  <c r="J74" i="2"/>
  <c r="J73" i="2"/>
  <c r="H72" i="2"/>
  <c r="J71" i="2"/>
  <c r="J70" i="2"/>
  <c r="J69" i="2"/>
  <c r="H68" i="2"/>
  <c r="J67" i="2"/>
  <c r="J66" i="2"/>
  <c r="J65" i="2"/>
  <c r="H64" i="2"/>
  <c r="J58" i="2"/>
  <c r="J57" i="2"/>
  <c r="J56" i="2"/>
  <c r="H55" i="2"/>
  <c r="J52" i="2"/>
  <c r="J51" i="2"/>
  <c r="J50" i="2"/>
  <c r="H49" i="2"/>
  <c r="J48" i="2"/>
  <c r="J47" i="2"/>
  <c r="J46" i="2"/>
  <c r="H45" i="2"/>
  <c r="J44" i="2"/>
  <c r="J43" i="2"/>
  <c r="J42" i="2"/>
  <c r="H41" i="2"/>
  <c r="J37" i="2"/>
  <c r="J34" i="2"/>
  <c r="H33" i="2"/>
  <c r="J23" i="2"/>
  <c r="J22" i="2"/>
  <c r="H21" i="2"/>
  <c r="J20" i="2"/>
  <c r="J19" i="2"/>
  <c r="J18" i="2"/>
  <c r="H17" i="2"/>
  <c r="J16" i="2"/>
  <c r="J15" i="2"/>
  <c r="J14" i="2"/>
  <c r="H13" i="2"/>
  <c r="V59" i="2" l="1"/>
  <c r="X43" i="2"/>
  <c r="X47" i="2"/>
  <c r="X51" i="2"/>
  <c r="X57" i="2"/>
  <c r="X102" i="2"/>
  <c r="X112" i="2"/>
  <c r="X118" i="2"/>
  <c r="X122" i="2"/>
  <c r="X126" i="2"/>
  <c r="X131" i="2"/>
  <c r="X149" i="2"/>
  <c r="X159" i="2"/>
  <c r="X164" i="2"/>
  <c r="X120" i="2"/>
  <c r="X124" i="2"/>
  <c r="X133" i="2"/>
  <c r="X142" i="2"/>
  <c r="X147" i="2"/>
  <c r="X157" i="2"/>
  <c r="X166" i="2"/>
  <c r="X170" i="2"/>
  <c r="X174" i="2"/>
  <c r="X178" i="2"/>
  <c r="X129" i="2"/>
  <c r="X109" i="2"/>
  <c r="X113" i="2"/>
  <c r="X119" i="2"/>
  <c r="X123" i="2"/>
  <c r="X132" i="2"/>
  <c r="X137" i="2"/>
  <c r="X141" i="2"/>
  <c r="X146" i="2"/>
  <c r="X156" i="2"/>
  <c r="X165" i="2"/>
  <c r="X169" i="2"/>
  <c r="X173" i="2"/>
  <c r="X183" i="2"/>
  <c r="V106" i="2"/>
  <c r="V162" i="2"/>
  <c r="X61" i="2"/>
  <c r="X59" i="2" s="1"/>
  <c r="J76" i="2"/>
  <c r="V41" i="2"/>
  <c r="V49" i="2"/>
  <c r="V55" i="2"/>
  <c r="V62" i="2" s="1"/>
  <c r="V80" i="2"/>
  <c r="X66" i="2"/>
  <c r="X70" i="2"/>
  <c r="X74" i="2"/>
  <c r="X78" i="2"/>
  <c r="X44" i="2"/>
  <c r="X52" i="2"/>
  <c r="X58" i="2"/>
  <c r="X79" i="2"/>
  <c r="X83" i="2"/>
  <c r="X89" i="2"/>
  <c r="X93" i="2"/>
  <c r="X97" i="2"/>
  <c r="X105" i="2"/>
  <c r="P41" i="2"/>
  <c r="P49" i="2"/>
  <c r="P55" i="2"/>
  <c r="P59" i="2"/>
  <c r="X48" i="2"/>
  <c r="X67" i="2"/>
  <c r="X34" i="2"/>
  <c r="X42" i="2"/>
  <c r="X46" i="2"/>
  <c r="X50" i="2"/>
  <c r="X65" i="2"/>
  <c r="J72" i="2"/>
  <c r="X20" i="2"/>
  <c r="X117" i="2"/>
  <c r="X175" i="2"/>
  <c r="X15" i="2"/>
  <c r="X19" i="2"/>
  <c r="X23" i="2"/>
  <c r="X37" i="2"/>
  <c r="X77" i="2"/>
  <c r="X81" i="2"/>
  <c r="J86" i="2"/>
  <c r="X95" i="2"/>
  <c r="X171" i="2"/>
  <c r="X82" i="2"/>
  <c r="X92" i="2"/>
  <c r="X96" i="2"/>
  <c r="P150" i="2"/>
  <c r="P167" i="2"/>
  <c r="X184" i="2"/>
  <c r="X125" i="2"/>
  <c r="J150" i="2"/>
  <c r="J167" i="2"/>
  <c r="P64" i="2"/>
  <c r="V64" i="2"/>
  <c r="X121" i="2"/>
  <c r="X179" i="2"/>
  <c r="P13" i="2"/>
  <c r="P17" i="2"/>
  <c r="N31" i="2" s="1"/>
  <c r="P31" i="2" s="1"/>
  <c r="X22" i="2"/>
  <c r="P33" i="2"/>
  <c r="N53" i="2"/>
  <c r="V17" i="2"/>
  <c r="T31" i="2" s="1"/>
  <c r="V31" i="2" s="1"/>
  <c r="V33" i="2"/>
  <c r="T53" i="2"/>
  <c r="J55" i="2"/>
  <c r="J62" i="2" s="1"/>
  <c r="X56" i="2"/>
  <c r="J68" i="2"/>
  <c r="X69" i="2"/>
  <c r="X107" i="2"/>
  <c r="X163" i="2"/>
  <c r="X16" i="2"/>
  <c r="J90" i="2"/>
  <c r="X91" i="2"/>
  <c r="X90" i="2" s="1"/>
  <c r="J94" i="2"/>
  <c r="J176" i="2"/>
  <c r="X177" i="2"/>
  <c r="V150" i="2"/>
  <c r="V167" i="2"/>
  <c r="X18" i="2"/>
  <c r="X73" i="2"/>
  <c r="X71" i="2"/>
  <c r="X75" i="2"/>
  <c r="X88" i="2"/>
  <c r="J100" i="2"/>
  <c r="J106" i="2"/>
  <c r="J110" i="2"/>
  <c r="J127" i="2"/>
  <c r="X116" i="2"/>
  <c r="J143" i="2"/>
  <c r="J154" i="2"/>
  <c r="X152" i="2"/>
  <c r="X87" i="2"/>
  <c r="X138" i="2"/>
  <c r="X168" i="2"/>
  <c r="X14" i="2"/>
  <c r="J13" i="2"/>
  <c r="H30" i="2" s="1"/>
  <c r="J21" i="2"/>
  <c r="J33" i="2"/>
  <c r="J41" i="2"/>
  <c r="J45" i="2"/>
  <c r="H53" i="2"/>
  <c r="X108" i="2"/>
  <c r="X111" i="2"/>
  <c r="X110" i="2" s="1"/>
  <c r="X130" i="2"/>
  <c r="X134" i="2"/>
  <c r="X139" i="2"/>
  <c r="X148" i="2"/>
  <c r="X153" i="2"/>
  <c r="X158" i="2"/>
  <c r="P80" i="2"/>
  <c r="P106" i="2"/>
  <c r="P162" i="2"/>
  <c r="X101" i="2"/>
  <c r="X145" i="2"/>
  <c r="P72" i="2"/>
  <c r="P76" i="2"/>
  <c r="P172" i="2"/>
  <c r="P176" i="2"/>
  <c r="V72" i="2"/>
  <c r="V76" i="2"/>
  <c r="V172" i="2"/>
  <c r="V176" i="2"/>
  <c r="P90" i="2"/>
  <c r="P94" i="2"/>
  <c r="P100" i="2"/>
  <c r="N114" i="2"/>
  <c r="P127" i="2"/>
  <c r="P135" i="2"/>
  <c r="P160" i="2"/>
  <c r="V13" i="2"/>
  <c r="V90" i="2"/>
  <c r="V94" i="2"/>
  <c r="V100" i="2"/>
  <c r="T114" i="2"/>
  <c r="V127" i="2"/>
  <c r="V135" i="2"/>
  <c r="V160" i="2"/>
  <c r="H84" i="2"/>
  <c r="H185" i="2"/>
  <c r="J17" i="2"/>
  <c r="H31" i="2" s="1"/>
  <c r="J49" i="2"/>
  <c r="H62" i="2"/>
  <c r="J64" i="2"/>
  <c r="J80" i="2"/>
  <c r="H114" i="2"/>
  <c r="J135" i="2"/>
  <c r="J160" i="2"/>
  <c r="J162" i="2"/>
  <c r="J172" i="2"/>
  <c r="P21" i="2"/>
  <c r="N32" i="2" s="1"/>
  <c r="P32" i="2" s="1"/>
  <c r="P45" i="2"/>
  <c r="N62" i="2"/>
  <c r="P68" i="2"/>
  <c r="N84" i="2"/>
  <c r="P86" i="2"/>
  <c r="P110" i="2"/>
  <c r="P143" i="2"/>
  <c r="P154" i="2"/>
  <c r="N185" i="2"/>
  <c r="V21" i="2"/>
  <c r="T32" i="2" s="1"/>
  <c r="V32" i="2" s="1"/>
  <c r="V45" i="2"/>
  <c r="T62" i="2"/>
  <c r="V68" i="2"/>
  <c r="T84" i="2"/>
  <c r="V86" i="2"/>
  <c r="V110" i="2"/>
  <c r="V143" i="2"/>
  <c r="V154" i="2"/>
  <c r="T185" i="2"/>
  <c r="T30" i="2"/>
  <c r="N30" i="2"/>
  <c r="S153" i="2"/>
  <c r="M153" i="2"/>
  <c r="G153" i="2"/>
  <c r="G159" i="2"/>
  <c r="M159" i="2"/>
  <c r="E176" i="2"/>
  <c r="H32" i="2" l="1"/>
  <c r="J32" i="2" s="1"/>
  <c r="X32" i="2" s="1"/>
  <c r="X45" i="2"/>
  <c r="X160" i="2"/>
  <c r="X150" i="2"/>
  <c r="X176" i="2"/>
  <c r="X162" i="2"/>
  <c r="X33" i="2"/>
  <c r="X41" i="2"/>
  <c r="X172" i="2"/>
  <c r="X135" i="2"/>
  <c r="X167" i="2"/>
  <c r="P185" i="2"/>
  <c r="X64" i="2"/>
  <c r="P62" i="2"/>
  <c r="X143" i="2"/>
  <c r="X80" i="2"/>
  <c r="X49" i="2"/>
  <c r="X94" i="2"/>
  <c r="V53" i="2"/>
  <c r="P53" i="2"/>
  <c r="X76" i="2"/>
  <c r="P98" i="2"/>
  <c r="X17" i="2"/>
  <c r="X55" i="2"/>
  <c r="X62" i="2" s="1"/>
  <c r="X100" i="2"/>
  <c r="X13" i="2"/>
  <c r="X21" i="2"/>
  <c r="X127" i="2"/>
  <c r="P114" i="2"/>
  <c r="P84" i="2"/>
  <c r="X154" i="2"/>
  <c r="X72" i="2"/>
  <c r="X68" i="2"/>
  <c r="V84" i="2"/>
  <c r="J114" i="2"/>
  <c r="J98" i="2"/>
  <c r="X106" i="2"/>
  <c r="V98" i="2"/>
  <c r="J53" i="2"/>
  <c r="V114" i="2"/>
  <c r="W153" i="2"/>
  <c r="Y153" i="2" s="1"/>
  <c r="J84" i="2"/>
  <c r="V185" i="2"/>
  <c r="X86" i="2"/>
  <c r="X98" i="2" s="1"/>
  <c r="J185" i="2"/>
  <c r="J31" i="2"/>
  <c r="T29" i="2"/>
  <c r="V30" i="2"/>
  <c r="V29" i="2" s="1"/>
  <c r="V39" i="2" s="1"/>
  <c r="N29" i="2"/>
  <c r="P30" i="2"/>
  <c r="P29" i="2" s="1"/>
  <c r="P39" i="2" s="1"/>
  <c r="J30" i="2"/>
  <c r="E90" i="2"/>
  <c r="E94" i="2"/>
  <c r="E86" i="2"/>
  <c r="E55" i="2"/>
  <c r="E62" i="2" s="1"/>
  <c r="X53" i="2" l="1"/>
  <c r="H29" i="2"/>
  <c r="X185" i="2"/>
  <c r="P186" i="2"/>
  <c r="X114" i="2"/>
  <c r="X84" i="2"/>
  <c r="V186" i="2"/>
  <c r="L28" i="1" s="1"/>
  <c r="L30" i="1" s="1"/>
  <c r="X30" i="2"/>
  <c r="X31" i="2"/>
  <c r="J29" i="2"/>
  <c r="Q176" i="2"/>
  <c r="K176" i="2"/>
  <c r="Q172" i="2"/>
  <c r="K172" i="2"/>
  <c r="E172" i="2"/>
  <c r="Q167" i="2"/>
  <c r="K167" i="2"/>
  <c r="E167" i="2"/>
  <c r="Q162" i="2"/>
  <c r="K162" i="2"/>
  <c r="E162" i="2"/>
  <c r="G166" i="2"/>
  <c r="Q160" i="2"/>
  <c r="K160" i="2"/>
  <c r="E160" i="2"/>
  <c r="Q154" i="2"/>
  <c r="K154" i="2"/>
  <c r="E154" i="2"/>
  <c r="E150" i="2"/>
  <c r="Q143" i="2"/>
  <c r="K143" i="2"/>
  <c r="E143" i="2"/>
  <c r="Q135" i="2"/>
  <c r="K135" i="2"/>
  <c r="E135" i="2"/>
  <c r="Q127" i="2"/>
  <c r="K127" i="2"/>
  <c r="E127" i="2"/>
  <c r="Q110" i="2"/>
  <c r="K110" i="2"/>
  <c r="E110" i="2"/>
  <c r="Q106" i="2"/>
  <c r="K106" i="2"/>
  <c r="E106" i="2"/>
  <c r="Q100" i="2"/>
  <c r="K100" i="2"/>
  <c r="E100" i="2"/>
  <c r="Q94" i="2"/>
  <c r="K94" i="2"/>
  <c r="Q90" i="2"/>
  <c r="K90" i="2"/>
  <c r="Q86" i="2"/>
  <c r="K86" i="2"/>
  <c r="Q80" i="2"/>
  <c r="K80" i="2"/>
  <c r="E80" i="2"/>
  <c r="Q76" i="2"/>
  <c r="K76" i="2"/>
  <c r="E76" i="2"/>
  <c r="Q72" i="2"/>
  <c r="K72" i="2"/>
  <c r="E72" i="2"/>
  <c r="Q68" i="2"/>
  <c r="K68" i="2"/>
  <c r="E68" i="2"/>
  <c r="Q64" i="2"/>
  <c r="K64" i="2"/>
  <c r="E64" i="2"/>
  <c r="E49" i="2"/>
  <c r="K49" i="2"/>
  <c r="Q49" i="2"/>
  <c r="Q45" i="2"/>
  <c r="K45" i="2"/>
  <c r="E45" i="2"/>
  <c r="Q41" i="2"/>
  <c r="K41" i="2"/>
  <c r="E41" i="2"/>
  <c r="Q33" i="2"/>
  <c r="K33" i="2"/>
  <c r="E33" i="2"/>
  <c r="E21" i="2"/>
  <c r="K21" i="2"/>
  <c r="Q21" i="2"/>
  <c r="Q17" i="2"/>
  <c r="K17" i="2"/>
  <c r="E17" i="2"/>
  <c r="Q13" i="2"/>
  <c r="K13" i="2"/>
  <c r="E13" i="2"/>
  <c r="J39" i="2" l="1"/>
  <c r="J186" i="2" s="1"/>
  <c r="C28" i="1" s="1"/>
  <c r="V188" i="2"/>
  <c r="X29" i="2"/>
  <c r="X39" i="2" s="1"/>
  <c r="X186" i="2" s="1"/>
  <c r="E185" i="2"/>
  <c r="K53" i="2"/>
  <c r="E84" i="2"/>
  <c r="K185" i="2"/>
  <c r="Q53" i="2"/>
  <c r="E53" i="2"/>
  <c r="Q185" i="2"/>
  <c r="C30" i="1" l="1"/>
  <c r="N28" i="1"/>
  <c r="B28" i="1" s="1"/>
  <c r="B30" i="1" s="1"/>
  <c r="J188" i="2"/>
  <c r="X188" i="2"/>
  <c r="M95" i="2"/>
  <c r="E114" i="2"/>
  <c r="Q114" i="2"/>
  <c r="K114" i="2"/>
  <c r="Q150" i="2"/>
  <c r="K150" i="2"/>
  <c r="K59" i="2"/>
  <c r="M184" i="2"/>
  <c r="G184" i="2"/>
  <c r="G183" i="2"/>
  <c r="Q59" i="2"/>
  <c r="N30" i="1" l="1"/>
  <c r="I28" i="1"/>
  <c r="I30" i="1" s="1"/>
  <c r="K28" i="1"/>
  <c r="K30" i="1" s="1"/>
  <c r="M29" i="1"/>
  <c r="M30" i="1" s="1"/>
  <c r="A5" i="2"/>
  <c r="A4" i="2"/>
  <c r="A3" i="2"/>
  <c r="A2" i="2"/>
  <c r="S183" i="2" l="1"/>
  <c r="M183" i="2"/>
  <c r="S182" i="2"/>
  <c r="M182" i="2"/>
  <c r="G182" i="2"/>
  <c r="S181" i="2"/>
  <c r="M181" i="2"/>
  <c r="G181" i="2"/>
  <c r="S180" i="2"/>
  <c r="M180" i="2"/>
  <c r="S179" i="2"/>
  <c r="M179" i="2"/>
  <c r="G179" i="2"/>
  <c r="S178" i="2"/>
  <c r="M178" i="2"/>
  <c r="G178" i="2"/>
  <c r="S177" i="2"/>
  <c r="M177" i="2"/>
  <c r="G177" i="2"/>
  <c r="S175" i="2"/>
  <c r="M175" i="2"/>
  <c r="G175" i="2"/>
  <c r="S174" i="2"/>
  <c r="M174" i="2"/>
  <c r="G174" i="2"/>
  <c r="S173" i="2"/>
  <c r="M173" i="2"/>
  <c r="G173" i="2"/>
  <c r="S170" i="2"/>
  <c r="M170" i="2"/>
  <c r="G170" i="2"/>
  <c r="S169" i="2"/>
  <c r="M169" i="2"/>
  <c r="G169" i="2"/>
  <c r="S168" i="2"/>
  <c r="M168" i="2"/>
  <c r="G168" i="2"/>
  <c r="S166" i="2"/>
  <c r="M166" i="2"/>
  <c r="S165" i="2"/>
  <c r="M165" i="2"/>
  <c r="G165" i="2"/>
  <c r="S164" i="2"/>
  <c r="M164" i="2"/>
  <c r="G164" i="2"/>
  <c r="S163" i="2"/>
  <c r="M163" i="2"/>
  <c r="G163" i="2"/>
  <c r="S158" i="2"/>
  <c r="M158" i="2"/>
  <c r="G158" i="2"/>
  <c r="S157" i="2"/>
  <c r="M157" i="2"/>
  <c r="G157" i="2"/>
  <c r="S156" i="2"/>
  <c r="M156" i="2"/>
  <c r="G156" i="2"/>
  <c r="S152" i="2"/>
  <c r="M152" i="2"/>
  <c r="G152" i="2"/>
  <c r="S148" i="2"/>
  <c r="M148" i="2"/>
  <c r="G148" i="2"/>
  <c r="S147" i="2"/>
  <c r="M147" i="2"/>
  <c r="G147" i="2"/>
  <c r="S146" i="2"/>
  <c r="M146" i="2"/>
  <c r="G146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6" i="2"/>
  <c r="S134" i="2" s="1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20" i="2"/>
  <c r="M120" i="2"/>
  <c r="G120" i="2"/>
  <c r="S119" i="2"/>
  <c r="M119" i="2"/>
  <c r="M126" i="2" s="1"/>
  <c r="G119" i="2"/>
  <c r="S118" i="2"/>
  <c r="M118" i="2"/>
  <c r="G118" i="2"/>
  <c r="S117" i="2"/>
  <c r="M117" i="2"/>
  <c r="G117" i="2"/>
  <c r="S116" i="2"/>
  <c r="M116" i="2"/>
  <c r="G116" i="2"/>
  <c r="S113" i="2"/>
  <c r="M113" i="2"/>
  <c r="G113" i="2"/>
  <c r="S112" i="2"/>
  <c r="M112" i="2"/>
  <c r="G112" i="2"/>
  <c r="S111" i="2"/>
  <c r="M111" i="2"/>
  <c r="G111" i="2"/>
  <c r="S109" i="2"/>
  <c r="M109" i="2"/>
  <c r="G109" i="2"/>
  <c r="S108" i="2"/>
  <c r="M108" i="2"/>
  <c r="G108" i="2"/>
  <c r="S107" i="2"/>
  <c r="M107" i="2"/>
  <c r="G107" i="2"/>
  <c r="S105" i="2"/>
  <c r="M105" i="2"/>
  <c r="G105" i="2"/>
  <c r="S102" i="2"/>
  <c r="M102" i="2"/>
  <c r="G102" i="2"/>
  <c r="S101" i="2"/>
  <c r="M101" i="2"/>
  <c r="G101" i="2"/>
  <c r="S97" i="2"/>
  <c r="M97" i="2"/>
  <c r="G97" i="2"/>
  <c r="S96" i="2"/>
  <c r="M96" i="2"/>
  <c r="G96" i="2"/>
  <c r="S95" i="2"/>
  <c r="G95" i="2"/>
  <c r="S93" i="2"/>
  <c r="M93" i="2"/>
  <c r="G93" i="2"/>
  <c r="S92" i="2"/>
  <c r="M92" i="2"/>
  <c r="G92" i="2"/>
  <c r="S91" i="2"/>
  <c r="M91" i="2"/>
  <c r="G91" i="2"/>
  <c r="S89" i="2"/>
  <c r="M89" i="2"/>
  <c r="G89" i="2"/>
  <c r="S88" i="2"/>
  <c r="M88" i="2"/>
  <c r="G88" i="2"/>
  <c r="S87" i="2"/>
  <c r="M87" i="2"/>
  <c r="G87" i="2"/>
  <c r="S83" i="2"/>
  <c r="M83" i="2"/>
  <c r="G83" i="2"/>
  <c r="S82" i="2"/>
  <c r="M82" i="2"/>
  <c r="G82" i="2"/>
  <c r="S81" i="2"/>
  <c r="M81" i="2"/>
  <c r="G81" i="2"/>
  <c r="K84" i="2"/>
  <c r="S79" i="2"/>
  <c r="M79" i="2"/>
  <c r="G79" i="2"/>
  <c r="S78" i="2"/>
  <c r="M78" i="2"/>
  <c r="G78" i="2"/>
  <c r="S77" i="2"/>
  <c r="M77" i="2"/>
  <c r="G77" i="2"/>
  <c r="S75" i="2"/>
  <c r="M75" i="2"/>
  <c r="G75" i="2"/>
  <c r="S74" i="2"/>
  <c r="M74" i="2"/>
  <c r="G74" i="2"/>
  <c r="S73" i="2"/>
  <c r="M73" i="2"/>
  <c r="G73" i="2"/>
  <c r="S71" i="2"/>
  <c r="M71" i="2"/>
  <c r="G71" i="2"/>
  <c r="S70" i="2"/>
  <c r="M70" i="2"/>
  <c r="G70" i="2"/>
  <c r="S69" i="2"/>
  <c r="M69" i="2"/>
  <c r="G69" i="2"/>
  <c r="S67" i="2"/>
  <c r="M67" i="2"/>
  <c r="G67" i="2"/>
  <c r="S66" i="2"/>
  <c r="M66" i="2"/>
  <c r="G66" i="2"/>
  <c r="S65" i="2"/>
  <c r="M65" i="2"/>
  <c r="G65" i="2"/>
  <c r="S61" i="2"/>
  <c r="M61" i="2"/>
  <c r="S60" i="2"/>
  <c r="M60" i="2"/>
  <c r="S58" i="2"/>
  <c r="M58" i="2"/>
  <c r="G58" i="2"/>
  <c r="S57" i="2"/>
  <c r="M57" i="2"/>
  <c r="G57" i="2"/>
  <c r="S56" i="2"/>
  <c r="M56" i="2"/>
  <c r="G56" i="2"/>
  <c r="Q55" i="2"/>
  <c r="Q62" i="2" s="1"/>
  <c r="K55" i="2"/>
  <c r="K62" i="2" s="1"/>
  <c r="S52" i="2"/>
  <c r="M52" i="2"/>
  <c r="G52" i="2"/>
  <c r="S51" i="2"/>
  <c r="M51" i="2"/>
  <c r="G51" i="2"/>
  <c r="S50" i="2"/>
  <c r="M50" i="2"/>
  <c r="G50" i="2"/>
  <c r="S48" i="2"/>
  <c r="M48" i="2"/>
  <c r="G48" i="2"/>
  <c r="S47" i="2"/>
  <c r="M47" i="2"/>
  <c r="G47" i="2"/>
  <c r="S46" i="2"/>
  <c r="M46" i="2"/>
  <c r="G46" i="2"/>
  <c r="S44" i="2"/>
  <c r="M44" i="2"/>
  <c r="G44" i="2"/>
  <c r="S43" i="2"/>
  <c r="M43" i="2"/>
  <c r="G43" i="2"/>
  <c r="S42" i="2"/>
  <c r="M42" i="2"/>
  <c r="G42" i="2"/>
  <c r="S37" i="2"/>
  <c r="M37" i="2"/>
  <c r="G37" i="2"/>
  <c r="S34" i="2"/>
  <c r="M34" i="2"/>
  <c r="G34" i="2"/>
  <c r="S23" i="2"/>
  <c r="M23" i="2"/>
  <c r="G23" i="2"/>
  <c r="S22" i="2"/>
  <c r="M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61" i="2" l="1"/>
  <c r="Y61" i="2" s="1"/>
  <c r="W180" i="2"/>
  <c r="Y180" i="2" s="1"/>
  <c r="Z180" i="2" s="1"/>
  <c r="W183" i="2"/>
  <c r="Y183" i="2" s="1"/>
  <c r="W34" i="2"/>
  <c r="W14" i="2"/>
  <c r="Y14" i="2" s="1"/>
  <c r="W47" i="2"/>
  <c r="Y47" i="2" s="1"/>
  <c r="W52" i="2"/>
  <c r="Y52" i="2" s="1"/>
  <c r="W57" i="2"/>
  <c r="Y57" i="2" s="1"/>
  <c r="W67" i="2"/>
  <c r="Y67" i="2" s="1"/>
  <c r="W73" i="2"/>
  <c r="Y73" i="2" s="1"/>
  <c r="W78" i="2"/>
  <c r="Y78" i="2" s="1"/>
  <c r="W87" i="2"/>
  <c r="Y87" i="2" s="1"/>
  <c r="W92" i="2"/>
  <c r="Y92" i="2" s="1"/>
  <c r="W96" i="2"/>
  <c r="Y96" i="2" s="1"/>
  <c r="W105" i="2"/>
  <c r="Y105" i="2" s="1"/>
  <c r="W111" i="2"/>
  <c r="Y111" i="2" s="1"/>
  <c r="W117" i="2"/>
  <c r="Y117" i="2" s="1"/>
  <c r="W121" i="2"/>
  <c r="Y121" i="2" s="1"/>
  <c r="W125" i="2"/>
  <c r="Y125" i="2" s="1"/>
  <c r="W129" i="2"/>
  <c r="Y129" i="2" s="1"/>
  <c r="W133" i="2"/>
  <c r="Y133" i="2" s="1"/>
  <c r="W140" i="2"/>
  <c r="Y140" i="2" s="1"/>
  <c r="W147" i="2"/>
  <c r="Y147" i="2" s="1"/>
  <c r="W157" i="2"/>
  <c r="Y157" i="2" s="1"/>
  <c r="W165" i="2"/>
  <c r="Y165" i="2" s="1"/>
  <c r="W169" i="2"/>
  <c r="Y169" i="2" s="1"/>
  <c r="W175" i="2"/>
  <c r="Y175" i="2" s="1"/>
  <c r="W19" i="2"/>
  <c r="Y19" i="2" s="1"/>
  <c r="W42" i="2"/>
  <c r="Y42" i="2" s="1"/>
  <c r="W18" i="2"/>
  <c r="S64" i="2"/>
  <c r="W16" i="2"/>
  <c r="Y16" i="2" s="1"/>
  <c r="W22" i="2"/>
  <c r="W37" i="2"/>
  <c r="Y37" i="2" s="1"/>
  <c r="Z37" i="2" s="1"/>
  <c r="W44" i="2"/>
  <c r="Y44" i="2" s="1"/>
  <c r="W50" i="2"/>
  <c r="W60" i="2"/>
  <c r="W65" i="2"/>
  <c r="W70" i="2"/>
  <c r="Y70" i="2" s="1"/>
  <c r="W75" i="2"/>
  <c r="Y75" i="2" s="1"/>
  <c r="W82" i="2"/>
  <c r="Y82" i="2" s="1"/>
  <c r="W89" i="2"/>
  <c r="Y89" i="2" s="1"/>
  <c r="W95" i="2"/>
  <c r="Y95" i="2" s="1"/>
  <c r="W101" i="2"/>
  <c r="W108" i="2"/>
  <c r="Y108" i="2" s="1"/>
  <c r="W113" i="2"/>
  <c r="Y113" i="2" s="1"/>
  <c r="W119" i="2"/>
  <c r="Y119" i="2" s="1"/>
  <c r="W123" i="2"/>
  <c r="Y123" i="2" s="1"/>
  <c r="Z123" i="2" s="1"/>
  <c r="S135" i="2"/>
  <c r="W131" i="2"/>
  <c r="Y131" i="2" s="1"/>
  <c r="W138" i="2"/>
  <c r="Y138" i="2" s="1"/>
  <c r="W145" i="2"/>
  <c r="Y145" i="2" s="1"/>
  <c r="W152" i="2"/>
  <c r="W163" i="2"/>
  <c r="W173" i="2"/>
  <c r="W178" i="2"/>
  <c r="Y178" i="2" s="1"/>
  <c r="W181" i="2"/>
  <c r="Y181" i="2" s="1"/>
  <c r="W15" i="2"/>
  <c r="Y15" i="2" s="1"/>
  <c r="S17" i="2"/>
  <c r="Q31" i="2" s="1"/>
  <c r="S31" i="2" s="1"/>
  <c r="W20" i="2"/>
  <c r="Y20" i="2" s="1"/>
  <c r="W23" i="2"/>
  <c r="Y23" i="2" s="1"/>
  <c r="Z23" i="2" s="1"/>
  <c r="S33" i="2"/>
  <c r="W43" i="2"/>
  <c r="Y43" i="2" s="1"/>
  <c r="W46" i="2"/>
  <c r="W48" i="2"/>
  <c r="Y48" i="2" s="1"/>
  <c r="W51" i="2"/>
  <c r="Y51" i="2" s="1"/>
  <c r="W56" i="2"/>
  <c r="S55" i="2"/>
  <c r="W58" i="2"/>
  <c r="Y58" i="2" s="1"/>
  <c r="W66" i="2"/>
  <c r="Y66" i="2" s="1"/>
  <c r="W69" i="2"/>
  <c r="S68" i="2"/>
  <c r="W71" i="2"/>
  <c r="Y71" i="2" s="1"/>
  <c r="M72" i="2"/>
  <c r="W74" i="2"/>
  <c r="Y74" i="2" s="1"/>
  <c r="W77" i="2"/>
  <c r="S76" i="2"/>
  <c r="W79" i="2"/>
  <c r="Y79" i="2" s="1"/>
  <c r="W81" i="2"/>
  <c r="S80" i="2"/>
  <c r="W83" i="2"/>
  <c r="Y83" i="2" s="1"/>
  <c r="M86" i="2"/>
  <c r="W88" i="2"/>
  <c r="Y88" i="2" s="1"/>
  <c r="W91" i="2"/>
  <c r="W93" i="2"/>
  <c r="Y93" i="2" s="1"/>
  <c r="S94" i="2"/>
  <c r="M94" i="2"/>
  <c r="W97" i="2"/>
  <c r="Y97" i="2" s="1"/>
  <c r="W102" i="2"/>
  <c r="Y102" i="2" s="1"/>
  <c r="W107" i="2"/>
  <c r="S106" i="2"/>
  <c r="W109" i="2"/>
  <c r="Y109" i="2" s="1"/>
  <c r="M110" i="2"/>
  <c r="W112" i="2"/>
  <c r="Y112" i="2" s="1"/>
  <c r="W116" i="2"/>
  <c r="Y116" i="2" s="1"/>
  <c r="S127" i="2"/>
  <c r="W118" i="2"/>
  <c r="Y118" i="2" s="1"/>
  <c r="W120" i="2"/>
  <c r="Y120" i="2" s="1"/>
  <c r="W122" i="2"/>
  <c r="Y122" i="2" s="1"/>
  <c r="W124" i="2"/>
  <c r="Y124" i="2" s="1"/>
  <c r="W130" i="2"/>
  <c r="W132" i="2"/>
  <c r="Y132" i="2" s="1"/>
  <c r="W137" i="2"/>
  <c r="Y137" i="2" s="1"/>
  <c r="W139" i="2"/>
  <c r="Y139" i="2" s="1"/>
  <c r="Z139" i="2" s="1"/>
  <c r="W141" i="2"/>
  <c r="Y141" i="2" s="1"/>
  <c r="W146" i="2"/>
  <c r="Y146" i="2" s="1"/>
  <c r="W148" i="2"/>
  <c r="Y148" i="2" s="1"/>
  <c r="W156" i="2"/>
  <c r="Y156" i="2" s="1"/>
  <c r="W158" i="2"/>
  <c r="Y158" i="2" s="1"/>
  <c r="W164" i="2"/>
  <c r="Y164" i="2" s="1"/>
  <c r="W166" i="2"/>
  <c r="Y166" i="2" s="1"/>
  <c r="W168" i="2"/>
  <c r="W170" i="2"/>
  <c r="Y170" i="2" s="1"/>
  <c r="W174" i="2"/>
  <c r="Y174" i="2" s="1"/>
  <c r="W177" i="2"/>
  <c r="W179" i="2"/>
  <c r="Y179" i="2" s="1"/>
  <c r="W182" i="2"/>
  <c r="Y182" i="2" s="1"/>
  <c r="S13" i="2"/>
  <c r="Q30" i="2" s="1"/>
  <c r="S45" i="2"/>
  <c r="S59" i="2"/>
  <c r="S62" i="2" s="1"/>
  <c r="S90" i="2"/>
  <c r="M100" i="2"/>
  <c r="S172" i="2"/>
  <c r="S21" i="2"/>
  <c r="Q32" i="2" s="1"/>
  <c r="S32" i="2" s="1"/>
  <c r="M33" i="2"/>
  <c r="S41" i="2"/>
  <c r="M45" i="2"/>
  <c r="S49" i="2"/>
  <c r="S154" i="2"/>
  <c r="M176" i="2"/>
  <c r="M55" i="2"/>
  <c r="M68" i="2"/>
  <c r="M13" i="2"/>
  <c r="S72" i="2"/>
  <c r="M76" i="2"/>
  <c r="S100" i="2"/>
  <c r="M21" i="2"/>
  <c r="K32" i="2" s="1"/>
  <c r="M32" i="2" s="1"/>
  <c r="M41" i="2"/>
  <c r="M49" i="2"/>
  <c r="M64" i="2"/>
  <c r="M80" i="2"/>
  <c r="S86" i="2"/>
  <c r="M90" i="2"/>
  <c r="M106" i="2"/>
  <c r="S110" i="2"/>
  <c r="M127" i="2"/>
  <c r="M172" i="2"/>
  <c r="G17" i="2"/>
  <c r="G33" i="2"/>
  <c r="G45" i="2"/>
  <c r="G55" i="2"/>
  <c r="G68" i="2"/>
  <c r="G76" i="2"/>
  <c r="G80" i="2"/>
  <c r="G90" i="2"/>
  <c r="G106" i="2"/>
  <c r="M160" i="2"/>
  <c r="M154" i="2"/>
  <c r="G162" i="2"/>
  <c r="S171" i="2"/>
  <c r="S167" i="2" s="1"/>
  <c r="S162" i="2"/>
  <c r="G172" i="2"/>
  <c r="G13" i="2"/>
  <c r="M17" i="2"/>
  <c r="K31" i="2" s="1"/>
  <c r="M31" i="2" s="1"/>
  <c r="G21" i="2"/>
  <c r="G41" i="2"/>
  <c r="G49" i="2"/>
  <c r="G64" i="2"/>
  <c r="G72" i="2"/>
  <c r="G86" i="2"/>
  <c r="G94" i="2"/>
  <c r="G100" i="2"/>
  <c r="G110" i="2"/>
  <c r="G126" i="2"/>
  <c r="W126" i="2" s="1"/>
  <c r="Y126" i="2" s="1"/>
  <c r="G154" i="2"/>
  <c r="M171" i="2"/>
  <c r="M167" i="2" s="1"/>
  <c r="M162" i="2"/>
  <c r="G176" i="2"/>
  <c r="S184" i="2"/>
  <c r="W184" i="2" s="1"/>
  <c r="Y184" i="2" s="1"/>
  <c r="M59" i="2"/>
  <c r="G134" i="2"/>
  <c r="G171" i="2"/>
  <c r="S159" i="2"/>
  <c r="Q84" i="2"/>
  <c r="M134" i="2"/>
  <c r="M142" i="2" s="1"/>
  <c r="M143" i="2" s="1"/>
  <c r="S142" i="2"/>
  <c r="S143" i="2" s="1"/>
  <c r="S114" i="2" l="1"/>
  <c r="W17" i="2"/>
  <c r="Y17" i="2" s="1"/>
  <c r="M53" i="2"/>
  <c r="S53" i="2"/>
  <c r="W45" i="2"/>
  <c r="Y45" i="2" s="1"/>
  <c r="S98" i="2"/>
  <c r="W134" i="2"/>
  <c r="Y134" i="2" s="1"/>
  <c r="W49" i="2"/>
  <c r="W13" i="2"/>
  <c r="Y34" i="2"/>
  <c r="Z34" i="2" s="1"/>
  <c r="W33" i="2"/>
  <c r="Y33" i="2" s="1"/>
  <c r="Z33" i="2" s="1"/>
  <c r="Y168" i="2"/>
  <c r="W76" i="2"/>
  <c r="Y76" i="2" s="1"/>
  <c r="Y77" i="2"/>
  <c r="Y46" i="2"/>
  <c r="M62" i="2"/>
  <c r="W176" i="2"/>
  <c r="Y176" i="2" s="1"/>
  <c r="Z176" i="2" s="1"/>
  <c r="Y177" i="2"/>
  <c r="W80" i="2"/>
  <c r="Y80" i="2" s="1"/>
  <c r="Y81" i="2"/>
  <c r="W68" i="2"/>
  <c r="Y69" i="2"/>
  <c r="W55" i="2"/>
  <c r="Y55" i="2" s="1"/>
  <c r="Y56" i="2"/>
  <c r="W172" i="2"/>
  <c r="Y172" i="2" s="1"/>
  <c r="Y173" i="2"/>
  <c r="W41" i="2"/>
  <c r="Y41" i="2" s="1"/>
  <c r="W86" i="2"/>
  <c r="W90" i="2"/>
  <c r="Y90" i="2" s="1"/>
  <c r="Y91" i="2"/>
  <c r="Y18" i="2"/>
  <c r="W100" i="2"/>
  <c r="Y100" i="2" s="1"/>
  <c r="Y101" i="2"/>
  <c r="Y50" i="2"/>
  <c r="M84" i="2"/>
  <c r="M185" i="2"/>
  <c r="Q29" i="2"/>
  <c r="W106" i="2"/>
  <c r="Y106" i="2" s="1"/>
  <c r="Y107" i="2"/>
  <c r="M98" i="2"/>
  <c r="W94" i="2"/>
  <c r="Y94" i="2" s="1"/>
  <c r="W162" i="2"/>
  <c r="Y162" i="2" s="1"/>
  <c r="Y163" i="2"/>
  <c r="W64" i="2"/>
  <c r="Y64" i="2" s="1"/>
  <c r="Y65" i="2"/>
  <c r="W72" i="2"/>
  <c r="Y72" i="2" s="1"/>
  <c r="K30" i="2"/>
  <c r="M30" i="2" s="1"/>
  <c r="M29" i="2" s="1"/>
  <c r="M39" i="2" s="1"/>
  <c r="Y130" i="2"/>
  <c r="M114" i="2"/>
  <c r="S84" i="2"/>
  <c r="W154" i="2"/>
  <c r="Y154" i="2" s="1"/>
  <c r="Y152" i="2"/>
  <c r="W59" i="2"/>
  <c r="Y60" i="2"/>
  <c r="W21" i="2"/>
  <c r="Y21" i="2" s="1"/>
  <c r="Z21" i="2" s="1"/>
  <c r="Y22" i="2"/>
  <c r="Z22" i="2" s="1"/>
  <c r="W110" i="2"/>
  <c r="S160" i="2"/>
  <c r="W159" i="2"/>
  <c r="Y159" i="2" s="1"/>
  <c r="W127" i="2"/>
  <c r="Y127" i="2" s="1"/>
  <c r="Z127" i="2" s="1"/>
  <c r="W171" i="2"/>
  <c r="Y171" i="2" s="1"/>
  <c r="G53" i="2"/>
  <c r="G114" i="2"/>
  <c r="G98" i="2"/>
  <c r="G142" i="2"/>
  <c r="W142" i="2" s="1"/>
  <c r="G135" i="2"/>
  <c r="E32" i="2"/>
  <c r="G32" i="2" s="1"/>
  <c r="W32" i="2" s="1"/>
  <c r="Y32" i="2" s="1"/>
  <c r="Z32" i="2" s="1"/>
  <c r="E30" i="2"/>
  <c r="G30" i="2" s="1"/>
  <c r="M135" i="2"/>
  <c r="G127" i="2"/>
  <c r="G62" i="2"/>
  <c r="E31" i="2"/>
  <c r="G31" i="2" s="1"/>
  <c r="W31" i="2" s="1"/>
  <c r="Y31" i="2" s="1"/>
  <c r="S176" i="2"/>
  <c r="S185" i="2" s="1"/>
  <c r="G167" i="2"/>
  <c r="G160" i="2"/>
  <c r="G84" i="2"/>
  <c r="M149" i="2"/>
  <c r="M150" i="2" s="1"/>
  <c r="G149" i="2"/>
  <c r="S30" i="2"/>
  <c r="S29" i="2" s="1"/>
  <c r="S39" i="2" s="1"/>
  <c r="S149" i="2"/>
  <c r="S150" i="2" s="1"/>
  <c r="K29" i="2" l="1"/>
  <c r="W135" i="2"/>
  <c r="Y135" i="2" s="1"/>
  <c r="W30" i="2"/>
  <c r="W29" i="2" s="1"/>
  <c r="W39" i="2" s="1"/>
  <c r="M186" i="2"/>
  <c r="M188" i="2" s="1"/>
  <c r="W143" i="2"/>
  <c r="Y143" i="2" s="1"/>
  <c r="Z143" i="2" s="1"/>
  <c r="Y142" i="2"/>
  <c r="W114" i="2"/>
  <c r="Y114" i="2" s="1"/>
  <c r="Y110" i="2"/>
  <c r="W62" i="2"/>
  <c r="Y62" i="2" s="1"/>
  <c r="Y59" i="2"/>
  <c r="W98" i="2"/>
  <c r="Y98" i="2" s="1"/>
  <c r="Y86" i="2"/>
  <c r="Y13" i="2"/>
  <c r="W160" i="2"/>
  <c r="Y160" i="2" s="1"/>
  <c r="W53" i="2"/>
  <c r="Y53" i="2" s="1"/>
  <c r="Y49" i="2"/>
  <c r="W84" i="2"/>
  <c r="Y84" i="2" s="1"/>
  <c r="Y68" i="2"/>
  <c r="W167" i="2"/>
  <c r="Y167" i="2" s="1"/>
  <c r="W149" i="2"/>
  <c r="S186" i="2"/>
  <c r="G29" i="2"/>
  <c r="G39" i="2" s="1"/>
  <c r="G150" i="2"/>
  <c r="E29" i="2"/>
  <c r="G185" i="2"/>
  <c r="G143" i="2"/>
  <c r="L27" i="1" l="1"/>
  <c r="S188" i="2" s="1"/>
  <c r="Y30" i="2"/>
  <c r="W185" i="2"/>
  <c r="Y185" i="2" s="1"/>
  <c r="Z185" i="2" s="1"/>
  <c r="W150" i="2"/>
  <c r="Y150" i="2" s="1"/>
  <c r="Y149" i="2"/>
  <c r="G186" i="2"/>
  <c r="C27" i="1" l="1"/>
  <c r="Y29" i="2"/>
  <c r="Z29" i="2" s="1"/>
  <c r="N27" i="1" l="1"/>
  <c r="B27" i="1" s="1"/>
  <c r="G188" i="2"/>
  <c r="Y39" i="2"/>
  <c r="W186" i="2"/>
  <c r="W188" i="2" l="1"/>
  <c r="K27" i="1"/>
  <c r="I27" i="1"/>
  <c r="Z39" i="2"/>
  <c r="Y186" i="2"/>
  <c r="Z186" i="2" s="1"/>
</calcChain>
</file>

<file path=xl/sharedStrings.xml><?xml version="1.0" encoding="utf-8"?>
<sst xmlns="http://schemas.openxmlformats.org/spreadsheetml/2006/main" count="873" uniqueCount="478">
  <si>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</si>
  <si>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</si>
  <si>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</si>
  <si>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</si>
  <si>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</si>
  <si>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</si>
  <si>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</si>
  <si>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</si>
  <si>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</si>
  <si>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</si>
  <si>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</si>
  <si>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</si>
  <si>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</si>
  <si>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</si>
  <si>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</si>
  <si>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</si>
  <si>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</si>
  <si>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</si>
  <si>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</si>
  <si>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</si>
  <si>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</si>
  <si>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</si>
  <si>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</si>
  <si>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</si>
  <si>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</si>
  <si>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</si>
  <si>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</si>
  <si>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</si>
  <si>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</si>
  <si>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</si>
  <si>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</si>
  <si>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</si>
  <si>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</si>
  <si>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</si>
  <si>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</si>
  <si>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</si>
  <si>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</si>
  <si>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</si>
  <si>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</si>
  <si>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</si>
  <si>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</si>
  <si>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</si>
  <si>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</si>
  <si>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</si>
  <si>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</si>
  <si>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</si>
  <si>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</si>
  <si>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</si>
  <si>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</si>
  <si>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</si>
  <si>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</si>
  <si>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</si>
  <si>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</si>
  <si>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</si>
  <si>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</si>
  <si>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</si>
  <si>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</si>
  <si>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</si>
  <si>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</si>
  <si>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</si>
  <si>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</si>
  <si>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</si>
  <si>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</si>
  <si>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</si>
  <si>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</si>
  <si>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</si>
  <si>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</si>
  <si>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</si>
  <si>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</si>
  <si>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</si>
  <si>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</si>
  <si>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</si>
  <si>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</si>
  <si>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</si>
  <si>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</si>
  <si>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</si>
  <si>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</si>
  <si>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</si>
  <si>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</si>
  <si>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</si>
  <si>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</si>
  <si>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</si>
  <si>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</si>
  <si>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</si>
  <si>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</si>
  <si>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</si>
  <si>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</si>
  <si>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</si>
  <si>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</si>
  <si>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</si>
  <si>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</si>
  <si>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</si>
  <si>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</si>
  <si>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</si>
  <si>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</si>
  <si>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</si>
  <si>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</si>
  <si>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</si>
  <si>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</si>
  <si>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</si>
  <si>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</si>
  <si>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</si>
  <si>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</si>
  <si>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</si>
  <si>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</si>
  <si>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</si>
  <si>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</si>
  <si>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</si>
  <si>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</si>
  <si>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</si>
  <si>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</si>
  <si>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</si>
  <si>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</si>
  <si>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</si>
  <si>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</si>
  <si>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</si>
  <si>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</si>
  <si>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</si>
  <si>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</si>
  <si>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</si>
  <si>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</si>
  <si>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</si>
  <si>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</si>
  <si>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</si>
  <si>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</si>
  <si>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</si>
  <si>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</si>
  <si>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</si>
  <si>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</si>
  <si>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</si>
  <si>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</si>
  <si>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</si>
  <si>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</si>
  <si>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</si>
  <si>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</si>
  <si>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</si>
  <si>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</si>
  <si>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</si>
  <si>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</si>
  <si>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</si>
  <si>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</si>
  <si>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</si>
  <si>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</si>
  <si>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</si>
  <si>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</si>
  <si>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</si>
  <si>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</si>
  <si>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</si>
  <si>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</si>
  <si>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</si>
  <si>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</si>
  <si>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</si>
  <si>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</si>
  <si>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</si>
  <si>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</si>
  <si>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</si>
  <si>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</si>
  <si>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</si>
  <si>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</si>
  <si>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</si>
  <si>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</si>
  <si>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</si>
  <si>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</si>
  <si>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</si>
  <si>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</si>
  <si>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</si>
  <si>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</si>
  <si>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</si>
  <si>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</si>
  <si>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</si>
  <si>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</si>
  <si>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</si>
  <si>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</si>
  <si>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</si>
  <si>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</si>
  <si>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Друк плакатів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</si>
  <si>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</si>
  <si>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</si>
  <si>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</si>
  <si>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</si>
  <si>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</si>
  <si>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</si>
  <si>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</si>
  <si>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</si>
  <si>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</si>
  <si>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</si>
  <si>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</si>
  <si>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</si>
  <si>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</si>
  <si>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</si>
  <si>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</si>
  <si>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</si>
  <si>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</si>
  <si>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</si>
  <si>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</si>
  <si>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</si>
  <si>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</si>
  <si>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</si>
  <si>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</si>
  <si>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</si>
  <si>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</si>
  <si>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</si>
  <si>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</si>
  <si>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</si>
  <si>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</si>
  <si>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</si>
  <si>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</si>
  <si>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</si>
  <si>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</si>
  <si>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</si>
  <si>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</si>
  <si>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</si>
  <si>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</si>
  <si>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</si>
  <si>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</si>
  <si>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</si>
  <si>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</si>
  <si>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</si>
  <si>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</si>
  <si>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</si>
  <si>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</si>
  <si>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</si>
  <si>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</si>
  <si>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</si>
  <si>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</si>
  <si>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</si>
  <si>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</si>
  <si>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</si>
  <si>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</si>
  <si>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</si>
  <si>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</si>
  <si>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</si>
  <si>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</si>
  <si>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</si>
  <si>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</si>
  <si>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</si>
  <si>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</si>
  <si>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</si>
  <si>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</si>
  <si>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</si>
  <si>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</si>
  <si>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</si>
  <si>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</si>
  <si>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</si>
  <si>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</si>
  <si>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</si>
  <si>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</si>
  <si>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</si>
  <si>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</si>
  <si>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</si>
  <si>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</si>
  <si>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</si>
  <si>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</si>
  <si>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</si>
  <si>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</si>
  <si>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</si>
  <si>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</si>
  <si>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</si>
  <si>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</si>
  <si>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</si>
  <si>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</si>
  <si>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</si>
  <si>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</si>
  <si>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</si>
  <si>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</si>
  <si>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</si>
  <si>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</si>
  <si>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</si>
  <si>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</si>
  <si>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</si>
  <si>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</si>
  <si>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</si>
  <si>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</si>
  <si>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</si>
  <si>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</si>
  <si>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</si>
  <si>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</si>
  <si>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</si>
  <si>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</si>
  <si>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</si>
  <si>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</si>
  <si>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</si>
  <si>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</si>
  <si>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</si>
  <si>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</si>
  <si>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</si>
  <si>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</si>
  <si>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</si>
  <si>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</si>
  <si>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</si>
  <si>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</si>
  <si>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</si>
  <si>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</si>
  <si>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</si>
  <si>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</si>
  <si>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</si>
  <si>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</si>
  <si>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</si>
  <si>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</si>
  <si>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</si>
  <si>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</si>
  <si>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</si>
  <si>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</si>
  <si>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</si>
  <si>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</si>
  <si>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</si>
  <si>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</si>
  <si>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</si>
  <si>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</si>
  <si>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</si>
  <si>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</si>
  <si>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</si>
  <si>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</si>
  <si>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</si>
  <si>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</si>
  <si>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</si>
  <si>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</si>
  <si>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</si>
  <si>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</si>
  <si>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</si>
  <si>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</si>
  <si>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</si>
  <si>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</si>
  <si>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</si>
  <si>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</si>
  <si>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</si>
  <si>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6.1.4</t>
  </si>
  <si>
    <t>6.1.5</t>
  </si>
  <si>
    <t>Друк листівок (одинарна, А6, папір матовий, 350 гр/м кв)</t>
  </si>
  <si>
    <t>Рекламні витрат-Спецпроект у ЗМІ</t>
  </si>
  <si>
    <t>Промо-матеріали у ЗМІ і соціальних мережах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</si>
  <si>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</si>
  <si>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</si>
  <si>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</si>
  <si>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</si>
  <si>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</si>
  <si>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</si>
  <si>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</si>
  <si>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</si>
  <si>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</si>
  <si>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</si>
  <si>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</si>
  <si>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</si>
  <si>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</si>
  <si>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II/1/1.3/1.3.2</t>
  </si>
  <si>
    <t xml:space="preserve"> </t>
  </si>
  <si>
    <t>Федоринська Дар'я Віталіївна/3588410545</t>
  </si>
  <si>
    <t>Соціальні внески з оплати праці (нарахування ЄСВ)за договорами ЦПХ</t>
  </si>
  <si>
    <t>Платежі в бюджет ЄСВ</t>
  </si>
  <si>
    <t>управління проєктом</t>
  </si>
  <si>
    <t>ФОП  Конопляна Юлія Олександрівн/3302118140</t>
  </si>
  <si>
    <t xml:space="preserve">                                                                                                                                   </t>
  </si>
  <si>
    <t>ФОП-Хемій Мар'яна Богданівна/ 3127421849</t>
  </si>
  <si>
    <t>Стаття: 
Підстаття:
Пункт:</t>
  </si>
  <si>
    <t>1/1.3/1.3.1</t>
  </si>
  <si>
    <t>Проведення дослідження біографій персонажів подкасту перед написанням сценаріїв, написання сценаріїв 8 епізодів подкасту, редагування сценаріїв за результатами відгуків групи бета-слухачів, участь у презентаціях подкасту.  Зайнятість у проєкті: 80%.</t>
  </si>
  <si>
    <t>Головань Марія Сергіївна/3661508949</t>
  </si>
  <si>
    <t>Монтаж, зведення й обробка 8 епізодів подкасту за готовими сценаріями. Часткова зайнятість.  Зайнятість у проєкті: 40%.</t>
  </si>
  <si>
    <t>1/1.3/1.3.2</t>
  </si>
  <si>
    <t>1/1.3/1.3.3</t>
  </si>
  <si>
    <t>Дизайн візуального стилю подкасту, створення обкладинки подкасту, ілюстрацій до 8 епізодів, зображень для публікацій у соціальних мережах, афіш заходів, макетів для друку поліграфічної продукції. Неповна зайнятість.  Зайнятість у проєкті: 40%.</t>
  </si>
  <si>
    <t>Комунікація зі ЗМІ,  організація презентацій проєкту. Ведення сторінок у соціальних мережах Фейсбук, Інстаграм і Твіттер, підготовка унікального контенту для кожної мережі, аналіз цільової аудиторії та її потреб, таргетована реклама у соціальних мережах.  Зайнятість у проєкті: 100%.</t>
  </si>
  <si>
    <t>1/1.4/1.4.3</t>
  </si>
  <si>
    <t>1/1.5/1.5.1</t>
  </si>
  <si>
    <t>1.Акт виконаних робіт(послуг)за липень 2023 р.№1 від 05.08.2023 р.</t>
  </si>
  <si>
    <t>1/1.5/1.5.2</t>
  </si>
  <si>
    <t>1/1.5/1.5.3</t>
  </si>
  <si>
    <t>1/1.5/1.5.4</t>
  </si>
  <si>
    <t>ФОП Мурашова Юлія Вячеславівна/3717509202</t>
  </si>
  <si>
    <t>ФОП Баштовий Денис Іванович/2920907155</t>
  </si>
  <si>
    <t>Ведення бухгалтерського обліку проєкту, проведення платежів, виплата заробітної плати, підготовка фінансової звітності. Часткова зайнятість.  Зайнятість у проєкті: 30%.</t>
  </si>
  <si>
    <t>4/4.1/4.1.1</t>
  </si>
  <si>
    <t>Оренда студії звукозапису</t>
  </si>
  <si>
    <t>7/7.8.</t>
  </si>
  <si>
    <t>9/9.3.</t>
  </si>
  <si>
    <t>Рекламні витрати-Спецпроект у ЗМІ</t>
  </si>
  <si>
    <t>13/13.4/13.4.4</t>
  </si>
  <si>
    <t>Договір №7/07-23 від 01.07.2023 р.</t>
  </si>
  <si>
    <t>1.Акт виконаних робіт(послуг)за липень 2023 р.№1 від 31.07.2023 р.</t>
  </si>
  <si>
    <t>пл.дор.№143 від 16.08.2023р.</t>
  </si>
  <si>
    <t>пл.доруч№152 від 19.08.23р-12075,00грн. послуги,                             пл.доруч.№148 від 19.08.23р.-2700,00 грн. ПДФО,                           пл.дор.№149-225,00 грн.- військовий збір оплата 19.08.23 р.</t>
  </si>
  <si>
    <t>1.Акт виконаних робіт(послуг) №1 від 05.08.2023р за липень 2023р</t>
  </si>
  <si>
    <t>Договір №6/07-23 від 01.07.2023 р</t>
  </si>
  <si>
    <t xml:space="preserve">1.Акт виконаних робіт(послуг)за липень 2023 р.№1 від 28.07.2023 р.  </t>
  </si>
  <si>
    <t>Договір №2/07-23 від 01.07.2023 р.</t>
  </si>
  <si>
    <t>пл.доруч.№150 від 17.08.2023р</t>
  </si>
  <si>
    <t>Договір №1/07-23 від 01.07.2023 р.</t>
  </si>
  <si>
    <t>пл.доруч.№137 від 11.08.2023р</t>
  </si>
  <si>
    <t>Договір №3/07-23 від 01.07.2023 р.</t>
  </si>
  <si>
    <t>пл.дор.№141 від 15.08.2023р.</t>
  </si>
  <si>
    <t>Договір №4/07-23 від 01.07.2023 р.</t>
  </si>
  <si>
    <t>пл.доруч.№142 від 19.08.2023р</t>
  </si>
  <si>
    <t>пл.доруч №147-8050,00 грн   за послуги,                          пл.дор.№144-1800,00 грн-ПДФО,№145-150,00 грн.-військовий збір оплата   16.08.2023 р.</t>
  </si>
  <si>
    <t>ФОП  Кіщинська Катерина Андріївна/3728906380</t>
  </si>
  <si>
    <t>у період з липня 2023 року по жовтень 2023 року</t>
  </si>
  <si>
    <t>за проектом  Літературно-художній подкаст "Дефіляда: Таврія"</t>
  </si>
  <si>
    <t>2.Акт виконаних робіт(послуг) №2 від 31.08.2023р за серпень 2023 р.</t>
  </si>
  <si>
    <t>Пл.доруч№162-19000,00 за послуги,                                            26.09.2023 р.</t>
  </si>
  <si>
    <t>пл.доруч№140- 19000,00 грн  14.08.2023 р.</t>
  </si>
  <si>
    <t>пл.доруч№172- 12075 послуги,пл.дор. №169-2700,00 грн. ПДФО,пл.дор.№170-225,00 військовий збір оплачено 26.09.2023 р</t>
  </si>
  <si>
    <t>2.Акт виконаних робіт(послуг)за серпень 2023 р.№2 від 31.08.2023 р.</t>
  </si>
  <si>
    <t>пл.доруч.№154 від 04.09.2023р</t>
  </si>
  <si>
    <t>2.Акт виконаних робіт(послуг)за серпень 2023 р.№2 від 04.09.2023 р.</t>
  </si>
  <si>
    <t>пл.дор.№163 від 26.09.2023р.</t>
  </si>
  <si>
    <t>Договір №5/07-23 від 01.07.2023 р.</t>
  </si>
  <si>
    <t>пл.доруч №168-8050,00 грн   за послуги,                          пл.дор.№165-1800,00 грн-ПДФО,№166-150,00 грн.-військовий збір оплата   26.09.2023 р.</t>
  </si>
  <si>
    <t>пл.доруч.№173 від 27.09.2023р</t>
  </si>
  <si>
    <t>пл.доруч.№171 від 26.09.2023р</t>
  </si>
  <si>
    <t>пл.доруч.№167 від 26.09.2023р</t>
  </si>
  <si>
    <t>пл.доруч.№146 від 16.08.2023р</t>
  </si>
  <si>
    <t xml:space="preserve"> Кіщинська Катерина Андріївна, сценаристка подкасту</t>
  </si>
  <si>
    <t xml:space="preserve"> Федоринська Дар'я Віталіївна, дизайнерка</t>
  </si>
  <si>
    <t>Головань Марія Сергіївна, звукорежисерка</t>
  </si>
  <si>
    <t xml:space="preserve"> Конопляна Юлія Олександрівна, кураторка</t>
  </si>
  <si>
    <t xml:space="preserve"> Хемій Мар'яна Богданівна, комунікаційна менеджерка і SMM</t>
  </si>
  <si>
    <t>1.5.4</t>
  </si>
  <si>
    <t>Мурашова Юлія Вячеславівна, режисерка подкасту</t>
  </si>
  <si>
    <t>1.5.5</t>
  </si>
  <si>
    <t>Баштовий Денис Іванович, ведення бухгалтерського обліку</t>
  </si>
  <si>
    <t>Оренда студії звукозапису (адреса: м. Київ, вул. Кирилівська, 86)</t>
  </si>
  <si>
    <t>годин</t>
  </si>
  <si>
    <t>Друк стікерпаків (формат А6, на самоклейкому паперові з лазерним друком)</t>
  </si>
  <si>
    <t>шт</t>
  </si>
  <si>
    <t>місяць</t>
  </si>
  <si>
    <t>Рахунок №1715 від 09.10.2023р</t>
  </si>
  <si>
    <t>Видаткова накладна №1016-002 від 16.10.2023р.</t>
  </si>
  <si>
    <t>Договір№8/07-23 від 17.07.2023року.</t>
  </si>
  <si>
    <t>пл.доруч.№175   від 04.10.2031р</t>
  </si>
  <si>
    <t>Договір№09023 від 29.09.2023року</t>
  </si>
  <si>
    <t>пл.дор.№174 від 04.10.2023р</t>
  </si>
  <si>
    <t>13/13.4/13.4.2</t>
  </si>
  <si>
    <t>3.Акт виконаних робіт(послуг)за вересень 2023 р.№3 від 30.09.2023 р.</t>
  </si>
  <si>
    <t>4.Акт виконаних робіт(послуг)за жовтень 2023 р.№4 від 28.10.2023 р.</t>
  </si>
  <si>
    <t>4.Акт виконаних робіт(послуг)за жовтень 2023 р.№4 від 27.10.2023 р.</t>
  </si>
  <si>
    <t>3.Акт виконаних робіт(послуг) №3 від 30.09.2023р за вересень 2023р.</t>
  </si>
  <si>
    <t>4.Акт виконаних робіт(послуг) №4 від 28.10.2023р за жовтень 2023 р.</t>
  </si>
  <si>
    <t>2.Акт виконаних робіт(послуг) №2 від 31.08.2023р за серпень 2023р.</t>
  </si>
  <si>
    <t>4.Акт виконаних робіт(послуг) 4 від 27.10.2023р за жовтень 2023р.</t>
  </si>
  <si>
    <t>3.Акт виконаних робіт(послуг) №3 від 30.09.2023р за вересень 2023 р.</t>
  </si>
  <si>
    <t>4.Акт виконаних робіт(послуг) №4 від 20.10.2023р за жовтень 2023р.</t>
  </si>
  <si>
    <t>Пл.доруч№177 - 19000,00 грн   від07.10.2023р.</t>
  </si>
  <si>
    <t>4.Акт виконаних робіт(послуг)за жовтень 2023 р.№4 від 31.10.2023 р.</t>
  </si>
  <si>
    <t>пл.дор.№178 від 07.10.2023р.</t>
  </si>
  <si>
    <t>пл.доруч.№181 від 07.10.2023р</t>
  </si>
  <si>
    <t>пл.доруч.№185 від 07.10.2023р</t>
  </si>
  <si>
    <t>пл.доруч №182-8050,00 грн   за послуги,                          пл.дор.№179-1800,00 грн-ПДФО,№180-150,00 грн.-військовий збір оплата   07.10.2023 р.</t>
  </si>
  <si>
    <t>пл.доруч№186- 12075 послуги,пл.дор. №183-2700,00 грн. ПДФО,пл.дор.№184-225,00 військовий збір оплачено 07.10.2023 р</t>
  </si>
  <si>
    <t>пл.доруч.№176 від 07.10.2023р</t>
  </si>
  <si>
    <t>пл.доруч.№199 від 19.10.2023р</t>
  </si>
  <si>
    <t>пл.доруч.№187 від 07.10.2023р</t>
  </si>
  <si>
    <t>пл.дор.№ 189 від10.10.2023р.</t>
  </si>
  <si>
    <t>пл.дор.№188 від 07.10.2023р.</t>
  </si>
  <si>
    <t>пл.доруч№198- 12075 послуги,пл.дор. №194-2700,00 грн. ПДФО,пл.дор.№196-225,00 військовий збір оплачено 19.10.2023 р</t>
  </si>
  <si>
    <t>пл.доруч №195-8050,00 грн   за послуги,                          пл.дор.№191-1800,00 грн-ПДФО,№192-150,00 грн.-військовий збір оплата   19.10.2023 р.</t>
  </si>
  <si>
    <t>пл.доруч.№193 від 19.10.2023р</t>
  </si>
  <si>
    <t>пл.доруч.№197 від 19.10.2023р</t>
  </si>
  <si>
    <t>1/1.5/1.5.5</t>
  </si>
  <si>
    <t>4.Акт виконаних робіт(послуг) №4 від 31.10.2023р за жовтень 2023 р.</t>
  </si>
  <si>
    <t xml:space="preserve"> Кіщинська Катерина Андріївна/3728906380</t>
  </si>
  <si>
    <t>Пл.доруч№162-19000, 00 від                                          26.09.2023 р.</t>
  </si>
  <si>
    <t>ФОП Лавриненко В.С./3529909925</t>
  </si>
  <si>
    <t>ФОП Павленко О.В/3188709825</t>
  </si>
  <si>
    <t>Акт №789 від 22.09.2023р.</t>
  </si>
  <si>
    <t>Акт №09023 від02.10.2023р</t>
  </si>
  <si>
    <t>На момент реалізації проекту була зареєстрована ФОП. Фактичні витрати відображено в п.1.5.5</t>
  </si>
  <si>
    <t>Добір і запис звукового матеріалу для подкасту, відповідно до сценарію, режисерування начитки 8 епізодів подкасту, редагування аудіозаписів за результатами відгуків групи бета-слухачів, затвердження фінальних варіантів аудіофайлів (після монтажу й обробки), участь у презентаціях подкасту.  Зайнятість у проєкті: 100%.</t>
  </si>
  <si>
    <t>від "____" _________________ 2023 року</t>
  </si>
  <si>
    <t>за період з липня по жовтень 2023 року</t>
  </si>
  <si>
    <t>Фізична особа-підприємець Конопляна Юлія Олександрівна</t>
  </si>
  <si>
    <t>Літературно-художній подкаст "Дефіляда: Таврія"</t>
  </si>
  <si>
    <t>липень 2023 року</t>
  </si>
  <si>
    <t>жовтень 2023 року</t>
  </si>
  <si>
    <t>Економія, у зв язку з тим, що Кіщинська К. А. працювала за договором ФОП.</t>
  </si>
  <si>
    <t>Фізична особа Кіщинська К. А. п.1.3.1 на момент реалізації проекту була зареєстрована ФОП, тож ми працювали з нею за договором з ФОП.</t>
  </si>
  <si>
    <t>Через зміни у плані публікацій онлайн-медіа "Читомо" ми були змушені відмовитися від замовлення партнерського матеріалу у них і зробили його лише в онлайн-медіа "Дівоче". Натомість ми зосередились на публікаціях матеріалів у тематичних телеграм-каналах і на сторінках книжкових блогерів в Інстаграмі</t>
  </si>
  <si>
    <t>Плата за банківські послуги по рахунку банком не стягувалася</t>
  </si>
  <si>
    <t>Відновлення культурно-мистецької діяльності</t>
  </si>
  <si>
    <t>Відновлення культурно-мистецької діяльності (культурно-мистецькі проєкти)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</si>
</sst>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5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4" tint="-0.249977111117893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7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6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37" fillId="0" borderId="127" xfId="0" applyNumberFormat="1" applyFont="1" applyBorder="1" applyAlignment="1">
      <alignment horizontal="center" vertical="center"/>
    </xf>
    <xf numFmtId="10" fontId="37" fillId="0" borderId="127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0" xfId="0" applyNumberFormat="1" applyFont="1" applyBorder="1" applyAlignment="1">
      <alignment horizontal="center" vertical="center"/>
    </xf>
    <xf numFmtId="10" fontId="38" fillId="0" borderId="131" xfId="0" applyNumberFormat="1" applyFont="1" applyBorder="1" applyAlignment="1">
      <alignment horizontal="center" vertical="center"/>
    </xf>
    <xf numFmtId="4" fontId="38" fillId="0" borderId="132" xfId="0" applyNumberFormat="1" applyFont="1" applyBorder="1" applyAlignment="1">
      <alignment horizontal="center" vertical="center"/>
    </xf>
    <xf numFmtId="10" fontId="41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31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40" xfId="0" applyNumberFormat="1" applyFont="1" applyBorder="1" applyAlignment="1">
      <alignment horizontal="center" vertical="center"/>
    </xf>
    <xf numFmtId="10" fontId="37" fillId="0" borderId="140" xfId="0" applyNumberFormat="1" applyFont="1" applyBorder="1" applyAlignment="1">
      <alignment horizontal="center" vertical="center"/>
    </xf>
    <xf numFmtId="4" fontId="42" fillId="0" borderId="134" xfId="0" applyNumberFormat="1" applyFont="1" applyBorder="1" applyAlignment="1">
      <alignment horizontal="center" vertical="center"/>
    </xf>
    <xf numFmtId="4" fontId="2" fillId="6" borderId="141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12" fillId="0" borderId="138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4" fontId="12" fillId="0" borderId="129" xfId="0" applyNumberFormat="1" applyFont="1" applyBorder="1" applyAlignment="1">
      <alignment horizontal="right" vertical="top"/>
    </xf>
    <xf numFmtId="4" fontId="12" fillId="0" borderId="144" xfId="0" applyNumberFormat="1" applyFont="1" applyFill="1" applyBorder="1" applyAlignment="1">
      <alignment horizontal="right" vertical="top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5" xfId="0" applyNumberFormat="1" applyFont="1" applyFill="1" applyBorder="1" applyAlignment="1">
      <alignment horizontal="right" vertical="center"/>
    </xf>
    <xf numFmtId="4" fontId="12" fillId="7" borderId="146" xfId="0" applyNumberFormat="1" applyFont="1" applyFill="1" applyBorder="1" applyAlignment="1">
      <alignment horizontal="right" vertical="center"/>
    </xf>
    <xf numFmtId="0" fontId="31" fillId="7" borderId="147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48" xfId="0" applyNumberFormat="1" applyFont="1" applyBorder="1" applyAlignment="1">
      <alignment horizontal="right" vertical="top"/>
    </xf>
    <xf numFmtId="4" fontId="12" fillId="0" borderId="149" xfId="0" applyNumberFormat="1" applyFont="1" applyFill="1" applyBorder="1" applyAlignment="1">
      <alignment horizontal="right" vertical="top"/>
    </xf>
    <xf numFmtId="4" fontId="12" fillId="0" borderId="150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2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0" fontId="30" fillId="0" borderId="152" xfId="0" applyFont="1" applyBorder="1" applyAlignment="1">
      <alignment vertical="top" wrapText="1"/>
    </xf>
    <xf numFmtId="4" fontId="12" fillId="0" borderId="153" xfId="0" applyNumberFormat="1" applyFont="1" applyBorder="1" applyAlignment="1">
      <alignment horizontal="right" vertical="top"/>
    </xf>
    <xf numFmtId="0" fontId="30" fillId="0" borderId="137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0" fontId="30" fillId="0" borderId="155" xfId="0" applyFont="1" applyBorder="1" applyAlignment="1">
      <alignment vertical="top" wrapText="1"/>
    </xf>
    <xf numFmtId="10" fontId="37" fillId="0" borderId="156" xfId="0" applyNumberFormat="1" applyFont="1" applyBorder="1" applyAlignment="1">
      <alignment horizontal="center" vertical="center"/>
    </xf>
    <xf numFmtId="4" fontId="37" fillId="0" borderId="157" xfId="0" applyNumberFormat="1" applyFont="1" applyBorder="1" applyAlignment="1">
      <alignment horizontal="center" vertical="center"/>
    </xf>
    <xf numFmtId="10" fontId="37" fillId="0" borderId="158" xfId="0" applyNumberFormat="1" applyFont="1" applyBorder="1" applyAlignment="1">
      <alignment horizontal="center" vertical="center"/>
    </xf>
    <xf numFmtId="4" fontId="37" fillId="0" borderId="157" xfId="0" applyNumberFormat="1" applyFont="1" applyBorder="1" applyAlignment="1">
      <alignment horizontal="center" vertical="center" wrapText="1"/>
    </xf>
    <xf numFmtId="10" fontId="38" fillId="0" borderId="156" xfId="0" applyNumberFormat="1" applyFont="1" applyBorder="1" applyAlignment="1">
      <alignment horizontal="center" vertical="center"/>
    </xf>
    <xf numFmtId="4" fontId="38" fillId="0" borderId="157" xfId="0" applyNumberFormat="1" applyFont="1" applyBorder="1" applyAlignment="1">
      <alignment horizontal="center" vertical="center"/>
    </xf>
    <xf numFmtId="10" fontId="37" fillId="0" borderId="156" xfId="0" applyNumberFormat="1" applyFont="1" applyBorder="1" applyAlignment="1">
      <alignment horizontal="center" vertical="center" wrapText="1"/>
    </xf>
    <xf numFmtId="10" fontId="37" fillId="0" borderId="15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7" fillId="0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38" fillId="0" borderId="114" xfId="0" applyFont="1" applyFill="1" applyBorder="1" applyAlignment="1">
      <alignment horizontal="center" vertical="center" wrapText="1"/>
    </xf>
    <xf numFmtId="0" fontId="38" fillId="0" borderId="114" xfId="0" applyFont="1" applyBorder="1" applyAlignment="1">
      <alignment horizontal="center" vertical="center" wrapText="1"/>
    </xf>
    <xf numFmtId="4" fontId="38" fillId="0" borderId="114" xfId="0" applyNumberFormat="1" applyFont="1" applyBorder="1" applyAlignment="1">
      <alignment horizontal="center" vertical="center" wrapText="1"/>
    </xf>
    <xf numFmtId="4" fontId="38" fillId="0" borderId="114" xfId="0" applyNumberFormat="1" applyFont="1" applyBorder="1"/>
    <xf numFmtId="0" fontId="38" fillId="0" borderId="114" xfId="0" applyFont="1" applyBorder="1" applyAlignment="1">
      <alignment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right" wrapText="1"/>
    </xf>
    <xf numFmtId="0" fontId="37" fillId="0" borderId="10" xfId="0" applyFont="1" applyBorder="1" applyAlignment="1">
      <alignment wrapText="1"/>
    </xf>
    <xf numFmtId="4" fontId="37" fillId="0" borderId="10" xfId="0" applyNumberFormat="1" applyFont="1" applyBorder="1"/>
    <xf numFmtId="4" fontId="38" fillId="0" borderId="10" xfId="0" applyNumberFormat="1" applyFont="1" applyBorder="1" applyAlignment="1">
      <alignment wrapText="1"/>
    </xf>
    <xf numFmtId="0" fontId="38" fillId="0" borderId="10" xfId="0" applyFont="1" applyBorder="1" applyAlignment="1">
      <alignment wrapText="1"/>
    </xf>
    <xf numFmtId="4" fontId="38" fillId="0" borderId="10" xfId="0" applyNumberFormat="1" applyFont="1" applyBorder="1"/>
    <xf numFmtId="0" fontId="0" fillId="0" borderId="0" xfId="0" applyFont="1" applyAlignment="1"/>
    <xf numFmtId="0" fontId="1" fillId="0" borderId="83" xfId="0" applyFont="1" applyBorder="1" applyAlignment="1">
      <alignment vertical="top" wrapText="1"/>
    </xf>
    <xf numFmtId="0" fontId="45" fillId="0" borderId="0" xfId="0" applyFont="1" applyAlignment="1"/>
    <xf numFmtId="10" fontId="12" fillId="7" borderId="146" xfId="0" applyNumberFormat="1" applyFont="1" applyFill="1" applyBorder="1" applyAlignment="1">
      <alignment horizontal="right" vertical="center"/>
    </xf>
    <xf numFmtId="10" fontId="12" fillId="7" borderId="4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38" fillId="0" borderId="0" xfId="0" applyFont="1" applyBorder="1" applyAlignment="1">
      <alignment horizontal="right" wrapText="1"/>
    </xf>
    <xf numFmtId="0" fontId="15" fillId="0" borderId="0" xfId="0" applyFont="1" applyBorder="1"/>
    <xf numFmtId="4" fontId="38" fillId="0" borderId="0" xfId="0" applyNumberFormat="1" applyFont="1" applyBorder="1"/>
    <xf numFmtId="0" fontId="38" fillId="0" borderId="0" xfId="0" applyFont="1" applyBorder="1" applyAlignment="1">
      <alignment wrapText="1"/>
    </xf>
    <xf numFmtId="0" fontId="0" fillId="0" borderId="0" xfId="0" applyFont="1" applyAlignment="1"/>
    <xf numFmtId="0" fontId="46" fillId="0" borderId="114" xfId="0" applyFont="1" applyBorder="1" applyAlignment="1">
      <alignment wrapText="1"/>
    </xf>
    <xf numFmtId="0" fontId="47" fillId="0" borderId="114" xfId="0" applyFont="1" applyBorder="1" applyAlignment="1">
      <alignment wrapText="1"/>
    </xf>
    <xf numFmtId="4" fontId="47" fillId="0" borderId="114" xfId="0" applyNumberFormat="1" applyFont="1" applyBorder="1" applyAlignment="1">
      <alignment horizontal="center"/>
    </xf>
    <xf numFmtId="4" fontId="48" fillId="0" borderId="114" xfId="0" applyNumberFormat="1" applyFont="1" applyBorder="1" applyAlignment="1">
      <alignment horizontal="center" vertical="center" wrapText="1"/>
    </xf>
    <xf numFmtId="4" fontId="48" fillId="0" borderId="114" xfId="0" applyNumberFormat="1" applyFont="1" applyBorder="1" applyAlignment="1">
      <alignment horizontal="center" wrapText="1"/>
    </xf>
    <xf numFmtId="4" fontId="49" fillId="0" borderId="114" xfId="0" applyNumberFormat="1" applyFont="1" applyBorder="1" applyAlignment="1">
      <alignment horizontal="center" wrapText="1"/>
    </xf>
    <xf numFmtId="4" fontId="49" fillId="0" borderId="114" xfId="0" applyNumberFormat="1" applyFont="1" applyBorder="1" applyAlignment="1">
      <alignment horizontal="center"/>
    </xf>
    <xf numFmtId="4" fontId="48" fillId="0" borderId="114" xfId="0" applyNumberFormat="1" applyFont="1" applyBorder="1" applyAlignment="1">
      <alignment horizontal="center"/>
    </xf>
    <xf numFmtId="0" fontId="47" fillId="0" borderId="114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12" fillId="6" borderId="162" xfId="0" applyNumberFormat="1" applyFont="1" applyFill="1" applyBorder="1" applyAlignment="1">
      <alignment horizontal="right" vertical="top"/>
    </xf>
    <xf numFmtId="4" fontId="12" fillId="10" borderId="113" xfId="0" applyNumberFormat="1" applyFont="1" applyFill="1" applyBorder="1" applyAlignment="1">
      <alignment horizontal="right" vertical="top"/>
    </xf>
    <xf numFmtId="4" fontId="12" fillId="5" borderId="113" xfId="0" applyNumberFormat="1" applyFont="1" applyFill="1" applyBorder="1" applyAlignment="1">
      <alignment horizontal="right" vertical="center"/>
    </xf>
    <xf numFmtId="4" fontId="12" fillId="0" borderId="35" xfId="0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top"/>
    </xf>
    <xf numFmtId="4" fontId="34" fillId="9" borderId="106" xfId="0" applyNumberFormat="1" applyFont="1" applyFill="1" applyBorder="1" applyAlignment="1">
      <alignment horizontal="right" vertical="top"/>
    </xf>
    <xf numFmtId="0" fontId="31" fillId="7" borderId="88" xfId="0" applyFont="1" applyFill="1" applyBorder="1" applyAlignment="1">
      <alignment vertical="center" wrapText="1"/>
    </xf>
    <xf numFmtId="10" fontId="12" fillId="0" borderId="102" xfId="0" applyNumberFormat="1" applyFont="1" applyFill="1" applyBorder="1" applyAlignment="1">
      <alignment horizontal="right" vertical="top"/>
    </xf>
    <xf numFmtId="10" fontId="12" fillId="0" borderId="111" xfId="0" applyNumberFormat="1" applyFont="1" applyFill="1" applyBorder="1" applyAlignment="1">
      <alignment horizontal="right" vertical="top"/>
    </xf>
    <xf numFmtId="4" fontId="12" fillId="7" borderId="113" xfId="0" applyNumberFormat="1" applyFont="1" applyFill="1" applyBorder="1" applyAlignment="1">
      <alignment horizontal="right" vertical="center"/>
    </xf>
    <xf numFmtId="4" fontId="2" fillId="6" borderId="113" xfId="0" applyNumberFormat="1" applyFont="1" applyFill="1" applyBorder="1" applyAlignment="1">
      <alignment horizontal="right" vertical="top"/>
    </xf>
    <xf numFmtId="0" fontId="31" fillId="6" borderId="85" xfId="0" applyFont="1" applyFill="1" applyBorder="1" applyAlignment="1">
      <alignment vertical="top" wrapText="1"/>
    </xf>
    <xf numFmtId="4" fontId="12" fillId="5" borderId="87" xfId="0" applyNumberFormat="1" applyFont="1" applyFill="1" applyBorder="1" applyAlignment="1">
      <alignment horizontal="right" vertical="center"/>
    </xf>
    <xf numFmtId="10" fontId="12" fillId="6" borderId="113" xfId="0" applyNumberFormat="1" applyFont="1" applyFill="1" applyBorder="1" applyAlignment="1">
      <alignment horizontal="right" vertical="top"/>
    </xf>
    <xf numFmtId="4" fontId="12" fillId="10" borderId="115" xfId="0" applyNumberFormat="1" applyFont="1" applyFill="1" applyBorder="1" applyAlignment="1">
      <alignment horizontal="right" vertical="top"/>
    </xf>
    <xf numFmtId="4" fontId="12" fillId="0" borderId="163" xfId="0" applyNumberFormat="1" applyFont="1" applyFill="1" applyBorder="1" applyAlignment="1">
      <alignment horizontal="right" vertical="top"/>
    </xf>
    <xf numFmtId="4" fontId="12" fillId="0" borderId="164" xfId="0" applyNumberFormat="1" applyFont="1" applyFill="1" applyBorder="1" applyAlignment="1">
      <alignment horizontal="right" vertical="top"/>
    </xf>
    <xf numFmtId="0" fontId="30" fillId="0" borderId="165" xfId="0" applyFont="1" applyBorder="1" applyAlignment="1">
      <alignment vertical="top" wrapText="1"/>
    </xf>
    <xf numFmtId="10" fontId="12" fillId="0" borderId="123" xfId="0" applyNumberFormat="1" applyFont="1" applyFill="1" applyBorder="1" applyAlignment="1">
      <alignment horizontal="right" vertical="top"/>
    </xf>
    <xf numFmtId="4" fontId="2" fillId="6" borderId="166" xfId="0" applyNumberFormat="1" applyFont="1" applyFill="1" applyBorder="1" applyAlignment="1">
      <alignment horizontal="right" vertical="top"/>
    </xf>
    <xf numFmtId="0" fontId="31" fillId="6" borderId="137" xfId="0" applyFont="1" applyFill="1" applyBorder="1" applyAlignment="1">
      <alignment vertical="top" wrapText="1"/>
    </xf>
    <xf numFmtId="4" fontId="2" fillId="6" borderId="102" xfId="0" applyNumberFormat="1" applyFont="1" applyFill="1" applyBorder="1" applyAlignment="1">
      <alignment horizontal="right" vertical="top"/>
    </xf>
    <xf numFmtId="0" fontId="30" fillId="0" borderId="167" xfId="0" applyFont="1" applyBorder="1" applyAlignment="1">
      <alignment vertical="top" wrapText="1"/>
    </xf>
    <xf numFmtId="4" fontId="12" fillId="6" borderId="130" xfId="0" applyNumberFormat="1" applyFont="1" applyFill="1" applyBorder="1" applyAlignment="1">
      <alignment horizontal="right" vertical="top"/>
    </xf>
    <xf numFmtId="10" fontId="12" fillId="6" borderId="108" xfId="0" applyNumberFormat="1" applyFont="1" applyFill="1" applyBorder="1" applyAlignment="1">
      <alignment horizontal="right" vertical="top"/>
    </xf>
    <xf numFmtId="4" fontId="2" fillId="6" borderId="168" xfId="0" applyNumberFormat="1" applyFont="1" applyFill="1" applyBorder="1" applyAlignment="1">
      <alignment horizontal="right" vertical="top"/>
    </xf>
    <xf numFmtId="4" fontId="12" fillId="6" borderId="100" xfId="0" applyNumberFormat="1" applyFont="1" applyFill="1" applyBorder="1" applyAlignment="1">
      <alignment horizontal="right" vertical="top"/>
    </xf>
    <xf numFmtId="10" fontId="12" fillId="6" borderId="102" xfId="0" applyNumberFormat="1" applyFont="1" applyFill="1" applyBorder="1" applyAlignment="1">
      <alignment horizontal="right" vertical="top"/>
    </xf>
    <xf numFmtId="4" fontId="12" fillId="6" borderId="102" xfId="0" applyNumberFormat="1" applyFont="1" applyFill="1" applyBorder="1" applyAlignment="1">
      <alignment horizontal="right" vertical="top"/>
    </xf>
    <xf numFmtId="4" fontId="12" fillId="7" borderId="96" xfId="0" applyNumberFormat="1" applyFont="1" applyFill="1" applyBorder="1" applyAlignment="1">
      <alignment horizontal="right" vertical="center"/>
    </xf>
    <xf numFmtId="0" fontId="30" fillId="0" borderId="91" xfId="0" applyFont="1" applyBorder="1" applyAlignment="1">
      <alignment vertical="top" wrapText="1"/>
    </xf>
    <xf numFmtId="4" fontId="12" fillId="7" borderId="169" xfId="0" applyNumberFormat="1" applyFont="1" applyFill="1" applyBorder="1" applyAlignment="1">
      <alignment horizontal="right" vertical="center"/>
    </xf>
    <xf numFmtId="10" fontId="12" fillId="0" borderId="170" xfId="0" applyNumberFormat="1" applyFont="1" applyFill="1" applyBorder="1" applyAlignment="1">
      <alignment horizontal="right" vertical="top"/>
    </xf>
    <xf numFmtId="10" fontId="12" fillId="0" borderId="171" xfId="0" applyNumberFormat="1" applyFont="1" applyFill="1" applyBorder="1" applyAlignment="1">
      <alignment horizontal="right" vertical="top"/>
    </xf>
    <xf numFmtId="10" fontId="12" fillId="0" borderId="172" xfId="0" applyNumberFormat="1" applyFont="1" applyFill="1" applyBorder="1" applyAlignment="1">
      <alignment horizontal="right" vertical="top"/>
    </xf>
    <xf numFmtId="10" fontId="2" fillId="6" borderId="102" xfId="0" applyNumberFormat="1" applyFont="1" applyFill="1" applyBorder="1" applyAlignment="1">
      <alignment horizontal="right" vertical="top"/>
    </xf>
    <xf numFmtId="4" fontId="2" fillId="6" borderId="170" xfId="0" applyNumberFormat="1" applyFont="1" applyFill="1" applyBorder="1" applyAlignment="1">
      <alignment horizontal="right" vertical="top"/>
    </xf>
    <xf numFmtId="10" fontId="2" fillId="6" borderId="173" xfId="0" applyNumberFormat="1" applyFont="1" applyFill="1" applyBorder="1" applyAlignment="1">
      <alignment horizontal="right" vertical="top"/>
    </xf>
    <xf numFmtId="4" fontId="12" fillId="6" borderId="35" xfId="0" applyNumberFormat="1" applyFont="1" applyFill="1" applyBorder="1" applyAlignment="1">
      <alignment horizontal="right" vertical="top"/>
    </xf>
    <xf numFmtId="4" fontId="1" fillId="6" borderId="62" xfId="0" applyNumberFormat="1" applyFont="1" applyFill="1" applyBorder="1" applyAlignment="1">
      <alignment horizontal="right" vertical="top"/>
    </xf>
    <xf numFmtId="0" fontId="50" fillId="0" borderId="89" xfId="0" applyFont="1" applyBorder="1" applyAlignment="1">
      <alignment vertical="top" wrapText="1"/>
    </xf>
    <xf numFmtId="0" fontId="48" fillId="0" borderId="114" xfId="0" applyFont="1" applyFill="1" applyBorder="1" applyAlignment="1">
      <alignment horizontal="center" vertical="center" wrapText="1"/>
    </xf>
    <xf numFmtId="0" fontId="48" fillId="0" borderId="114" xfId="0" applyFont="1" applyBorder="1" applyAlignment="1">
      <alignment wrapText="1"/>
    </xf>
    <xf numFmtId="4" fontId="48" fillId="0" borderId="114" xfId="0" applyNumberFormat="1" applyFont="1" applyBorder="1" applyAlignment="1">
      <alignment wrapText="1"/>
    </xf>
    <xf numFmtId="0" fontId="48" fillId="0" borderId="114" xfId="0" applyFont="1" applyBorder="1" applyAlignment="1">
      <alignment horizontal="center" vertical="center" wrapText="1"/>
    </xf>
    <xf numFmtId="0" fontId="49" fillId="0" borderId="114" xfId="0" applyFont="1" applyBorder="1" applyAlignment="1">
      <alignment wrapText="1"/>
    </xf>
    <xf numFmtId="4" fontId="49" fillId="0" borderId="114" xfId="0" applyNumberFormat="1" applyFont="1" applyBorder="1" applyAlignment="1">
      <alignment wrapText="1"/>
    </xf>
    <xf numFmtId="0" fontId="49" fillId="0" borderId="114" xfId="0" applyFont="1" applyFill="1" applyBorder="1" applyAlignment="1">
      <alignment horizontal="center" vertical="center" wrapText="1"/>
    </xf>
    <xf numFmtId="4" fontId="49" fillId="0" borderId="114" xfId="0" applyNumberFormat="1" applyFont="1" applyBorder="1"/>
    <xf numFmtId="0" fontId="49" fillId="0" borderId="114" xfId="0" applyFont="1" applyFill="1" applyBorder="1" applyAlignment="1">
      <alignment wrapText="1"/>
    </xf>
    <xf numFmtId="4" fontId="48" fillId="0" borderId="114" xfId="0" applyNumberFormat="1" applyFont="1" applyBorder="1"/>
    <xf numFmtId="49" fontId="49" fillId="0" borderId="114" xfId="0" applyNumberFormat="1" applyFont="1" applyFill="1" applyBorder="1" applyAlignment="1">
      <alignment horizontal="right" wrapText="1"/>
    </xf>
    <xf numFmtId="4" fontId="47" fillId="0" borderId="114" xfId="0" applyNumberFormat="1" applyFont="1" applyBorder="1"/>
    <xf numFmtId="4" fontId="46" fillId="0" borderId="114" xfId="0" applyNumberFormat="1" applyFont="1" applyBorder="1"/>
    <xf numFmtId="0" fontId="49" fillId="0" borderId="114" xfId="0" applyFont="1" applyBorder="1" applyAlignment="1">
      <alignment horizontal="center" vertical="center" wrapText="1"/>
    </xf>
    <xf numFmtId="4" fontId="47" fillId="0" borderId="114" xfId="0" applyNumberFormat="1" applyFont="1" applyFill="1" applyBorder="1"/>
    <xf numFmtId="0" fontId="46" fillId="0" borderId="114" xfId="0" applyFont="1" applyFill="1" applyBorder="1" applyAlignment="1">
      <alignment wrapText="1"/>
    </xf>
    <xf numFmtId="4" fontId="46" fillId="0" borderId="114" xfId="0" applyNumberFormat="1" applyFont="1" applyFill="1" applyBorder="1"/>
    <xf numFmtId="4" fontId="46" fillId="0" borderId="114" xfId="0" applyNumberFormat="1" applyFont="1" applyBorder="1" applyAlignment="1">
      <alignment horizontal="center"/>
    </xf>
    <xf numFmtId="0" fontId="51" fillId="0" borderId="0" xfId="0" applyFont="1" applyAlignment="1"/>
    <xf numFmtId="49" fontId="52" fillId="0" borderId="114" xfId="0" applyNumberFormat="1" applyFont="1" applyFill="1" applyBorder="1" applyAlignment="1">
      <alignment horizontal="right" wrapText="1"/>
    </xf>
    <xf numFmtId="0" fontId="52" fillId="0" borderId="114" xfId="0" applyFont="1" applyBorder="1" applyAlignment="1">
      <alignment wrapText="1"/>
    </xf>
    <xf numFmtId="4" fontId="52" fillId="0" borderId="114" xfId="0" applyNumberFormat="1" applyFont="1" applyBorder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8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59" xfId="0" applyFont="1" applyBorder="1"/>
    <xf numFmtId="0" fontId="15" fillId="0" borderId="160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1" xfId="0" applyNumberFormat="1" applyFont="1" applyBorder="1" applyAlignment="1">
      <alignment horizontal="center" vertical="center"/>
    </xf>
    <xf numFmtId="0" fontId="15" fillId="0" borderId="160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38" fillId="5" borderId="90" xfId="0" applyFont="1" applyFill="1" applyBorder="1" applyAlignment="1">
      <alignment horizontal="center" vertical="center" wrapText="1"/>
    </xf>
    <xf numFmtId="0" fontId="15" fillId="0" borderId="48" xfId="0" applyFont="1" applyBorder="1"/>
    <xf numFmtId="4" fontId="38" fillId="5" borderId="90" xfId="0" applyNumberFormat="1" applyFont="1" applyFill="1" applyBorder="1" applyAlignment="1">
      <alignment horizontal="center" vertical="center" wrapText="1"/>
    </xf>
    <xf numFmtId="0" fontId="38" fillId="0" borderId="78" xfId="0" applyFont="1" applyBorder="1" applyAlignment="1">
      <alignment horizontal="right" wrapText="1"/>
    </xf>
    <xf numFmtId="0" fontId="15" fillId="0" borderId="43" xfId="0" applyFont="1" applyBorder="1"/>
    <xf numFmtId="0" fontId="38" fillId="0" borderId="114" xfId="0" applyFont="1" applyBorder="1" applyAlignment="1">
      <alignment horizontal="right" wrapText="1"/>
    </xf>
    <xf numFmtId="0" fontId="15" fillId="0" borderId="114" xfId="0" applyFont="1" applyBorder="1"/>
    <xf numFmtId="0" fontId="38" fillId="5" borderId="78" xfId="0" applyFont="1" applyFill="1" applyBorder="1" applyAlignment="1">
      <alignment horizontal="center" vertical="center" wrapText="1"/>
    </xf>
    <xf numFmtId="0" fontId="15" fillId="0" borderId="45" xfId="0" applyFont="1" applyBorder="1"/>
    <xf numFmtId="4" fontId="38" fillId="5" borderId="7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4" zoomScale="80" zoomScaleNormal="80" workbookViewId="0">
      <selection activeCell="I14" sqref="I14"/>
    </sheetView>
  </sheetViews>
  <sheetFormatPr defaultColWidth="12.625" defaultRowHeight="15" customHeight="1" x14ac:dyDescent="0.2"/>
  <cols>
    <col min="1" max="1" width="18.25" customWidth="1"/>
    <col min="2" max="2" width="13.625" customWidth="1"/>
    <col min="3" max="3" width="15.75" customWidth="1"/>
    <col min="4" max="4" width="14.5" customWidth="1"/>
    <col min="5" max="5" width="12.125" customWidth="1"/>
    <col min="6" max="6" width="11" customWidth="1"/>
    <col min="7" max="7" width="9.25" customWidth="1"/>
    <col min="8" max="8" width="15.625" customWidth="1"/>
    <col min="9" max="9" width="9.75" customWidth="1"/>
    <col min="10" max="10" width="16.5" customWidth="1"/>
    <col min="11" max="11" width="8" customWidth="1"/>
    <col min="12" max="12" width="11.25" customWidth="1"/>
    <col min="13" max="13" width="10.25" customWidth="1"/>
    <col min="14" max="14" width="14.625" customWidth="1"/>
    <col min="15" max="23" width="5.625" customWidth="1"/>
    <col min="24" max="26" width="11" customWidth="1"/>
  </cols>
  <sheetData>
    <row r="1" spans="1:26" ht="15" customHeight="1" x14ac:dyDescent="0.2">
      <c r="A1" s="497" t="s">
        <v>0</v>
      </c>
      <c r="B1" s="49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97" t="s">
        <v>2</v>
      </c>
      <c r="I2" s="497"/>
      <c r="J2" s="4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97" t="s">
        <v>466</v>
      </c>
      <c r="I3" s="497"/>
      <c r="J3" s="49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">
      <c r="A10" s="183" t="s">
        <v>3</v>
      </c>
      <c r="B10" s="184"/>
      <c r="C10" s="567" t="s">
        <v>476</v>
      </c>
      <c r="D10" s="567"/>
      <c r="E10" s="567"/>
      <c r="F10" s="567"/>
      <c r="G10" s="567"/>
      <c r="H10" s="567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">
      <c r="A11" s="186" t="s">
        <v>4</v>
      </c>
      <c r="B11" s="568" t="s">
        <v>477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">
      <c r="A12" s="186" t="s">
        <v>319</v>
      </c>
      <c r="B12" s="566" t="s">
        <v>468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">
      <c r="A13" s="186" t="s">
        <v>5</v>
      </c>
      <c r="B13" s="566" t="s">
        <v>469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">
      <c r="A14" s="186" t="s">
        <v>6</v>
      </c>
      <c r="B14" s="184" t="s">
        <v>470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">
      <c r="A15" s="186" t="s">
        <v>7</v>
      </c>
      <c r="B15" s="184" t="s">
        <v>471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B17" s="409" t="s">
        <v>345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5" customFormat="1" ht="15.75" x14ac:dyDescent="0.25">
      <c r="A18" s="283"/>
      <c r="B18" s="498" t="s">
        <v>282</v>
      </c>
      <c r="C18" s="496"/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284"/>
      <c r="P18" s="285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</row>
    <row r="19" spans="1:31" s="275" customFormat="1" ht="15.75" x14ac:dyDescent="0.25">
      <c r="A19" s="283"/>
      <c r="B19" s="498" t="s">
        <v>323</v>
      </c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284"/>
      <c r="P19" s="285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</row>
    <row r="20" spans="1:31" s="275" customFormat="1" ht="15.75" x14ac:dyDescent="0.25">
      <c r="A20" s="283"/>
      <c r="B20" s="499" t="s">
        <v>467</v>
      </c>
      <c r="C20" s="496"/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284"/>
      <c r="P20" s="285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</row>
    <row r="21" spans="1:31" s="275" customFormat="1" ht="15.75" x14ac:dyDescent="0.25">
      <c r="A21" s="283"/>
      <c r="B21" s="3"/>
      <c r="C21" s="1"/>
      <c r="D21" s="286"/>
      <c r="E21" s="286"/>
      <c r="F21" s="286"/>
      <c r="G21" s="286"/>
      <c r="H21" s="286"/>
      <c r="I21" s="286"/>
      <c r="J21" s="287"/>
      <c r="K21" s="286"/>
      <c r="L21" s="287"/>
      <c r="M21" s="286"/>
      <c r="N21" s="287"/>
      <c r="O21" s="284"/>
      <c r="P21" s="285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</row>
    <row r="22" spans="1:31" s="275" customFormat="1" ht="15.75" thickBot="1" x14ac:dyDescent="0.3">
      <c r="D22" s="288"/>
      <c r="E22" s="288"/>
      <c r="F22" s="288"/>
      <c r="G22" s="288"/>
      <c r="H22" s="288"/>
      <c r="I22" s="288"/>
      <c r="J22" s="289"/>
      <c r="K22" s="288"/>
      <c r="L22" s="289"/>
      <c r="M22" s="288"/>
      <c r="N22" s="289"/>
      <c r="O22" s="288"/>
      <c r="P22" s="289"/>
    </row>
    <row r="23" spans="1:31" s="275" customFormat="1" ht="30" customHeight="1" thickBot="1" x14ac:dyDescent="0.25">
      <c r="A23" s="500"/>
      <c r="B23" s="503" t="s">
        <v>283</v>
      </c>
      <c r="C23" s="504"/>
      <c r="D23" s="507" t="s">
        <v>284</v>
      </c>
      <c r="E23" s="508"/>
      <c r="F23" s="508"/>
      <c r="G23" s="508"/>
      <c r="H23" s="508"/>
      <c r="I23" s="508"/>
      <c r="J23" s="509"/>
      <c r="K23" s="503" t="s">
        <v>322</v>
      </c>
      <c r="L23" s="504"/>
      <c r="M23" s="503" t="s">
        <v>324</v>
      </c>
      <c r="N23" s="504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</row>
    <row r="24" spans="1:31" s="275" customFormat="1" ht="135.6" customHeight="1" thickBot="1" x14ac:dyDescent="0.25">
      <c r="A24" s="501"/>
      <c r="B24" s="505"/>
      <c r="C24" s="506"/>
      <c r="D24" s="387" t="s">
        <v>320</v>
      </c>
      <c r="E24" s="388" t="s">
        <v>321</v>
      </c>
      <c r="F24" s="388" t="s">
        <v>285</v>
      </c>
      <c r="G24" s="388" t="s">
        <v>286</v>
      </c>
      <c r="H24" s="388" t="s">
        <v>8</v>
      </c>
      <c r="I24" s="510" t="s">
        <v>287</v>
      </c>
      <c r="J24" s="511"/>
      <c r="K24" s="505"/>
      <c r="L24" s="506"/>
      <c r="M24" s="505"/>
      <c r="N24" s="506"/>
      <c r="Q24" s="291"/>
    </row>
    <row r="25" spans="1:31" s="275" customFormat="1" ht="30.75" thickBot="1" x14ac:dyDescent="0.25">
      <c r="A25" s="502"/>
      <c r="B25" s="381" t="s">
        <v>279</v>
      </c>
      <c r="C25" s="382" t="s">
        <v>288</v>
      </c>
      <c r="D25" s="381" t="s">
        <v>288</v>
      </c>
      <c r="E25" s="383" t="s">
        <v>288</v>
      </c>
      <c r="F25" s="383" t="s">
        <v>288</v>
      </c>
      <c r="G25" s="383" t="s">
        <v>288</v>
      </c>
      <c r="H25" s="383" t="s">
        <v>288</v>
      </c>
      <c r="I25" s="383" t="s">
        <v>279</v>
      </c>
      <c r="J25" s="384" t="s">
        <v>289</v>
      </c>
      <c r="K25" s="381" t="s">
        <v>279</v>
      </c>
      <c r="L25" s="382" t="s">
        <v>288</v>
      </c>
      <c r="M25" s="385" t="s">
        <v>279</v>
      </c>
      <c r="N25" s="386" t="s">
        <v>288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275" customFormat="1" ht="30" customHeight="1" thickBot="1" x14ac:dyDescent="0.25">
      <c r="A26" s="327" t="s">
        <v>290</v>
      </c>
      <c r="B26" s="330" t="s">
        <v>291</v>
      </c>
      <c r="C26" s="329" t="s">
        <v>292</v>
      </c>
      <c r="D26" s="330" t="s">
        <v>293</v>
      </c>
      <c r="E26" s="328" t="s">
        <v>294</v>
      </c>
      <c r="F26" s="328" t="s">
        <v>295</v>
      </c>
      <c r="G26" s="328" t="s">
        <v>296</v>
      </c>
      <c r="H26" s="328" t="s">
        <v>297</v>
      </c>
      <c r="I26" s="328" t="s">
        <v>298</v>
      </c>
      <c r="J26" s="329" t="s">
        <v>299</v>
      </c>
      <c r="K26" s="330" t="s">
        <v>300</v>
      </c>
      <c r="L26" s="329" t="s">
        <v>301</v>
      </c>
      <c r="M26" s="330" t="s">
        <v>302</v>
      </c>
      <c r="N26" s="329" t="s">
        <v>303</v>
      </c>
      <c r="O26" s="293"/>
      <c r="P26" s="293"/>
      <c r="Q26" s="29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s="275" customFormat="1" ht="30" customHeight="1" x14ac:dyDescent="0.2">
      <c r="A27" s="311" t="s">
        <v>304</v>
      </c>
      <c r="B27" s="337">
        <f>C27/N27</f>
        <v>1</v>
      </c>
      <c r="C27" s="338">
        <f>'Кошторис  витрат'!G186</f>
        <v>572044</v>
      </c>
      <c r="D27" s="343">
        <v>0</v>
      </c>
      <c r="E27" s="325">
        <v>0</v>
      </c>
      <c r="F27" s="325">
        <v>0</v>
      </c>
      <c r="G27" s="325">
        <v>0</v>
      </c>
      <c r="H27" s="325">
        <v>0</v>
      </c>
      <c r="I27" s="326">
        <f>J27/N27</f>
        <v>0</v>
      </c>
      <c r="J27" s="338">
        <f>D27+E27+F27+G27+H27</f>
        <v>0</v>
      </c>
      <c r="K27" s="337">
        <f>L27/N27</f>
        <v>0</v>
      </c>
      <c r="L27" s="338">
        <f>'Кошторис  витрат'!S186</f>
        <v>0</v>
      </c>
      <c r="M27" s="331">
        <v>1</v>
      </c>
      <c r="N27" s="332">
        <f>C27+J27+L27</f>
        <v>572044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</row>
    <row r="28" spans="1:31" s="275" customFormat="1" ht="30" customHeight="1" x14ac:dyDescent="0.2">
      <c r="A28" s="312" t="s">
        <v>305</v>
      </c>
      <c r="B28" s="339">
        <f>C28/N28</f>
        <v>1</v>
      </c>
      <c r="C28" s="348">
        <f>'Кошторис  витрат'!J186</f>
        <v>538450</v>
      </c>
      <c r="D28" s="344">
        <v>0</v>
      </c>
      <c r="E28" s="302">
        <v>0</v>
      </c>
      <c r="F28" s="302">
        <v>0</v>
      </c>
      <c r="G28" s="302">
        <v>0</v>
      </c>
      <c r="H28" s="302">
        <v>0</v>
      </c>
      <c r="I28" s="301">
        <f>J28/N28</f>
        <v>0</v>
      </c>
      <c r="J28" s="340">
        <f>D28+E28+F28+G28+H28</f>
        <v>0</v>
      </c>
      <c r="K28" s="339">
        <f>L28/N28</f>
        <v>0</v>
      </c>
      <c r="L28" s="340">
        <f>'Кошторис  витрат'!V186</f>
        <v>0</v>
      </c>
      <c r="M28" s="333">
        <v>1</v>
      </c>
      <c r="N28" s="334">
        <f>C28+J28+L28</f>
        <v>538450</v>
      </c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</row>
    <row r="29" spans="1:31" s="275" customFormat="1" ht="30" customHeight="1" thickBot="1" x14ac:dyDescent="0.25">
      <c r="A29" s="313" t="s">
        <v>306</v>
      </c>
      <c r="B29" s="341">
        <f>C29/N29</f>
        <v>1</v>
      </c>
      <c r="C29" s="342">
        <v>457635.2</v>
      </c>
      <c r="D29" s="345">
        <v>0</v>
      </c>
      <c r="E29" s="346">
        <v>0</v>
      </c>
      <c r="F29" s="346">
        <v>0</v>
      </c>
      <c r="G29" s="346">
        <v>0</v>
      </c>
      <c r="H29" s="346">
        <v>0</v>
      </c>
      <c r="I29" s="347">
        <f>J29/N29</f>
        <v>0</v>
      </c>
      <c r="J29" s="342">
        <f t="shared" ref="J29" si="0">D29+E29+F29+G29+H29</f>
        <v>0</v>
      </c>
      <c r="K29" s="341">
        <f>L29/N29</f>
        <v>0</v>
      </c>
      <c r="L29" s="342">
        <v>0</v>
      </c>
      <c r="M29" s="335">
        <f>(N29*M28)/N28</f>
        <v>0.84991215526046993</v>
      </c>
      <c r="N29" s="336">
        <f>C29+J29+L29</f>
        <v>457635.2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</row>
    <row r="30" spans="1:31" s="275" customFormat="1" ht="30" customHeight="1" thickBot="1" x14ac:dyDescent="0.25">
      <c r="A30" s="314" t="s">
        <v>307</v>
      </c>
      <c r="B30" s="303">
        <f>B28-B29</f>
        <v>0</v>
      </c>
      <c r="C30" s="304">
        <f>C28-C29</f>
        <v>80814.799999999988</v>
      </c>
      <c r="D30" s="305">
        <f t="shared" ref="D30:H30" si="1">D28-D29</f>
        <v>0</v>
      </c>
      <c r="E30" s="306">
        <f t="shared" si="1"/>
        <v>0</v>
      </c>
      <c r="F30" s="306">
        <f t="shared" si="1"/>
        <v>0</v>
      </c>
      <c r="G30" s="306">
        <f t="shared" si="1"/>
        <v>0</v>
      </c>
      <c r="H30" s="306">
        <f t="shared" si="1"/>
        <v>0</v>
      </c>
      <c r="I30" s="307">
        <f t="shared" ref="I30:N30" si="2">I28-I29</f>
        <v>0</v>
      </c>
      <c r="J30" s="304">
        <f t="shared" si="2"/>
        <v>0</v>
      </c>
      <c r="K30" s="308">
        <f t="shared" si="2"/>
        <v>0</v>
      </c>
      <c r="L30" s="304">
        <f t="shared" si="2"/>
        <v>0</v>
      </c>
      <c r="M30" s="309">
        <f t="shared" si="2"/>
        <v>0.15008784473953007</v>
      </c>
      <c r="N30" s="310">
        <f t="shared" si="2"/>
        <v>80814.799999999988</v>
      </c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5" customFormat="1" ht="15.75" customHeight="1" x14ac:dyDescent="0.25">
      <c r="A32" s="295"/>
      <c r="B32" s="295" t="s">
        <v>308</v>
      </c>
      <c r="C32" s="493"/>
      <c r="D32" s="494"/>
      <c r="E32" s="494"/>
      <c r="F32" s="295"/>
      <c r="G32" s="296"/>
      <c r="H32" s="296"/>
      <c r="I32" s="297"/>
      <c r="J32" s="493"/>
      <c r="K32" s="494"/>
      <c r="L32" s="494"/>
      <c r="M32" s="494"/>
      <c r="N32" s="494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26" s="275" customFormat="1" ht="15.75" customHeight="1" x14ac:dyDescent="0.25">
      <c r="D33" s="298" t="s">
        <v>309</v>
      </c>
      <c r="F33" s="299"/>
      <c r="G33" s="495" t="s">
        <v>310</v>
      </c>
      <c r="H33" s="496"/>
      <c r="I33" s="288"/>
      <c r="J33" s="495" t="s">
        <v>311</v>
      </c>
      <c r="K33" s="496"/>
      <c r="L33" s="496"/>
      <c r="M33" s="496"/>
      <c r="N33" s="496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C10:H10"/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0"/>
  <sheetViews>
    <sheetView topLeftCell="C1" zoomScale="70" zoomScaleNormal="70" workbookViewId="0">
      <pane ySplit="10" topLeftCell="A187" activePane="bottomLeft" state="frozen"/>
      <selection pane="bottomLeft" activeCell="C3" sqref="C3"/>
    </sheetView>
  </sheetViews>
  <sheetFormatPr defaultColWidth="12.625" defaultRowHeight="15" customHeight="1" outlineLevelCol="1" x14ac:dyDescent="0.2"/>
  <cols>
    <col min="1" max="1" width="10.625" customWidth="1"/>
    <col min="2" max="2" width="8.625" customWidth="1"/>
    <col min="3" max="3" width="33.75" customWidth="1"/>
    <col min="4" max="4" width="6" customWidth="1"/>
    <col min="5" max="5" width="9.75" customWidth="1"/>
    <col min="6" max="6" width="8.625" customWidth="1"/>
    <col min="7" max="7" width="10.75" customWidth="1"/>
    <col min="8" max="8" width="9.625" style="271" customWidth="1"/>
    <col min="9" max="9" width="10.875" style="271" customWidth="1"/>
    <col min="10" max="10" width="9.375" style="271" customWidth="1"/>
    <col min="11" max="11" width="4.625" customWidth="1" outlineLevel="1"/>
    <col min="12" max="12" width="5" customWidth="1" outlineLevel="1"/>
    <col min="13" max="13" width="6.5" customWidth="1" outlineLevel="1"/>
    <col min="14" max="14" width="4.5" style="271" customWidth="1" outlineLevel="1"/>
    <col min="15" max="15" width="4.875" style="271" customWidth="1" outlineLevel="1"/>
    <col min="16" max="16" width="5" style="271" customWidth="1" outlineLevel="1"/>
    <col min="17" max="17" width="4.5" customWidth="1" outlineLevel="1"/>
    <col min="18" max="18" width="4.75" customWidth="1" outlineLevel="1"/>
    <col min="19" max="19" width="5.375" customWidth="1" outlineLevel="1"/>
    <col min="20" max="20" width="5" style="271" customWidth="1" outlineLevel="1"/>
    <col min="21" max="21" width="5.375" style="271" customWidth="1" outlineLevel="1"/>
    <col min="22" max="22" width="7.75" style="271" customWidth="1" outlineLevel="1"/>
    <col min="23" max="23" width="10.875" style="271" customWidth="1"/>
    <col min="24" max="24" width="9.375" style="271" customWidth="1"/>
    <col min="25" max="25" width="9.75" style="271" customWidth="1"/>
    <col min="26" max="26" width="8.25" style="271" customWidth="1"/>
    <col min="27" max="27" width="19" style="262" customWidth="1"/>
    <col min="28" max="28" width="16" style="271" customWidth="1"/>
    <col min="29" max="33" width="5.875" customWidth="1"/>
  </cols>
  <sheetData>
    <row r="1" spans="1:33" ht="15.75" x14ac:dyDescent="0.25">
      <c r="A1" s="541" t="s">
        <v>317</v>
      </c>
      <c r="B1" s="496"/>
      <c r="C1" s="496"/>
      <c r="D1" s="496"/>
      <c r="E1" s="49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2">
      <c r="A2" s="187" t="str">
        <f>Фінансування!A12</f>
        <v>Назва Грантоотримувача:</v>
      </c>
      <c r="B2" s="188"/>
      <c r="C2" s="187" t="s">
        <v>468</v>
      </c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2">
      <c r="A3" s="193" t="str">
        <f>Фінансування!A13</f>
        <v>Назва проєкту:</v>
      </c>
      <c r="B3" s="188"/>
      <c r="C3" s="187" t="s">
        <v>469</v>
      </c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2">
      <c r="A4" s="193" t="str">
        <f>Фінансування!A14</f>
        <v>Дата початку проєкту:</v>
      </c>
      <c r="B4" s="192"/>
      <c r="C4" s="192" t="s">
        <v>470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2">
      <c r="A5" s="193" t="str">
        <f>Фінансування!A15</f>
        <v>Дата завершення проєкту:</v>
      </c>
      <c r="B5" s="192"/>
      <c r="C5" s="192" t="s">
        <v>471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25">
      <c r="A7" s="542" t="s">
        <v>274</v>
      </c>
      <c r="B7" s="545" t="s">
        <v>12</v>
      </c>
      <c r="C7" s="548" t="s">
        <v>13</v>
      </c>
      <c r="D7" s="551" t="s">
        <v>14</v>
      </c>
      <c r="E7" s="518" t="s">
        <v>15</v>
      </c>
      <c r="F7" s="519"/>
      <c r="G7" s="519"/>
      <c r="H7" s="519"/>
      <c r="I7" s="519"/>
      <c r="J7" s="520"/>
      <c r="K7" s="518" t="s">
        <v>258</v>
      </c>
      <c r="L7" s="519"/>
      <c r="M7" s="519"/>
      <c r="N7" s="519"/>
      <c r="O7" s="519"/>
      <c r="P7" s="520"/>
      <c r="Q7" s="518" t="s">
        <v>259</v>
      </c>
      <c r="R7" s="519"/>
      <c r="S7" s="519"/>
      <c r="T7" s="519"/>
      <c r="U7" s="519"/>
      <c r="V7" s="520"/>
      <c r="W7" s="527" t="s">
        <v>276</v>
      </c>
      <c r="X7" s="528"/>
      <c r="Y7" s="528"/>
      <c r="Z7" s="529"/>
      <c r="AA7" s="524" t="s">
        <v>318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43"/>
      <c r="B8" s="546"/>
      <c r="C8" s="549"/>
      <c r="D8" s="552"/>
      <c r="E8" s="521" t="s">
        <v>16</v>
      </c>
      <c r="F8" s="522"/>
      <c r="G8" s="523"/>
      <c r="H8" s="521" t="s">
        <v>275</v>
      </c>
      <c r="I8" s="522"/>
      <c r="J8" s="523"/>
      <c r="K8" s="521" t="s">
        <v>16</v>
      </c>
      <c r="L8" s="522"/>
      <c r="M8" s="523"/>
      <c r="N8" s="521" t="s">
        <v>275</v>
      </c>
      <c r="O8" s="522"/>
      <c r="P8" s="523"/>
      <c r="Q8" s="521" t="s">
        <v>16</v>
      </c>
      <c r="R8" s="522"/>
      <c r="S8" s="523"/>
      <c r="T8" s="521" t="s">
        <v>275</v>
      </c>
      <c r="U8" s="522"/>
      <c r="V8" s="523"/>
      <c r="W8" s="530" t="s">
        <v>280</v>
      </c>
      <c r="X8" s="530" t="s">
        <v>281</v>
      </c>
      <c r="Y8" s="527" t="s">
        <v>277</v>
      </c>
      <c r="Z8" s="529"/>
      <c r="AA8" s="525"/>
      <c r="AB8" s="1"/>
      <c r="AC8" s="1"/>
      <c r="AD8" s="1"/>
      <c r="AE8" s="1"/>
      <c r="AF8" s="1"/>
      <c r="AG8" s="1"/>
    </row>
    <row r="9" spans="1:33" ht="30" customHeight="1" thickBot="1" x14ac:dyDescent="0.25">
      <c r="A9" s="544"/>
      <c r="B9" s="547"/>
      <c r="C9" s="550"/>
      <c r="D9" s="553"/>
      <c r="E9" s="24" t="s">
        <v>17</v>
      </c>
      <c r="F9" s="25" t="s">
        <v>18</v>
      </c>
      <c r="G9" s="239" t="s">
        <v>272</v>
      </c>
      <c r="H9" s="24" t="s">
        <v>17</v>
      </c>
      <c r="I9" s="25" t="s">
        <v>18</v>
      </c>
      <c r="J9" s="300" t="s">
        <v>316</v>
      </c>
      <c r="K9" s="24" t="s">
        <v>17</v>
      </c>
      <c r="L9" s="25" t="s">
        <v>19</v>
      </c>
      <c r="M9" s="300" t="s">
        <v>312</v>
      </c>
      <c r="N9" s="24" t="s">
        <v>17</v>
      </c>
      <c r="O9" s="25" t="s">
        <v>19</v>
      </c>
      <c r="P9" s="300" t="s">
        <v>313</v>
      </c>
      <c r="Q9" s="24" t="s">
        <v>17</v>
      </c>
      <c r="R9" s="25" t="s">
        <v>19</v>
      </c>
      <c r="S9" s="300" t="s">
        <v>314</v>
      </c>
      <c r="T9" s="24" t="s">
        <v>17</v>
      </c>
      <c r="U9" s="25" t="s">
        <v>19</v>
      </c>
      <c r="V9" s="300" t="s">
        <v>315</v>
      </c>
      <c r="W9" s="531"/>
      <c r="X9" s="531"/>
      <c r="Y9" s="272" t="s">
        <v>278</v>
      </c>
      <c r="Z9" s="273" t="s">
        <v>279</v>
      </c>
      <c r="AA9" s="526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325</v>
      </c>
      <c r="B11" s="30"/>
      <c r="C11" s="31" t="s">
        <v>20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21</v>
      </c>
      <c r="B12" s="37">
        <v>1</v>
      </c>
      <c r="C12" s="196" t="s">
        <v>268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42"/>
      <c r="AA12" s="248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22</v>
      </c>
      <c r="B13" s="42" t="s">
        <v>23</v>
      </c>
      <c r="C13" s="197" t="s">
        <v>269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68">
        <f>W13-X13</f>
        <v>0</v>
      </c>
      <c r="Z13" s="457">
        <v>0</v>
      </c>
      <c r="AA13" s="441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24</v>
      </c>
      <c r="B14" s="51" t="s">
        <v>25</v>
      </c>
      <c r="C14" s="52" t="s">
        <v>26</v>
      </c>
      <c r="D14" s="53" t="s">
        <v>27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4">
        <f t="shared" ref="X14:X38" si="6">J14+P14+V14</f>
        <v>0</v>
      </c>
      <c r="Y14" s="433">
        <f t="shared" ref="Y14:Y83" si="7">W14-X14</f>
        <v>0</v>
      </c>
      <c r="Z14" s="438">
        <v>0</v>
      </c>
      <c r="AA14" s="255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24</v>
      </c>
      <c r="B15" s="51" t="s">
        <v>28</v>
      </c>
      <c r="C15" s="52" t="s">
        <v>26</v>
      </c>
      <c r="D15" s="53" t="s">
        <v>27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8" si="8">G15+M15+S15</f>
        <v>0</v>
      </c>
      <c r="X15" s="274">
        <f t="shared" si="6"/>
        <v>0</v>
      </c>
      <c r="Y15" s="433">
        <f t="shared" si="7"/>
        <v>0</v>
      </c>
      <c r="Z15" s="438">
        <v>0</v>
      </c>
      <c r="AA15" s="255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24</v>
      </c>
      <c r="B16" s="61" t="s">
        <v>29</v>
      </c>
      <c r="C16" s="52" t="s">
        <v>26</v>
      </c>
      <c r="D16" s="62" t="s">
        <v>27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4">
        <f t="shared" si="6"/>
        <v>0</v>
      </c>
      <c r="Y16" s="433">
        <f t="shared" si="7"/>
        <v>0</v>
      </c>
      <c r="Z16" s="448">
        <v>0</v>
      </c>
      <c r="AA16" s="256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22</v>
      </c>
      <c r="B17" s="42" t="s">
        <v>30</v>
      </c>
      <c r="C17" s="67" t="s">
        <v>31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2">
        <f>SUM(X18:X20)</f>
        <v>0</v>
      </c>
      <c r="Y17" s="322">
        <f t="shared" si="7"/>
        <v>0</v>
      </c>
      <c r="Z17" s="469">
        <v>0</v>
      </c>
      <c r="AA17" s="251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24</v>
      </c>
      <c r="B18" s="51" t="s">
        <v>32</v>
      </c>
      <c r="C18" s="52" t="s">
        <v>26</v>
      </c>
      <c r="D18" s="53" t="s">
        <v>27</v>
      </c>
      <c r="E18" s="54"/>
      <c r="F18" s="55"/>
      <c r="G18" s="56">
        <f t="shared" ref="G18:G20" si="9">E18*F18</f>
        <v>0</v>
      </c>
      <c r="H18" s="54"/>
      <c r="I18" s="55"/>
      <c r="J18" s="56">
        <f t="shared" ref="J18:J20" si="10">H18*I18</f>
        <v>0</v>
      </c>
      <c r="K18" s="54"/>
      <c r="L18" s="55"/>
      <c r="M18" s="56">
        <f t="shared" ref="M18:M20" si="11">K18*L18</f>
        <v>0</v>
      </c>
      <c r="N18" s="54"/>
      <c r="O18" s="55"/>
      <c r="P18" s="56">
        <f t="shared" ref="P18:P20" si="12">N18*O18</f>
        <v>0</v>
      </c>
      <c r="Q18" s="54"/>
      <c r="R18" s="55"/>
      <c r="S18" s="56">
        <f t="shared" ref="S18:S20" si="13">Q18*R18</f>
        <v>0</v>
      </c>
      <c r="T18" s="54"/>
      <c r="U18" s="55"/>
      <c r="V18" s="56">
        <f t="shared" ref="V18:V20" si="14">T18*U18</f>
        <v>0</v>
      </c>
      <c r="W18" s="57">
        <f>G18+M18+S18</f>
        <v>0</v>
      </c>
      <c r="X18" s="274">
        <f t="shared" si="6"/>
        <v>0</v>
      </c>
      <c r="Y18" s="274">
        <f t="shared" si="7"/>
        <v>0</v>
      </c>
      <c r="Z18" s="282">
        <v>0</v>
      </c>
      <c r="AA18" s="241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24</v>
      </c>
      <c r="B19" s="51" t="s">
        <v>33</v>
      </c>
      <c r="C19" s="52" t="s">
        <v>26</v>
      </c>
      <c r="D19" s="53" t="s">
        <v>27</v>
      </c>
      <c r="E19" s="54"/>
      <c r="F19" s="55"/>
      <c r="G19" s="56">
        <f t="shared" si="9"/>
        <v>0</v>
      </c>
      <c r="H19" s="54"/>
      <c r="I19" s="55"/>
      <c r="J19" s="56">
        <f t="shared" si="10"/>
        <v>0</v>
      </c>
      <c r="K19" s="54"/>
      <c r="L19" s="55"/>
      <c r="M19" s="56">
        <f t="shared" si="11"/>
        <v>0</v>
      </c>
      <c r="N19" s="54"/>
      <c r="O19" s="55"/>
      <c r="P19" s="56">
        <f t="shared" si="12"/>
        <v>0</v>
      </c>
      <c r="Q19" s="54"/>
      <c r="R19" s="55"/>
      <c r="S19" s="56">
        <f t="shared" si="13"/>
        <v>0</v>
      </c>
      <c r="T19" s="54"/>
      <c r="U19" s="55"/>
      <c r="V19" s="56">
        <f t="shared" si="14"/>
        <v>0</v>
      </c>
      <c r="W19" s="57">
        <f t="shared" si="8"/>
        <v>0</v>
      </c>
      <c r="X19" s="274">
        <f t="shared" si="6"/>
        <v>0</v>
      </c>
      <c r="Y19" s="274">
        <f t="shared" si="7"/>
        <v>0</v>
      </c>
      <c r="Z19" s="282">
        <v>0</v>
      </c>
      <c r="AA19" s="241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24</v>
      </c>
      <c r="B20" s="61" t="s">
        <v>34</v>
      </c>
      <c r="C20" s="52" t="s">
        <v>26</v>
      </c>
      <c r="D20" s="74" t="s">
        <v>27</v>
      </c>
      <c r="E20" s="75"/>
      <c r="F20" s="76"/>
      <c r="G20" s="77">
        <f t="shared" si="9"/>
        <v>0</v>
      </c>
      <c r="H20" s="75"/>
      <c r="I20" s="76"/>
      <c r="J20" s="77">
        <f t="shared" si="10"/>
        <v>0</v>
      </c>
      <c r="K20" s="75"/>
      <c r="L20" s="76"/>
      <c r="M20" s="77">
        <f t="shared" si="11"/>
        <v>0</v>
      </c>
      <c r="N20" s="75"/>
      <c r="O20" s="76"/>
      <c r="P20" s="77">
        <f t="shared" si="12"/>
        <v>0</v>
      </c>
      <c r="Q20" s="75"/>
      <c r="R20" s="76"/>
      <c r="S20" s="77">
        <f t="shared" si="13"/>
        <v>0</v>
      </c>
      <c r="T20" s="75"/>
      <c r="U20" s="76"/>
      <c r="V20" s="77">
        <f t="shared" si="14"/>
        <v>0</v>
      </c>
      <c r="W20" s="66">
        <f t="shared" si="8"/>
        <v>0</v>
      </c>
      <c r="X20" s="274">
        <f t="shared" si="6"/>
        <v>0</v>
      </c>
      <c r="Y20" s="278">
        <f t="shared" si="7"/>
        <v>0</v>
      </c>
      <c r="Z20" s="359">
        <v>0</v>
      </c>
      <c r="AA20" s="252"/>
      <c r="AB20" s="59"/>
      <c r="AC20" s="59"/>
      <c r="AD20" s="59"/>
      <c r="AE20" s="59"/>
      <c r="AF20" s="59"/>
      <c r="AG20" s="59"/>
    </row>
    <row r="21" spans="1:33" ht="30" customHeight="1" thickBot="1" x14ac:dyDescent="0.25">
      <c r="A21" s="41" t="s">
        <v>22</v>
      </c>
      <c r="B21" s="42" t="s">
        <v>35</v>
      </c>
      <c r="C21" s="78" t="s">
        <v>36</v>
      </c>
      <c r="D21" s="68"/>
      <c r="E21" s="69">
        <f>SUM(E22:E28)</f>
        <v>12</v>
      </c>
      <c r="F21" s="70"/>
      <c r="G21" s="71">
        <f>SUM(G22:G28)</f>
        <v>176000</v>
      </c>
      <c r="H21" s="69">
        <f>SUM(H22:H28)</f>
        <v>8</v>
      </c>
      <c r="I21" s="70"/>
      <c r="J21" s="71">
        <f>SUM(J22:J28)</f>
        <v>100000</v>
      </c>
      <c r="K21" s="69">
        <f>SUM(K22:K28)</f>
        <v>0</v>
      </c>
      <c r="L21" s="70"/>
      <c r="M21" s="71">
        <f>SUM(M22:M28)</f>
        <v>0</v>
      </c>
      <c r="N21" s="69">
        <f>SUM(N22:N28)</f>
        <v>0</v>
      </c>
      <c r="O21" s="70"/>
      <c r="P21" s="71">
        <f>SUM(P22:P28)</f>
        <v>0</v>
      </c>
      <c r="Q21" s="69">
        <f>SUM(Q22:Q28)</f>
        <v>0</v>
      </c>
      <c r="R21" s="70"/>
      <c r="S21" s="71">
        <f>SUM(S22:S28)</f>
        <v>0</v>
      </c>
      <c r="T21" s="69">
        <f>SUM(T22:T28)</f>
        <v>0</v>
      </c>
      <c r="U21" s="70"/>
      <c r="V21" s="71">
        <f>SUM(V22:V28)</f>
        <v>0</v>
      </c>
      <c r="W21" s="71">
        <f>SUM(W22:W28)</f>
        <v>176000</v>
      </c>
      <c r="X21" s="349">
        <f>SUM(X22:X28)</f>
        <v>100000</v>
      </c>
      <c r="Y21" s="453">
        <f t="shared" si="7"/>
        <v>76000</v>
      </c>
      <c r="Z21" s="454">
        <f>Y21/W21</f>
        <v>0.43181818181818182</v>
      </c>
      <c r="AA21" s="257"/>
      <c r="AB21" s="49"/>
      <c r="AC21" s="49"/>
      <c r="AD21" s="49"/>
      <c r="AE21" s="49"/>
      <c r="AF21" s="49"/>
      <c r="AG21" s="49"/>
    </row>
    <row r="22" spans="1:33" s="178" customFormat="1" ht="73.5" customHeight="1" x14ac:dyDescent="0.2">
      <c r="A22" s="50" t="s">
        <v>24</v>
      </c>
      <c r="B22" s="51" t="s">
        <v>37</v>
      </c>
      <c r="C22" s="52" t="s">
        <v>410</v>
      </c>
      <c r="D22" s="263" t="s">
        <v>27</v>
      </c>
      <c r="E22" s="54">
        <v>4</v>
      </c>
      <c r="F22" s="55">
        <v>19000</v>
      </c>
      <c r="G22" s="56">
        <f t="shared" ref="G22:G24" si="15">E22*F22</f>
        <v>76000</v>
      </c>
      <c r="H22" s="54">
        <v>0</v>
      </c>
      <c r="I22" s="55">
        <v>0</v>
      </c>
      <c r="J22" s="56">
        <f t="shared" ref="J22:J24" si="16">H22*I22</f>
        <v>0</v>
      </c>
      <c r="K22" s="54"/>
      <c r="L22" s="55"/>
      <c r="M22" s="56">
        <f t="shared" ref="M22:M24" si="17">K22*L22</f>
        <v>0</v>
      </c>
      <c r="N22" s="54"/>
      <c r="O22" s="55"/>
      <c r="P22" s="56">
        <f t="shared" ref="P22:P24" si="18">N22*O22</f>
        <v>0</v>
      </c>
      <c r="Q22" s="54"/>
      <c r="R22" s="55"/>
      <c r="S22" s="56">
        <f t="shared" ref="S22:S24" si="19">Q22*R22</f>
        <v>0</v>
      </c>
      <c r="T22" s="54"/>
      <c r="U22" s="55"/>
      <c r="V22" s="56">
        <f t="shared" ref="V22:V24" si="20">T22*U22</f>
        <v>0</v>
      </c>
      <c r="W22" s="57">
        <f t="shared" si="8"/>
        <v>76000</v>
      </c>
      <c r="X22" s="274">
        <f t="shared" si="6"/>
        <v>0</v>
      </c>
      <c r="Y22" s="274">
        <f t="shared" si="7"/>
        <v>76000</v>
      </c>
      <c r="Z22" s="282">
        <f t="shared" ref="Z22:Z37" si="21">Y22/W22</f>
        <v>1</v>
      </c>
      <c r="AA22" s="241" t="s">
        <v>464</v>
      </c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24</v>
      </c>
      <c r="B23" s="51" t="s">
        <v>38</v>
      </c>
      <c r="C23" s="52" t="s">
        <v>411</v>
      </c>
      <c r="D23" s="263" t="s">
        <v>27</v>
      </c>
      <c r="E23" s="54">
        <v>4</v>
      </c>
      <c r="F23" s="55">
        <v>10000</v>
      </c>
      <c r="G23" s="56">
        <f t="shared" si="15"/>
        <v>40000</v>
      </c>
      <c r="H23" s="54">
        <v>4</v>
      </c>
      <c r="I23" s="55">
        <v>10000</v>
      </c>
      <c r="J23" s="56">
        <f t="shared" si="16"/>
        <v>40000</v>
      </c>
      <c r="K23" s="54"/>
      <c r="L23" s="55"/>
      <c r="M23" s="56">
        <f t="shared" si="17"/>
        <v>0</v>
      </c>
      <c r="N23" s="54"/>
      <c r="O23" s="55"/>
      <c r="P23" s="56">
        <f t="shared" si="18"/>
        <v>0</v>
      </c>
      <c r="Q23" s="54"/>
      <c r="R23" s="55"/>
      <c r="S23" s="56">
        <f t="shared" si="19"/>
        <v>0</v>
      </c>
      <c r="T23" s="54"/>
      <c r="U23" s="55"/>
      <c r="V23" s="56">
        <f t="shared" si="20"/>
        <v>0</v>
      </c>
      <c r="W23" s="57">
        <f t="shared" si="8"/>
        <v>40000</v>
      </c>
      <c r="X23" s="274">
        <f t="shared" si="6"/>
        <v>40000</v>
      </c>
      <c r="Y23" s="274">
        <f t="shared" si="7"/>
        <v>0</v>
      </c>
      <c r="Z23" s="282">
        <f t="shared" si="21"/>
        <v>0</v>
      </c>
      <c r="AA23" s="241"/>
      <c r="AB23" s="59"/>
      <c r="AC23" s="59"/>
      <c r="AD23" s="59"/>
      <c r="AE23" s="59"/>
      <c r="AF23" s="59"/>
      <c r="AG23" s="59"/>
    </row>
    <row r="24" spans="1:33" s="389" customFormat="1" ht="30" customHeight="1" x14ac:dyDescent="0.2">
      <c r="A24" s="50" t="s">
        <v>24</v>
      </c>
      <c r="B24" s="51" t="s">
        <v>39</v>
      </c>
      <c r="C24" s="52" t="s">
        <v>412</v>
      </c>
      <c r="D24" s="263" t="s">
        <v>27</v>
      </c>
      <c r="E24" s="63">
        <v>4</v>
      </c>
      <c r="F24" s="64">
        <v>15000</v>
      </c>
      <c r="G24" s="56">
        <f t="shared" si="15"/>
        <v>60000</v>
      </c>
      <c r="H24" s="63">
        <v>4</v>
      </c>
      <c r="I24" s="64">
        <v>15000</v>
      </c>
      <c r="J24" s="56">
        <f t="shared" si="16"/>
        <v>60000</v>
      </c>
      <c r="K24" s="63"/>
      <c r="L24" s="64"/>
      <c r="M24" s="56">
        <f t="shared" si="17"/>
        <v>0</v>
      </c>
      <c r="N24" s="63"/>
      <c r="O24" s="64"/>
      <c r="P24" s="56">
        <f t="shared" si="18"/>
        <v>0</v>
      </c>
      <c r="Q24" s="63"/>
      <c r="R24" s="64"/>
      <c r="S24" s="56">
        <f t="shared" si="19"/>
        <v>0</v>
      </c>
      <c r="T24" s="63"/>
      <c r="U24" s="64"/>
      <c r="V24" s="56">
        <f t="shared" si="20"/>
        <v>0</v>
      </c>
      <c r="W24" s="57">
        <f t="shared" si="8"/>
        <v>60000</v>
      </c>
      <c r="X24" s="274">
        <f t="shared" si="6"/>
        <v>60000</v>
      </c>
      <c r="Y24" s="274">
        <f t="shared" si="7"/>
        <v>0</v>
      </c>
      <c r="Z24" s="282">
        <f t="shared" si="21"/>
        <v>0</v>
      </c>
      <c r="AA24" s="250"/>
      <c r="AB24" s="59"/>
      <c r="AC24" s="59"/>
      <c r="AD24" s="59"/>
      <c r="AE24" s="59"/>
      <c r="AF24" s="59"/>
      <c r="AG24" s="59"/>
    </row>
    <row r="25" spans="1:33" s="389" customFormat="1" ht="0.75" customHeight="1" thickBot="1" x14ac:dyDescent="0.25">
      <c r="A25" s="50"/>
      <c r="B25" s="51"/>
      <c r="C25" s="52"/>
      <c r="D25" s="263"/>
      <c r="E25" s="63"/>
      <c r="F25" s="64"/>
      <c r="G25" s="56"/>
      <c r="H25" s="63"/>
      <c r="I25" s="64"/>
      <c r="J25" s="56"/>
      <c r="K25" s="63"/>
      <c r="L25" s="64"/>
      <c r="M25" s="56"/>
      <c r="N25" s="63"/>
      <c r="O25" s="64"/>
      <c r="P25" s="56"/>
      <c r="Q25" s="63"/>
      <c r="R25" s="64"/>
      <c r="S25" s="56"/>
      <c r="T25" s="63"/>
      <c r="U25" s="64"/>
      <c r="V25" s="56"/>
      <c r="W25" s="57"/>
      <c r="X25" s="274"/>
      <c r="Y25" s="274"/>
      <c r="Z25" s="282"/>
      <c r="AA25" s="250"/>
      <c r="AB25" s="59"/>
      <c r="AC25" s="59"/>
      <c r="AD25" s="59"/>
      <c r="AE25" s="59"/>
      <c r="AF25" s="59"/>
      <c r="AG25" s="59"/>
    </row>
    <row r="26" spans="1:33" s="389" customFormat="1" ht="30" hidden="1" customHeight="1" thickBot="1" x14ac:dyDescent="0.25">
      <c r="A26" s="50"/>
      <c r="B26" s="51"/>
      <c r="C26" s="52"/>
      <c r="D26" s="263"/>
      <c r="E26" s="63"/>
      <c r="F26" s="64"/>
      <c r="G26" s="65"/>
      <c r="H26" s="63"/>
      <c r="I26" s="64"/>
      <c r="J26" s="65"/>
      <c r="K26" s="63"/>
      <c r="L26" s="64"/>
      <c r="M26" s="56"/>
      <c r="N26" s="63"/>
      <c r="O26" s="64"/>
      <c r="P26" s="56"/>
      <c r="Q26" s="63"/>
      <c r="R26" s="64"/>
      <c r="S26" s="56"/>
      <c r="T26" s="63"/>
      <c r="U26" s="64"/>
      <c r="V26" s="56"/>
      <c r="W26" s="57"/>
      <c r="X26" s="274"/>
      <c r="Y26" s="274"/>
      <c r="Z26" s="282"/>
      <c r="AA26" s="250"/>
      <c r="AB26" s="59"/>
      <c r="AC26" s="59"/>
      <c r="AD26" s="59"/>
      <c r="AE26" s="59"/>
      <c r="AF26" s="59"/>
      <c r="AG26" s="59"/>
    </row>
    <row r="27" spans="1:33" s="389" customFormat="1" ht="30" hidden="1" customHeight="1" thickBot="1" x14ac:dyDescent="0.25">
      <c r="A27" s="50"/>
      <c r="B27" s="51"/>
      <c r="C27" s="52"/>
      <c r="D27" s="263"/>
      <c r="E27" s="63"/>
      <c r="F27" s="64"/>
      <c r="G27" s="65"/>
      <c r="H27" s="63"/>
      <c r="I27" s="64"/>
      <c r="J27" s="65"/>
      <c r="K27" s="63"/>
      <c r="L27" s="64"/>
      <c r="M27" s="56"/>
      <c r="N27" s="63"/>
      <c r="O27" s="64"/>
      <c r="P27" s="56"/>
      <c r="Q27" s="63"/>
      <c r="R27" s="64"/>
      <c r="S27" s="56"/>
      <c r="T27" s="63"/>
      <c r="U27" s="64"/>
      <c r="V27" s="56"/>
      <c r="W27" s="57"/>
      <c r="X27" s="274"/>
      <c r="Y27" s="274"/>
      <c r="Z27" s="282"/>
      <c r="AA27" s="250"/>
      <c r="AB27" s="59"/>
      <c r="AC27" s="59"/>
      <c r="AD27" s="59"/>
      <c r="AE27" s="59"/>
      <c r="AF27" s="59"/>
      <c r="AG27" s="59"/>
    </row>
    <row r="28" spans="1:33" ht="30" hidden="1" customHeight="1" thickBot="1" x14ac:dyDescent="0.25">
      <c r="A28" s="60"/>
      <c r="B28" s="51"/>
      <c r="C28" s="52"/>
      <c r="D28" s="264"/>
      <c r="E28" s="63"/>
      <c r="F28" s="64"/>
      <c r="G28" s="65"/>
      <c r="H28" s="63"/>
      <c r="I28" s="64"/>
      <c r="J28" s="65"/>
      <c r="K28" s="75"/>
      <c r="L28" s="76"/>
      <c r="M28" s="77"/>
      <c r="N28" s="75"/>
      <c r="O28" s="76"/>
      <c r="P28" s="77"/>
      <c r="Q28" s="75"/>
      <c r="R28" s="76"/>
      <c r="S28" s="56"/>
      <c r="T28" s="75"/>
      <c r="U28" s="76"/>
      <c r="V28" s="77"/>
      <c r="W28" s="66"/>
      <c r="X28" s="274"/>
      <c r="Y28" s="274"/>
      <c r="Z28" s="282"/>
      <c r="AA28" s="252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21</v>
      </c>
      <c r="B29" s="80" t="s">
        <v>40</v>
      </c>
      <c r="C29" s="67" t="s">
        <v>41</v>
      </c>
      <c r="D29" s="68"/>
      <c r="E29" s="69">
        <f>SUM(E30:E32)</f>
        <v>176000</v>
      </c>
      <c r="F29" s="70"/>
      <c r="G29" s="71">
        <f>SUM(G30:G32)</f>
        <v>38720</v>
      </c>
      <c r="H29" s="69">
        <f>SUM(H30:H32)</f>
        <v>100000</v>
      </c>
      <c r="I29" s="70"/>
      <c r="J29" s="71">
        <f>SUM(J30:J32)</f>
        <v>22000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38720</v>
      </c>
      <c r="X29" s="71">
        <f>SUM(X30:X32)</f>
        <v>22000</v>
      </c>
      <c r="Y29" s="48">
        <f t="shared" si="7"/>
        <v>16720</v>
      </c>
      <c r="Z29" s="276">
        <f>Y29/W29</f>
        <v>0.43181818181818182</v>
      </c>
      <c r="AA29" s="251"/>
      <c r="AB29" s="5"/>
      <c r="AC29" s="5"/>
      <c r="AD29" s="5"/>
      <c r="AE29" s="5"/>
      <c r="AF29" s="5"/>
      <c r="AG29" s="5"/>
    </row>
    <row r="30" spans="1:33" ht="30" customHeight="1" x14ac:dyDescent="0.2">
      <c r="A30" s="81" t="s">
        <v>24</v>
      </c>
      <c r="B30" s="82" t="s">
        <v>42</v>
      </c>
      <c r="C30" s="52" t="s">
        <v>43</v>
      </c>
      <c r="D30" s="83"/>
      <c r="E30" s="84">
        <f>G13</f>
        <v>0</v>
      </c>
      <c r="F30" s="85">
        <v>0.22</v>
      </c>
      <c r="G30" s="86">
        <f t="shared" ref="G30:G32" si="22">E30*F30</f>
        <v>0</v>
      </c>
      <c r="H30" s="84">
        <f>J13</f>
        <v>0</v>
      </c>
      <c r="I30" s="85">
        <v>0.22</v>
      </c>
      <c r="J30" s="86">
        <f t="shared" ref="J30:J32" si="23">H30*I30</f>
        <v>0</v>
      </c>
      <c r="K30" s="84">
        <f>M13</f>
        <v>0</v>
      </c>
      <c r="L30" s="85">
        <v>0.22</v>
      </c>
      <c r="M30" s="86">
        <f t="shared" ref="M30:M32" si="24">K30*L30</f>
        <v>0</v>
      </c>
      <c r="N30" s="84">
        <f>P13</f>
        <v>0</v>
      </c>
      <c r="O30" s="85">
        <v>0.22</v>
      </c>
      <c r="P30" s="86">
        <f t="shared" ref="P30:P32" si="25">N30*O30</f>
        <v>0</v>
      </c>
      <c r="Q30" s="84">
        <f>S13</f>
        <v>0</v>
      </c>
      <c r="R30" s="85">
        <v>0.22</v>
      </c>
      <c r="S30" s="86">
        <f t="shared" ref="S30:S32" si="26">Q30*R30</f>
        <v>0</v>
      </c>
      <c r="T30" s="84">
        <f>V13</f>
        <v>0</v>
      </c>
      <c r="U30" s="85">
        <v>0.22</v>
      </c>
      <c r="V30" s="86">
        <f t="shared" ref="V30:V32" si="27">T30*U30</f>
        <v>0</v>
      </c>
      <c r="W30" s="87">
        <f>G30+M30+S30</f>
        <v>0</v>
      </c>
      <c r="X30" s="274">
        <f>J30+P30+V30</f>
        <v>0</v>
      </c>
      <c r="Y30" s="274">
        <f t="shared" si="7"/>
        <v>0</v>
      </c>
      <c r="Z30" s="282">
        <v>0</v>
      </c>
      <c r="AA30" s="253"/>
      <c r="AB30" s="58"/>
      <c r="AC30" s="59"/>
      <c r="AD30" s="59"/>
      <c r="AE30" s="59"/>
      <c r="AF30" s="59"/>
      <c r="AG30" s="59"/>
    </row>
    <row r="31" spans="1:33" ht="30" customHeight="1" x14ac:dyDescent="0.2">
      <c r="A31" s="50" t="s">
        <v>24</v>
      </c>
      <c r="B31" s="51" t="s">
        <v>44</v>
      </c>
      <c r="C31" s="52" t="s">
        <v>45</v>
      </c>
      <c r="D31" s="53"/>
      <c r="E31" s="54">
        <f>G17</f>
        <v>0</v>
      </c>
      <c r="F31" s="55">
        <v>0.22</v>
      </c>
      <c r="G31" s="56">
        <f t="shared" si="22"/>
        <v>0</v>
      </c>
      <c r="H31" s="54">
        <f>J17</f>
        <v>0</v>
      </c>
      <c r="I31" s="55">
        <v>0.22</v>
      </c>
      <c r="J31" s="56">
        <f t="shared" si="23"/>
        <v>0</v>
      </c>
      <c r="K31" s="54">
        <f>M17</f>
        <v>0</v>
      </c>
      <c r="L31" s="55">
        <v>0.22</v>
      </c>
      <c r="M31" s="56">
        <f t="shared" si="24"/>
        <v>0</v>
      </c>
      <c r="N31" s="54">
        <f>P17</f>
        <v>0</v>
      </c>
      <c r="O31" s="55">
        <v>0.22</v>
      </c>
      <c r="P31" s="56">
        <f t="shared" si="25"/>
        <v>0</v>
      </c>
      <c r="Q31" s="54">
        <f>S17</f>
        <v>0</v>
      </c>
      <c r="R31" s="55">
        <v>0.22</v>
      </c>
      <c r="S31" s="56">
        <f t="shared" si="26"/>
        <v>0</v>
      </c>
      <c r="T31" s="54">
        <f>V17</f>
        <v>0</v>
      </c>
      <c r="U31" s="55">
        <v>0.22</v>
      </c>
      <c r="V31" s="56">
        <f t="shared" si="27"/>
        <v>0</v>
      </c>
      <c r="W31" s="57">
        <f t="shared" si="8"/>
        <v>0</v>
      </c>
      <c r="X31" s="274">
        <f t="shared" si="6"/>
        <v>0</v>
      </c>
      <c r="Y31" s="274">
        <f t="shared" si="7"/>
        <v>0</v>
      </c>
      <c r="Z31" s="282">
        <v>0</v>
      </c>
      <c r="AA31" s="241"/>
      <c r="AB31" s="59"/>
      <c r="AC31" s="59"/>
      <c r="AD31" s="59"/>
      <c r="AE31" s="59"/>
      <c r="AF31" s="59"/>
      <c r="AG31" s="59"/>
    </row>
    <row r="32" spans="1:33" ht="62.25" customHeight="1" thickBot="1" x14ac:dyDescent="0.25">
      <c r="A32" s="60" t="s">
        <v>24</v>
      </c>
      <c r="B32" s="79" t="s">
        <v>46</v>
      </c>
      <c r="C32" s="88" t="s">
        <v>36</v>
      </c>
      <c r="D32" s="62"/>
      <c r="E32" s="63">
        <f>G21</f>
        <v>176000</v>
      </c>
      <c r="F32" s="64">
        <v>0.22</v>
      </c>
      <c r="G32" s="65">
        <f t="shared" si="22"/>
        <v>38720</v>
      </c>
      <c r="H32" s="63">
        <f>J21</f>
        <v>100000</v>
      </c>
      <c r="I32" s="64">
        <v>0.22</v>
      </c>
      <c r="J32" s="65">
        <f t="shared" si="23"/>
        <v>22000</v>
      </c>
      <c r="K32" s="63">
        <f>M21</f>
        <v>0</v>
      </c>
      <c r="L32" s="64">
        <v>0.22</v>
      </c>
      <c r="M32" s="65">
        <f t="shared" si="24"/>
        <v>0</v>
      </c>
      <c r="N32" s="63">
        <f>P21</f>
        <v>0</v>
      </c>
      <c r="O32" s="64">
        <v>0.22</v>
      </c>
      <c r="P32" s="65">
        <f t="shared" si="25"/>
        <v>0</v>
      </c>
      <c r="Q32" s="63">
        <f>S21</f>
        <v>0</v>
      </c>
      <c r="R32" s="64">
        <v>0.22</v>
      </c>
      <c r="S32" s="65">
        <f t="shared" si="26"/>
        <v>0</v>
      </c>
      <c r="T32" s="63">
        <f>V21</f>
        <v>0</v>
      </c>
      <c r="U32" s="64">
        <v>0.22</v>
      </c>
      <c r="V32" s="65">
        <f t="shared" si="27"/>
        <v>0</v>
      </c>
      <c r="W32" s="66">
        <f t="shared" si="8"/>
        <v>38720</v>
      </c>
      <c r="X32" s="274">
        <f t="shared" si="6"/>
        <v>22000</v>
      </c>
      <c r="Y32" s="274">
        <f t="shared" si="7"/>
        <v>16720</v>
      </c>
      <c r="Z32" s="282">
        <f t="shared" si="21"/>
        <v>0.43181818181818182</v>
      </c>
      <c r="AA32" s="250" t="s">
        <v>472</v>
      </c>
      <c r="AB32" s="59"/>
      <c r="AC32" s="59"/>
      <c r="AD32" s="59"/>
      <c r="AE32" s="59"/>
      <c r="AF32" s="59"/>
      <c r="AG32" s="59"/>
    </row>
    <row r="33" spans="1:33" ht="30" customHeight="1" x14ac:dyDescent="0.2">
      <c r="A33" s="41" t="s">
        <v>22</v>
      </c>
      <c r="B33" s="80" t="s">
        <v>47</v>
      </c>
      <c r="C33" s="67" t="s">
        <v>48</v>
      </c>
      <c r="D33" s="68"/>
      <c r="E33" s="69">
        <f>SUM(E34:E38)</f>
        <v>20</v>
      </c>
      <c r="F33" s="70"/>
      <c r="G33" s="71">
        <f>SUM(G34:G38)</f>
        <v>300000</v>
      </c>
      <c r="H33" s="69">
        <f>SUM(H34:H38)</f>
        <v>20</v>
      </c>
      <c r="I33" s="70"/>
      <c r="J33" s="71">
        <f>SUM(J34:J38)</f>
        <v>376000</v>
      </c>
      <c r="K33" s="69">
        <f>SUM(K34:K38)</f>
        <v>0</v>
      </c>
      <c r="L33" s="70"/>
      <c r="M33" s="71">
        <f>SUM(M34:M38)</f>
        <v>0</v>
      </c>
      <c r="N33" s="69">
        <f>SUM(N34:N38)</f>
        <v>0</v>
      </c>
      <c r="O33" s="70"/>
      <c r="P33" s="71">
        <f>SUM(P34:P38)</f>
        <v>0</v>
      </c>
      <c r="Q33" s="69">
        <f>SUM(Q34:Q38)</f>
        <v>0</v>
      </c>
      <c r="R33" s="70"/>
      <c r="S33" s="71">
        <f>SUM(S34:S38)</f>
        <v>0</v>
      </c>
      <c r="T33" s="69">
        <f>SUM(T34:T38)</f>
        <v>0</v>
      </c>
      <c r="U33" s="70"/>
      <c r="V33" s="71">
        <f>SUM(V34:V38)</f>
        <v>0</v>
      </c>
      <c r="W33" s="71">
        <f>SUM(W34:W38)</f>
        <v>300000</v>
      </c>
      <c r="X33" s="71">
        <f>SUM(X34:X38)</f>
        <v>376000</v>
      </c>
      <c r="Y33" s="71">
        <f t="shared" si="7"/>
        <v>-76000</v>
      </c>
      <c r="Z33" s="71">
        <f>Y33/W33</f>
        <v>-0.25333333333333335</v>
      </c>
      <c r="AA33" s="251"/>
      <c r="AB33" s="5"/>
      <c r="AC33" s="5"/>
      <c r="AD33" s="5"/>
      <c r="AE33" s="5"/>
      <c r="AF33" s="5"/>
      <c r="AG33" s="5"/>
    </row>
    <row r="34" spans="1:33" ht="30" customHeight="1" x14ac:dyDescent="0.2">
      <c r="A34" s="50" t="s">
        <v>24</v>
      </c>
      <c r="B34" s="82" t="s">
        <v>49</v>
      </c>
      <c r="C34" s="52" t="s">
        <v>413</v>
      </c>
      <c r="D34" s="263" t="s">
        <v>27</v>
      </c>
      <c r="E34" s="54">
        <v>4</v>
      </c>
      <c r="F34" s="55">
        <v>23000</v>
      </c>
      <c r="G34" s="56">
        <f t="shared" ref="G34:G38" si="28">E34*F34</f>
        <v>92000</v>
      </c>
      <c r="H34" s="54">
        <v>4</v>
      </c>
      <c r="I34" s="55">
        <v>23000</v>
      </c>
      <c r="J34" s="56">
        <f t="shared" ref="J34:J38" si="29">H34*I34</f>
        <v>92000</v>
      </c>
      <c r="K34" s="54"/>
      <c r="L34" s="55"/>
      <c r="M34" s="56">
        <f t="shared" ref="M34:M38" si="30">K34*L34</f>
        <v>0</v>
      </c>
      <c r="N34" s="54"/>
      <c r="O34" s="55"/>
      <c r="P34" s="56">
        <f t="shared" ref="P34:P38" si="31">N34*O34</f>
        <v>0</v>
      </c>
      <c r="Q34" s="54"/>
      <c r="R34" s="55"/>
      <c r="S34" s="56">
        <f t="shared" ref="S34:S38" si="32">Q34*R34</f>
        <v>0</v>
      </c>
      <c r="T34" s="54"/>
      <c r="U34" s="55"/>
      <c r="V34" s="56">
        <f t="shared" ref="V34:V38" si="33">T34*U34</f>
        <v>0</v>
      </c>
      <c r="W34" s="57">
        <f>G34+M34+S34</f>
        <v>92000</v>
      </c>
      <c r="X34" s="274">
        <f>J34+P34+V34</f>
        <v>92000</v>
      </c>
      <c r="Y34" s="274">
        <f>W34-X34</f>
        <v>0</v>
      </c>
      <c r="Z34" s="282">
        <f t="shared" si="21"/>
        <v>0</v>
      </c>
      <c r="AA34" s="241"/>
      <c r="AB34" s="5"/>
      <c r="AC34" s="5"/>
      <c r="AD34" s="5"/>
      <c r="AE34" s="5"/>
      <c r="AF34" s="5"/>
      <c r="AG34" s="5"/>
    </row>
    <row r="35" spans="1:33" s="427" customFormat="1" ht="30" customHeight="1" x14ac:dyDescent="0.2">
      <c r="A35" s="50"/>
      <c r="B35" s="82" t="s">
        <v>50</v>
      </c>
      <c r="C35" s="52" t="s">
        <v>414</v>
      </c>
      <c r="D35" s="263" t="s">
        <v>27</v>
      </c>
      <c r="E35" s="54">
        <v>4</v>
      </c>
      <c r="F35" s="55">
        <v>23000</v>
      </c>
      <c r="G35" s="56">
        <f t="shared" si="28"/>
        <v>92000</v>
      </c>
      <c r="H35" s="54">
        <v>4</v>
      </c>
      <c r="I35" s="55">
        <v>23000</v>
      </c>
      <c r="J35" s="56">
        <f t="shared" si="29"/>
        <v>92000</v>
      </c>
      <c r="K35" s="54"/>
      <c r="L35" s="55"/>
      <c r="M35" s="56"/>
      <c r="N35" s="54"/>
      <c r="O35" s="55"/>
      <c r="P35" s="56"/>
      <c r="Q35" s="54"/>
      <c r="R35" s="55"/>
      <c r="S35" s="56"/>
      <c r="T35" s="54"/>
      <c r="U35" s="55"/>
      <c r="V35" s="56"/>
      <c r="W35" s="57">
        <f t="shared" ref="W35:W36" si="34">G35+M35+S35</f>
        <v>92000</v>
      </c>
      <c r="X35" s="274">
        <f t="shared" ref="X35:X36" si="35">J35+P35+V35</f>
        <v>92000</v>
      </c>
      <c r="Y35" s="274">
        <f t="shared" ref="Y35:Y36" si="36">W35-X35</f>
        <v>0</v>
      </c>
      <c r="Z35" s="282">
        <f t="shared" si="21"/>
        <v>0</v>
      </c>
      <c r="AA35" s="241"/>
      <c r="AB35" s="5"/>
      <c r="AC35" s="5"/>
      <c r="AD35" s="5"/>
      <c r="AE35" s="5"/>
      <c r="AF35" s="5"/>
      <c r="AG35" s="5"/>
    </row>
    <row r="36" spans="1:33" s="427" customFormat="1" ht="30" customHeight="1" x14ac:dyDescent="0.2">
      <c r="A36" s="50"/>
      <c r="B36" s="82" t="s">
        <v>51</v>
      </c>
      <c r="C36" s="52" t="s">
        <v>416</v>
      </c>
      <c r="D36" s="263" t="s">
        <v>27</v>
      </c>
      <c r="E36" s="54">
        <v>4</v>
      </c>
      <c r="F36" s="55">
        <v>19000</v>
      </c>
      <c r="G36" s="56">
        <f t="shared" si="28"/>
        <v>76000</v>
      </c>
      <c r="H36" s="54">
        <v>4</v>
      </c>
      <c r="I36" s="55">
        <v>19000</v>
      </c>
      <c r="J36" s="56">
        <f t="shared" si="29"/>
        <v>76000</v>
      </c>
      <c r="K36" s="54"/>
      <c r="L36" s="55"/>
      <c r="M36" s="56"/>
      <c r="N36" s="54"/>
      <c r="O36" s="55"/>
      <c r="P36" s="56"/>
      <c r="Q36" s="54"/>
      <c r="R36" s="55"/>
      <c r="S36" s="56"/>
      <c r="T36" s="54"/>
      <c r="U36" s="55"/>
      <c r="V36" s="56"/>
      <c r="W36" s="57">
        <f t="shared" si="34"/>
        <v>76000</v>
      </c>
      <c r="X36" s="274">
        <f t="shared" si="35"/>
        <v>76000</v>
      </c>
      <c r="Y36" s="274">
        <f t="shared" si="36"/>
        <v>0</v>
      </c>
      <c r="Z36" s="282">
        <f t="shared" si="21"/>
        <v>0</v>
      </c>
      <c r="AA36" s="241"/>
      <c r="AB36" s="5"/>
      <c r="AC36" s="5"/>
      <c r="AD36" s="5"/>
      <c r="AE36" s="5"/>
      <c r="AF36" s="5"/>
      <c r="AG36" s="5"/>
    </row>
    <row r="37" spans="1:33" ht="30" customHeight="1" x14ac:dyDescent="0.2">
      <c r="A37" s="50" t="s">
        <v>24</v>
      </c>
      <c r="B37" s="82" t="s">
        <v>415</v>
      </c>
      <c r="C37" s="52" t="s">
        <v>418</v>
      </c>
      <c r="D37" s="263" t="s">
        <v>27</v>
      </c>
      <c r="E37" s="54">
        <v>4</v>
      </c>
      <c r="F37" s="55">
        <v>10000</v>
      </c>
      <c r="G37" s="56">
        <f t="shared" si="28"/>
        <v>40000</v>
      </c>
      <c r="H37" s="54">
        <v>4</v>
      </c>
      <c r="I37" s="55">
        <v>10000</v>
      </c>
      <c r="J37" s="56">
        <f t="shared" si="29"/>
        <v>40000</v>
      </c>
      <c r="K37" s="54"/>
      <c r="L37" s="55"/>
      <c r="M37" s="56">
        <f t="shared" si="30"/>
        <v>0</v>
      </c>
      <c r="N37" s="54"/>
      <c r="O37" s="55"/>
      <c r="P37" s="56">
        <f t="shared" si="31"/>
        <v>0</v>
      </c>
      <c r="Q37" s="54"/>
      <c r="R37" s="55"/>
      <c r="S37" s="56">
        <f t="shared" si="32"/>
        <v>0</v>
      </c>
      <c r="T37" s="54"/>
      <c r="U37" s="55"/>
      <c r="V37" s="56">
        <f t="shared" si="33"/>
        <v>0</v>
      </c>
      <c r="W37" s="57">
        <f t="shared" si="8"/>
        <v>40000</v>
      </c>
      <c r="X37" s="274">
        <f t="shared" si="6"/>
        <v>40000</v>
      </c>
      <c r="Y37" s="274">
        <f t="shared" si="7"/>
        <v>0</v>
      </c>
      <c r="Z37" s="282">
        <f t="shared" si="21"/>
        <v>0</v>
      </c>
      <c r="AA37" s="241"/>
      <c r="AB37" s="5"/>
      <c r="AC37" s="5"/>
      <c r="AD37" s="5"/>
      <c r="AE37" s="5"/>
      <c r="AF37" s="5"/>
      <c r="AG37" s="5"/>
    </row>
    <row r="38" spans="1:33" ht="105.75" customHeight="1" thickBot="1" x14ac:dyDescent="0.25">
      <c r="A38" s="60" t="s">
        <v>24</v>
      </c>
      <c r="B38" s="82" t="s">
        <v>417</v>
      </c>
      <c r="C38" s="214" t="s">
        <v>410</v>
      </c>
      <c r="D38" s="264" t="s">
        <v>27</v>
      </c>
      <c r="E38" s="63">
        <v>4</v>
      </c>
      <c r="F38" s="64">
        <v>0</v>
      </c>
      <c r="G38" s="65">
        <f t="shared" si="28"/>
        <v>0</v>
      </c>
      <c r="H38" s="54">
        <v>4</v>
      </c>
      <c r="I38" s="64">
        <v>19000</v>
      </c>
      <c r="J38" s="65">
        <f t="shared" si="29"/>
        <v>76000</v>
      </c>
      <c r="K38" s="75"/>
      <c r="L38" s="76"/>
      <c r="M38" s="77">
        <f t="shared" si="30"/>
        <v>0</v>
      </c>
      <c r="N38" s="75"/>
      <c r="O38" s="76"/>
      <c r="P38" s="77">
        <f t="shared" si="31"/>
        <v>0</v>
      </c>
      <c r="Q38" s="75"/>
      <c r="R38" s="76"/>
      <c r="S38" s="77">
        <f t="shared" si="32"/>
        <v>0</v>
      </c>
      <c r="T38" s="75"/>
      <c r="U38" s="76"/>
      <c r="V38" s="77">
        <f t="shared" si="33"/>
        <v>0</v>
      </c>
      <c r="W38" s="66">
        <f t="shared" si="8"/>
        <v>0</v>
      </c>
      <c r="X38" s="274">
        <f t="shared" si="6"/>
        <v>76000</v>
      </c>
      <c r="Y38" s="278">
        <f t="shared" si="7"/>
        <v>-76000</v>
      </c>
      <c r="Z38" s="282">
        <v>0</v>
      </c>
      <c r="AA38" s="252" t="s">
        <v>473</v>
      </c>
      <c r="AB38" s="5"/>
      <c r="AC38" s="5"/>
      <c r="AD38" s="5"/>
      <c r="AE38" s="5"/>
      <c r="AF38" s="5"/>
      <c r="AG38" s="5"/>
    </row>
    <row r="39" spans="1:33" ht="30" customHeight="1" thickBot="1" x14ac:dyDescent="0.25">
      <c r="A39" s="219" t="s">
        <v>52</v>
      </c>
      <c r="B39" s="220"/>
      <c r="C39" s="221"/>
      <c r="D39" s="222"/>
      <c r="E39" s="265"/>
      <c r="F39" s="223"/>
      <c r="G39" s="89">
        <f>G13+G17+G21+G29+G33</f>
        <v>514720</v>
      </c>
      <c r="H39" s="265"/>
      <c r="I39" s="223"/>
      <c r="J39" s="89">
        <f>J13+J17+J21+J29+J33</f>
        <v>498000</v>
      </c>
      <c r="K39" s="265"/>
      <c r="L39" s="115"/>
      <c r="M39" s="89">
        <f>M13+M17+M21+M29+M33</f>
        <v>0</v>
      </c>
      <c r="N39" s="265"/>
      <c r="O39" s="115"/>
      <c r="P39" s="89">
        <f>P13+P17+P21+P29+P33</f>
        <v>0</v>
      </c>
      <c r="Q39" s="265"/>
      <c r="R39" s="115"/>
      <c r="S39" s="89">
        <f>S13+S17+S21+S29+S33</f>
        <v>0</v>
      </c>
      <c r="T39" s="265"/>
      <c r="U39" s="115"/>
      <c r="V39" s="89">
        <f>V13+V17+V21+V29+V33</f>
        <v>0</v>
      </c>
      <c r="W39" s="89">
        <f>W13+W17+W21+W29+W33</f>
        <v>514720</v>
      </c>
      <c r="X39" s="315">
        <f>X13+X17+X21+X29+X33</f>
        <v>498000</v>
      </c>
      <c r="Y39" s="317">
        <f t="shared" si="7"/>
        <v>16720</v>
      </c>
      <c r="Z39" s="316">
        <f>Y39/W39</f>
        <v>3.248368044762201E-2</v>
      </c>
      <c r="AA39" s="254"/>
      <c r="AB39" s="4"/>
      <c r="AC39" s="5"/>
      <c r="AD39" s="5"/>
      <c r="AE39" s="5"/>
      <c r="AF39" s="5"/>
      <c r="AG39" s="5"/>
    </row>
    <row r="40" spans="1:33" ht="30" customHeight="1" thickBot="1" x14ac:dyDescent="0.25">
      <c r="A40" s="215" t="s">
        <v>21</v>
      </c>
      <c r="B40" s="121">
        <v>2</v>
      </c>
      <c r="C40" s="216" t="s">
        <v>53</v>
      </c>
      <c r="D40" s="217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40"/>
      <c r="Y40" s="320"/>
      <c r="Z40" s="40"/>
      <c r="AA40" s="248"/>
      <c r="AB40" s="5"/>
      <c r="AC40" s="5"/>
      <c r="AD40" s="5"/>
      <c r="AE40" s="5"/>
      <c r="AF40" s="5"/>
      <c r="AG40" s="5"/>
    </row>
    <row r="41" spans="1:33" ht="30" customHeight="1" x14ac:dyDescent="0.2">
      <c r="A41" s="41" t="s">
        <v>22</v>
      </c>
      <c r="B41" s="80" t="s">
        <v>54</v>
      </c>
      <c r="C41" s="43" t="s">
        <v>55</v>
      </c>
      <c r="D41" s="44"/>
      <c r="E41" s="45">
        <f>SUM(E42:E44)</f>
        <v>0</v>
      </c>
      <c r="F41" s="46"/>
      <c r="G41" s="47">
        <f>SUM(G42:G44)</f>
        <v>0</v>
      </c>
      <c r="H41" s="45">
        <f>SUM(H42:H44)</f>
        <v>0</v>
      </c>
      <c r="I41" s="46"/>
      <c r="J41" s="47">
        <f>SUM(J42:J44)</f>
        <v>0</v>
      </c>
      <c r="K41" s="45">
        <f>SUM(K42:K44)</f>
        <v>0</v>
      </c>
      <c r="L41" s="46"/>
      <c r="M41" s="47">
        <f>SUM(M42:M44)</f>
        <v>0</v>
      </c>
      <c r="N41" s="45">
        <f>SUM(N42:N44)</f>
        <v>0</v>
      </c>
      <c r="O41" s="46"/>
      <c r="P41" s="47">
        <f>SUM(P42:P44)</f>
        <v>0</v>
      </c>
      <c r="Q41" s="45">
        <f>SUM(Q42:Q44)</f>
        <v>0</v>
      </c>
      <c r="R41" s="46"/>
      <c r="S41" s="47">
        <f>SUM(S42:S44)</f>
        <v>0</v>
      </c>
      <c r="T41" s="45">
        <f>SUM(T42:T44)</f>
        <v>0</v>
      </c>
      <c r="U41" s="46"/>
      <c r="V41" s="47">
        <f>SUM(V42:V44)</f>
        <v>0</v>
      </c>
      <c r="W41" s="47">
        <f>SUM(W42:W44)</f>
        <v>0</v>
      </c>
      <c r="X41" s="318">
        <f>SUM(X42:X44)</f>
        <v>0</v>
      </c>
      <c r="Y41" s="321">
        <f t="shared" si="7"/>
        <v>0</v>
      </c>
      <c r="Z41" s="319">
        <v>0</v>
      </c>
      <c r="AA41" s="249"/>
      <c r="AB41" s="95"/>
      <c r="AC41" s="49"/>
      <c r="AD41" s="49"/>
      <c r="AE41" s="49"/>
      <c r="AF41" s="49"/>
      <c r="AG41" s="49"/>
    </row>
    <row r="42" spans="1:33" ht="30" customHeight="1" x14ac:dyDescent="0.2">
      <c r="A42" s="50" t="s">
        <v>24</v>
      </c>
      <c r="B42" s="51" t="s">
        <v>56</v>
      </c>
      <c r="C42" s="52" t="s">
        <v>57</v>
      </c>
      <c r="D42" s="53" t="s">
        <v>58</v>
      </c>
      <c r="E42" s="54"/>
      <c r="F42" s="55"/>
      <c r="G42" s="56">
        <f t="shared" ref="G42:G44" si="37">E42*F42</f>
        <v>0</v>
      </c>
      <c r="H42" s="54"/>
      <c r="I42" s="55"/>
      <c r="J42" s="56">
        <f t="shared" ref="J42:J44" si="38">H42*I42</f>
        <v>0</v>
      </c>
      <c r="K42" s="54"/>
      <c r="L42" s="55"/>
      <c r="M42" s="56">
        <f t="shared" ref="M42:M44" si="39">K42*L42</f>
        <v>0</v>
      </c>
      <c r="N42" s="54"/>
      <c r="O42" s="55"/>
      <c r="P42" s="56">
        <f t="shared" ref="P42:P44" si="40">N42*O42</f>
        <v>0</v>
      </c>
      <c r="Q42" s="54"/>
      <c r="R42" s="55"/>
      <c r="S42" s="56">
        <f t="shared" ref="S42:S44" si="41">Q42*R42</f>
        <v>0</v>
      </c>
      <c r="T42" s="54"/>
      <c r="U42" s="55"/>
      <c r="V42" s="56">
        <f t="shared" ref="V42:V44" si="42">T42*U42</f>
        <v>0</v>
      </c>
      <c r="W42" s="57">
        <f>G42+M42+S42</f>
        <v>0</v>
      </c>
      <c r="X42" s="274">
        <f>J42+P42+V42</f>
        <v>0</v>
      </c>
      <c r="Y42" s="274">
        <f t="shared" si="7"/>
        <v>0</v>
      </c>
      <c r="Z42" s="282">
        <v>0</v>
      </c>
      <c r="AA42" s="241"/>
      <c r="AB42" s="59"/>
      <c r="AC42" s="59"/>
      <c r="AD42" s="59"/>
      <c r="AE42" s="59"/>
      <c r="AF42" s="59"/>
      <c r="AG42" s="59"/>
    </row>
    <row r="43" spans="1:33" ht="30" customHeight="1" x14ac:dyDescent="0.2">
      <c r="A43" s="50" t="s">
        <v>24</v>
      </c>
      <c r="B43" s="51" t="s">
        <v>59</v>
      </c>
      <c r="C43" s="52" t="s">
        <v>57</v>
      </c>
      <c r="D43" s="53" t="s">
        <v>58</v>
      </c>
      <c r="E43" s="54"/>
      <c r="F43" s="55"/>
      <c r="G43" s="56">
        <f t="shared" si="37"/>
        <v>0</v>
      </c>
      <c r="H43" s="54"/>
      <c r="I43" s="55"/>
      <c r="J43" s="56">
        <f t="shared" si="38"/>
        <v>0</v>
      </c>
      <c r="K43" s="54"/>
      <c r="L43" s="55"/>
      <c r="M43" s="56">
        <f t="shared" si="39"/>
        <v>0</v>
      </c>
      <c r="N43" s="54"/>
      <c r="O43" s="55"/>
      <c r="P43" s="56">
        <f t="shared" si="40"/>
        <v>0</v>
      </c>
      <c r="Q43" s="54"/>
      <c r="R43" s="55"/>
      <c r="S43" s="56">
        <f t="shared" si="41"/>
        <v>0</v>
      </c>
      <c r="T43" s="54"/>
      <c r="U43" s="55"/>
      <c r="V43" s="56">
        <f t="shared" si="42"/>
        <v>0</v>
      </c>
      <c r="W43" s="57">
        <f t="shared" ref="W43:W48" si="43">G43+M43+S43</f>
        <v>0</v>
      </c>
      <c r="X43" s="274">
        <f t="shared" ref="X43:X52" si="44">J43+P43+V43</f>
        <v>0</v>
      </c>
      <c r="Y43" s="274">
        <f t="shared" si="7"/>
        <v>0</v>
      </c>
      <c r="Z43" s="282">
        <v>0</v>
      </c>
      <c r="AA43" s="241"/>
      <c r="AB43" s="59"/>
      <c r="AC43" s="59"/>
      <c r="AD43" s="59"/>
      <c r="AE43" s="59"/>
      <c r="AF43" s="59"/>
      <c r="AG43" s="59"/>
    </row>
    <row r="44" spans="1:33" ht="30" customHeight="1" thickBot="1" x14ac:dyDescent="0.25">
      <c r="A44" s="73" t="s">
        <v>24</v>
      </c>
      <c r="B44" s="79" t="s">
        <v>60</v>
      </c>
      <c r="C44" s="52" t="s">
        <v>57</v>
      </c>
      <c r="D44" s="74" t="s">
        <v>58</v>
      </c>
      <c r="E44" s="75"/>
      <c r="F44" s="76"/>
      <c r="G44" s="77">
        <f t="shared" si="37"/>
        <v>0</v>
      </c>
      <c r="H44" s="75"/>
      <c r="I44" s="76"/>
      <c r="J44" s="77">
        <f t="shared" si="38"/>
        <v>0</v>
      </c>
      <c r="K44" s="75"/>
      <c r="L44" s="76"/>
      <c r="M44" s="77">
        <f t="shared" si="39"/>
        <v>0</v>
      </c>
      <c r="N44" s="75"/>
      <c r="O44" s="76"/>
      <c r="P44" s="77">
        <f t="shared" si="40"/>
        <v>0</v>
      </c>
      <c r="Q44" s="75"/>
      <c r="R44" s="76"/>
      <c r="S44" s="77">
        <f t="shared" si="41"/>
        <v>0</v>
      </c>
      <c r="T44" s="75"/>
      <c r="U44" s="76"/>
      <c r="V44" s="77">
        <f t="shared" si="42"/>
        <v>0</v>
      </c>
      <c r="W44" s="66">
        <f t="shared" si="43"/>
        <v>0</v>
      </c>
      <c r="X44" s="274">
        <f t="shared" si="44"/>
        <v>0</v>
      </c>
      <c r="Y44" s="274">
        <f t="shared" si="7"/>
        <v>0</v>
      </c>
      <c r="Z44" s="282">
        <v>0</v>
      </c>
      <c r="AA44" s="252"/>
      <c r="AB44" s="59"/>
      <c r="AC44" s="59"/>
      <c r="AD44" s="59"/>
      <c r="AE44" s="59"/>
      <c r="AF44" s="59"/>
      <c r="AG44" s="59"/>
    </row>
    <row r="45" spans="1:33" ht="30" customHeight="1" x14ac:dyDescent="0.2">
      <c r="A45" s="41" t="s">
        <v>22</v>
      </c>
      <c r="B45" s="80" t="s">
        <v>61</v>
      </c>
      <c r="C45" s="78" t="s">
        <v>62</v>
      </c>
      <c r="D45" s="68"/>
      <c r="E45" s="69">
        <f>SUM(E46:E48)</f>
        <v>0</v>
      </c>
      <c r="F45" s="70"/>
      <c r="G45" s="71">
        <f>SUM(G46:G48)</f>
        <v>0</v>
      </c>
      <c r="H45" s="69">
        <f>SUM(H46:H48)</f>
        <v>0</v>
      </c>
      <c r="I45" s="70"/>
      <c r="J45" s="71">
        <f>SUM(J46:J48)</f>
        <v>0</v>
      </c>
      <c r="K45" s="69">
        <f>SUM(K46:K48)</f>
        <v>0</v>
      </c>
      <c r="L45" s="70"/>
      <c r="M45" s="71">
        <f>SUM(M46:M48)</f>
        <v>0</v>
      </c>
      <c r="N45" s="69">
        <f>SUM(N46:N48)</f>
        <v>0</v>
      </c>
      <c r="O45" s="70"/>
      <c r="P45" s="71">
        <f>SUM(P46:P48)</f>
        <v>0</v>
      </c>
      <c r="Q45" s="69">
        <f>SUM(Q46:Q48)</f>
        <v>0</v>
      </c>
      <c r="R45" s="70"/>
      <c r="S45" s="71">
        <f>SUM(S46:S48)</f>
        <v>0</v>
      </c>
      <c r="T45" s="69">
        <f>SUM(T46:T48)</f>
        <v>0</v>
      </c>
      <c r="U45" s="70"/>
      <c r="V45" s="71">
        <f>SUM(V46:V48)</f>
        <v>0</v>
      </c>
      <c r="W45" s="71">
        <f>SUM(W46:W48)</f>
        <v>0</v>
      </c>
      <c r="X45" s="71">
        <f>SUM(X46:X48)</f>
        <v>0</v>
      </c>
      <c r="Y45" s="323">
        <f t="shared" si="7"/>
        <v>0</v>
      </c>
      <c r="Z45" s="323">
        <v>0</v>
      </c>
      <c r="AA45" s="251"/>
      <c r="AB45" s="49"/>
      <c r="AC45" s="49"/>
      <c r="AD45" s="49"/>
      <c r="AE45" s="49"/>
      <c r="AF45" s="49"/>
      <c r="AG45" s="49"/>
    </row>
    <row r="46" spans="1:33" ht="30" customHeight="1" x14ac:dyDescent="0.2">
      <c r="A46" s="50" t="s">
        <v>24</v>
      </c>
      <c r="B46" s="51" t="s">
        <v>63</v>
      </c>
      <c r="C46" s="52" t="s">
        <v>64</v>
      </c>
      <c r="D46" s="53" t="s">
        <v>65</v>
      </c>
      <c r="E46" s="54"/>
      <c r="F46" s="55"/>
      <c r="G46" s="56">
        <f t="shared" ref="G46:G48" si="45">E46*F46</f>
        <v>0</v>
      </c>
      <c r="H46" s="54"/>
      <c r="I46" s="55"/>
      <c r="J46" s="56">
        <f t="shared" ref="J46:J48" si="46">H46*I46</f>
        <v>0</v>
      </c>
      <c r="K46" s="54"/>
      <c r="L46" s="55"/>
      <c r="M46" s="56">
        <f t="shared" ref="M46:M48" si="47">K46*L46</f>
        <v>0</v>
      </c>
      <c r="N46" s="54"/>
      <c r="O46" s="55"/>
      <c r="P46" s="56">
        <f t="shared" ref="P46:P48" si="48">N46*O46</f>
        <v>0</v>
      </c>
      <c r="Q46" s="54"/>
      <c r="R46" s="55"/>
      <c r="S46" s="56">
        <f t="shared" ref="S46:S48" si="49">Q46*R46</f>
        <v>0</v>
      </c>
      <c r="T46" s="54"/>
      <c r="U46" s="55"/>
      <c r="V46" s="56">
        <f t="shared" ref="V46:V48" si="50">T46*U46</f>
        <v>0</v>
      </c>
      <c r="W46" s="57">
        <f t="shared" si="43"/>
        <v>0</v>
      </c>
      <c r="X46" s="274">
        <f t="shared" si="44"/>
        <v>0</v>
      </c>
      <c r="Y46" s="274">
        <f t="shared" si="7"/>
        <v>0</v>
      </c>
      <c r="Z46" s="282">
        <v>0</v>
      </c>
      <c r="AA46" s="241"/>
      <c r="AB46" s="59"/>
      <c r="AC46" s="59"/>
      <c r="AD46" s="59"/>
      <c r="AE46" s="59"/>
      <c r="AF46" s="59"/>
      <c r="AG46" s="59"/>
    </row>
    <row r="47" spans="1:33" ht="30" customHeight="1" x14ac:dyDescent="0.2">
      <c r="A47" s="50" t="s">
        <v>24</v>
      </c>
      <c r="B47" s="51" t="s">
        <v>66</v>
      </c>
      <c r="C47" s="96" t="s">
        <v>64</v>
      </c>
      <c r="D47" s="53" t="s">
        <v>65</v>
      </c>
      <c r="E47" s="54"/>
      <c r="F47" s="55"/>
      <c r="G47" s="56">
        <f t="shared" si="45"/>
        <v>0</v>
      </c>
      <c r="H47" s="54"/>
      <c r="I47" s="55"/>
      <c r="J47" s="56">
        <f t="shared" si="46"/>
        <v>0</v>
      </c>
      <c r="K47" s="54"/>
      <c r="L47" s="55"/>
      <c r="M47" s="56">
        <f t="shared" si="47"/>
        <v>0</v>
      </c>
      <c r="N47" s="54"/>
      <c r="O47" s="55"/>
      <c r="P47" s="56">
        <f t="shared" si="48"/>
        <v>0</v>
      </c>
      <c r="Q47" s="54"/>
      <c r="R47" s="55"/>
      <c r="S47" s="56">
        <f t="shared" si="49"/>
        <v>0</v>
      </c>
      <c r="T47" s="54"/>
      <c r="U47" s="55"/>
      <c r="V47" s="56">
        <f t="shared" si="50"/>
        <v>0</v>
      </c>
      <c r="W47" s="57">
        <f t="shared" si="43"/>
        <v>0</v>
      </c>
      <c r="X47" s="274">
        <f t="shared" si="44"/>
        <v>0</v>
      </c>
      <c r="Y47" s="274">
        <f t="shared" si="7"/>
        <v>0</v>
      </c>
      <c r="Z47" s="282">
        <v>0</v>
      </c>
      <c r="AA47" s="241"/>
      <c r="AB47" s="59"/>
      <c r="AC47" s="59"/>
      <c r="AD47" s="59"/>
      <c r="AE47" s="59"/>
      <c r="AF47" s="59"/>
      <c r="AG47" s="59"/>
    </row>
    <row r="48" spans="1:33" ht="30" customHeight="1" thickBot="1" x14ac:dyDescent="0.25">
      <c r="A48" s="73" t="s">
        <v>24</v>
      </c>
      <c r="B48" s="79" t="s">
        <v>67</v>
      </c>
      <c r="C48" s="97" t="s">
        <v>64</v>
      </c>
      <c r="D48" s="74" t="s">
        <v>65</v>
      </c>
      <c r="E48" s="75"/>
      <c r="F48" s="76"/>
      <c r="G48" s="77">
        <f t="shared" si="45"/>
        <v>0</v>
      </c>
      <c r="H48" s="75"/>
      <c r="I48" s="76"/>
      <c r="J48" s="77">
        <f t="shared" si="46"/>
        <v>0</v>
      </c>
      <c r="K48" s="75"/>
      <c r="L48" s="76"/>
      <c r="M48" s="77">
        <f t="shared" si="47"/>
        <v>0</v>
      </c>
      <c r="N48" s="75"/>
      <c r="O48" s="76"/>
      <c r="P48" s="77">
        <f t="shared" si="48"/>
        <v>0</v>
      </c>
      <c r="Q48" s="75"/>
      <c r="R48" s="76"/>
      <c r="S48" s="77">
        <f t="shared" si="49"/>
        <v>0</v>
      </c>
      <c r="T48" s="75"/>
      <c r="U48" s="76"/>
      <c r="V48" s="77">
        <f t="shared" si="50"/>
        <v>0</v>
      </c>
      <c r="W48" s="66">
        <f t="shared" si="43"/>
        <v>0</v>
      </c>
      <c r="X48" s="274">
        <f t="shared" si="44"/>
        <v>0</v>
      </c>
      <c r="Y48" s="274">
        <f t="shared" si="7"/>
        <v>0</v>
      </c>
      <c r="Z48" s="282">
        <v>0</v>
      </c>
      <c r="AA48" s="252"/>
      <c r="AB48" s="59"/>
      <c r="AC48" s="59"/>
      <c r="AD48" s="59"/>
      <c r="AE48" s="59"/>
      <c r="AF48" s="59"/>
      <c r="AG48" s="59"/>
    </row>
    <row r="49" spans="1:33" ht="30" customHeight="1" x14ac:dyDescent="0.2">
      <c r="A49" s="41" t="s">
        <v>22</v>
      </c>
      <c r="B49" s="80" t="s">
        <v>68</v>
      </c>
      <c r="C49" s="78" t="s">
        <v>69</v>
      </c>
      <c r="D49" s="68"/>
      <c r="E49" s="69">
        <f>SUM(E50:E52)</f>
        <v>0</v>
      </c>
      <c r="F49" s="70"/>
      <c r="G49" s="71">
        <f>SUM(G50:G52)</f>
        <v>0</v>
      </c>
      <c r="H49" s="69">
        <f>SUM(H50:H52)</f>
        <v>0</v>
      </c>
      <c r="I49" s="70"/>
      <c r="J49" s="71">
        <f>SUM(J50:J52)</f>
        <v>0</v>
      </c>
      <c r="K49" s="69">
        <f>SUM(K50:K52)</f>
        <v>0</v>
      </c>
      <c r="L49" s="70"/>
      <c r="M49" s="71">
        <f>SUM(M50:M52)</f>
        <v>0</v>
      </c>
      <c r="N49" s="69">
        <f>SUM(N50:N52)</f>
        <v>0</v>
      </c>
      <c r="O49" s="70"/>
      <c r="P49" s="71">
        <f>SUM(P50:P52)</f>
        <v>0</v>
      </c>
      <c r="Q49" s="69">
        <f>SUM(Q50:Q52)</f>
        <v>0</v>
      </c>
      <c r="R49" s="70"/>
      <c r="S49" s="71">
        <f>SUM(S50:S52)</f>
        <v>0</v>
      </c>
      <c r="T49" s="69">
        <f>SUM(T50:T52)</f>
        <v>0</v>
      </c>
      <c r="U49" s="70"/>
      <c r="V49" s="71">
        <f>SUM(V50:V52)</f>
        <v>0</v>
      </c>
      <c r="W49" s="71">
        <f>SUM(W50:W52)</f>
        <v>0</v>
      </c>
      <c r="X49" s="71">
        <f>SUM(X50:X52)</f>
        <v>0</v>
      </c>
      <c r="Y49" s="70">
        <f t="shared" si="7"/>
        <v>0</v>
      </c>
      <c r="Z49" s="70">
        <v>0</v>
      </c>
      <c r="AA49" s="251"/>
      <c r="AB49" s="49"/>
      <c r="AC49" s="49"/>
      <c r="AD49" s="49"/>
      <c r="AE49" s="49"/>
      <c r="AF49" s="49"/>
      <c r="AG49" s="49"/>
    </row>
    <row r="50" spans="1:33" ht="30" customHeight="1" x14ac:dyDescent="0.2">
      <c r="A50" s="50" t="s">
        <v>24</v>
      </c>
      <c r="B50" s="51" t="s">
        <v>70</v>
      </c>
      <c r="C50" s="52" t="s">
        <v>71</v>
      </c>
      <c r="D50" s="53" t="s">
        <v>65</v>
      </c>
      <c r="E50" s="54"/>
      <c r="F50" s="55"/>
      <c r="G50" s="56">
        <f t="shared" ref="G50:G52" si="51">E50*F50</f>
        <v>0</v>
      </c>
      <c r="H50" s="54"/>
      <c r="I50" s="55"/>
      <c r="J50" s="56">
        <f t="shared" ref="J50:J52" si="52">H50*I50</f>
        <v>0</v>
      </c>
      <c r="K50" s="54"/>
      <c r="L50" s="55"/>
      <c r="M50" s="56">
        <f t="shared" ref="M50:M52" si="53">K50*L50</f>
        <v>0</v>
      </c>
      <c r="N50" s="54"/>
      <c r="O50" s="55"/>
      <c r="P50" s="56">
        <f t="shared" ref="P50:P52" si="54">N50*O50</f>
        <v>0</v>
      </c>
      <c r="Q50" s="54"/>
      <c r="R50" s="55"/>
      <c r="S50" s="56">
        <f t="shared" ref="S50:S52" si="55">Q50*R50</f>
        <v>0</v>
      </c>
      <c r="T50" s="54"/>
      <c r="U50" s="55"/>
      <c r="V50" s="56">
        <f t="shared" ref="V50:V52" si="56">T50*U50</f>
        <v>0</v>
      </c>
      <c r="W50" s="57">
        <f>G50+M50+S50</f>
        <v>0</v>
      </c>
      <c r="X50" s="274">
        <f t="shared" si="44"/>
        <v>0</v>
      </c>
      <c r="Y50" s="274">
        <f t="shared" si="7"/>
        <v>0</v>
      </c>
      <c r="Z50" s="282">
        <v>0</v>
      </c>
      <c r="AA50" s="241"/>
      <c r="AB50" s="58"/>
      <c r="AC50" s="59"/>
      <c r="AD50" s="59"/>
      <c r="AE50" s="59"/>
      <c r="AF50" s="59"/>
      <c r="AG50" s="59"/>
    </row>
    <row r="51" spans="1:33" ht="30" customHeight="1" x14ac:dyDescent="0.2">
      <c r="A51" s="50" t="s">
        <v>24</v>
      </c>
      <c r="B51" s="51" t="s">
        <v>72</v>
      </c>
      <c r="C51" s="52" t="s">
        <v>73</v>
      </c>
      <c r="D51" s="53" t="s">
        <v>65</v>
      </c>
      <c r="E51" s="54"/>
      <c r="F51" s="55"/>
      <c r="G51" s="56">
        <f t="shared" si="51"/>
        <v>0</v>
      </c>
      <c r="H51" s="54"/>
      <c r="I51" s="55"/>
      <c r="J51" s="56">
        <f t="shared" si="52"/>
        <v>0</v>
      </c>
      <c r="K51" s="54"/>
      <c r="L51" s="55"/>
      <c r="M51" s="56">
        <f t="shared" si="53"/>
        <v>0</v>
      </c>
      <c r="N51" s="54"/>
      <c r="O51" s="55"/>
      <c r="P51" s="56">
        <f t="shared" si="54"/>
        <v>0</v>
      </c>
      <c r="Q51" s="54"/>
      <c r="R51" s="55"/>
      <c r="S51" s="56">
        <f t="shared" si="55"/>
        <v>0</v>
      </c>
      <c r="T51" s="54"/>
      <c r="U51" s="55"/>
      <c r="V51" s="56">
        <f t="shared" si="56"/>
        <v>0</v>
      </c>
      <c r="W51" s="57">
        <f>G51+M51+S51</f>
        <v>0</v>
      </c>
      <c r="X51" s="274">
        <f t="shared" si="44"/>
        <v>0</v>
      </c>
      <c r="Y51" s="274">
        <f t="shared" si="7"/>
        <v>0</v>
      </c>
      <c r="Z51" s="282">
        <v>0</v>
      </c>
      <c r="AA51" s="241"/>
      <c r="AB51" s="59"/>
      <c r="AC51" s="59"/>
      <c r="AD51" s="59"/>
      <c r="AE51" s="59"/>
      <c r="AF51" s="59"/>
      <c r="AG51" s="59"/>
    </row>
    <row r="52" spans="1:33" ht="30" customHeight="1" thickBot="1" x14ac:dyDescent="0.25">
      <c r="A52" s="60" t="s">
        <v>24</v>
      </c>
      <c r="B52" s="61" t="s">
        <v>74</v>
      </c>
      <c r="C52" s="214" t="s">
        <v>71</v>
      </c>
      <c r="D52" s="62" t="s">
        <v>65</v>
      </c>
      <c r="E52" s="75"/>
      <c r="F52" s="76"/>
      <c r="G52" s="77">
        <f t="shared" si="51"/>
        <v>0</v>
      </c>
      <c r="H52" s="75"/>
      <c r="I52" s="76"/>
      <c r="J52" s="77">
        <f t="shared" si="52"/>
        <v>0</v>
      </c>
      <c r="K52" s="75"/>
      <c r="L52" s="76"/>
      <c r="M52" s="77">
        <f t="shared" si="53"/>
        <v>0</v>
      </c>
      <c r="N52" s="75"/>
      <c r="O52" s="76"/>
      <c r="P52" s="77">
        <f t="shared" si="54"/>
        <v>0</v>
      </c>
      <c r="Q52" s="75"/>
      <c r="R52" s="76"/>
      <c r="S52" s="77">
        <f t="shared" si="55"/>
        <v>0</v>
      </c>
      <c r="T52" s="75"/>
      <c r="U52" s="76"/>
      <c r="V52" s="77">
        <f t="shared" si="56"/>
        <v>0</v>
      </c>
      <c r="W52" s="66">
        <f>G52+M52+S52</f>
        <v>0</v>
      </c>
      <c r="X52" s="274">
        <f t="shared" si="44"/>
        <v>0</v>
      </c>
      <c r="Y52" s="274">
        <f t="shared" si="7"/>
        <v>0</v>
      </c>
      <c r="Z52" s="282">
        <v>0</v>
      </c>
      <c r="AA52" s="252"/>
      <c r="AB52" s="59"/>
      <c r="AC52" s="59"/>
      <c r="AD52" s="59"/>
      <c r="AE52" s="59"/>
      <c r="AF52" s="59"/>
      <c r="AG52" s="59"/>
    </row>
    <row r="53" spans="1:33" ht="30" customHeight="1" thickBot="1" x14ac:dyDescent="0.25">
      <c r="A53" s="224" t="s">
        <v>256</v>
      </c>
      <c r="B53" s="220"/>
      <c r="C53" s="221"/>
      <c r="D53" s="222"/>
      <c r="E53" s="115">
        <f>E49+E45+E41</f>
        <v>0</v>
      </c>
      <c r="F53" s="90"/>
      <c r="G53" s="89">
        <f>G49+G45+G41</f>
        <v>0</v>
      </c>
      <c r="H53" s="115">
        <f>H49+H45+H41</f>
        <v>0</v>
      </c>
      <c r="I53" s="90"/>
      <c r="J53" s="89">
        <f>J49+J45+J41</f>
        <v>0</v>
      </c>
      <c r="K53" s="91">
        <f>K49+K45+K41</f>
        <v>0</v>
      </c>
      <c r="L53" s="90"/>
      <c r="M53" s="89">
        <f>M49+M45+M41</f>
        <v>0</v>
      </c>
      <c r="N53" s="91">
        <f>N49+N45+N41</f>
        <v>0</v>
      </c>
      <c r="O53" s="90"/>
      <c r="P53" s="89">
        <f>P49+P45+P41</f>
        <v>0</v>
      </c>
      <c r="Q53" s="91">
        <f>Q49+Q45+Q41</f>
        <v>0</v>
      </c>
      <c r="R53" s="90"/>
      <c r="S53" s="89">
        <f>S49+S45+S41</f>
        <v>0</v>
      </c>
      <c r="T53" s="91">
        <f>T49+T45+T41</f>
        <v>0</v>
      </c>
      <c r="U53" s="90"/>
      <c r="V53" s="89">
        <f>V49+V45+V41</f>
        <v>0</v>
      </c>
      <c r="W53" s="98">
        <f>W49+W45+W41</f>
        <v>0</v>
      </c>
      <c r="X53" s="98">
        <f>X49+X45+X41</f>
        <v>0</v>
      </c>
      <c r="Y53" s="98">
        <f t="shared" si="7"/>
        <v>0</v>
      </c>
      <c r="Z53" s="98">
        <v>0</v>
      </c>
      <c r="AA53" s="254"/>
      <c r="AB53" s="5"/>
      <c r="AC53" s="5"/>
      <c r="AD53" s="5"/>
      <c r="AE53" s="5"/>
      <c r="AF53" s="5"/>
      <c r="AG53" s="5"/>
    </row>
    <row r="54" spans="1:33" ht="30" customHeight="1" thickBot="1" x14ac:dyDescent="0.25">
      <c r="A54" s="215" t="s">
        <v>21</v>
      </c>
      <c r="B54" s="121">
        <v>3</v>
      </c>
      <c r="C54" s="216" t="s">
        <v>75</v>
      </c>
      <c r="D54" s="217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40"/>
      <c r="Y54" s="40"/>
      <c r="Z54" s="40"/>
      <c r="AA54" s="248"/>
      <c r="AB54" s="5"/>
      <c r="AC54" s="5"/>
      <c r="AD54" s="5"/>
      <c r="AE54" s="5"/>
      <c r="AF54" s="5"/>
      <c r="AG54" s="5"/>
    </row>
    <row r="55" spans="1:33" ht="45" customHeight="1" x14ac:dyDescent="0.2">
      <c r="A55" s="41" t="s">
        <v>22</v>
      </c>
      <c r="B55" s="80" t="s">
        <v>76</v>
      </c>
      <c r="C55" s="43" t="s">
        <v>77</v>
      </c>
      <c r="D55" s="44"/>
      <c r="E55" s="45">
        <f>SUM(E56:E58)</f>
        <v>0</v>
      </c>
      <c r="F55" s="46"/>
      <c r="G55" s="47">
        <f>SUM(G56:G58)</f>
        <v>0</v>
      </c>
      <c r="H55" s="45">
        <f>SUM(H56:H58)</f>
        <v>0</v>
      </c>
      <c r="I55" s="46"/>
      <c r="J55" s="47">
        <f>SUM(J56:J58)</f>
        <v>0</v>
      </c>
      <c r="K55" s="45">
        <f t="shared" ref="K55" si="57">SUM(K56:K58)</f>
        <v>0</v>
      </c>
      <c r="L55" s="46"/>
      <c r="M55" s="47">
        <f>SUM(M56:M58)</f>
        <v>0</v>
      </c>
      <c r="N55" s="45">
        <f t="shared" ref="N55" si="58">SUM(N56:N58)</f>
        <v>0</v>
      </c>
      <c r="O55" s="46"/>
      <c r="P55" s="47">
        <f>SUM(P56:P58)</f>
        <v>0</v>
      </c>
      <c r="Q55" s="45">
        <f t="shared" ref="Q55" si="59">SUM(Q56:Q58)</f>
        <v>0</v>
      </c>
      <c r="R55" s="46"/>
      <c r="S55" s="47">
        <f>SUM(S56:S58)</f>
        <v>0</v>
      </c>
      <c r="T55" s="45">
        <f t="shared" ref="T55" si="60">SUM(T56:T58)</f>
        <v>0</v>
      </c>
      <c r="U55" s="46"/>
      <c r="V55" s="47">
        <f>SUM(V56:V58)</f>
        <v>0</v>
      </c>
      <c r="W55" s="47">
        <f>SUM(W56:W58)</f>
        <v>0</v>
      </c>
      <c r="X55" s="47">
        <f>SUM(X56:X58)</f>
        <v>0</v>
      </c>
      <c r="Y55" s="48">
        <f t="shared" si="7"/>
        <v>0</v>
      </c>
      <c r="Z55" s="276">
        <v>0</v>
      </c>
      <c r="AA55" s="249"/>
      <c r="AB55" s="49"/>
      <c r="AC55" s="49"/>
      <c r="AD55" s="49"/>
      <c r="AE55" s="49"/>
      <c r="AF55" s="49"/>
      <c r="AG55" s="49"/>
    </row>
    <row r="56" spans="1:33" ht="30" customHeight="1" x14ac:dyDescent="0.2">
      <c r="A56" s="50" t="s">
        <v>24</v>
      </c>
      <c r="B56" s="51" t="s">
        <v>78</v>
      </c>
      <c r="C56" s="96" t="s">
        <v>79</v>
      </c>
      <c r="D56" s="53" t="s">
        <v>58</v>
      </c>
      <c r="E56" s="54"/>
      <c r="F56" s="55"/>
      <c r="G56" s="56">
        <f t="shared" ref="G56:G58" si="61">E56*F56</f>
        <v>0</v>
      </c>
      <c r="H56" s="54"/>
      <c r="I56" s="55"/>
      <c r="J56" s="56">
        <f t="shared" ref="J56:J58" si="62">H56*I56</f>
        <v>0</v>
      </c>
      <c r="K56" s="54"/>
      <c r="L56" s="55"/>
      <c r="M56" s="56">
        <f t="shared" ref="M56:M58" si="63">K56*L56</f>
        <v>0</v>
      </c>
      <c r="N56" s="54"/>
      <c r="O56" s="55"/>
      <c r="P56" s="56">
        <f t="shared" ref="P56:P58" si="64">N56*O56</f>
        <v>0</v>
      </c>
      <c r="Q56" s="54"/>
      <c r="R56" s="55"/>
      <c r="S56" s="56">
        <f t="shared" ref="S56:S58" si="65">Q56*R56</f>
        <v>0</v>
      </c>
      <c r="T56" s="54"/>
      <c r="U56" s="55"/>
      <c r="V56" s="56">
        <f t="shared" ref="V56:V58" si="66">T56*U56</f>
        <v>0</v>
      </c>
      <c r="W56" s="57">
        <f>G56+M56+S56</f>
        <v>0</v>
      </c>
      <c r="X56" s="274">
        <f t="shared" ref="X56:X61" si="67">J56+P56+V56</f>
        <v>0</v>
      </c>
      <c r="Y56" s="274">
        <f t="shared" si="7"/>
        <v>0</v>
      </c>
      <c r="Z56" s="282">
        <v>0</v>
      </c>
      <c r="AA56" s="241"/>
      <c r="AB56" s="59"/>
      <c r="AC56" s="59"/>
      <c r="AD56" s="59"/>
      <c r="AE56" s="59"/>
      <c r="AF56" s="59"/>
      <c r="AG56" s="59"/>
    </row>
    <row r="57" spans="1:33" ht="30" customHeight="1" x14ac:dyDescent="0.2">
      <c r="A57" s="50" t="s">
        <v>24</v>
      </c>
      <c r="B57" s="51" t="s">
        <v>80</v>
      </c>
      <c r="C57" s="182" t="s">
        <v>81</v>
      </c>
      <c r="D57" s="53" t="s">
        <v>58</v>
      </c>
      <c r="E57" s="54"/>
      <c r="F57" s="55"/>
      <c r="G57" s="56">
        <f t="shared" si="61"/>
        <v>0</v>
      </c>
      <c r="H57" s="54"/>
      <c r="I57" s="55"/>
      <c r="J57" s="56">
        <f t="shared" si="62"/>
        <v>0</v>
      </c>
      <c r="K57" s="54"/>
      <c r="L57" s="55"/>
      <c r="M57" s="56">
        <f t="shared" si="63"/>
        <v>0</v>
      </c>
      <c r="N57" s="54"/>
      <c r="O57" s="55"/>
      <c r="P57" s="56">
        <f t="shared" si="64"/>
        <v>0</v>
      </c>
      <c r="Q57" s="54"/>
      <c r="R57" s="55"/>
      <c r="S57" s="56">
        <f t="shared" si="65"/>
        <v>0</v>
      </c>
      <c r="T57" s="54"/>
      <c r="U57" s="55"/>
      <c r="V57" s="56">
        <f t="shared" si="66"/>
        <v>0</v>
      </c>
      <c r="W57" s="57">
        <f>G57+M57+S57</f>
        <v>0</v>
      </c>
      <c r="X57" s="274">
        <f t="shared" si="67"/>
        <v>0</v>
      </c>
      <c r="Y57" s="274">
        <f t="shared" si="7"/>
        <v>0</v>
      </c>
      <c r="Z57" s="282">
        <v>0</v>
      </c>
      <c r="AA57" s="241"/>
      <c r="AB57" s="59"/>
      <c r="AC57" s="59"/>
      <c r="AD57" s="59"/>
      <c r="AE57" s="59"/>
      <c r="AF57" s="59"/>
      <c r="AG57" s="59"/>
    </row>
    <row r="58" spans="1:33" ht="30" customHeight="1" thickBot="1" x14ac:dyDescent="0.25">
      <c r="A58" s="60" t="s">
        <v>24</v>
      </c>
      <c r="B58" s="61" t="s">
        <v>82</v>
      </c>
      <c r="C58" s="88" t="s">
        <v>83</v>
      </c>
      <c r="D58" s="62" t="s">
        <v>58</v>
      </c>
      <c r="E58" s="63"/>
      <c r="F58" s="64"/>
      <c r="G58" s="65">
        <f t="shared" si="61"/>
        <v>0</v>
      </c>
      <c r="H58" s="63"/>
      <c r="I58" s="64"/>
      <c r="J58" s="65">
        <f t="shared" si="62"/>
        <v>0</v>
      </c>
      <c r="K58" s="63"/>
      <c r="L58" s="64"/>
      <c r="M58" s="65">
        <f t="shared" si="63"/>
        <v>0</v>
      </c>
      <c r="N58" s="63"/>
      <c r="O58" s="64"/>
      <c r="P58" s="65">
        <f t="shared" si="64"/>
        <v>0</v>
      </c>
      <c r="Q58" s="63"/>
      <c r="R58" s="64"/>
      <c r="S58" s="65">
        <f t="shared" si="65"/>
        <v>0</v>
      </c>
      <c r="T58" s="63"/>
      <c r="U58" s="64"/>
      <c r="V58" s="65">
        <f t="shared" si="66"/>
        <v>0</v>
      </c>
      <c r="W58" s="66">
        <f>G58+M58+S58</f>
        <v>0</v>
      </c>
      <c r="X58" s="274">
        <f t="shared" si="67"/>
        <v>0</v>
      </c>
      <c r="Y58" s="274">
        <f t="shared" si="7"/>
        <v>0</v>
      </c>
      <c r="Z58" s="282">
        <v>0</v>
      </c>
      <c r="AA58" s="250"/>
      <c r="AB58" s="59"/>
      <c r="AC58" s="59"/>
      <c r="AD58" s="59"/>
      <c r="AE58" s="59"/>
      <c r="AF58" s="59"/>
      <c r="AG58" s="59"/>
    </row>
    <row r="59" spans="1:33" ht="47.25" customHeight="1" x14ac:dyDescent="0.2">
      <c r="A59" s="41" t="s">
        <v>22</v>
      </c>
      <c r="B59" s="80" t="s">
        <v>84</v>
      </c>
      <c r="C59" s="67" t="s">
        <v>85</v>
      </c>
      <c r="D59" s="68"/>
      <c r="E59" s="69"/>
      <c r="F59" s="70"/>
      <c r="G59" s="71"/>
      <c r="H59" s="69"/>
      <c r="I59" s="70"/>
      <c r="J59" s="71"/>
      <c r="K59" s="69">
        <f>SUM(K60:K61)</f>
        <v>0</v>
      </c>
      <c r="L59" s="70"/>
      <c r="M59" s="71">
        <f>SUM(M60:M61)</f>
        <v>0</v>
      </c>
      <c r="N59" s="69">
        <f>SUM(N60:N61)</f>
        <v>0</v>
      </c>
      <c r="O59" s="70"/>
      <c r="P59" s="71">
        <f>SUM(P60:P61)</f>
        <v>0</v>
      </c>
      <c r="Q59" s="69">
        <f>SUM(Q60:Q61)</f>
        <v>0</v>
      </c>
      <c r="R59" s="70"/>
      <c r="S59" s="71">
        <f>SUM(S60:S61)</f>
        <v>0</v>
      </c>
      <c r="T59" s="69">
        <f>SUM(T60:T61)</f>
        <v>0</v>
      </c>
      <c r="U59" s="70"/>
      <c r="V59" s="71">
        <f>SUM(V60:V61)</f>
        <v>0</v>
      </c>
      <c r="W59" s="71">
        <f>SUM(W60:W61)</f>
        <v>0</v>
      </c>
      <c r="X59" s="71">
        <f>SUM(X60:X61)</f>
        <v>0</v>
      </c>
      <c r="Y59" s="71">
        <f t="shared" si="7"/>
        <v>0</v>
      </c>
      <c r="Z59" s="71">
        <v>0</v>
      </c>
      <c r="AA59" s="251"/>
      <c r="AB59" s="49"/>
      <c r="AC59" s="49"/>
      <c r="AD59" s="49"/>
      <c r="AE59" s="49"/>
      <c r="AF59" s="49"/>
      <c r="AG59" s="49"/>
    </row>
    <row r="60" spans="1:33" ht="30" customHeight="1" x14ac:dyDescent="0.2">
      <c r="A60" s="50" t="s">
        <v>24</v>
      </c>
      <c r="B60" s="51" t="s">
        <v>86</v>
      </c>
      <c r="C60" s="96" t="s">
        <v>87</v>
      </c>
      <c r="D60" s="53" t="s">
        <v>88</v>
      </c>
      <c r="E60" s="512" t="s">
        <v>89</v>
      </c>
      <c r="F60" s="513"/>
      <c r="G60" s="514"/>
      <c r="H60" s="512" t="s">
        <v>89</v>
      </c>
      <c r="I60" s="513"/>
      <c r="J60" s="514"/>
      <c r="K60" s="54"/>
      <c r="L60" s="55"/>
      <c r="M60" s="56">
        <f t="shared" ref="M60:M61" si="68">K60*L60</f>
        <v>0</v>
      </c>
      <c r="N60" s="54"/>
      <c r="O60" s="55"/>
      <c r="P60" s="56">
        <f t="shared" ref="P60:P61" si="69">N60*O60</f>
        <v>0</v>
      </c>
      <c r="Q60" s="54"/>
      <c r="R60" s="55"/>
      <c r="S60" s="56">
        <f t="shared" ref="S60:S61" si="70">Q60*R60</f>
        <v>0</v>
      </c>
      <c r="T60" s="54"/>
      <c r="U60" s="55"/>
      <c r="V60" s="56">
        <f t="shared" ref="V60:V61" si="71">T60*U60</f>
        <v>0</v>
      </c>
      <c r="W60" s="66">
        <f>G60+M60+S60</f>
        <v>0</v>
      </c>
      <c r="X60" s="274">
        <f t="shared" si="67"/>
        <v>0</v>
      </c>
      <c r="Y60" s="274">
        <f t="shared" si="7"/>
        <v>0</v>
      </c>
      <c r="Z60" s="282">
        <v>0</v>
      </c>
      <c r="AA60" s="241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60" t="s">
        <v>24</v>
      </c>
      <c r="B61" s="61" t="s">
        <v>90</v>
      </c>
      <c r="C61" s="88" t="s">
        <v>91</v>
      </c>
      <c r="D61" s="62" t="s">
        <v>88</v>
      </c>
      <c r="E61" s="515"/>
      <c r="F61" s="516"/>
      <c r="G61" s="517"/>
      <c r="H61" s="515"/>
      <c r="I61" s="516"/>
      <c r="J61" s="517"/>
      <c r="K61" s="75"/>
      <c r="L61" s="76"/>
      <c r="M61" s="77">
        <f t="shared" si="68"/>
        <v>0</v>
      </c>
      <c r="N61" s="75"/>
      <c r="O61" s="76"/>
      <c r="P61" s="77">
        <f t="shared" si="69"/>
        <v>0</v>
      </c>
      <c r="Q61" s="75"/>
      <c r="R61" s="76"/>
      <c r="S61" s="77">
        <f t="shared" si="70"/>
        <v>0</v>
      </c>
      <c r="T61" s="75"/>
      <c r="U61" s="76"/>
      <c r="V61" s="77">
        <f t="shared" si="71"/>
        <v>0</v>
      </c>
      <c r="W61" s="66">
        <f>G61+M61+S61</f>
        <v>0</v>
      </c>
      <c r="X61" s="274">
        <f t="shared" si="67"/>
        <v>0</v>
      </c>
      <c r="Y61" s="278">
        <f t="shared" si="7"/>
        <v>0</v>
      </c>
      <c r="Z61" s="282">
        <v>0</v>
      </c>
      <c r="AA61" s="252"/>
      <c r="AB61" s="59"/>
      <c r="AC61" s="59"/>
      <c r="AD61" s="59"/>
      <c r="AE61" s="59"/>
      <c r="AF61" s="59"/>
      <c r="AG61" s="59"/>
    </row>
    <row r="62" spans="1:33" ht="30" customHeight="1" thickBot="1" x14ac:dyDescent="0.25">
      <c r="A62" s="219" t="s">
        <v>92</v>
      </c>
      <c r="B62" s="220"/>
      <c r="C62" s="221"/>
      <c r="D62" s="222"/>
      <c r="E62" s="115">
        <f>E55</f>
        <v>0</v>
      </c>
      <c r="F62" s="90"/>
      <c r="G62" s="89">
        <f>G55</f>
        <v>0</v>
      </c>
      <c r="H62" s="115">
        <f>H55</f>
        <v>0</v>
      </c>
      <c r="I62" s="90"/>
      <c r="J62" s="89">
        <f>J55</f>
        <v>0</v>
      </c>
      <c r="K62" s="91">
        <f>K59+K55</f>
        <v>0</v>
      </c>
      <c r="L62" s="90"/>
      <c r="M62" s="89">
        <f>M59+M55</f>
        <v>0</v>
      </c>
      <c r="N62" s="91">
        <f>N59+N55</f>
        <v>0</v>
      </c>
      <c r="O62" s="90"/>
      <c r="P62" s="89">
        <f>P59+P55</f>
        <v>0</v>
      </c>
      <c r="Q62" s="91">
        <f>Q59+Q55</f>
        <v>0</v>
      </c>
      <c r="R62" s="90"/>
      <c r="S62" s="89">
        <f>S59+S55</f>
        <v>0</v>
      </c>
      <c r="T62" s="91">
        <f>T59+T55</f>
        <v>0</v>
      </c>
      <c r="U62" s="90"/>
      <c r="V62" s="89">
        <f>V59+V55</f>
        <v>0</v>
      </c>
      <c r="W62" s="98">
        <f>W59+W55</f>
        <v>0</v>
      </c>
      <c r="X62" s="98">
        <f>X59+X55</f>
        <v>0</v>
      </c>
      <c r="Y62" s="98">
        <f t="shared" si="7"/>
        <v>0</v>
      </c>
      <c r="Z62" s="98">
        <v>0</v>
      </c>
      <c r="AA62" s="254"/>
      <c r="AB62" s="59"/>
      <c r="AC62" s="59"/>
      <c r="AD62" s="59"/>
      <c r="AE62" s="5"/>
      <c r="AF62" s="5"/>
      <c r="AG62" s="5"/>
    </row>
    <row r="63" spans="1:33" ht="30" customHeight="1" thickBot="1" x14ac:dyDescent="0.25">
      <c r="A63" s="215" t="s">
        <v>21</v>
      </c>
      <c r="B63" s="121">
        <v>4</v>
      </c>
      <c r="C63" s="216" t="s">
        <v>93</v>
      </c>
      <c r="D63" s="217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40"/>
      <c r="X63" s="40"/>
      <c r="Y63" s="431"/>
      <c r="Z63" s="432"/>
      <c r="AA63" s="248"/>
      <c r="AB63" s="5"/>
      <c r="AC63" s="5"/>
      <c r="AD63" s="5"/>
      <c r="AE63" s="5"/>
      <c r="AF63" s="5"/>
      <c r="AG63" s="5"/>
    </row>
    <row r="64" spans="1:33" ht="30" customHeight="1" x14ac:dyDescent="0.2">
      <c r="A64" s="41" t="s">
        <v>22</v>
      </c>
      <c r="B64" s="80" t="s">
        <v>94</v>
      </c>
      <c r="C64" s="99" t="s">
        <v>95</v>
      </c>
      <c r="D64" s="44"/>
      <c r="E64" s="45">
        <f>SUM(E65:E67)</f>
        <v>12</v>
      </c>
      <c r="F64" s="46"/>
      <c r="G64" s="47">
        <f>SUM(G65:G67)</f>
        <v>24000</v>
      </c>
      <c r="H64" s="45">
        <f>SUM(H65:H67)</f>
        <v>12</v>
      </c>
      <c r="I64" s="46"/>
      <c r="J64" s="47">
        <f>SUM(J65:J67)</f>
        <v>24000</v>
      </c>
      <c r="K64" s="45">
        <f>SUM(K65:K67)</f>
        <v>0</v>
      </c>
      <c r="L64" s="46"/>
      <c r="M64" s="47">
        <f>SUM(M65:M67)</f>
        <v>0</v>
      </c>
      <c r="N64" s="45">
        <f>SUM(N65:N67)</f>
        <v>0</v>
      </c>
      <c r="O64" s="46"/>
      <c r="P64" s="47">
        <f>SUM(P65:P67)</f>
        <v>0</v>
      </c>
      <c r="Q64" s="45">
        <f>SUM(Q65:Q67)</f>
        <v>0</v>
      </c>
      <c r="R64" s="46"/>
      <c r="S64" s="47">
        <f>SUM(S65:S67)</f>
        <v>0</v>
      </c>
      <c r="T64" s="45">
        <f>SUM(T65:T67)</f>
        <v>0</v>
      </c>
      <c r="U64" s="46"/>
      <c r="V64" s="47">
        <f>SUM(V65:V67)</f>
        <v>0</v>
      </c>
      <c r="W64" s="47">
        <f>SUM(W65:W67)</f>
        <v>24000</v>
      </c>
      <c r="X64" s="47">
        <f>SUM(X65:X67)</f>
        <v>24000</v>
      </c>
      <c r="Y64" s="430">
        <f t="shared" si="7"/>
        <v>0</v>
      </c>
      <c r="Z64" s="276">
        <v>0</v>
      </c>
      <c r="AA64" s="249"/>
      <c r="AB64" s="49"/>
      <c r="AC64" s="49"/>
      <c r="AD64" s="49"/>
      <c r="AE64" s="49"/>
      <c r="AF64" s="49"/>
      <c r="AG64" s="49"/>
    </row>
    <row r="65" spans="1:33" ht="30" customHeight="1" x14ac:dyDescent="0.2">
      <c r="A65" s="50" t="s">
        <v>24</v>
      </c>
      <c r="B65" s="51" t="s">
        <v>96</v>
      </c>
      <c r="C65" s="96" t="s">
        <v>419</v>
      </c>
      <c r="D65" s="100" t="s">
        <v>420</v>
      </c>
      <c r="E65" s="101">
        <v>12</v>
      </c>
      <c r="F65" s="102">
        <v>2000</v>
      </c>
      <c r="G65" s="103">
        <f t="shared" ref="G65:G67" si="72">E65*F65</f>
        <v>24000</v>
      </c>
      <c r="H65" s="101">
        <v>12</v>
      </c>
      <c r="I65" s="102">
        <v>2000</v>
      </c>
      <c r="J65" s="103">
        <f t="shared" ref="J65:J67" si="73">H65*I65</f>
        <v>24000</v>
      </c>
      <c r="K65" s="54"/>
      <c r="L65" s="102"/>
      <c r="M65" s="56">
        <f t="shared" ref="M65:M67" si="74">K65*L65</f>
        <v>0</v>
      </c>
      <c r="N65" s="54"/>
      <c r="O65" s="102"/>
      <c r="P65" s="56">
        <f t="shared" ref="P65:P67" si="75">N65*O65</f>
        <v>0</v>
      </c>
      <c r="Q65" s="54"/>
      <c r="R65" s="102"/>
      <c r="S65" s="56">
        <f t="shared" ref="S65:S67" si="76">Q65*R65</f>
        <v>0</v>
      </c>
      <c r="T65" s="54"/>
      <c r="U65" s="102"/>
      <c r="V65" s="56">
        <f t="shared" ref="V65:V67" si="77">T65*U65</f>
        <v>0</v>
      </c>
      <c r="W65" s="57">
        <f t="shared" ref="W65:W83" si="78">G65+M65+S65</f>
        <v>24000</v>
      </c>
      <c r="X65" s="274">
        <f t="shared" ref="X65:X83" si="79">J65+P65+V65</f>
        <v>24000</v>
      </c>
      <c r="Y65" s="274">
        <f t="shared" si="7"/>
        <v>0</v>
      </c>
      <c r="Z65" s="282">
        <v>0</v>
      </c>
      <c r="AA65" s="241"/>
      <c r="AB65" s="59"/>
      <c r="AC65" s="59"/>
      <c r="AD65" s="59"/>
      <c r="AE65" s="59"/>
      <c r="AF65" s="59"/>
      <c r="AG65" s="59"/>
    </row>
    <row r="66" spans="1:33" ht="30" customHeight="1" x14ac:dyDescent="0.2">
      <c r="A66" s="50" t="s">
        <v>24</v>
      </c>
      <c r="B66" s="51" t="s">
        <v>99</v>
      </c>
      <c r="C66" s="96" t="s">
        <v>97</v>
      </c>
      <c r="D66" s="100" t="s">
        <v>98</v>
      </c>
      <c r="E66" s="101"/>
      <c r="F66" s="102"/>
      <c r="G66" s="103">
        <f t="shared" si="72"/>
        <v>0</v>
      </c>
      <c r="H66" s="101"/>
      <c r="I66" s="102"/>
      <c r="J66" s="103">
        <f t="shared" si="73"/>
        <v>0</v>
      </c>
      <c r="K66" s="54"/>
      <c r="L66" s="102"/>
      <c r="M66" s="56">
        <f t="shared" si="74"/>
        <v>0</v>
      </c>
      <c r="N66" s="54"/>
      <c r="O66" s="102"/>
      <c r="P66" s="56">
        <f t="shared" si="75"/>
        <v>0</v>
      </c>
      <c r="Q66" s="54"/>
      <c r="R66" s="102"/>
      <c r="S66" s="56">
        <f t="shared" si="76"/>
        <v>0</v>
      </c>
      <c r="T66" s="54"/>
      <c r="U66" s="102"/>
      <c r="V66" s="56">
        <f t="shared" si="77"/>
        <v>0</v>
      </c>
      <c r="W66" s="57">
        <f t="shared" si="78"/>
        <v>0</v>
      </c>
      <c r="X66" s="274">
        <f t="shared" si="79"/>
        <v>0</v>
      </c>
      <c r="Y66" s="274">
        <f t="shared" si="7"/>
        <v>0</v>
      </c>
      <c r="Z66" s="282">
        <v>0</v>
      </c>
      <c r="AA66" s="241"/>
      <c r="AB66" s="59"/>
      <c r="AC66" s="59"/>
      <c r="AD66" s="59"/>
      <c r="AE66" s="59"/>
      <c r="AF66" s="59"/>
      <c r="AG66" s="59"/>
    </row>
    <row r="67" spans="1:33" ht="30" customHeight="1" thickBot="1" x14ac:dyDescent="0.25">
      <c r="A67" s="73" t="s">
        <v>24</v>
      </c>
      <c r="B67" s="61" t="s">
        <v>100</v>
      </c>
      <c r="C67" s="88" t="s">
        <v>97</v>
      </c>
      <c r="D67" s="100" t="s">
        <v>98</v>
      </c>
      <c r="E67" s="104"/>
      <c r="F67" s="105"/>
      <c r="G67" s="106">
        <f t="shared" si="72"/>
        <v>0</v>
      </c>
      <c r="H67" s="104"/>
      <c r="I67" s="105"/>
      <c r="J67" s="106">
        <f t="shared" si="73"/>
        <v>0</v>
      </c>
      <c r="K67" s="63"/>
      <c r="L67" s="105"/>
      <c r="M67" s="65">
        <f t="shared" si="74"/>
        <v>0</v>
      </c>
      <c r="N67" s="63"/>
      <c r="O67" s="105"/>
      <c r="P67" s="65">
        <f t="shared" si="75"/>
        <v>0</v>
      </c>
      <c r="Q67" s="63"/>
      <c r="R67" s="105"/>
      <c r="S67" s="65">
        <f t="shared" si="76"/>
        <v>0</v>
      </c>
      <c r="T67" s="63"/>
      <c r="U67" s="105"/>
      <c r="V67" s="65">
        <f t="shared" si="77"/>
        <v>0</v>
      </c>
      <c r="W67" s="66">
        <f t="shared" si="78"/>
        <v>0</v>
      </c>
      <c r="X67" s="274">
        <f t="shared" si="79"/>
        <v>0</v>
      </c>
      <c r="Y67" s="274">
        <f t="shared" si="7"/>
        <v>0</v>
      </c>
      <c r="Z67" s="282">
        <v>0</v>
      </c>
      <c r="AA67" s="250"/>
      <c r="AB67" s="59"/>
      <c r="AC67" s="59"/>
      <c r="AD67" s="59"/>
      <c r="AE67" s="59"/>
      <c r="AF67" s="59"/>
      <c r="AG67" s="59"/>
    </row>
    <row r="68" spans="1:33" ht="30" customHeight="1" x14ac:dyDescent="0.2">
      <c r="A68" s="41" t="s">
        <v>22</v>
      </c>
      <c r="B68" s="80" t="s">
        <v>101</v>
      </c>
      <c r="C68" s="78" t="s">
        <v>102</v>
      </c>
      <c r="D68" s="68"/>
      <c r="E68" s="69">
        <f>SUM(E69:E71)</f>
        <v>0</v>
      </c>
      <c r="F68" s="70"/>
      <c r="G68" s="71">
        <f>SUM(G69:G71)</f>
        <v>0</v>
      </c>
      <c r="H68" s="69">
        <f>SUM(H69:H71)</f>
        <v>0</v>
      </c>
      <c r="I68" s="70"/>
      <c r="J68" s="71">
        <f>SUM(J69:J71)</f>
        <v>0</v>
      </c>
      <c r="K68" s="69">
        <f>SUM(K69:K71)</f>
        <v>0</v>
      </c>
      <c r="L68" s="70"/>
      <c r="M68" s="71">
        <f>SUM(M69:M71)</f>
        <v>0</v>
      </c>
      <c r="N68" s="69">
        <f>SUM(N69:N71)</f>
        <v>0</v>
      </c>
      <c r="O68" s="70"/>
      <c r="P68" s="71">
        <f>SUM(P69:P71)</f>
        <v>0</v>
      </c>
      <c r="Q68" s="69">
        <f>SUM(Q69:Q71)</f>
        <v>0</v>
      </c>
      <c r="R68" s="70"/>
      <c r="S68" s="71">
        <f>SUM(S69:S71)</f>
        <v>0</v>
      </c>
      <c r="T68" s="69">
        <f>SUM(T69:T71)</f>
        <v>0</v>
      </c>
      <c r="U68" s="70"/>
      <c r="V68" s="71">
        <f>SUM(V69:V71)</f>
        <v>0</v>
      </c>
      <c r="W68" s="71">
        <f>SUM(W69:W71)</f>
        <v>0</v>
      </c>
      <c r="X68" s="71">
        <f>SUM(X69:X71)</f>
        <v>0</v>
      </c>
      <c r="Y68" s="71">
        <f t="shared" si="7"/>
        <v>0</v>
      </c>
      <c r="Z68" s="71">
        <v>0</v>
      </c>
      <c r="AA68" s="251"/>
      <c r="AB68" s="49"/>
      <c r="AC68" s="49"/>
      <c r="AD68" s="49"/>
      <c r="AE68" s="49"/>
      <c r="AF68" s="49"/>
      <c r="AG68" s="49"/>
    </row>
    <row r="69" spans="1:33" ht="30" customHeight="1" x14ac:dyDescent="0.2">
      <c r="A69" s="50" t="s">
        <v>24</v>
      </c>
      <c r="B69" s="51" t="s">
        <v>103</v>
      </c>
      <c r="C69" s="107" t="s">
        <v>104</v>
      </c>
      <c r="D69" s="238" t="s">
        <v>271</v>
      </c>
      <c r="E69" s="54"/>
      <c r="F69" s="55"/>
      <c r="G69" s="56">
        <f t="shared" ref="G69:G71" si="80">E69*F69</f>
        <v>0</v>
      </c>
      <c r="H69" s="54"/>
      <c r="I69" s="55"/>
      <c r="J69" s="56">
        <f t="shared" ref="J69:J71" si="81">H69*I69</f>
        <v>0</v>
      </c>
      <c r="K69" s="54"/>
      <c r="L69" s="55"/>
      <c r="M69" s="56">
        <f t="shared" ref="M69:M71" si="82">K69*L69</f>
        <v>0</v>
      </c>
      <c r="N69" s="54"/>
      <c r="O69" s="55"/>
      <c r="P69" s="56">
        <f t="shared" ref="P69:P71" si="83">N69*O69</f>
        <v>0</v>
      </c>
      <c r="Q69" s="54"/>
      <c r="R69" s="55"/>
      <c r="S69" s="56">
        <f t="shared" ref="S69:S71" si="84">Q69*R69</f>
        <v>0</v>
      </c>
      <c r="T69" s="54"/>
      <c r="U69" s="55"/>
      <c r="V69" s="56">
        <f t="shared" ref="V69:V71" si="85">T69*U69</f>
        <v>0</v>
      </c>
      <c r="W69" s="57">
        <f t="shared" si="78"/>
        <v>0</v>
      </c>
      <c r="X69" s="274">
        <f t="shared" si="79"/>
        <v>0</v>
      </c>
      <c r="Y69" s="274">
        <f t="shared" si="7"/>
        <v>0</v>
      </c>
      <c r="Z69" s="282">
        <v>0</v>
      </c>
      <c r="AA69" s="241"/>
      <c r="AB69" s="59"/>
      <c r="AC69" s="59"/>
      <c r="AD69" s="59"/>
      <c r="AE69" s="59"/>
      <c r="AF69" s="59"/>
      <c r="AG69" s="59"/>
    </row>
    <row r="70" spans="1:33" ht="30" customHeight="1" x14ac:dyDescent="0.2">
      <c r="A70" s="50" t="s">
        <v>24</v>
      </c>
      <c r="B70" s="51" t="s">
        <v>105</v>
      </c>
      <c r="C70" s="107" t="s">
        <v>79</v>
      </c>
      <c r="D70" s="238" t="s">
        <v>271</v>
      </c>
      <c r="E70" s="54"/>
      <c r="F70" s="55"/>
      <c r="G70" s="56">
        <f t="shared" si="80"/>
        <v>0</v>
      </c>
      <c r="H70" s="54"/>
      <c r="I70" s="55"/>
      <c r="J70" s="56">
        <f t="shared" si="81"/>
        <v>0</v>
      </c>
      <c r="K70" s="54"/>
      <c r="L70" s="55"/>
      <c r="M70" s="56">
        <f t="shared" si="82"/>
        <v>0</v>
      </c>
      <c r="N70" s="54"/>
      <c r="O70" s="55"/>
      <c r="P70" s="56">
        <f t="shared" si="83"/>
        <v>0</v>
      </c>
      <c r="Q70" s="54"/>
      <c r="R70" s="55"/>
      <c r="S70" s="56">
        <f t="shared" si="84"/>
        <v>0</v>
      </c>
      <c r="T70" s="54"/>
      <c r="U70" s="55"/>
      <c r="V70" s="56">
        <f t="shared" si="85"/>
        <v>0</v>
      </c>
      <c r="W70" s="57">
        <f t="shared" si="78"/>
        <v>0</v>
      </c>
      <c r="X70" s="274">
        <f t="shared" si="79"/>
        <v>0</v>
      </c>
      <c r="Y70" s="274">
        <f t="shared" si="7"/>
        <v>0</v>
      </c>
      <c r="Z70" s="282">
        <v>0</v>
      </c>
      <c r="AA70" s="241"/>
      <c r="AB70" s="59"/>
      <c r="AC70" s="59"/>
      <c r="AD70" s="59"/>
      <c r="AE70" s="59"/>
      <c r="AF70" s="59"/>
      <c r="AG70" s="59"/>
    </row>
    <row r="71" spans="1:33" ht="30" customHeight="1" thickBot="1" x14ac:dyDescent="0.25">
      <c r="A71" s="60" t="s">
        <v>24</v>
      </c>
      <c r="B71" s="79" t="s">
        <v>106</v>
      </c>
      <c r="C71" s="109" t="s">
        <v>81</v>
      </c>
      <c r="D71" s="238" t="s">
        <v>271</v>
      </c>
      <c r="E71" s="63"/>
      <c r="F71" s="64"/>
      <c r="G71" s="65">
        <f t="shared" si="80"/>
        <v>0</v>
      </c>
      <c r="H71" s="63"/>
      <c r="I71" s="64"/>
      <c r="J71" s="65">
        <f t="shared" si="81"/>
        <v>0</v>
      </c>
      <c r="K71" s="63"/>
      <c r="L71" s="64"/>
      <c r="M71" s="65">
        <f t="shared" si="82"/>
        <v>0</v>
      </c>
      <c r="N71" s="63"/>
      <c r="O71" s="64"/>
      <c r="P71" s="65">
        <f t="shared" si="83"/>
        <v>0</v>
      </c>
      <c r="Q71" s="63"/>
      <c r="R71" s="64"/>
      <c r="S71" s="65">
        <f t="shared" si="84"/>
        <v>0</v>
      </c>
      <c r="T71" s="63"/>
      <c r="U71" s="64"/>
      <c r="V71" s="65">
        <f t="shared" si="85"/>
        <v>0</v>
      </c>
      <c r="W71" s="66">
        <f t="shared" si="78"/>
        <v>0</v>
      </c>
      <c r="X71" s="274">
        <f t="shared" si="79"/>
        <v>0</v>
      </c>
      <c r="Y71" s="274">
        <f t="shared" si="7"/>
        <v>0</v>
      </c>
      <c r="Z71" s="282">
        <v>0</v>
      </c>
      <c r="AA71" s="250"/>
      <c r="AB71" s="59"/>
      <c r="AC71" s="59"/>
      <c r="AD71" s="59"/>
      <c r="AE71" s="59"/>
      <c r="AF71" s="59"/>
      <c r="AG71" s="59"/>
    </row>
    <row r="72" spans="1:33" ht="30" customHeight="1" x14ac:dyDescent="0.2">
      <c r="A72" s="41" t="s">
        <v>22</v>
      </c>
      <c r="B72" s="80" t="s">
        <v>107</v>
      </c>
      <c r="C72" s="78" t="s">
        <v>108</v>
      </c>
      <c r="D72" s="68"/>
      <c r="E72" s="69">
        <f>SUM(E73:E75)</f>
        <v>0</v>
      </c>
      <c r="F72" s="70"/>
      <c r="G72" s="71">
        <f>SUM(G73:G75)</f>
        <v>0</v>
      </c>
      <c r="H72" s="69">
        <f>SUM(H73:H75)</f>
        <v>0</v>
      </c>
      <c r="I72" s="70"/>
      <c r="J72" s="71">
        <f>SUM(J73:J75)</f>
        <v>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0</v>
      </c>
      <c r="X72" s="71">
        <f>SUM(X73:X75)</f>
        <v>0</v>
      </c>
      <c r="Y72" s="71">
        <f t="shared" si="7"/>
        <v>0</v>
      </c>
      <c r="Z72" s="71">
        <v>0</v>
      </c>
      <c r="AA72" s="251"/>
      <c r="AB72" s="49"/>
      <c r="AC72" s="49"/>
      <c r="AD72" s="49"/>
      <c r="AE72" s="49"/>
      <c r="AF72" s="49"/>
      <c r="AG72" s="49"/>
    </row>
    <row r="73" spans="1:33" ht="30" customHeight="1" x14ac:dyDescent="0.2">
      <c r="A73" s="50" t="s">
        <v>24</v>
      </c>
      <c r="B73" s="51" t="s">
        <v>109</v>
      </c>
      <c r="C73" s="107" t="s">
        <v>110</v>
      </c>
      <c r="D73" s="108" t="s">
        <v>111</v>
      </c>
      <c r="E73" s="54"/>
      <c r="F73" s="55"/>
      <c r="G73" s="56">
        <f t="shared" ref="G73:G75" si="86">E73*F73</f>
        <v>0</v>
      </c>
      <c r="H73" s="54"/>
      <c r="I73" s="55"/>
      <c r="J73" s="56">
        <f t="shared" ref="J73:J75" si="87">H73*I73</f>
        <v>0</v>
      </c>
      <c r="K73" s="54"/>
      <c r="L73" s="55"/>
      <c r="M73" s="56">
        <f t="shared" ref="M73:M75" si="88">K73*L73</f>
        <v>0</v>
      </c>
      <c r="N73" s="54"/>
      <c r="O73" s="55"/>
      <c r="P73" s="56">
        <f t="shared" ref="P73:P75" si="89">N73*O73</f>
        <v>0</v>
      </c>
      <c r="Q73" s="54"/>
      <c r="R73" s="55"/>
      <c r="S73" s="56">
        <f t="shared" ref="S73:S75" si="90">Q73*R73</f>
        <v>0</v>
      </c>
      <c r="T73" s="54"/>
      <c r="U73" s="55"/>
      <c r="V73" s="56">
        <f t="shared" ref="V73:V75" si="91">T73*U73</f>
        <v>0</v>
      </c>
      <c r="W73" s="57">
        <f t="shared" si="78"/>
        <v>0</v>
      </c>
      <c r="X73" s="274">
        <f t="shared" si="79"/>
        <v>0</v>
      </c>
      <c r="Y73" s="274">
        <f t="shared" si="7"/>
        <v>0</v>
      </c>
      <c r="Z73" s="282">
        <v>0</v>
      </c>
      <c r="AA73" s="241"/>
      <c r="AB73" s="59"/>
      <c r="AC73" s="59"/>
      <c r="AD73" s="59"/>
      <c r="AE73" s="59"/>
      <c r="AF73" s="59"/>
      <c r="AG73" s="59"/>
    </row>
    <row r="74" spans="1:33" ht="30" customHeight="1" x14ac:dyDescent="0.2">
      <c r="A74" s="50" t="s">
        <v>24</v>
      </c>
      <c r="B74" s="51" t="s">
        <v>112</v>
      </c>
      <c r="C74" s="107" t="s">
        <v>113</v>
      </c>
      <c r="D74" s="108" t="s">
        <v>111</v>
      </c>
      <c r="E74" s="54"/>
      <c r="F74" s="55"/>
      <c r="G74" s="56">
        <f t="shared" si="86"/>
        <v>0</v>
      </c>
      <c r="H74" s="54"/>
      <c r="I74" s="55"/>
      <c r="J74" s="56">
        <f t="shared" si="87"/>
        <v>0</v>
      </c>
      <c r="K74" s="54"/>
      <c r="L74" s="55"/>
      <c r="M74" s="56">
        <f t="shared" si="88"/>
        <v>0</v>
      </c>
      <c r="N74" s="54"/>
      <c r="O74" s="55"/>
      <c r="P74" s="56">
        <f t="shared" si="89"/>
        <v>0</v>
      </c>
      <c r="Q74" s="54"/>
      <c r="R74" s="55"/>
      <c r="S74" s="56">
        <f t="shared" si="90"/>
        <v>0</v>
      </c>
      <c r="T74" s="54"/>
      <c r="U74" s="55"/>
      <c r="V74" s="56">
        <f t="shared" si="91"/>
        <v>0</v>
      </c>
      <c r="W74" s="57">
        <f t="shared" si="78"/>
        <v>0</v>
      </c>
      <c r="X74" s="274">
        <f t="shared" si="79"/>
        <v>0</v>
      </c>
      <c r="Y74" s="274">
        <f t="shared" si="7"/>
        <v>0</v>
      </c>
      <c r="Z74" s="282">
        <v>0</v>
      </c>
      <c r="AA74" s="241"/>
      <c r="AB74" s="59"/>
      <c r="AC74" s="59"/>
      <c r="AD74" s="59"/>
      <c r="AE74" s="59"/>
      <c r="AF74" s="59"/>
      <c r="AG74" s="59"/>
    </row>
    <row r="75" spans="1:33" ht="30" customHeight="1" thickBot="1" x14ac:dyDescent="0.25">
      <c r="A75" s="60" t="s">
        <v>24</v>
      </c>
      <c r="B75" s="79" t="s">
        <v>114</v>
      </c>
      <c r="C75" s="109" t="s">
        <v>115</v>
      </c>
      <c r="D75" s="110" t="s">
        <v>111</v>
      </c>
      <c r="E75" s="63"/>
      <c r="F75" s="64"/>
      <c r="G75" s="65">
        <f t="shared" si="86"/>
        <v>0</v>
      </c>
      <c r="H75" s="63"/>
      <c r="I75" s="64"/>
      <c r="J75" s="65">
        <f t="shared" si="87"/>
        <v>0</v>
      </c>
      <c r="K75" s="63"/>
      <c r="L75" s="64"/>
      <c r="M75" s="65">
        <f t="shared" si="88"/>
        <v>0</v>
      </c>
      <c r="N75" s="63"/>
      <c r="O75" s="64"/>
      <c r="P75" s="65">
        <f t="shared" si="89"/>
        <v>0</v>
      </c>
      <c r="Q75" s="63"/>
      <c r="R75" s="64"/>
      <c r="S75" s="65">
        <f t="shared" si="90"/>
        <v>0</v>
      </c>
      <c r="T75" s="63"/>
      <c r="U75" s="64"/>
      <c r="V75" s="65">
        <f t="shared" si="91"/>
        <v>0</v>
      </c>
      <c r="W75" s="66">
        <f t="shared" si="78"/>
        <v>0</v>
      </c>
      <c r="X75" s="274">
        <f t="shared" si="79"/>
        <v>0</v>
      </c>
      <c r="Y75" s="274">
        <f t="shared" si="7"/>
        <v>0</v>
      </c>
      <c r="Z75" s="359">
        <v>0</v>
      </c>
      <c r="AA75" s="250"/>
      <c r="AB75" s="59"/>
      <c r="AC75" s="59"/>
      <c r="AD75" s="59"/>
      <c r="AE75" s="59"/>
      <c r="AF75" s="59"/>
      <c r="AG75" s="59"/>
    </row>
    <row r="76" spans="1:33" ht="30" customHeight="1" x14ac:dyDescent="0.2">
      <c r="A76" s="41" t="s">
        <v>22</v>
      </c>
      <c r="B76" s="80" t="s">
        <v>116</v>
      </c>
      <c r="C76" s="78" t="s">
        <v>117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349">
        <f t="shared" si="7"/>
        <v>0</v>
      </c>
      <c r="Z76" s="466">
        <v>0</v>
      </c>
      <c r="AA76" s="257"/>
      <c r="AB76" s="49"/>
      <c r="AC76" s="49"/>
      <c r="AD76" s="49"/>
      <c r="AE76" s="49"/>
      <c r="AF76" s="49"/>
      <c r="AG76" s="49"/>
    </row>
    <row r="77" spans="1:33" ht="30" customHeight="1" x14ac:dyDescent="0.2">
      <c r="A77" s="50" t="s">
        <v>24</v>
      </c>
      <c r="B77" s="51" t="s">
        <v>118</v>
      </c>
      <c r="C77" s="96" t="s">
        <v>119</v>
      </c>
      <c r="D77" s="108" t="s">
        <v>58</v>
      </c>
      <c r="E77" s="54"/>
      <c r="F77" s="55"/>
      <c r="G77" s="56">
        <f t="shared" ref="G77:G79" si="92">E77*F77</f>
        <v>0</v>
      </c>
      <c r="H77" s="54"/>
      <c r="I77" s="55"/>
      <c r="J77" s="56">
        <f t="shared" ref="J77:J79" si="93">H77*I77</f>
        <v>0</v>
      </c>
      <c r="K77" s="54"/>
      <c r="L77" s="55"/>
      <c r="M77" s="56">
        <f t="shared" ref="M77:M79" si="94">K77*L77</f>
        <v>0</v>
      </c>
      <c r="N77" s="54"/>
      <c r="O77" s="55"/>
      <c r="P77" s="56">
        <f t="shared" ref="P77:P79" si="95">N77*O77</f>
        <v>0</v>
      </c>
      <c r="Q77" s="54"/>
      <c r="R77" s="55"/>
      <c r="S77" s="56">
        <f t="shared" ref="S77:S79" si="96">Q77*R77</f>
        <v>0</v>
      </c>
      <c r="T77" s="54"/>
      <c r="U77" s="55"/>
      <c r="V77" s="56">
        <f t="shared" ref="V77:V79" si="97">T77*U77</f>
        <v>0</v>
      </c>
      <c r="W77" s="57">
        <f t="shared" si="78"/>
        <v>0</v>
      </c>
      <c r="X77" s="274">
        <f t="shared" si="79"/>
        <v>0</v>
      </c>
      <c r="Y77" s="433">
        <f t="shared" si="7"/>
        <v>0</v>
      </c>
      <c r="Z77" s="463">
        <v>0</v>
      </c>
      <c r="AA77" s="255"/>
      <c r="AB77" s="59"/>
      <c r="AC77" s="59"/>
      <c r="AD77" s="59"/>
      <c r="AE77" s="59"/>
      <c r="AF77" s="59"/>
      <c r="AG77" s="59"/>
    </row>
    <row r="78" spans="1:33" ht="30" customHeight="1" x14ac:dyDescent="0.2">
      <c r="A78" s="50" t="s">
        <v>24</v>
      </c>
      <c r="B78" s="51" t="s">
        <v>120</v>
      </c>
      <c r="C78" s="96" t="s">
        <v>119</v>
      </c>
      <c r="D78" s="108" t="s">
        <v>58</v>
      </c>
      <c r="E78" s="54"/>
      <c r="F78" s="55"/>
      <c r="G78" s="56">
        <f t="shared" si="92"/>
        <v>0</v>
      </c>
      <c r="H78" s="54"/>
      <c r="I78" s="55"/>
      <c r="J78" s="56">
        <f t="shared" si="93"/>
        <v>0</v>
      </c>
      <c r="K78" s="54"/>
      <c r="L78" s="55"/>
      <c r="M78" s="56">
        <f t="shared" si="94"/>
        <v>0</v>
      </c>
      <c r="N78" s="54"/>
      <c r="O78" s="55"/>
      <c r="P78" s="56">
        <f t="shared" si="95"/>
        <v>0</v>
      </c>
      <c r="Q78" s="54"/>
      <c r="R78" s="55"/>
      <c r="S78" s="56">
        <f t="shared" si="96"/>
        <v>0</v>
      </c>
      <c r="T78" s="54"/>
      <c r="U78" s="55"/>
      <c r="V78" s="56">
        <f t="shared" si="97"/>
        <v>0</v>
      </c>
      <c r="W78" s="57">
        <f t="shared" si="78"/>
        <v>0</v>
      </c>
      <c r="X78" s="274">
        <f t="shared" si="79"/>
        <v>0</v>
      </c>
      <c r="Y78" s="433">
        <f t="shared" si="7"/>
        <v>0</v>
      </c>
      <c r="Z78" s="463">
        <v>0</v>
      </c>
      <c r="AA78" s="255"/>
      <c r="AB78" s="59"/>
      <c r="AC78" s="59"/>
      <c r="AD78" s="59"/>
      <c r="AE78" s="59"/>
      <c r="AF78" s="59"/>
      <c r="AG78" s="59"/>
    </row>
    <row r="79" spans="1:33" ht="30" customHeight="1" thickBot="1" x14ac:dyDescent="0.25">
      <c r="A79" s="60" t="s">
        <v>24</v>
      </c>
      <c r="B79" s="61" t="s">
        <v>121</v>
      </c>
      <c r="C79" s="88" t="s">
        <v>119</v>
      </c>
      <c r="D79" s="110" t="s">
        <v>58</v>
      </c>
      <c r="E79" s="63"/>
      <c r="F79" s="64"/>
      <c r="G79" s="65">
        <f t="shared" si="92"/>
        <v>0</v>
      </c>
      <c r="H79" s="63"/>
      <c r="I79" s="64"/>
      <c r="J79" s="65">
        <f t="shared" si="93"/>
        <v>0</v>
      </c>
      <c r="K79" s="63"/>
      <c r="L79" s="64"/>
      <c r="M79" s="65">
        <f t="shared" si="94"/>
        <v>0</v>
      </c>
      <c r="N79" s="63"/>
      <c r="O79" s="64"/>
      <c r="P79" s="65">
        <f t="shared" si="95"/>
        <v>0</v>
      </c>
      <c r="Q79" s="63"/>
      <c r="R79" s="64"/>
      <c r="S79" s="65">
        <f t="shared" si="96"/>
        <v>0</v>
      </c>
      <c r="T79" s="63"/>
      <c r="U79" s="64"/>
      <c r="V79" s="65">
        <f t="shared" si="97"/>
        <v>0</v>
      </c>
      <c r="W79" s="66">
        <f t="shared" si="78"/>
        <v>0</v>
      </c>
      <c r="X79" s="274">
        <f t="shared" si="79"/>
        <v>0</v>
      </c>
      <c r="Y79" s="433">
        <f t="shared" si="7"/>
        <v>0</v>
      </c>
      <c r="Z79" s="464">
        <v>0</v>
      </c>
      <c r="AA79" s="256"/>
      <c r="AB79" s="59"/>
      <c r="AC79" s="59"/>
      <c r="AD79" s="59"/>
      <c r="AE79" s="59"/>
      <c r="AF79" s="59"/>
      <c r="AG79" s="59"/>
    </row>
    <row r="80" spans="1:33" ht="30" customHeight="1" x14ac:dyDescent="0.2">
      <c r="A80" s="41" t="s">
        <v>22</v>
      </c>
      <c r="B80" s="80" t="s">
        <v>122</v>
      </c>
      <c r="C80" s="78" t="s">
        <v>123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1">
        <f>SUM(W81:W83)</f>
        <v>0</v>
      </c>
      <c r="X80" s="71">
        <f>SUM(X81:X83)</f>
        <v>0</v>
      </c>
      <c r="Y80" s="71">
        <f t="shared" si="7"/>
        <v>0</v>
      </c>
      <c r="Z80" s="455">
        <v>0</v>
      </c>
      <c r="AA80" s="251"/>
      <c r="AB80" s="49"/>
      <c r="AC80" s="49"/>
      <c r="AD80" s="49"/>
      <c r="AE80" s="49"/>
      <c r="AF80" s="49"/>
      <c r="AG80" s="49"/>
    </row>
    <row r="81" spans="1:33" ht="30" customHeight="1" x14ac:dyDescent="0.2">
      <c r="A81" s="50" t="s">
        <v>24</v>
      </c>
      <c r="B81" s="51" t="s">
        <v>124</v>
      </c>
      <c r="C81" s="96" t="s">
        <v>119</v>
      </c>
      <c r="D81" s="108" t="s">
        <v>58</v>
      </c>
      <c r="E81" s="54"/>
      <c r="F81" s="55"/>
      <c r="G81" s="56">
        <f t="shared" ref="G81:G83" si="98">E81*F81</f>
        <v>0</v>
      </c>
      <c r="H81" s="54"/>
      <c r="I81" s="55"/>
      <c r="J81" s="56">
        <f t="shared" ref="J81:J83" si="99">H81*I81</f>
        <v>0</v>
      </c>
      <c r="K81" s="54"/>
      <c r="L81" s="55"/>
      <c r="M81" s="56">
        <f t="shared" ref="M81:M83" si="100">K81*L81</f>
        <v>0</v>
      </c>
      <c r="N81" s="54"/>
      <c r="O81" s="55"/>
      <c r="P81" s="56">
        <f t="shared" ref="P81:P83" si="101">N81*O81</f>
        <v>0</v>
      </c>
      <c r="Q81" s="54"/>
      <c r="R81" s="55"/>
      <c r="S81" s="56">
        <f t="shared" ref="S81:S83" si="102">Q81*R81</f>
        <v>0</v>
      </c>
      <c r="T81" s="54"/>
      <c r="U81" s="55"/>
      <c r="V81" s="56">
        <f t="shared" ref="V81:V83" si="103">T81*U81</f>
        <v>0</v>
      </c>
      <c r="W81" s="57">
        <f t="shared" si="78"/>
        <v>0</v>
      </c>
      <c r="X81" s="274">
        <f t="shared" si="79"/>
        <v>0</v>
      </c>
      <c r="Y81" s="433">
        <f t="shared" si="7"/>
        <v>0</v>
      </c>
      <c r="Z81" s="438">
        <v>0</v>
      </c>
      <c r="AA81" s="255"/>
      <c r="AB81" s="59"/>
      <c r="AC81" s="59"/>
      <c r="AD81" s="59"/>
      <c r="AE81" s="59"/>
      <c r="AF81" s="59"/>
      <c r="AG81" s="59"/>
    </row>
    <row r="82" spans="1:33" ht="30" customHeight="1" x14ac:dyDescent="0.2">
      <c r="A82" s="50" t="s">
        <v>24</v>
      </c>
      <c r="B82" s="51" t="s">
        <v>125</v>
      </c>
      <c r="C82" s="96" t="s">
        <v>119</v>
      </c>
      <c r="D82" s="108" t="s">
        <v>58</v>
      </c>
      <c r="E82" s="54"/>
      <c r="F82" s="55"/>
      <c r="G82" s="56">
        <f t="shared" si="98"/>
        <v>0</v>
      </c>
      <c r="H82" s="54"/>
      <c r="I82" s="55"/>
      <c r="J82" s="56">
        <f t="shared" si="99"/>
        <v>0</v>
      </c>
      <c r="K82" s="54"/>
      <c r="L82" s="55"/>
      <c r="M82" s="56">
        <f t="shared" si="100"/>
        <v>0</v>
      </c>
      <c r="N82" s="54"/>
      <c r="O82" s="55"/>
      <c r="P82" s="56">
        <f t="shared" si="101"/>
        <v>0</v>
      </c>
      <c r="Q82" s="54"/>
      <c r="R82" s="55"/>
      <c r="S82" s="56">
        <f t="shared" si="102"/>
        <v>0</v>
      </c>
      <c r="T82" s="54"/>
      <c r="U82" s="55"/>
      <c r="V82" s="56">
        <f t="shared" si="103"/>
        <v>0</v>
      </c>
      <c r="W82" s="57">
        <f t="shared" si="78"/>
        <v>0</v>
      </c>
      <c r="X82" s="274">
        <f t="shared" si="79"/>
        <v>0</v>
      </c>
      <c r="Y82" s="433">
        <f t="shared" si="7"/>
        <v>0</v>
      </c>
      <c r="Z82" s="438">
        <v>0</v>
      </c>
      <c r="AA82" s="255"/>
      <c r="AB82" s="59"/>
      <c r="AC82" s="59"/>
      <c r="AD82" s="59"/>
      <c r="AE82" s="59"/>
      <c r="AF82" s="59"/>
      <c r="AG82" s="59"/>
    </row>
    <row r="83" spans="1:33" ht="30" customHeight="1" thickBot="1" x14ac:dyDescent="0.25">
      <c r="A83" s="60" t="s">
        <v>24</v>
      </c>
      <c r="B83" s="79" t="s">
        <v>126</v>
      </c>
      <c r="C83" s="88" t="s">
        <v>119</v>
      </c>
      <c r="D83" s="110" t="s">
        <v>58</v>
      </c>
      <c r="E83" s="63"/>
      <c r="F83" s="64"/>
      <c r="G83" s="65">
        <f t="shared" si="98"/>
        <v>0</v>
      </c>
      <c r="H83" s="63"/>
      <c r="I83" s="64"/>
      <c r="J83" s="65">
        <f t="shared" si="99"/>
        <v>0</v>
      </c>
      <c r="K83" s="63"/>
      <c r="L83" s="64"/>
      <c r="M83" s="65">
        <f t="shared" si="100"/>
        <v>0</v>
      </c>
      <c r="N83" s="63"/>
      <c r="O83" s="64"/>
      <c r="P83" s="65">
        <f t="shared" si="101"/>
        <v>0</v>
      </c>
      <c r="Q83" s="63"/>
      <c r="R83" s="64"/>
      <c r="S83" s="65">
        <f t="shared" si="102"/>
        <v>0</v>
      </c>
      <c r="T83" s="63"/>
      <c r="U83" s="64"/>
      <c r="V83" s="65">
        <f t="shared" si="103"/>
        <v>0</v>
      </c>
      <c r="W83" s="66">
        <f t="shared" si="78"/>
        <v>0</v>
      </c>
      <c r="X83" s="274">
        <f t="shared" si="79"/>
        <v>0</v>
      </c>
      <c r="Y83" s="434">
        <f t="shared" si="7"/>
        <v>0</v>
      </c>
      <c r="Z83" s="438">
        <v>0</v>
      </c>
      <c r="AA83" s="256"/>
      <c r="AB83" s="59"/>
      <c r="AC83" s="59"/>
      <c r="AD83" s="59"/>
      <c r="AE83" s="59"/>
      <c r="AF83" s="59"/>
      <c r="AG83" s="59"/>
    </row>
    <row r="84" spans="1:33" ht="30" customHeight="1" thickBot="1" x14ac:dyDescent="0.25">
      <c r="A84" s="111" t="s">
        <v>127</v>
      </c>
      <c r="B84" s="112"/>
      <c r="C84" s="113"/>
      <c r="D84" s="114"/>
      <c r="E84" s="115">
        <f>E80+E76+E72+E68+E64</f>
        <v>12</v>
      </c>
      <c r="F84" s="90"/>
      <c r="G84" s="89">
        <f>G80+G76+G72+G68+G64</f>
        <v>24000</v>
      </c>
      <c r="H84" s="115">
        <f>H80+H76+H72+H68+H64</f>
        <v>12</v>
      </c>
      <c r="I84" s="90"/>
      <c r="J84" s="89">
        <f>J80+J76+J72+J68+J64</f>
        <v>24000</v>
      </c>
      <c r="K84" s="91">
        <f t="shared" ref="K84" si="104">K80+K76+K72+K68+K64</f>
        <v>0</v>
      </c>
      <c r="L84" s="90"/>
      <c r="M84" s="89">
        <f>M80+M76+M72+M68+M64</f>
        <v>0</v>
      </c>
      <c r="N84" s="91">
        <f t="shared" ref="N84" si="105">N80+N76+N72+N68+N64</f>
        <v>0</v>
      </c>
      <c r="O84" s="90"/>
      <c r="P84" s="89">
        <f>P80+P76+P72+P68+P64</f>
        <v>0</v>
      </c>
      <c r="Q84" s="91">
        <f t="shared" ref="Q84" si="106">Q80+Q76+Q72+Q68+Q64</f>
        <v>0</v>
      </c>
      <c r="R84" s="90"/>
      <c r="S84" s="89">
        <f>S80+S76+S72+S68+S64</f>
        <v>0</v>
      </c>
      <c r="T84" s="91">
        <f t="shared" ref="T84" si="107">T80+T76+T72+T68+T64</f>
        <v>0</v>
      </c>
      <c r="U84" s="90"/>
      <c r="V84" s="89">
        <f>V80+V76+V72+V68+V64</f>
        <v>0</v>
      </c>
      <c r="W84" s="98">
        <f>W80+W76+W72+W68+W64</f>
        <v>24000</v>
      </c>
      <c r="X84" s="277">
        <f>X80+X76+X72+X68+X64</f>
        <v>24000</v>
      </c>
      <c r="Y84" s="435">
        <f t="shared" ref="Y84:Y149" si="108">W84-X84</f>
        <v>0</v>
      </c>
      <c r="Z84" s="279">
        <v>0</v>
      </c>
      <c r="AA84" s="436"/>
      <c r="AB84" s="5"/>
      <c r="AC84" s="5"/>
      <c r="AD84" s="5"/>
      <c r="AE84" s="5"/>
      <c r="AF84" s="5"/>
      <c r="AG84" s="5"/>
    </row>
    <row r="85" spans="1:33" s="178" customFormat="1" ht="30" customHeight="1" thickBot="1" x14ac:dyDescent="0.25">
      <c r="A85" s="92" t="s">
        <v>21</v>
      </c>
      <c r="B85" s="93">
        <v>5</v>
      </c>
      <c r="C85" s="198" t="s">
        <v>260</v>
      </c>
      <c r="D85" s="38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40"/>
      <c r="X85" s="40"/>
      <c r="Y85" s="280"/>
      <c r="Z85" s="360"/>
      <c r="AA85" s="248"/>
      <c r="AB85" s="5"/>
      <c r="AC85" s="5"/>
      <c r="AD85" s="5"/>
      <c r="AE85" s="5"/>
      <c r="AF85" s="5"/>
      <c r="AG85" s="5"/>
    </row>
    <row r="86" spans="1:33" ht="30" customHeight="1" x14ac:dyDescent="0.2">
      <c r="A86" s="41" t="s">
        <v>22</v>
      </c>
      <c r="B86" s="80" t="s">
        <v>128</v>
      </c>
      <c r="C86" s="67" t="s">
        <v>129</v>
      </c>
      <c r="D86" s="68"/>
      <c r="E86" s="69">
        <f>SUM(E87:E89)</f>
        <v>0</v>
      </c>
      <c r="F86" s="70"/>
      <c r="G86" s="71">
        <f>SUM(G87:G89)</f>
        <v>0</v>
      </c>
      <c r="H86" s="69">
        <f>SUM(H87:H89)</f>
        <v>0</v>
      </c>
      <c r="I86" s="70"/>
      <c r="J86" s="71">
        <f>SUM(J87:J89)</f>
        <v>0</v>
      </c>
      <c r="K86" s="69">
        <f>SUM(K87:K89)</f>
        <v>0</v>
      </c>
      <c r="L86" s="70"/>
      <c r="M86" s="71">
        <f>SUM(M87:M89)</f>
        <v>0</v>
      </c>
      <c r="N86" s="69">
        <f>SUM(N87:N89)</f>
        <v>0</v>
      </c>
      <c r="O86" s="70"/>
      <c r="P86" s="71">
        <f>SUM(P87:P89)</f>
        <v>0</v>
      </c>
      <c r="Q86" s="69">
        <f>SUM(Q87:Q89)</f>
        <v>0</v>
      </c>
      <c r="R86" s="70"/>
      <c r="S86" s="71">
        <f>SUM(S87:S89)</f>
        <v>0</v>
      </c>
      <c r="T86" s="69">
        <f>SUM(T87:T89)</f>
        <v>0</v>
      </c>
      <c r="U86" s="70"/>
      <c r="V86" s="71">
        <f>SUM(V87:V89)</f>
        <v>0</v>
      </c>
      <c r="W86" s="72">
        <f>SUM(W87:W89)</f>
        <v>0</v>
      </c>
      <c r="X86" s="72">
        <f>SUM(X87:X89)</f>
        <v>0</v>
      </c>
      <c r="Y86" s="456">
        <f t="shared" si="108"/>
        <v>0</v>
      </c>
      <c r="Z86" s="457">
        <v>0</v>
      </c>
      <c r="AA86" s="257"/>
      <c r="AB86" s="59"/>
      <c r="AC86" s="59"/>
      <c r="AD86" s="59"/>
      <c r="AE86" s="59"/>
      <c r="AF86" s="59"/>
      <c r="AG86" s="59"/>
    </row>
    <row r="87" spans="1:33" ht="30" customHeight="1" x14ac:dyDescent="0.2">
      <c r="A87" s="50" t="s">
        <v>24</v>
      </c>
      <c r="B87" s="51" t="s">
        <v>130</v>
      </c>
      <c r="C87" s="117" t="s">
        <v>131</v>
      </c>
      <c r="D87" s="108" t="s">
        <v>132</v>
      </c>
      <c r="E87" s="54"/>
      <c r="F87" s="55"/>
      <c r="G87" s="56">
        <f t="shared" ref="G87:G89" si="109">E87*F87</f>
        <v>0</v>
      </c>
      <c r="H87" s="54"/>
      <c r="I87" s="55"/>
      <c r="J87" s="56">
        <f t="shared" ref="J87:J89" si="110">H87*I87</f>
        <v>0</v>
      </c>
      <c r="K87" s="54"/>
      <c r="L87" s="55"/>
      <c r="M87" s="56">
        <f t="shared" ref="M87:M89" si="111">K87*L87</f>
        <v>0</v>
      </c>
      <c r="N87" s="54"/>
      <c r="O87" s="55"/>
      <c r="P87" s="56">
        <f t="shared" ref="P87:P89" si="112">N87*O87</f>
        <v>0</v>
      </c>
      <c r="Q87" s="54"/>
      <c r="R87" s="55"/>
      <c r="S87" s="56">
        <f t="shared" ref="S87:S89" si="113">Q87*R87</f>
        <v>0</v>
      </c>
      <c r="T87" s="54"/>
      <c r="U87" s="55"/>
      <c r="V87" s="56">
        <f t="shared" ref="V87:V89" si="114">T87*U87</f>
        <v>0</v>
      </c>
      <c r="W87" s="57">
        <f>G87+M87+S87</f>
        <v>0</v>
      </c>
      <c r="X87" s="274">
        <f t="shared" ref="X87:X97" si="115">J87+P87+V87</f>
        <v>0</v>
      </c>
      <c r="Y87" s="433">
        <f t="shared" si="108"/>
        <v>0</v>
      </c>
      <c r="Z87" s="438">
        <v>0</v>
      </c>
      <c r="AA87" s="255"/>
      <c r="AB87" s="59"/>
      <c r="AC87" s="59"/>
      <c r="AD87" s="59"/>
      <c r="AE87" s="59"/>
      <c r="AF87" s="59"/>
      <c r="AG87" s="59"/>
    </row>
    <row r="88" spans="1:33" ht="30" customHeight="1" x14ac:dyDescent="0.2">
      <c r="A88" s="50" t="s">
        <v>24</v>
      </c>
      <c r="B88" s="51" t="s">
        <v>133</v>
      </c>
      <c r="C88" s="117" t="s">
        <v>131</v>
      </c>
      <c r="D88" s="108" t="s">
        <v>132</v>
      </c>
      <c r="E88" s="54"/>
      <c r="F88" s="55"/>
      <c r="G88" s="56">
        <f t="shared" si="109"/>
        <v>0</v>
      </c>
      <c r="H88" s="54"/>
      <c r="I88" s="55"/>
      <c r="J88" s="56">
        <f t="shared" si="110"/>
        <v>0</v>
      </c>
      <c r="K88" s="54"/>
      <c r="L88" s="55"/>
      <c r="M88" s="56">
        <f t="shared" si="111"/>
        <v>0</v>
      </c>
      <c r="N88" s="54"/>
      <c r="O88" s="55"/>
      <c r="P88" s="56">
        <f t="shared" si="112"/>
        <v>0</v>
      </c>
      <c r="Q88" s="54"/>
      <c r="R88" s="55"/>
      <c r="S88" s="56">
        <f t="shared" si="113"/>
        <v>0</v>
      </c>
      <c r="T88" s="54"/>
      <c r="U88" s="55"/>
      <c r="V88" s="56">
        <f t="shared" si="114"/>
        <v>0</v>
      </c>
      <c r="W88" s="57">
        <f>G88+M88+S88</f>
        <v>0</v>
      </c>
      <c r="X88" s="274">
        <f t="shared" si="115"/>
        <v>0</v>
      </c>
      <c r="Y88" s="433">
        <f t="shared" si="108"/>
        <v>0</v>
      </c>
      <c r="Z88" s="438">
        <v>0</v>
      </c>
      <c r="AA88" s="255"/>
      <c r="AB88" s="59"/>
      <c r="AC88" s="59"/>
      <c r="AD88" s="59"/>
      <c r="AE88" s="59"/>
      <c r="AF88" s="59"/>
      <c r="AG88" s="59"/>
    </row>
    <row r="89" spans="1:33" ht="30" customHeight="1" thickBot="1" x14ac:dyDescent="0.25">
      <c r="A89" s="60" t="s">
        <v>24</v>
      </c>
      <c r="B89" s="61" t="s">
        <v>134</v>
      </c>
      <c r="C89" s="117" t="s">
        <v>131</v>
      </c>
      <c r="D89" s="110" t="s">
        <v>132</v>
      </c>
      <c r="E89" s="63"/>
      <c r="F89" s="64"/>
      <c r="G89" s="65">
        <f t="shared" si="109"/>
        <v>0</v>
      </c>
      <c r="H89" s="63"/>
      <c r="I89" s="64"/>
      <c r="J89" s="65">
        <f t="shared" si="110"/>
        <v>0</v>
      </c>
      <c r="K89" s="63"/>
      <c r="L89" s="64"/>
      <c r="M89" s="65">
        <f t="shared" si="111"/>
        <v>0</v>
      </c>
      <c r="N89" s="63"/>
      <c r="O89" s="64"/>
      <c r="P89" s="65">
        <f t="shared" si="112"/>
        <v>0</v>
      </c>
      <c r="Q89" s="63"/>
      <c r="R89" s="64"/>
      <c r="S89" s="65">
        <f t="shared" si="113"/>
        <v>0</v>
      </c>
      <c r="T89" s="63"/>
      <c r="U89" s="64"/>
      <c r="V89" s="65">
        <f t="shared" si="114"/>
        <v>0</v>
      </c>
      <c r="W89" s="66">
        <f>G89+M89+S89</f>
        <v>0</v>
      </c>
      <c r="X89" s="274">
        <f t="shared" si="115"/>
        <v>0</v>
      </c>
      <c r="Y89" s="433">
        <f t="shared" si="108"/>
        <v>0</v>
      </c>
      <c r="Z89" s="448">
        <v>0</v>
      </c>
      <c r="AA89" s="256"/>
      <c r="AB89" s="59"/>
      <c r="AC89" s="59"/>
      <c r="AD89" s="59"/>
      <c r="AE89" s="59"/>
      <c r="AF89" s="59"/>
      <c r="AG89" s="59"/>
    </row>
    <row r="90" spans="1:33" ht="30" customHeight="1" thickBot="1" x14ac:dyDescent="0.25">
      <c r="A90" s="41" t="s">
        <v>22</v>
      </c>
      <c r="B90" s="80" t="s">
        <v>135</v>
      </c>
      <c r="C90" s="67" t="s">
        <v>136</v>
      </c>
      <c r="D90" s="268"/>
      <c r="E90" s="267">
        <f>SUM(E91:E93)</f>
        <v>0</v>
      </c>
      <c r="F90" s="70"/>
      <c r="G90" s="71">
        <f>SUM(G91:G93)</f>
        <v>0</v>
      </c>
      <c r="H90" s="267">
        <f>SUM(H91:H93)</f>
        <v>0</v>
      </c>
      <c r="I90" s="70"/>
      <c r="J90" s="71">
        <f>SUM(J91:J93)</f>
        <v>0</v>
      </c>
      <c r="K90" s="267">
        <f>SUM(K91:K93)</f>
        <v>0</v>
      </c>
      <c r="L90" s="70"/>
      <c r="M90" s="71">
        <f>SUM(M91:M93)</f>
        <v>0</v>
      </c>
      <c r="N90" s="267">
        <f>SUM(N91:N93)</f>
        <v>0</v>
      </c>
      <c r="O90" s="70"/>
      <c r="P90" s="71">
        <f>SUM(P91:P93)</f>
        <v>0</v>
      </c>
      <c r="Q90" s="267">
        <f>SUM(Q91:Q93)</f>
        <v>0</v>
      </c>
      <c r="R90" s="70"/>
      <c r="S90" s="71">
        <f>SUM(S91:S93)</f>
        <v>0</v>
      </c>
      <c r="T90" s="267">
        <f>SUM(T91:T93)</f>
        <v>0</v>
      </c>
      <c r="U90" s="70"/>
      <c r="V90" s="71">
        <f>SUM(V91:V93)</f>
        <v>0</v>
      </c>
      <c r="W90" s="72">
        <f>SUM(W91:W93)</f>
        <v>0</v>
      </c>
      <c r="X90" s="72">
        <f>SUM(X91:X93)</f>
        <v>0</v>
      </c>
      <c r="Y90" s="456">
        <f t="shared" si="108"/>
        <v>0</v>
      </c>
      <c r="Z90" s="458">
        <v>0</v>
      </c>
      <c r="AA90" s="257"/>
      <c r="AB90" s="59"/>
      <c r="AC90" s="59"/>
      <c r="AD90" s="59"/>
      <c r="AE90" s="59"/>
      <c r="AF90" s="59"/>
      <c r="AG90" s="59"/>
    </row>
    <row r="91" spans="1:33" s="178" customFormat="1" ht="30" customHeight="1" x14ac:dyDescent="0.2">
      <c r="A91" s="50" t="s">
        <v>24</v>
      </c>
      <c r="B91" s="51" t="s">
        <v>137</v>
      </c>
      <c r="C91" s="117" t="s">
        <v>138</v>
      </c>
      <c r="D91" s="266" t="s">
        <v>58</v>
      </c>
      <c r="E91" s="54"/>
      <c r="F91" s="55"/>
      <c r="G91" s="56">
        <f t="shared" ref="G91:G93" si="116">E91*F91</f>
        <v>0</v>
      </c>
      <c r="H91" s="54"/>
      <c r="I91" s="55"/>
      <c r="J91" s="56">
        <f t="shared" ref="J91:J93" si="117">H91*I91</f>
        <v>0</v>
      </c>
      <c r="K91" s="54"/>
      <c r="L91" s="55"/>
      <c r="M91" s="56">
        <f t="shared" ref="M91:M93" si="118">K91*L91</f>
        <v>0</v>
      </c>
      <c r="N91" s="54"/>
      <c r="O91" s="55"/>
      <c r="P91" s="56">
        <f t="shared" ref="P91:P93" si="119">N91*O91</f>
        <v>0</v>
      </c>
      <c r="Q91" s="54"/>
      <c r="R91" s="55"/>
      <c r="S91" s="56">
        <f t="shared" ref="S91:S93" si="120">Q91*R91</f>
        <v>0</v>
      </c>
      <c r="T91" s="54"/>
      <c r="U91" s="55"/>
      <c r="V91" s="56">
        <f t="shared" ref="V91:V93" si="121">T91*U91</f>
        <v>0</v>
      </c>
      <c r="W91" s="57">
        <f>G91+M91+S91</f>
        <v>0</v>
      </c>
      <c r="X91" s="274">
        <f t="shared" si="115"/>
        <v>0</v>
      </c>
      <c r="Y91" s="433">
        <f t="shared" si="108"/>
        <v>0</v>
      </c>
      <c r="Z91" s="438">
        <v>0</v>
      </c>
      <c r="AA91" s="255"/>
      <c r="AB91" s="59"/>
      <c r="AC91" s="59"/>
      <c r="AD91" s="59"/>
      <c r="AE91" s="59"/>
      <c r="AF91" s="59"/>
      <c r="AG91" s="59"/>
    </row>
    <row r="92" spans="1:33" s="178" customFormat="1" ht="30" customHeight="1" x14ac:dyDescent="0.2">
      <c r="A92" s="50" t="s">
        <v>24</v>
      </c>
      <c r="B92" s="51" t="s">
        <v>139</v>
      </c>
      <c r="C92" s="96" t="s">
        <v>138</v>
      </c>
      <c r="D92" s="108" t="s">
        <v>58</v>
      </c>
      <c r="E92" s="54"/>
      <c r="F92" s="55"/>
      <c r="G92" s="56">
        <f t="shared" si="116"/>
        <v>0</v>
      </c>
      <c r="H92" s="54"/>
      <c r="I92" s="55"/>
      <c r="J92" s="56">
        <f t="shared" si="117"/>
        <v>0</v>
      </c>
      <c r="K92" s="54"/>
      <c r="L92" s="55"/>
      <c r="M92" s="56">
        <f t="shared" si="118"/>
        <v>0</v>
      </c>
      <c r="N92" s="54"/>
      <c r="O92" s="55"/>
      <c r="P92" s="56">
        <f t="shared" si="119"/>
        <v>0</v>
      </c>
      <c r="Q92" s="54"/>
      <c r="R92" s="55"/>
      <c r="S92" s="56">
        <f t="shared" si="120"/>
        <v>0</v>
      </c>
      <c r="T92" s="54"/>
      <c r="U92" s="55"/>
      <c r="V92" s="56">
        <f t="shared" si="121"/>
        <v>0</v>
      </c>
      <c r="W92" s="57">
        <f>G92+M92+S92</f>
        <v>0</v>
      </c>
      <c r="X92" s="274">
        <f t="shared" si="115"/>
        <v>0</v>
      </c>
      <c r="Y92" s="433">
        <f t="shared" si="108"/>
        <v>0</v>
      </c>
      <c r="Z92" s="438">
        <v>0</v>
      </c>
      <c r="AA92" s="255"/>
      <c r="AB92" s="59"/>
      <c r="AC92" s="59"/>
      <c r="AD92" s="59"/>
      <c r="AE92" s="59"/>
      <c r="AF92" s="59"/>
      <c r="AG92" s="59"/>
    </row>
    <row r="93" spans="1:33" s="178" customFormat="1" ht="30" customHeight="1" thickBot="1" x14ac:dyDescent="0.25">
      <c r="A93" s="60" t="s">
        <v>24</v>
      </c>
      <c r="B93" s="61" t="s">
        <v>140</v>
      </c>
      <c r="C93" s="88" t="s">
        <v>138</v>
      </c>
      <c r="D93" s="110" t="s">
        <v>58</v>
      </c>
      <c r="E93" s="63"/>
      <c r="F93" s="64"/>
      <c r="G93" s="65">
        <f t="shared" si="116"/>
        <v>0</v>
      </c>
      <c r="H93" s="63"/>
      <c r="I93" s="64"/>
      <c r="J93" s="65">
        <f t="shared" si="117"/>
        <v>0</v>
      </c>
      <c r="K93" s="63"/>
      <c r="L93" s="64"/>
      <c r="M93" s="65">
        <f t="shared" si="118"/>
        <v>0</v>
      </c>
      <c r="N93" s="63"/>
      <c r="O93" s="64"/>
      <c r="P93" s="65">
        <f t="shared" si="119"/>
        <v>0</v>
      </c>
      <c r="Q93" s="63"/>
      <c r="R93" s="64"/>
      <c r="S93" s="65">
        <f t="shared" si="120"/>
        <v>0</v>
      </c>
      <c r="T93" s="63"/>
      <c r="U93" s="64"/>
      <c r="V93" s="65">
        <f t="shared" si="121"/>
        <v>0</v>
      </c>
      <c r="W93" s="66">
        <f>G93+M93+S93</f>
        <v>0</v>
      </c>
      <c r="X93" s="274">
        <f t="shared" si="115"/>
        <v>0</v>
      </c>
      <c r="Y93" s="433">
        <f t="shared" si="108"/>
        <v>0</v>
      </c>
      <c r="Z93" s="448">
        <v>0</v>
      </c>
      <c r="AA93" s="256"/>
      <c r="AB93" s="59"/>
      <c r="AC93" s="59"/>
      <c r="AD93" s="59"/>
      <c r="AE93" s="59"/>
      <c r="AF93" s="59"/>
      <c r="AG93" s="59"/>
    </row>
    <row r="94" spans="1:33" ht="30" customHeight="1" x14ac:dyDescent="0.2">
      <c r="A94" s="199" t="s">
        <v>22</v>
      </c>
      <c r="B94" s="200" t="s">
        <v>141</v>
      </c>
      <c r="C94" s="205" t="s">
        <v>142</v>
      </c>
      <c r="D94" s="203"/>
      <c r="E94" s="267">
        <f>SUM(E95:E97)</f>
        <v>0</v>
      </c>
      <c r="F94" s="70"/>
      <c r="G94" s="71">
        <f>SUM(G95:G97)</f>
        <v>0</v>
      </c>
      <c r="H94" s="267">
        <f>SUM(H95:H97)</f>
        <v>0</v>
      </c>
      <c r="I94" s="70"/>
      <c r="J94" s="71">
        <f>SUM(J95:J97)</f>
        <v>0</v>
      </c>
      <c r="K94" s="267">
        <f>SUM(K95:K97)</f>
        <v>0</v>
      </c>
      <c r="L94" s="70"/>
      <c r="M94" s="71">
        <f>SUM(M95:M97)</f>
        <v>0</v>
      </c>
      <c r="N94" s="267">
        <f>SUM(N95:N97)</f>
        <v>0</v>
      </c>
      <c r="O94" s="70"/>
      <c r="P94" s="71">
        <f>SUM(P95:P97)</f>
        <v>0</v>
      </c>
      <c r="Q94" s="267">
        <f>SUM(Q95:Q97)</f>
        <v>0</v>
      </c>
      <c r="R94" s="70"/>
      <c r="S94" s="71">
        <f>SUM(S95:S97)</f>
        <v>0</v>
      </c>
      <c r="T94" s="267">
        <f>SUM(T95:T97)</f>
        <v>0</v>
      </c>
      <c r="U94" s="70"/>
      <c r="V94" s="71">
        <f>SUM(V95:V97)</f>
        <v>0</v>
      </c>
      <c r="W94" s="72">
        <f>SUM(W95:W97)</f>
        <v>0</v>
      </c>
      <c r="X94" s="72">
        <f>SUM(X95:X97)</f>
        <v>0</v>
      </c>
      <c r="Y94" s="456">
        <f t="shared" si="108"/>
        <v>0</v>
      </c>
      <c r="Z94" s="458">
        <v>0</v>
      </c>
      <c r="AA94" s="257"/>
      <c r="AB94" s="59"/>
      <c r="AC94" s="59"/>
      <c r="AD94" s="59"/>
      <c r="AE94" s="59"/>
      <c r="AF94" s="59"/>
      <c r="AG94" s="59"/>
    </row>
    <row r="95" spans="1:33" ht="30" customHeight="1" x14ac:dyDescent="0.2">
      <c r="A95" s="50" t="s">
        <v>24</v>
      </c>
      <c r="B95" s="201" t="s">
        <v>143</v>
      </c>
      <c r="C95" s="206" t="s">
        <v>64</v>
      </c>
      <c r="D95" s="204" t="s">
        <v>65</v>
      </c>
      <c r="E95" s="54"/>
      <c r="F95" s="55"/>
      <c r="G95" s="56">
        <f t="shared" ref="G95:G97" si="122">E95*F95</f>
        <v>0</v>
      </c>
      <c r="H95" s="54"/>
      <c r="I95" s="55"/>
      <c r="J95" s="56">
        <f t="shared" ref="J95:J97" si="123">H95*I95</f>
        <v>0</v>
      </c>
      <c r="K95" s="54"/>
      <c r="L95" s="55"/>
      <c r="M95" s="56">
        <f>K95*L95</f>
        <v>0</v>
      </c>
      <c r="N95" s="54"/>
      <c r="O95" s="55"/>
      <c r="P95" s="56">
        <f>N95*O95</f>
        <v>0</v>
      </c>
      <c r="Q95" s="54"/>
      <c r="R95" s="55"/>
      <c r="S95" s="56">
        <f t="shared" ref="S95:S97" si="124">Q95*R95</f>
        <v>0</v>
      </c>
      <c r="T95" s="54"/>
      <c r="U95" s="55"/>
      <c r="V95" s="56">
        <f t="shared" ref="V95:V97" si="125">T95*U95</f>
        <v>0</v>
      </c>
      <c r="W95" s="57">
        <f>G95+M95+S95</f>
        <v>0</v>
      </c>
      <c r="X95" s="274">
        <f t="shared" si="115"/>
        <v>0</v>
      </c>
      <c r="Y95" s="433">
        <f t="shared" si="108"/>
        <v>0</v>
      </c>
      <c r="Z95" s="438">
        <v>0</v>
      </c>
      <c r="AA95" s="255"/>
      <c r="AB95" s="58"/>
      <c r="AC95" s="59"/>
      <c r="AD95" s="59"/>
      <c r="AE95" s="59"/>
      <c r="AF95" s="59"/>
      <c r="AG95" s="59"/>
    </row>
    <row r="96" spans="1:33" ht="30" customHeight="1" x14ac:dyDescent="0.2">
      <c r="A96" s="50" t="s">
        <v>24</v>
      </c>
      <c r="B96" s="201" t="s">
        <v>144</v>
      </c>
      <c r="C96" s="206" t="s">
        <v>64</v>
      </c>
      <c r="D96" s="204" t="s">
        <v>65</v>
      </c>
      <c r="E96" s="54"/>
      <c r="F96" s="55"/>
      <c r="G96" s="56">
        <f t="shared" si="122"/>
        <v>0</v>
      </c>
      <c r="H96" s="54"/>
      <c r="I96" s="55"/>
      <c r="J96" s="56">
        <f t="shared" si="123"/>
        <v>0</v>
      </c>
      <c r="K96" s="54"/>
      <c r="L96" s="55"/>
      <c r="M96" s="56">
        <f t="shared" ref="M96:M97" si="126">K96*L96</f>
        <v>0</v>
      </c>
      <c r="N96" s="54"/>
      <c r="O96" s="55"/>
      <c r="P96" s="56">
        <f t="shared" ref="P96:P97" si="127">N96*O96</f>
        <v>0</v>
      </c>
      <c r="Q96" s="54"/>
      <c r="R96" s="55"/>
      <c r="S96" s="56">
        <f t="shared" si="124"/>
        <v>0</v>
      </c>
      <c r="T96" s="54"/>
      <c r="U96" s="55"/>
      <c r="V96" s="56">
        <f t="shared" si="125"/>
        <v>0</v>
      </c>
      <c r="W96" s="57">
        <f>G96+M96+S96</f>
        <v>0</v>
      </c>
      <c r="X96" s="274">
        <f t="shared" si="115"/>
        <v>0</v>
      </c>
      <c r="Y96" s="433">
        <f t="shared" si="108"/>
        <v>0</v>
      </c>
      <c r="Z96" s="438">
        <v>0</v>
      </c>
      <c r="AA96" s="255"/>
      <c r="AB96" s="59"/>
      <c r="AC96" s="59"/>
      <c r="AD96" s="59"/>
      <c r="AE96" s="59"/>
      <c r="AF96" s="59"/>
      <c r="AG96" s="59"/>
    </row>
    <row r="97" spans="1:33" ht="30" customHeight="1" thickBot="1" x14ac:dyDescent="0.25">
      <c r="A97" s="60" t="s">
        <v>24</v>
      </c>
      <c r="B97" s="225" t="s">
        <v>145</v>
      </c>
      <c r="C97" s="226" t="s">
        <v>64</v>
      </c>
      <c r="D97" s="204" t="s">
        <v>65</v>
      </c>
      <c r="E97" s="75"/>
      <c r="F97" s="76"/>
      <c r="G97" s="77">
        <f t="shared" si="122"/>
        <v>0</v>
      </c>
      <c r="H97" s="75"/>
      <c r="I97" s="76"/>
      <c r="J97" s="77">
        <f t="shared" si="123"/>
        <v>0</v>
      </c>
      <c r="K97" s="75"/>
      <c r="L97" s="76"/>
      <c r="M97" s="77">
        <f t="shared" si="126"/>
        <v>0</v>
      </c>
      <c r="N97" s="75"/>
      <c r="O97" s="76"/>
      <c r="P97" s="77">
        <f t="shared" si="127"/>
        <v>0</v>
      </c>
      <c r="Q97" s="75"/>
      <c r="R97" s="76"/>
      <c r="S97" s="77">
        <f t="shared" si="124"/>
        <v>0</v>
      </c>
      <c r="T97" s="75"/>
      <c r="U97" s="76"/>
      <c r="V97" s="77">
        <f t="shared" si="125"/>
        <v>0</v>
      </c>
      <c r="W97" s="66">
        <f>G97+M97+S97</f>
        <v>0</v>
      </c>
      <c r="X97" s="274">
        <f t="shared" si="115"/>
        <v>0</v>
      </c>
      <c r="Y97" s="434">
        <f t="shared" si="108"/>
        <v>0</v>
      </c>
      <c r="Z97" s="448">
        <v>0</v>
      </c>
      <c r="AA97" s="452"/>
      <c r="AB97" s="59"/>
      <c r="AC97" s="59"/>
      <c r="AD97" s="59"/>
      <c r="AE97" s="59"/>
      <c r="AF97" s="59"/>
      <c r="AG97" s="59"/>
    </row>
    <row r="98" spans="1:33" ht="39.75" customHeight="1" thickBot="1" x14ac:dyDescent="0.25">
      <c r="A98" s="538" t="s">
        <v>270</v>
      </c>
      <c r="B98" s="539"/>
      <c r="C98" s="539"/>
      <c r="D98" s="540"/>
      <c r="E98" s="90"/>
      <c r="F98" s="90"/>
      <c r="G98" s="89">
        <f>G86+G90+G94</f>
        <v>0</v>
      </c>
      <c r="H98" s="90"/>
      <c r="I98" s="90"/>
      <c r="J98" s="89">
        <f>J86+J90+J94</f>
        <v>0</v>
      </c>
      <c r="K98" s="90"/>
      <c r="L98" s="90"/>
      <c r="M98" s="89">
        <f>M86+M90+M94</f>
        <v>0</v>
      </c>
      <c r="N98" s="90"/>
      <c r="O98" s="90"/>
      <c r="P98" s="89">
        <f>P86+P90+P94</f>
        <v>0</v>
      </c>
      <c r="Q98" s="90"/>
      <c r="R98" s="90"/>
      <c r="S98" s="89">
        <f>S86+S90+S94</f>
        <v>0</v>
      </c>
      <c r="T98" s="90"/>
      <c r="U98" s="90"/>
      <c r="V98" s="89">
        <f>V86+V90+V94</f>
        <v>0</v>
      </c>
      <c r="W98" s="98">
        <f>W86+W90+W94</f>
        <v>0</v>
      </c>
      <c r="X98" s="277">
        <f>X86+X90+X94</f>
        <v>0</v>
      </c>
      <c r="Y98" s="439">
        <f t="shared" si="108"/>
        <v>0</v>
      </c>
      <c r="Z98" s="459">
        <v>0</v>
      </c>
      <c r="AA98" s="254"/>
      <c r="AC98" s="5"/>
      <c r="AD98" s="5"/>
      <c r="AE98" s="5"/>
      <c r="AF98" s="5"/>
      <c r="AG98" s="5"/>
    </row>
    <row r="99" spans="1:33" ht="30" customHeight="1" thickBot="1" x14ac:dyDescent="0.25">
      <c r="A99" s="120" t="s">
        <v>21</v>
      </c>
      <c r="B99" s="121">
        <v>6</v>
      </c>
      <c r="C99" s="122" t="s">
        <v>146</v>
      </c>
      <c r="D99" s="11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0"/>
      <c r="X99" s="40"/>
      <c r="Y99" s="324"/>
      <c r="Z99" s="442"/>
      <c r="AA99" s="248"/>
      <c r="AB99" s="5"/>
      <c r="AC99" s="5"/>
      <c r="AD99" s="5"/>
      <c r="AE99" s="5"/>
      <c r="AF99" s="5"/>
      <c r="AG99" s="5"/>
    </row>
    <row r="100" spans="1:33" ht="30" customHeight="1" thickBot="1" x14ac:dyDescent="0.25">
      <c r="A100" s="41" t="s">
        <v>22</v>
      </c>
      <c r="B100" s="80" t="s">
        <v>147</v>
      </c>
      <c r="C100" s="123" t="s">
        <v>148</v>
      </c>
      <c r="D100" s="44"/>
      <c r="E100" s="45">
        <f>SUM(E101:E105)</f>
        <v>0</v>
      </c>
      <c r="F100" s="46"/>
      <c r="G100" s="47">
        <f>SUM(G101:G105)</f>
        <v>0</v>
      </c>
      <c r="H100" s="45">
        <f>SUM(H101:H105)</f>
        <v>0</v>
      </c>
      <c r="I100" s="46"/>
      <c r="J100" s="47">
        <f>SUM(J101:J105)</f>
        <v>0</v>
      </c>
      <c r="K100" s="45">
        <f>SUM(K101:K105)</f>
        <v>0</v>
      </c>
      <c r="L100" s="46"/>
      <c r="M100" s="47">
        <f>SUM(M101:M105)</f>
        <v>0</v>
      </c>
      <c r="N100" s="45">
        <f>SUM(N101:N105)</f>
        <v>0</v>
      </c>
      <c r="O100" s="46"/>
      <c r="P100" s="47">
        <f>SUM(P101:P105)</f>
        <v>0</v>
      </c>
      <c r="Q100" s="45">
        <f>SUM(Q101:Q105)</f>
        <v>0</v>
      </c>
      <c r="R100" s="46"/>
      <c r="S100" s="47">
        <f>SUM(S101:S105)</f>
        <v>0</v>
      </c>
      <c r="T100" s="45">
        <f>SUM(T101:T105)</f>
        <v>0</v>
      </c>
      <c r="U100" s="46"/>
      <c r="V100" s="47">
        <f>SUM(V101:V105)</f>
        <v>0</v>
      </c>
      <c r="W100" s="47">
        <f>SUM(W101:W105)</f>
        <v>0</v>
      </c>
      <c r="X100" s="318">
        <f>SUM(X101:X105)</f>
        <v>0</v>
      </c>
      <c r="Y100" s="440">
        <f t="shared" si="108"/>
        <v>0</v>
      </c>
      <c r="Z100" s="443">
        <v>0</v>
      </c>
      <c r="AA100" s="441"/>
      <c r="AB100" s="49"/>
      <c r="AC100" s="49"/>
      <c r="AD100" s="49"/>
      <c r="AE100" s="49"/>
      <c r="AF100" s="49"/>
      <c r="AG100" s="49"/>
    </row>
    <row r="101" spans="1:33" ht="27.75" customHeight="1" x14ac:dyDescent="0.2">
      <c r="A101" s="50" t="s">
        <v>24</v>
      </c>
      <c r="B101" s="51" t="s">
        <v>149</v>
      </c>
      <c r="C101" s="96" t="s">
        <v>150</v>
      </c>
      <c r="D101" s="53" t="s">
        <v>58</v>
      </c>
      <c r="E101" s="54">
        <v>0</v>
      </c>
      <c r="F101" s="55"/>
      <c r="G101" s="56">
        <f t="shared" ref="G101:G105" si="128">E101*F101</f>
        <v>0</v>
      </c>
      <c r="H101" s="54">
        <v>0</v>
      </c>
      <c r="I101" s="55"/>
      <c r="J101" s="56">
        <f t="shared" ref="J101:J105" si="129">H101*I101</f>
        <v>0</v>
      </c>
      <c r="K101" s="54"/>
      <c r="L101" s="55"/>
      <c r="M101" s="56">
        <f t="shared" ref="M101:M105" si="130">K101*L101</f>
        <v>0</v>
      </c>
      <c r="N101" s="54"/>
      <c r="O101" s="55"/>
      <c r="P101" s="56">
        <f t="shared" ref="P101:P105" si="131">N101*O101</f>
        <v>0</v>
      </c>
      <c r="Q101" s="54"/>
      <c r="R101" s="55"/>
      <c r="S101" s="56">
        <f t="shared" ref="S101:S105" si="132">Q101*R101</f>
        <v>0</v>
      </c>
      <c r="T101" s="54"/>
      <c r="U101" s="55"/>
      <c r="V101" s="56">
        <f t="shared" ref="V101:V105" si="133">T101*U101</f>
        <v>0</v>
      </c>
      <c r="W101" s="57">
        <f t="shared" ref="W101:W109" si="134">G101+M101+S101</f>
        <v>0</v>
      </c>
      <c r="X101" s="274">
        <f t="shared" ref="X101:X113" si="135">J101+P101+V101</f>
        <v>0</v>
      </c>
      <c r="Y101" s="433">
        <f t="shared" si="108"/>
        <v>0</v>
      </c>
      <c r="Z101" s="437">
        <v>0</v>
      </c>
      <c r="AA101" s="255"/>
      <c r="AB101" s="59"/>
      <c r="AC101" s="59"/>
      <c r="AD101" s="59"/>
      <c r="AE101" s="59"/>
      <c r="AF101" s="59"/>
      <c r="AG101" s="59"/>
    </row>
    <row r="102" spans="1:33" ht="22.5" customHeight="1" thickBot="1" x14ac:dyDescent="0.25">
      <c r="A102" s="50" t="s">
        <v>24</v>
      </c>
      <c r="B102" s="51" t="s">
        <v>151</v>
      </c>
      <c r="C102" s="96" t="s">
        <v>150</v>
      </c>
      <c r="D102" s="53" t="s">
        <v>58</v>
      </c>
      <c r="E102" s="54">
        <v>0</v>
      </c>
      <c r="F102" s="55"/>
      <c r="G102" s="56">
        <f t="shared" si="128"/>
        <v>0</v>
      </c>
      <c r="H102" s="54">
        <v>0</v>
      </c>
      <c r="I102" s="55"/>
      <c r="J102" s="56">
        <f t="shared" si="129"/>
        <v>0</v>
      </c>
      <c r="K102" s="54"/>
      <c r="L102" s="55"/>
      <c r="M102" s="56">
        <f t="shared" si="130"/>
        <v>0</v>
      </c>
      <c r="N102" s="54"/>
      <c r="O102" s="55"/>
      <c r="P102" s="56">
        <f t="shared" si="131"/>
        <v>0</v>
      </c>
      <c r="Q102" s="54"/>
      <c r="R102" s="55"/>
      <c r="S102" s="56">
        <f t="shared" si="132"/>
        <v>0</v>
      </c>
      <c r="T102" s="54"/>
      <c r="U102" s="55"/>
      <c r="V102" s="56">
        <f t="shared" si="133"/>
        <v>0</v>
      </c>
      <c r="W102" s="57">
        <f t="shared" si="134"/>
        <v>0</v>
      </c>
      <c r="X102" s="274">
        <f t="shared" si="135"/>
        <v>0</v>
      </c>
      <c r="Y102" s="433">
        <f t="shared" si="108"/>
        <v>0</v>
      </c>
      <c r="Z102" s="438">
        <v>0</v>
      </c>
      <c r="AA102" s="255"/>
      <c r="AB102" s="59"/>
      <c r="AC102" s="59"/>
      <c r="AD102" s="59"/>
      <c r="AE102" s="59"/>
      <c r="AF102" s="59"/>
      <c r="AG102" s="59"/>
    </row>
    <row r="103" spans="1:33" s="389" customFormat="1" ht="45" hidden="1" customHeight="1" thickBot="1" x14ac:dyDescent="0.25">
      <c r="A103" s="50" t="s">
        <v>24</v>
      </c>
      <c r="B103" s="51" t="s">
        <v>152</v>
      </c>
      <c r="C103" s="88"/>
      <c r="D103" s="53" t="s">
        <v>58</v>
      </c>
      <c r="E103" s="63">
        <v>0</v>
      </c>
      <c r="F103" s="64"/>
      <c r="G103" s="56">
        <f t="shared" si="128"/>
        <v>0</v>
      </c>
      <c r="H103" s="54">
        <v>0</v>
      </c>
      <c r="I103" s="64"/>
      <c r="J103" s="56">
        <f t="shared" si="129"/>
        <v>0</v>
      </c>
      <c r="K103" s="63"/>
      <c r="L103" s="64"/>
      <c r="M103" s="56">
        <f t="shared" si="130"/>
        <v>0</v>
      </c>
      <c r="N103" s="63"/>
      <c r="O103" s="64"/>
      <c r="P103" s="56">
        <f t="shared" si="131"/>
        <v>0</v>
      </c>
      <c r="Q103" s="63"/>
      <c r="R103" s="64"/>
      <c r="S103" s="56">
        <f t="shared" si="132"/>
        <v>0</v>
      </c>
      <c r="T103" s="63"/>
      <c r="U103" s="64"/>
      <c r="V103" s="56">
        <f t="shared" si="133"/>
        <v>0</v>
      </c>
      <c r="W103" s="57">
        <f t="shared" si="134"/>
        <v>0</v>
      </c>
      <c r="X103" s="274">
        <f t="shared" si="135"/>
        <v>0</v>
      </c>
      <c r="Y103" s="433">
        <f t="shared" si="108"/>
        <v>0</v>
      </c>
      <c r="Z103" s="438">
        <v>0</v>
      </c>
      <c r="AA103" s="255"/>
      <c r="AB103" s="59"/>
      <c r="AC103" s="59"/>
      <c r="AD103" s="59"/>
      <c r="AE103" s="59"/>
      <c r="AF103" s="59"/>
      <c r="AG103" s="59"/>
    </row>
    <row r="104" spans="1:33" s="389" customFormat="1" ht="39.75" hidden="1" customHeight="1" thickBot="1" x14ac:dyDescent="0.25">
      <c r="A104" s="50" t="s">
        <v>24</v>
      </c>
      <c r="B104" s="51" t="s">
        <v>326</v>
      </c>
      <c r="C104" s="88"/>
      <c r="D104" s="53" t="s">
        <v>58</v>
      </c>
      <c r="E104" s="63">
        <v>0</v>
      </c>
      <c r="F104" s="64"/>
      <c r="G104" s="56">
        <f t="shared" si="128"/>
        <v>0</v>
      </c>
      <c r="H104" s="54">
        <v>0</v>
      </c>
      <c r="I104" s="64"/>
      <c r="J104" s="56">
        <f t="shared" si="129"/>
        <v>0</v>
      </c>
      <c r="K104" s="63"/>
      <c r="L104" s="64"/>
      <c r="M104" s="56">
        <f t="shared" si="130"/>
        <v>0</v>
      </c>
      <c r="N104" s="63"/>
      <c r="O104" s="64"/>
      <c r="P104" s="56">
        <f t="shared" si="131"/>
        <v>0</v>
      </c>
      <c r="Q104" s="63"/>
      <c r="R104" s="64"/>
      <c r="S104" s="56">
        <f t="shared" si="132"/>
        <v>0</v>
      </c>
      <c r="T104" s="63"/>
      <c r="U104" s="64"/>
      <c r="V104" s="56">
        <f t="shared" si="133"/>
        <v>0</v>
      </c>
      <c r="W104" s="57">
        <f t="shared" si="134"/>
        <v>0</v>
      </c>
      <c r="X104" s="274">
        <f t="shared" si="135"/>
        <v>0</v>
      </c>
      <c r="Y104" s="433">
        <f t="shared" si="108"/>
        <v>0</v>
      </c>
      <c r="Z104" s="438">
        <v>0</v>
      </c>
      <c r="AA104" s="256"/>
      <c r="AB104" s="59"/>
      <c r="AC104" s="59"/>
      <c r="AD104" s="59"/>
      <c r="AE104" s="59"/>
      <c r="AF104" s="59"/>
      <c r="AG104" s="59"/>
    </row>
    <row r="105" spans="1:33" ht="2.25" hidden="1" customHeight="1" thickBot="1" x14ac:dyDescent="0.25">
      <c r="A105" s="60" t="s">
        <v>24</v>
      </c>
      <c r="B105" s="51" t="s">
        <v>327</v>
      </c>
      <c r="C105" s="88"/>
      <c r="D105" s="62" t="s">
        <v>58</v>
      </c>
      <c r="E105" s="63">
        <v>0</v>
      </c>
      <c r="F105" s="64"/>
      <c r="G105" s="65">
        <f t="shared" si="128"/>
        <v>0</v>
      </c>
      <c r="H105" s="54">
        <v>0</v>
      </c>
      <c r="I105" s="64"/>
      <c r="J105" s="65">
        <f t="shared" si="129"/>
        <v>0</v>
      </c>
      <c r="K105" s="63"/>
      <c r="L105" s="64"/>
      <c r="M105" s="65">
        <f t="shared" si="130"/>
        <v>0</v>
      </c>
      <c r="N105" s="63"/>
      <c r="O105" s="64"/>
      <c r="P105" s="65">
        <f t="shared" si="131"/>
        <v>0</v>
      </c>
      <c r="Q105" s="63"/>
      <c r="R105" s="64"/>
      <c r="S105" s="65">
        <f t="shared" si="132"/>
        <v>0</v>
      </c>
      <c r="T105" s="63"/>
      <c r="U105" s="64"/>
      <c r="V105" s="65">
        <f t="shared" si="133"/>
        <v>0</v>
      </c>
      <c r="W105" s="66">
        <f t="shared" si="134"/>
        <v>0</v>
      </c>
      <c r="X105" s="274">
        <f t="shared" si="135"/>
        <v>0</v>
      </c>
      <c r="Y105" s="433">
        <f t="shared" si="108"/>
        <v>0</v>
      </c>
      <c r="Z105" s="448">
        <v>0</v>
      </c>
      <c r="AA105" s="256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41" t="s">
        <v>21</v>
      </c>
      <c r="B106" s="80" t="s">
        <v>153</v>
      </c>
      <c r="C106" s="124" t="s">
        <v>154</v>
      </c>
      <c r="D106" s="68"/>
      <c r="E106" s="69">
        <f>SUM(E107:E109)</f>
        <v>0</v>
      </c>
      <c r="F106" s="70"/>
      <c r="G106" s="71">
        <f>SUM(G107:G109)</f>
        <v>0</v>
      </c>
      <c r="H106" s="69">
        <f>SUM(H107:H109)</f>
        <v>0</v>
      </c>
      <c r="I106" s="70"/>
      <c r="J106" s="71">
        <f>SUM(J107:J109)</f>
        <v>0</v>
      </c>
      <c r="K106" s="69">
        <f>SUM(K107:K109)</f>
        <v>0</v>
      </c>
      <c r="L106" s="70"/>
      <c r="M106" s="71">
        <f>SUM(M107:M109)</f>
        <v>0</v>
      </c>
      <c r="N106" s="69">
        <f>SUM(N107:N109)</f>
        <v>0</v>
      </c>
      <c r="O106" s="70"/>
      <c r="P106" s="71">
        <f>SUM(P107:P109)</f>
        <v>0</v>
      </c>
      <c r="Q106" s="69">
        <f>SUM(Q107:Q109)</f>
        <v>0</v>
      </c>
      <c r="R106" s="70"/>
      <c r="S106" s="71">
        <f>SUM(S107:S109)</f>
        <v>0</v>
      </c>
      <c r="T106" s="69">
        <f>SUM(T107:T109)</f>
        <v>0</v>
      </c>
      <c r="U106" s="70"/>
      <c r="V106" s="71">
        <f>SUM(V107:V109)</f>
        <v>0</v>
      </c>
      <c r="W106" s="71">
        <f>SUM(W107:W109)</f>
        <v>0</v>
      </c>
      <c r="X106" s="71">
        <f>SUM(X107:X109)</f>
        <v>0</v>
      </c>
      <c r="Y106" s="71">
        <f t="shared" si="108"/>
        <v>0</v>
      </c>
      <c r="Z106" s="467">
        <v>0</v>
      </c>
      <c r="AA106" s="251"/>
      <c r="AB106" s="49"/>
      <c r="AC106" s="49"/>
      <c r="AD106" s="49"/>
      <c r="AE106" s="49"/>
      <c r="AF106" s="49"/>
      <c r="AG106" s="49"/>
    </row>
    <row r="107" spans="1:33" ht="30" customHeight="1" x14ac:dyDescent="0.2">
      <c r="A107" s="50" t="s">
        <v>24</v>
      </c>
      <c r="B107" s="51" t="s">
        <v>155</v>
      </c>
      <c r="C107" s="96" t="s">
        <v>150</v>
      </c>
      <c r="D107" s="53" t="s">
        <v>58</v>
      </c>
      <c r="E107" s="54">
        <v>0</v>
      </c>
      <c r="F107" s="55"/>
      <c r="G107" s="56">
        <f t="shared" ref="G107:G109" si="136">E107*F107</f>
        <v>0</v>
      </c>
      <c r="H107" s="54">
        <v>0</v>
      </c>
      <c r="I107" s="55"/>
      <c r="J107" s="56">
        <f t="shared" ref="J107:J109" si="137">H107*I107</f>
        <v>0</v>
      </c>
      <c r="K107" s="54"/>
      <c r="L107" s="55"/>
      <c r="M107" s="56">
        <f t="shared" ref="M107:M109" si="138">K107*L107</f>
        <v>0</v>
      </c>
      <c r="N107" s="54"/>
      <c r="O107" s="55"/>
      <c r="P107" s="56">
        <f t="shared" ref="P107:P109" si="139">N107*O107</f>
        <v>0</v>
      </c>
      <c r="Q107" s="54"/>
      <c r="R107" s="55"/>
      <c r="S107" s="56">
        <f t="shared" ref="S107:S109" si="140">Q107*R107</f>
        <v>0</v>
      </c>
      <c r="T107" s="54"/>
      <c r="U107" s="55"/>
      <c r="V107" s="56">
        <f t="shared" ref="V107:V109" si="141">T107*U107</f>
        <v>0</v>
      </c>
      <c r="W107" s="57">
        <f t="shared" si="134"/>
        <v>0</v>
      </c>
      <c r="X107" s="274">
        <f t="shared" si="135"/>
        <v>0</v>
      </c>
      <c r="Y107" s="433">
        <f t="shared" si="108"/>
        <v>0</v>
      </c>
      <c r="Z107" s="437">
        <v>0</v>
      </c>
      <c r="AA107" s="255"/>
      <c r="AB107" s="59"/>
      <c r="AC107" s="59"/>
      <c r="AD107" s="59"/>
      <c r="AE107" s="59"/>
      <c r="AF107" s="59"/>
      <c r="AG107" s="59"/>
    </row>
    <row r="108" spans="1:33" ht="30" customHeight="1" x14ac:dyDescent="0.2">
      <c r="A108" s="50" t="s">
        <v>24</v>
      </c>
      <c r="B108" s="51" t="s">
        <v>156</v>
      </c>
      <c r="C108" s="96" t="s">
        <v>150</v>
      </c>
      <c r="D108" s="53" t="s">
        <v>58</v>
      </c>
      <c r="E108" s="54"/>
      <c r="F108" s="55"/>
      <c r="G108" s="56">
        <f t="shared" si="136"/>
        <v>0</v>
      </c>
      <c r="H108" s="54"/>
      <c r="I108" s="55"/>
      <c r="J108" s="56">
        <f t="shared" si="137"/>
        <v>0</v>
      </c>
      <c r="K108" s="54"/>
      <c r="L108" s="55"/>
      <c r="M108" s="56">
        <f t="shared" si="138"/>
        <v>0</v>
      </c>
      <c r="N108" s="54"/>
      <c r="O108" s="55"/>
      <c r="P108" s="56">
        <f t="shared" si="139"/>
        <v>0</v>
      </c>
      <c r="Q108" s="54"/>
      <c r="R108" s="55"/>
      <c r="S108" s="56">
        <f t="shared" si="140"/>
        <v>0</v>
      </c>
      <c r="T108" s="54"/>
      <c r="U108" s="55"/>
      <c r="V108" s="56">
        <f t="shared" si="141"/>
        <v>0</v>
      </c>
      <c r="W108" s="57">
        <f t="shared" si="134"/>
        <v>0</v>
      </c>
      <c r="X108" s="274">
        <f t="shared" si="135"/>
        <v>0</v>
      </c>
      <c r="Y108" s="433">
        <f t="shared" si="108"/>
        <v>0</v>
      </c>
      <c r="Z108" s="438">
        <v>0</v>
      </c>
      <c r="AA108" s="255"/>
      <c r="AB108" s="59"/>
      <c r="AC108" s="59"/>
      <c r="AD108" s="59"/>
      <c r="AE108" s="59"/>
      <c r="AF108" s="59"/>
      <c r="AG108" s="59"/>
    </row>
    <row r="109" spans="1:33" ht="30" customHeight="1" thickBot="1" x14ac:dyDescent="0.25">
      <c r="A109" s="60" t="s">
        <v>24</v>
      </c>
      <c r="B109" s="61" t="s">
        <v>157</v>
      </c>
      <c r="C109" s="88" t="s">
        <v>150</v>
      </c>
      <c r="D109" s="62" t="s">
        <v>58</v>
      </c>
      <c r="E109" s="63"/>
      <c r="F109" s="64"/>
      <c r="G109" s="65">
        <f t="shared" si="136"/>
        <v>0</v>
      </c>
      <c r="H109" s="63"/>
      <c r="I109" s="64"/>
      <c r="J109" s="65">
        <f t="shared" si="137"/>
        <v>0</v>
      </c>
      <c r="K109" s="63"/>
      <c r="L109" s="64"/>
      <c r="M109" s="65">
        <f t="shared" si="138"/>
        <v>0</v>
      </c>
      <c r="N109" s="63"/>
      <c r="O109" s="64"/>
      <c r="P109" s="65">
        <f t="shared" si="139"/>
        <v>0</v>
      </c>
      <c r="Q109" s="63"/>
      <c r="R109" s="64"/>
      <c r="S109" s="65">
        <f t="shared" si="140"/>
        <v>0</v>
      </c>
      <c r="T109" s="63"/>
      <c r="U109" s="64"/>
      <c r="V109" s="65">
        <f t="shared" si="141"/>
        <v>0</v>
      </c>
      <c r="W109" s="66">
        <f t="shared" si="134"/>
        <v>0</v>
      </c>
      <c r="X109" s="274">
        <f t="shared" si="135"/>
        <v>0</v>
      </c>
      <c r="Y109" s="433">
        <f t="shared" si="108"/>
        <v>0</v>
      </c>
      <c r="Z109" s="448">
        <v>0</v>
      </c>
      <c r="AA109" s="256"/>
      <c r="AB109" s="59"/>
      <c r="AC109" s="59"/>
      <c r="AD109" s="59"/>
      <c r="AE109" s="59"/>
      <c r="AF109" s="59"/>
      <c r="AG109" s="59"/>
    </row>
    <row r="110" spans="1:33" ht="30" customHeight="1" x14ac:dyDescent="0.2">
      <c r="A110" s="41" t="s">
        <v>21</v>
      </c>
      <c r="B110" s="80" t="s">
        <v>158</v>
      </c>
      <c r="C110" s="124" t="s">
        <v>159</v>
      </c>
      <c r="D110" s="68"/>
      <c r="E110" s="69">
        <f>SUM(E111:E113)</f>
        <v>0</v>
      </c>
      <c r="F110" s="70"/>
      <c r="G110" s="71">
        <f>SUM(G111:G113)</f>
        <v>0</v>
      </c>
      <c r="H110" s="69">
        <f>SUM(H111:H113)</f>
        <v>0</v>
      </c>
      <c r="I110" s="70"/>
      <c r="J110" s="71">
        <f>SUM(J111:J113)</f>
        <v>0</v>
      </c>
      <c r="K110" s="69">
        <f>SUM(K111:K113)</f>
        <v>0</v>
      </c>
      <c r="L110" s="70"/>
      <c r="M110" s="71">
        <f>SUM(M111:M113)</f>
        <v>0</v>
      </c>
      <c r="N110" s="69">
        <f>SUM(N111:N113)</f>
        <v>0</v>
      </c>
      <c r="O110" s="70"/>
      <c r="P110" s="71">
        <f>SUM(P111:P113)</f>
        <v>0</v>
      </c>
      <c r="Q110" s="69">
        <f>SUM(Q111:Q113)</f>
        <v>0</v>
      </c>
      <c r="R110" s="70"/>
      <c r="S110" s="71">
        <f>SUM(S111:S113)</f>
        <v>0</v>
      </c>
      <c r="T110" s="69">
        <f>SUM(T111:T113)</f>
        <v>0</v>
      </c>
      <c r="U110" s="70"/>
      <c r="V110" s="71">
        <f>SUM(V111:V113)</f>
        <v>0</v>
      </c>
      <c r="W110" s="71">
        <f>SUM(W111:W113)</f>
        <v>0</v>
      </c>
      <c r="X110" s="71">
        <f>SUM(X111:X113)</f>
        <v>0</v>
      </c>
      <c r="Y110" s="349">
        <f t="shared" si="108"/>
        <v>0</v>
      </c>
      <c r="Z110" s="466">
        <v>0</v>
      </c>
      <c r="AA110" s="257"/>
      <c r="AB110" s="49"/>
      <c r="AC110" s="49"/>
      <c r="AD110" s="49"/>
      <c r="AE110" s="49"/>
      <c r="AF110" s="49"/>
      <c r="AG110" s="49"/>
    </row>
    <row r="111" spans="1:33" ht="30" customHeight="1" x14ac:dyDescent="0.2">
      <c r="A111" s="50" t="s">
        <v>24</v>
      </c>
      <c r="B111" s="51" t="s">
        <v>160</v>
      </c>
      <c r="C111" s="96" t="s">
        <v>150</v>
      </c>
      <c r="D111" s="53" t="s">
        <v>58</v>
      </c>
      <c r="E111" s="54"/>
      <c r="F111" s="55"/>
      <c r="G111" s="56">
        <f t="shared" ref="G111:G113" si="142">E111*F111</f>
        <v>0</v>
      </c>
      <c r="H111" s="54"/>
      <c r="I111" s="55"/>
      <c r="J111" s="56">
        <f t="shared" ref="J111:J113" si="143">H111*I111</f>
        <v>0</v>
      </c>
      <c r="K111" s="54"/>
      <c r="L111" s="55"/>
      <c r="M111" s="56">
        <f t="shared" ref="M111:M113" si="144">K111*L111</f>
        <v>0</v>
      </c>
      <c r="N111" s="54"/>
      <c r="O111" s="55"/>
      <c r="P111" s="56">
        <f t="shared" ref="P111:P113" si="145">N111*O111</f>
        <v>0</v>
      </c>
      <c r="Q111" s="54"/>
      <c r="R111" s="55"/>
      <c r="S111" s="56">
        <f t="shared" ref="S111:S113" si="146">Q111*R111</f>
        <v>0</v>
      </c>
      <c r="T111" s="54"/>
      <c r="U111" s="55"/>
      <c r="V111" s="56">
        <f t="shared" ref="V111:V113" si="147">T111*U111</f>
        <v>0</v>
      </c>
      <c r="W111" s="57">
        <f>G111+M111+S111</f>
        <v>0</v>
      </c>
      <c r="X111" s="274">
        <f t="shared" si="135"/>
        <v>0</v>
      </c>
      <c r="Y111" s="433">
        <f t="shared" si="108"/>
        <v>0</v>
      </c>
      <c r="Z111" s="463">
        <v>0</v>
      </c>
      <c r="AA111" s="255"/>
      <c r="AB111" s="59"/>
      <c r="AC111" s="59"/>
      <c r="AD111" s="59"/>
      <c r="AE111" s="59"/>
      <c r="AF111" s="59"/>
      <c r="AG111" s="59"/>
    </row>
    <row r="112" spans="1:33" ht="30" customHeight="1" thickBot="1" x14ac:dyDescent="0.25">
      <c r="A112" s="50" t="s">
        <v>24</v>
      </c>
      <c r="B112" s="51" t="s">
        <v>161</v>
      </c>
      <c r="C112" s="96" t="s">
        <v>150</v>
      </c>
      <c r="D112" s="53" t="s">
        <v>58</v>
      </c>
      <c r="E112" s="54"/>
      <c r="F112" s="55"/>
      <c r="G112" s="56">
        <f t="shared" si="142"/>
        <v>0</v>
      </c>
      <c r="H112" s="54"/>
      <c r="I112" s="55"/>
      <c r="J112" s="56">
        <f t="shared" si="143"/>
        <v>0</v>
      </c>
      <c r="K112" s="54"/>
      <c r="L112" s="55"/>
      <c r="M112" s="56">
        <f t="shared" si="144"/>
        <v>0</v>
      </c>
      <c r="N112" s="54"/>
      <c r="O112" s="55"/>
      <c r="P112" s="56">
        <f t="shared" si="145"/>
        <v>0</v>
      </c>
      <c r="Q112" s="54"/>
      <c r="R112" s="55"/>
      <c r="S112" s="56">
        <f t="shared" si="146"/>
        <v>0</v>
      </c>
      <c r="T112" s="54"/>
      <c r="U112" s="55"/>
      <c r="V112" s="56">
        <f t="shared" si="147"/>
        <v>0</v>
      </c>
      <c r="W112" s="57">
        <f>G112+M112+S112</f>
        <v>0</v>
      </c>
      <c r="X112" s="274">
        <f t="shared" si="135"/>
        <v>0</v>
      </c>
      <c r="Y112" s="433">
        <f t="shared" si="108"/>
        <v>0</v>
      </c>
      <c r="Z112" s="464">
        <v>0</v>
      </c>
      <c r="AA112" s="255"/>
      <c r="AB112" s="59"/>
      <c r="AC112" s="59"/>
      <c r="AD112" s="59"/>
      <c r="AE112" s="59"/>
      <c r="AF112" s="59"/>
      <c r="AG112" s="59"/>
    </row>
    <row r="113" spans="1:33" ht="30" customHeight="1" thickBot="1" x14ac:dyDescent="0.25">
      <c r="A113" s="60" t="s">
        <v>24</v>
      </c>
      <c r="B113" s="61" t="s">
        <v>162</v>
      </c>
      <c r="C113" s="88" t="s">
        <v>150</v>
      </c>
      <c r="D113" s="62" t="s">
        <v>58</v>
      </c>
      <c r="E113" s="75"/>
      <c r="F113" s="76"/>
      <c r="G113" s="77">
        <f t="shared" si="142"/>
        <v>0</v>
      </c>
      <c r="H113" s="75"/>
      <c r="I113" s="76"/>
      <c r="J113" s="77">
        <f t="shared" si="143"/>
        <v>0</v>
      </c>
      <c r="K113" s="75"/>
      <c r="L113" s="76"/>
      <c r="M113" s="77">
        <f t="shared" si="144"/>
        <v>0</v>
      </c>
      <c r="N113" s="75"/>
      <c r="O113" s="76"/>
      <c r="P113" s="77">
        <f t="shared" si="145"/>
        <v>0</v>
      </c>
      <c r="Q113" s="75"/>
      <c r="R113" s="76"/>
      <c r="S113" s="77">
        <f t="shared" si="146"/>
        <v>0</v>
      </c>
      <c r="T113" s="75"/>
      <c r="U113" s="76"/>
      <c r="V113" s="77">
        <f t="shared" si="147"/>
        <v>0</v>
      </c>
      <c r="W113" s="66">
        <f>G113+M113+S113</f>
        <v>0</v>
      </c>
      <c r="X113" s="278">
        <f t="shared" si="135"/>
        <v>0</v>
      </c>
      <c r="Y113" s="434">
        <f t="shared" si="108"/>
        <v>0</v>
      </c>
      <c r="Z113" s="448">
        <v>0</v>
      </c>
      <c r="AA113" s="256"/>
      <c r="AB113" s="59"/>
      <c r="AC113" s="59"/>
      <c r="AD113" s="59"/>
      <c r="AE113" s="59"/>
      <c r="AF113" s="59"/>
      <c r="AG113" s="59"/>
    </row>
    <row r="114" spans="1:33" ht="30" customHeight="1" thickBot="1" x14ac:dyDescent="0.25">
      <c r="A114" s="111" t="s">
        <v>163</v>
      </c>
      <c r="B114" s="112"/>
      <c r="C114" s="113"/>
      <c r="D114" s="114"/>
      <c r="E114" s="115">
        <f>E110+E106+E100</f>
        <v>0</v>
      </c>
      <c r="F114" s="90"/>
      <c r="G114" s="89">
        <f>G110+G106+G100</f>
        <v>0</v>
      </c>
      <c r="H114" s="115">
        <f>H110+H106+H100</f>
        <v>0</v>
      </c>
      <c r="I114" s="90"/>
      <c r="J114" s="89">
        <f>J110+J106+J100</f>
        <v>0</v>
      </c>
      <c r="K114" s="91">
        <f>K110+K106+K100</f>
        <v>0</v>
      </c>
      <c r="L114" s="90"/>
      <c r="M114" s="89">
        <f>M110+M106+M100</f>
        <v>0</v>
      </c>
      <c r="N114" s="91">
        <f>N110+N106+N100</f>
        <v>0</v>
      </c>
      <c r="O114" s="90"/>
      <c r="P114" s="89">
        <f>P110+P106+P100</f>
        <v>0</v>
      </c>
      <c r="Q114" s="91">
        <f>Q110+Q106+Q100</f>
        <v>0</v>
      </c>
      <c r="R114" s="90"/>
      <c r="S114" s="89">
        <f>S110+S106+S100</f>
        <v>0</v>
      </c>
      <c r="T114" s="91">
        <f>T110+T106+T100</f>
        <v>0</v>
      </c>
      <c r="U114" s="90"/>
      <c r="V114" s="315">
        <f>V110+V106+V100</f>
        <v>0</v>
      </c>
      <c r="W114" s="362">
        <f>W110+W106+W100</f>
        <v>0</v>
      </c>
      <c r="X114" s="363">
        <f>X110+X106+X100</f>
        <v>0</v>
      </c>
      <c r="Y114" s="363">
        <f t="shared" si="108"/>
        <v>0</v>
      </c>
      <c r="Z114" s="410">
        <v>0</v>
      </c>
      <c r="AA114" s="364"/>
      <c r="AB114" s="5"/>
      <c r="AC114" s="5"/>
      <c r="AD114" s="5"/>
      <c r="AE114" s="5"/>
      <c r="AF114" s="5"/>
      <c r="AG114" s="5"/>
    </row>
    <row r="115" spans="1:33" ht="30" customHeight="1" thickBot="1" x14ac:dyDescent="0.25">
      <c r="A115" s="120" t="s">
        <v>21</v>
      </c>
      <c r="B115" s="93">
        <v>7</v>
      </c>
      <c r="C115" s="122" t="s">
        <v>164</v>
      </c>
      <c r="D115" s="11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60"/>
      <c r="X115" s="360"/>
      <c r="Y115" s="324"/>
      <c r="Z115" s="360"/>
      <c r="AA115" s="361"/>
      <c r="AB115" s="5"/>
      <c r="AC115" s="5"/>
      <c r="AD115" s="5"/>
      <c r="AE115" s="5"/>
      <c r="AF115" s="5"/>
      <c r="AG115" s="5"/>
    </row>
    <row r="116" spans="1:33" ht="30" customHeight="1" x14ac:dyDescent="0.2">
      <c r="A116" s="50" t="s">
        <v>24</v>
      </c>
      <c r="B116" s="51" t="s">
        <v>165</v>
      </c>
      <c r="C116" s="96" t="s">
        <v>166</v>
      </c>
      <c r="D116" s="53" t="s">
        <v>58</v>
      </c>
      <c r="E116" s="54"/>
      <c r="F116" s="55"/>
      <c r="G116" s="56">
        <f t="shared" ref="G116:G126" si="148">E116*F116</f>
        <v>0</v>
      </c>
      <c r="H116" s="54"/>
      <c r="I116" s="55"/>
      <c r="J116" s="56">
        <f t="shared" ref="J116:J126" si="149">H116*I116</f>
        <v>0</v>
      </c>
      <c r="K116" s="54"/>
      <c r="L116" s="55"/>
      <c r="M116" s="56">
        <f t="shared" ref="M116:M126" si="150">K116*L116</f>
        <v>0</v>
      </c>
      <c r="N116" s="54"/>
      <c r="O116" s="55"/>
      <c r="P116" s="56">
        <f t="shared" ref="P116:P126" si="151">N116*O116</f>
        <v>0</v>
      </c>
      <c r="Q116" s="54"/>
      <c r="R116" s="55"/>
      <c r="S116" s="56">
        <f t="shared" ref="S116:S126" si="152">Q116*R116</f>
        <v>0</v>
      </c>
      <c r="T116" s="54"/>
      <c r="U116" s="55"/>
      <c r="V116" s="350">
        <f t="shared" ref="V116:V126" si="153">T116*U116</f>
        <v>0</v>
      </c>
      <c r="W116" s="369">
        <f t="shared" ref="W116:W126" si="154">G116+M116+S116</f>
        <v>0</v>
      </c>
      <c r="X116" s="370">
        <f t="shared" ref="X116:X126" si="155">J116+P116+V116</f>
        <v>0</v>
      </c>
      <c r="Y116" s="445">
        <f t="shared" si="108"/>
        <v>0</v>
      </c>
      <c r="Z116" s="437">
        <v>0</v>
      </c>
      <c r="AA116" s="377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50" t="s">
        <v>24</v>
      </c>
      <c r="B117" s="51" t="s">
        <v>167</v>
      </c>
      <c r="C117" s="96" t="s">
        <v>168</v>
      </c>
      <c r="D117" s="53" t="s">
        <v>58</v>
      </c>
      <c r="E117" s="54"/>
      <c r="F117" s="55"/>
      <c r="G117" s="56">
        <f t="shared" si="148"/>
        <v>0</v>
      </c>
      <c r="H117" s="54"/>
      <c r="I117" s="55"/>
      <c r="J117" s="56">
        <f t="shared" si="149"/>
        <v>0</v>
      </c>
      <c r="K117" s="54"/>
      <c r="L117" s="55"/>
      <c r="M117" s="56">
        <f t="shared" si="150"/>
        <v>0</v>
      </c>
      <c r="N117" s="54"/>
      <c r="O117" s="55"/>
      <c r="P117" s="56">
        <f t="shared" si="151"/>
        <v>0</v>
      </c>
      <c r="Q117" s="54"/>
      <c r="R117" s="55"/>
      <c r="S117" s="56">
        <f t="shared" si="152"/>
        <v>0</v>
      </c>
      <c r="T117" s="54"/>
      <c r="U117" s="55"/>
      <c r="V117" s="350">
        <f t="shared" si="153"/>
        <v>0</v>
      </c>
      <c r="W117" s="354">
        <f t="shared" si="154"/>
        <v>0</v>
      </c>
      <c r="X117" s="355">
        <f t="shared" si="155"/>
        <v>0</v>
      </c>
      <c r="Y117" s="433">
        <f t="shared" si="108"/>
        <v>0</v>
      </c>
      <c r="Z117" s="438">
        <v>0</v>
      </c>
      <c r="AA117" s="379"/>
      <c r="AB117" s="59"/>
      <c r="AC117" s="59"/>
      <c r="AD117" s="59"/>
      <c r="AE117" s="59"/>
      <c r="AF117" s="59"/>
      <c r="AG117" s="59"/>
    </row>
    <row r="118" spans="1:33" ht="30" customHeight="1" x14ac:dyDescent="0.2">
      <c r="A118" s="50" t="s">
        <v>24</v>
      </c>
      <c r="B118" s="51" t="s">
        <v>169</v>
      </c>
      <c r="C118" s="96" t="s">
        <v>170</v>
      </c>
      <c r="D118" s="53" t="s">
        <v>58</v>
      </c>
      <c r="E118" s="54"/>
      <c r="F118" s="55"/>
      <c r="G118" s="56">
        <f t="shared" si="148"/>
        <v>0</v>
      </c>
      <c r="H118" s="54"/>
      <c r="I118" s="55"/>
      <c r="J118" s="56">
        <f t="shared" si="149"/>
        <v>0</v>
      </c>
      <c r="K118" s="54"/>
      <c r="L118" s="55"/>
      <c r="M118" s="56">
        <f t="shared" si="150"/>
        <v>0</v>
      </c>
      <c r="N118" s="54"/>
      <c r="O118" s="55"/>
      <c r="P118" s="56">
        <f t="shared" si="151"/>
        <v>0</v>
      </c>
      <c r="Q118" s="54"/>
      <c r="R118" s="55"/>
      <c r="S118" s="56">
        <f t="shared" si="152"/>
        <v>0</v>
      </c>
      <c r="T118" s="54"/>
      <c r="U118" s="55"/>
      <c r="V118" s="350">
        <f t="shared" si="153"/>
        <v>0</v>
      </c>
      <c r="W118" s="354">
        <f t="shared" si="154"/>
        <v>0</v>
      </c>
      <c r="X118" s="355">
        <f t="shared" si="155"/>
        <v>0</v>
      </c>
      <c r="Y118" s="433">
        <f t="shared" si="108"/>
        <v>0</v>
      </c>
      <c r="Z118" s="438">
        <v>0</v>
      </c>
      <c r="AA118" s="379"/>
      <c r="AB118" s="59"/>
      <c r="AC118" s="59"/>
      <c r="AD118" s="59"/>
      <c r="AE118" s="59"/>
      <c r="AF118" s="59"/>
      <c r="AG118" s="59"/>
    </row>
    <row r="119" spans="1:33" ht="30" customHeight="1" x14ac:dyDescent="0.2">
      <c r="A119" s="50" t="s">
        <v>24</v>
      </c>
      <c r="B119" s="51" t="s">
        <v>171</v>
      </c>
      <c r="C119" s="96" t="s">
        <v>172</v>
      </c>
      <c r="D119" s="53" t="s">
        <v>58</v>
      </c>
      <c r="E119" s="54"/>
      <c r="F119" s="55"/>
      <c r="G119" s="56">
        <f t="shared" si="148"/>
        <v>0</v>
      </c>
      <c r="H119" s="54"/>
      <c r="I119" s="55"/>
      <c r="J119" s="56">
        <f t="shared" si="149"/>
        <v>0</v>
      </c>
      <c r="K119" s="54"/>
      <c r="L119" s="55"/>
      <c r="M119" s="56">
        <f t="shared" si="150"/>
        <v>0</v>
      </c>
      <c r="N119" s="54"/>
      <c r="O119" s="55"/>
      <c r="P119" s="56">
        <f t="shared" si="151"/>
        <v>0</v>
      </c>
      <c r="Q119" s="54"/>
      <c r="R119" s="55"/>
      <c r="S119" s="56">
        <f t="shared" si="152"/>
        <v>0</v>
      </c>
      <c r="T119" s="54"/>
      <c r="U119" s="55"/>
      <c r="V119" s="350">
        <f t="shared" si="153"/>
        <v>0</v>
      </c>
      <c r="W119" s="354">
        <f t="shared" si="154"/>
        <v>0</v>
      </c>
      <c r="X119" s="355">
        <f t="shared" si="155"/>
        <v>0</v>
      </c>
      <c r="Y119" s="433">
        <f t="shared" si="108"/>
        <v>0</v>
      </c>
      <c r="Z119" s="438">
        <v>0</v>
      </c>
      <c r="AA119" s="379"/>
      <c r="AB119" s="59"/>
      <c r="AC119" s="59"/>
      <c r="AD119" s="59"/>
      <c r="AE119" s="59"/>
      <c r="AF119" s="59"/>
      <c r="AG119" s="59"/>
    </row>
    <row r="120" spans="1:33" ht="30" customHeight="1" x14ac:dyDescent="0.2">
      <c r="A120" s="50" t="s">
        <v>24</v>
      </c>
      <c r="B120" s="51" t="s">
        <v>173</v>
      </c>
      <c r="C120" s="96" t="s">
        <v>328</v>
      </c>
      <c r="D120" s="53" t="s">
        <v>58</v>
      </c>
      <c r="E120" s="54">
        <v>0</v>
      </c>
      <c r="F120" s="55"/>
      <c r="G120" s="56">
        <f t="shared" si="148"/>
        <v>0</v>
      </c>
      <c r="H120" s="54">
        <v>0</v>
      </c>
      <c r="I120" s="55"/>
      <c r="J120" s="56">
        <f t="shared" si="149"/>
        <v>0</v>
      </c>
      <c r="K120" s="54"/>
      <c r="L120" s="55"/>
      <c r="M120" s="56">
        <f t="shared" si="150"/>
        <v>0</v>
      </c>
      <c r="N120" s="54"/>
      <c r="O120" s="55"/>
      <c r="P120" s="56">
        <f t="shared" si="151"/>
        <v>0</v>
      </c>
      <c r="Q120" s="54"/>
      <c r="R120" s="55"/>
      <c r="S120" s="56">
        <f t="shared" si="152"/>
        <v>0</v>
      </c>
      <c r="T120" s="54"/>
      <c r="U120" s="55"/>
      <c r="V120" s="350">
        <f t="shared" si="153"/>
        <v>0</v>
      </c>
      <c r="W120" s="354">
        <f t="shared" si="154"/>
        <v>0</v>
      </c>
      <c r="X120" s="355">
        <f t="shared" si="155"/>
        <v>0</v>
      </c>
      <c r="Y120" s="433">
        <f t="shared" si="108"/>
        <v>0</v>
      </c>
      <c r="Z120" s="438">
        <v>0</v>
      </c>
      <c r="AA120" s="379"/>
      <c r="AB120" s="59"/>
      <c r="AC120" s="59"/>
      <c r="AD120" s="59"/>
      <c r="AE120" s="59"/>
      <c r="AF120" s="59"/>
      <c r="AG120" s="59"/>
    </row>
    <row r="121" spans="1:33" ht="30" customHeight="1" x14ac:dyDescent="0.2">
      <c r="A121" s="50" t="s">
        <v>24</v>
      </c>
      <c r="B121" s="51" t="s">
        <v>174</v>
      </c>
      <c r="C121" s="96" t="s">
        <v>175</v>
      </c>
      <c r="D121" s="53" t="s">
        <v>58</v>
      </c>
      <c r="E121" s="54"/>
      <c r="F121" s="55"/>
      <c r="G121" s="56">
        <f t="shared" si="148"/>
        <v>0</v>
      </c>
      <c r="H121" s="54"/>
      <c r="I121" s="55"/>
      <c r="J121" s="56">
        <f t="shared" si="149"/>
        <v>0</v>
      </c>
      <c r="K121" s="54"/>
      <c r="L121" s="55"/>
      <c r="M121" s="56">
        <f t="shared" si="150"/>
        <v>0</v>
      </c>
      <c r="N121" s="54"/>
      <c r="O121" s="55"/>
      <c r="P121" s="56">
        <f t="shared" si="151"/>
        <v>0</v>
      </c>
      <c r="Q121" s="54"/>
      <c r="R121" s="55"/>
      <c r="S121" s="56">
        <f t="shared" si="152"/>
        <v>0</v>
      </c>
      <c r="T121" s="54"/>
      <c r="U121" s="55"/>
      <c r="V121" s="350">
        <f t="shared" si="153"/>
        <v>0</v>
      </c>
      <c r="W121" s="354">
        <f t="shared" si="154"/>
        <v>0</v>
      </c>
      <c r="X121" s="355">
        <f t="shared" si="155"/>
        <v>0</v>
      </c>
      <c r="Y121" s="433">
        <f t="shared" si="108"/>
        <v>0</v>
      </c>
      <c r="Z121" s="438">
        <v>0</v>
      </c>
      <c r="AA121" s="379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50" t="s">
        <v>24</v>
      </c>
      <c r="B122" s="51" t="s">
        <v>176</v>
      </c>
      <c r="C122" s="96" t="s">
        <v>177</v>
      </c>
      <c r="D122" s="53" t="s">
        <v>58</v>
      </c>
      <c r="E122" s="54"/>
      <c r="F122" s="55"/>
      <c r="G122" s="56">
        <f t="shared" si="148"/>
        <v>0</v>
      </c>
      <c r="H122" s="54"/>
      <c r="I122" s="55"/>
      <c r="J122" s="56">
        <f t="shared" si="149"/>
        <v>0</v>
      </c>
      <c r="K122" s="54"/>
      <c r="L122" s="55"/>
      <c r="M122" s="56">
        <f t="shared" si="150"/>
        <v>0</v>
      </c>
      <c r="N122" s="54"/>
      <c r="O122" s="55"/>
      <c r="P122" s="56">
        <f t="shared" si="151"/>
        <v>0</v>
      </c>
      <c r="Q122" s="54"/>
      <c r="R122" s="55"/>
      <c r="S122" s="56">
        <f t="shared" si="152"/>
        <v>0</v>
      </c>
      <c r="T122" s="54"/>
      <c r="U122" s="55"/>
      <c r="V122" s="350">
        <f t="shared" si="153"/>
        <v>0</v>
      </c>
      <c r="W122" s="354">
        <f t="shared" si="154"/>
        <v>0</v>
      </c>
      <c r="X122" s="355">
        <f t="shared" si="155"/>
        <v>0</v>
      </c>
      <c r="Y122" s="433">
        <f t="shared" si="108"/>
        <v>0</v>
      </c>
      <c r="Z122" s="438">
        <v>0</v>
      </c>
      <c r="AA122" s="379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50" t="s">
        <v>24</v>
      </c>
      <c r="B123" s="51" t="s">
        <v>178</v>
      </c>
      <c r="C123" s="96" t="s">
        <v>421</v>
      </c>
      <c r="D123" s="53" t="s">
        <v>58</v>
      </c>
      <c r="E123" s="54">
        <v>100</v>
      </c>
      <c r="F123" s="55">
        <v>15</v>
      </c>
      <c r="G123" s="56">
        <f t="shared" si="148"/>
        <v>1500</v>
      </c>
      <c r="H123" s="54">
        <v>100</v>
      </c>
      <c r="I123" s="55">
        <v>14.5</v>
      </c>
      <c r="J123" s="56">
        <f t="shared" si="149"/>
        <v>1450</v>
      </c>
      <c r="K123" s="54"/>
      <c r="L123" s="55"/>
      <c r="M123" s="56">
        <f t="shared" si="150"/>
        <v>0</v>
      </c>
      <c r="N123" s="54"/>
      <c r="O123" s="55"/>
      <c r="P123" s="56">
        <f t="shared" si="151"/>
        <v>0</v>
      </c>
      <c r="Q123" s="54"/>
      <c r="R123" s="55"/>
      <c r="S123" s="56">
        <f t="shared" si="152"/>
        <v>0</v>
      </c>
      <c r="T123" s="54"/>
      <c r="U123" s="55"/>
      <c r="V123" s="350">
        <f t="shared" si="153"/>
        <v>0</v>
      </c>
      <c r="W123" s="354">
        <f t="shared" si="154"/>
        <v>1500</v>
      </c>
      <c r="X123" s="355">
        <f t="shared" si="155"/>
        <v>1450</v>
      </c>
      <c r="Y123" s="433">
        <f t="shared" si="108"/>
        <v>50</v>
      </c>
      <c r="Z123" s="438">
        <f t="shared" ref="Z123" si="156">Y123/W123</f>
        <v>3.3333333333333333E-2</v>
      </c>
      <c r="AA123" s="379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60" t="s">
        <v>24</v>
      </c>
      <c r="B124" s="51" t="s">
        <v>179</v>
      </c>
      <c r="C124" s="88" t="s">
        <v>180</v>
      </c>
      <c r="D124" s="53" t="s">
        <v>58</v>
      </c>
      <c r="E124" s="63"/>
      <c r="F124" s="64"/>
      <c r="G124" s="56">
        <f t="shared" si="148"/>
        <v>0</v>
      </c>
      <c r="H124" s="63"/>
      <c r="I124" s="64"/>
      <c r="J124" s="56">
        <f t="shared" si="149"/>
        <v>0</v>
      </c>
      <c r="K124" s="54"/>
      <c r="L124" s="55"/>
      <c r="M124" s="56">
        <f t="shared" si="150"/>
        <v>0</v>
      </c>
      <c r="N124" s="54"/>
      <c r="O124" s="55"/>
      <c r="P124" s="56">
        <f t="shared" si="151"/>
        <v>0</v>
      </c>
      <c r="Q124" s="54"/>
      <c r="R124" s="55"/>
      <c r="S124" s="56">
        <f t="shared" si="152"/>
        <v>0</v>
      </c>
      <c r="T124" s="54"/>
      <c r="U124" s="55"/>
      <c r="V124" s="350">
        <f t="shared" si="153"/>
        <v>0</v>
      </c>
      <c r="W124" s="354">
        <f t="shared" si="154"/>
        <v>0</v>
      </c>
      <c r="X124" s="355">
        <f t="shared" si="155"/>
        <v>0</v>
      </c>
      <c r="Y124" s="433">
        <f t="shared" si="108"/>
        <v>0</v>
      </c>
      <c r="Z124" s="438">
        <v>0</v>
      </c>
      <c r="AA124" s="380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60" t="s">
        <v>24</v>
      </c>
      <c r="B125" s="51" t="s">
        <v>181</v>
      </c>
      <c r="C125" s="88" t="s">
        <v>182</v>
      </c>
      <c r="D125" s="62" t="s">
        <v>58</v>
      </c>
      <c r="E125" s="54"/>
      <c r="F125" s="55"/>
      <c r="G125" s="56">
        <f t="shared" si="148"/>
        <v>0</v>
      </c>
      <c r="H125" s="54"/>
      <c r="I125" s="55"/>
      <c r="J125" s="56">
        <f t="shared" si="149"/>
        <v>0</v>
      </c>
      <c r="K125" s="54"/>
      <c r="L125" s="55"/>
      <c r="M125" s="56">
        <f t="shared" si="150"/>
        <v>0</v>
      </c>
      <c r="N125" s="54"/>
      <c r="O125" s="55"/>
      <c r="P125" s="56">
        <f t="shared" si="151"/>
        <v>0</v>
      </c>
      <c r="Q125" s="54"/>
      <c r="R125" s="55"/>
      <c r="S125" s="56">
        <f t="shared" si="152"/>
        <v>0</v>
      </c>
      <c r="T125" s="54"/>
      <c r="U125" s="55"/>
      <c r="V125" s="350">
        <f t="shared" si="153"/>
        <v>0</v>
      </c>
      <c r="W125" s="354">
        <f t="shared" si="154"/>
        <v>0</v>
      </c>
      <c r="X125" s="355">
        <f t="shared" si="155"/>
        <v>0</v>
      </c>
      <c r="Y125" s="433">
        <f t="shared" si="108"/>
        <v>0</v>
      </c>
      <c r="Z125" s="438">
        <v>0</v>
      </c>
      <c r="AA125" s="379"/>
      <c r="AB125" s="59"/>
      <c r="AC125" s="59"/>
      <c r="AD125" s="59"/>
      <c r="AE125" s="59"/>
      <c r="AF125" s="59"/>
      <c r="AG125" s="59"/>
    </row>
    <row r="126" spans="1:33" ht="30" customHeight="1" thickBot="1" x14ac:dyDescent="0.25">
      <c r="A126" s="60" t="s">
        <v>24</v>
      </c>
      <c r="B126" s="51" t="s">
        <v>183</v>
      </c>
      <c r="C126" s="240" t="s">
        <v>257</v>
      </c>
      <c r="D126" s="62"/>
      <c r="E126" s="63"/>
      <c r="F126" s="64">
        <v>0.22</v>
      </c>
      <c r="G126" s="65">
        <f t="shared" si="148"/>
        <v>0</v>
      </c>
      <c r="H126" s="63"/>
      <c r="I126" s="64">
        <v>0.22</v>
      </c>
      <c r="J126" s="65">
        <f t="shared" si="149"/>
        <v>0</v>
      </c>
      <c r="K126" s="63"/>
      <c r="L126" s="64">
        <v>0.22</v>
      </c>
      <c r="M126" s="65">
        <f t="shared" si="150"/>
        <v>0</v>
      </c>
      <c r="N126" s="63"/>
      <c r="O126" s="64">
        <v>0.22</v>
      </c>
      <c r="P126" s="65">
        <f t="shared" si="151"/>
        <v>0</v>
      </c>
      <c r="Q126" s="63"/>
      <c r="R126" s="64">
        <v>0.22</v>
      </c>
      <c r="S126" s="65">
        <f t="shared" si="152"/>
        <v>0</v>
      </c>
      <c r="T126" s="63"/>
      <c r="U126" s="64">
        <v>0.22</v>
      </c>
      <c r="V126" s="368">
        <f t="shared" si="153"/>
        <v>0</v>
      </c>
      <c r="W126" s="357">
        <f t="shared" si="154"/>
        <v>0</v>
      </c>
      <c r="X126" s="358">
        <f t="shared" si="155"/>
        <v>0</v>
      </c>
      <c r="Y126" s="446">
        <f t="shared" si="108"/>
        <v>0</v>
      </c>
      <c r="Z126" s="448">
        <v>0</v>
      </c>
      <c r="AA126" s="447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111" t="s">
        <v>184</v>
      </c>
      <c r="B127" s="112"/>
      <c r="C127" s="113"/>
      <c r="D127" s="114"/>
      <c r="E127" s="115">
        <f>SUM(E116:E125)</f>
        <v>100</v>
      </c>
      <c r="F127" s="90"/>
      <c r="G127" s="89">
        <f>SUM(G116:G126)</f>
        <v>1500</v>
      </c>
      <c r="H127" s="115">
        <f>SUM(H116:H125)</f>
        <v>100</v>
      </c>
      <c r="I127" s="90"/>
      <c r="J127" s="89">
        <f>SUM(J116:J126)</f>
        <v>1450</v>
      </c>
      <c r="K127" s="91">
        <f>SUM(K116:K125)</f>
        <v>0</v>
      </c>
      <c r="L127" s="90"/>
      <c r="M127" s="89">
        <f>SUM(M116:M126)</f>
        <v>0</v>
      </c>
      <c r="N127" s="91">
        <f>SUM(N116:N125)</f>
        <v>0</v>
      </c>
      <c r="O127" s="90"/>
      <c r="P127" s="89">
        <f>SUM(P116:P126)</f>
        <v>0</v>
      </c>
      <c r="Q127" s="91">
        <f>SUM(Q116:Q125)</f>
        <v>0</v>
      </c>
      <c r="R127" s="90"/>
      <c r="S127" s="89">
        <f>SUM(S116:S126)</f>
        <v>0</v>
      </c>
      <c r="T127" s="91">
        <f>SUM(T116:T125)</f>
        <v>0</v>
      </c>
      <c r="U127" s="90"/>
      <c r="V127" s="315">
        <f>SUM(V116:V126)</f>
        <v>0</v>
      </c>
      <c r="W127" s="362">
        <f>SUM(W116:W126)</f>
        <v>1500</v>
      </c>
      <c r="X127" s="363">
        <f>SUM(X116:X126)</f>
        <v>1450</v>
      </c>
      <c r="Y127" s="363">
        <f t="shared" si="108"/>
        <v>50</v>
      </c>
      <c r="Z127" s="410">
        <f>Y127/W127</f>
        <v>3.3333333333333333E-2</v>
      </c>
      <c r="AA127" s="364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120" t="s">
        <v>21</v>
      </c>
      <c r="B128" s="93">
        <v>8</v>
      </c>
      <c r="C128" s="126" t="s">
        <v>185</v>
      </c>
      <c r="D128" s="116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60"/>
      <c r="X128" s="360"/>
      <c r="Y128" s="324"/>
      <c r="Z128" s="360"/>
      <c r="AA128" s="361"/>
      <c r="AB128" s="49"/>
      <c r="AC128" s="49"/>
      <c r="AD128" s="49"/>
      <c r="AE128" s="49"/>
      <c r="AF128" s="49"/>
      <c r="AG128" s="49"/>
    </row>
    <row r="129" spans="1:33" ht="30" customHeight="1" x14ac:dyDescent="0.2">
      <c r="A129" s="118" t="s">
        <v>24</v>
      </c>
      <c r="B129" s="119" t="s">
        <v>186</v>
      </c>
      <c r="C129" s="127" t="s">
        <v>187</v>
      </c>
      <c r="D129" s="53" t="s">
        <v>188</v>
      </c>
      <c r="E129" s="54"/>
      <c r="F129" s="55"/>
      <c r="G129" s="56">
        <f t="shared" ref="G129:G134" si="157">E129*F129</f>
        <v>0</v>
      </c>
      <c r="H129" s="54"/>
      <c r="I129" s="55"/>
      <c r="J129" s="56">
        <f t="shared" ref="J129:J134" si="158">H129*I129</f>
        <v>0</v>
      </c>
      <c r="K129" s="54"/>
      <c r="L129" s="55"/>
      <c r="M129" s="56">
        <f t="shared" ref="M129:M134" si="159">K129*L129</f>
        <v>0</v>
      </c>
      <c r="N129" s="54"/>
      <c r="O129" s="55"/>
      <c r="P129" s="56">
        <f t="shared" ref="P129:P134" si="160">N129*O129</f>
        <v>0</v>
      </c>
      <c r="Q129" s="54"/>
      <c r="R129" s="55"/>
      <c r="S129" s="56">
        <f t="shared" ref="S129:S134" si="161">Q129*R129</f>
        <v>0</v>
      </c>
      <c r="T129" s="54"/>
      <c r="U129" s="55"/>
      <c r="V129" s="350">
        <f t="shared" ref="V129:V134" si="162">T129*U129</f>
        <v>0</v>
      </c>
      <c r="W129" s="369">
        <f t="shared" ref="W129:W134" si="163">G129+M129+S129</f>
        <v>0</v>
      </c>
      <c r="X129" s="370">
        <f t="shared" ref="X129:X134" si="164">J129+P129+V129</f>
        <v>0</v>
      </c>
      <c r="Y129" s="445">
        <f t="shared" si="108"/>
        <v>0</v>
      </c>
      <c r="Z129" s="437">
        <v>0</v>
      </c>
      <c r="AA129" s="377"/>
      <c r="AB129" s="59"/>
      <c r="AC129" s="59"/>
      <c r="AD129" s="59"/>
      <c r="AE129" s="59"/>
      <c r="AF129" s="59"/>
      <c r="AG129" s="59"/>
    </row>
    <row r="130" spans="1:33" ht="30" customHeight="1" x14ac:dyDescent="0.2">
      <c r="A130" s="118" t="s">
        <v>24</v>
      </c>
      <c r="B130" s="119" t="s">
        <v>189</v>
      </c>
      <c r="C130" s="127" t="s">
        <v>190</v>
      </c>
      <c r="D130" s="53" t="s">
        <v>188</v>
      </c>
      <c r="E130" s="54"/>
      <c r="F130" s="55"/>
      <c r="G130" s="56">
        <f t="shared" si="157"/>
        <v>0</v>
      </c>
      <c r="H130" s="54"/>
      <c r="I130" s="55"/>
      <c r="J130" s="56">
        <f t="shared" si="158"/>
        <v>0</v>
      </c>
      <c r="K130" s="54"/>
      <c r="L130" s="55"/>
      <c r="M130" s="56">
        <f t="shared" si="159"/>
        <v>0</v>
      </c>
      <c r="N130" s="54"/>
      <c r="O130" s="55"/>
      <c r="P130" s="56">
        <f t="shared" si="160"/>
        <v>0</v>
      </c>
      <c r="Q130" s="54"/>
      <c r="R130" s="55"/>
      <c r="S130" s="56">
        <f t="shared" si="161"/>
        <v>0</v>
      </c>
      <c r="T130" s="54"/>
      <c r="U130" s="55"/>
      <c r="V130" s="350">
        <f t="shared" si="162"/>
        <v>0</v>
      </c>
      <c r="W130" s="354">
        <f t="shared" si="163"/>
        <v>0</v>
      </c>
      <c r="X130" s="355">
        <f t="shared" si="164"/>
        <v>0</v>
      </c>
      <c r="Y130" s="433">
        <f t="shared" si="108"/>
        <v>0</v>
      </c>
      <c r="Z130" s="438">
        <v>0</v>
      </c>
      <c r="AA130" s="379"/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118" t="s">
        <v>24</v>
      </c>
      <c r="B131" s="119" t="s">
        <v>191</v>
      </c>
      <c r="C131" s="179" t="s">
        <v>192</v>
      </c>
      <c r="D131" s="53" t="s">
        <v>193</v>
      </c>
      <c r="E131" s="128"/>
      <c r="F131" s="129"/>
      <c r="G131" s="56">
        <f t="shared" si="157"/>
        <v>0</v>
      </c>
      <c r="H131" s="128"/>
      <c r="I131" s="129"/>
      <c r="J131" s="56">
        <f t="shared" si="158"/>
        <v>0</v>
      </c>
      <c r="K131" s="54"/>
      <c r="L131" s="55"/>
      <c r="M131" s="56">
        <f t="shared" si="159"/>
        <v>0</v>
      </c>
      <c r="N131" s="54"/>
      <c r="O131" s="55"/>
      <c r="P131" s="56">
        <f t="shared" si="160"/>
        <v>0</v>
      </c>
      <c r="Q131" s="54"/>
      <c r="R131" s="55"/>
      <c r="S131" s="56">
        <f t="shared" si="161"/>
        <v>0</v>
      </c>
      <c r="T131" s="54"/>
      <c r="U131" s="55"/>
      <c r="V131" s="350">
        <f t="shared" si="162"/>
        <v>0</v>
      </c>
      <c r="W131" s="371">
        <f t="shared" si="163"/>
        <v>0</v>
      </c>
      <c r="X131" s="355">
        <f t="shared" si="164"/>
        <v>0</v>
      </c>
      <c r="Y131" s="433">
        <f t="shared" si="108"/>
        <v>0</v>
      </c>
      <c r="Z131" s="438">
        <v>0</v>
      </c>
      <c r="AA131" s="379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118" t="s">
        <v>24</v>
      </c>
      <c r="B132" s="119" t="s">
        <v>194</v>
      </c>
      <c r="C132" s="179" t="s">
        <v>267</v>
      </c>
      <c r="D132" s="53" t="s">
        <v>193</v>
      </c>
      <c r="E132" s="54"/>
      <c r="F132" s="55"/>
      <c r="G132" s="56">
        <f t="shared" si="157"/>
        <v>0</v>
      </c>
      <c r="H132" s="54"/>
      <c r="I132" s="55"/>
      <c r="J132" s="56">
        <f t="shared" si="158"/>
        <v>0</v>
      </c>
      <c r="K132" s="128"/>
      <c r="L132" s="129"/>
      <c r="M132" s="56">
        <f t="shared" si="159"/>
        <v>0</v>
      </c>
      <c r="N132" s="128"/>
      <c r="O132" s="129"/>
      <c r="P132" s="56">
        <f t="shared" si="160"/>
        <v>0</v>
      </c>
      <c r="Q132" s="128"/>
      <c r="R132" s="129"/>
      <c r="S132" s="56">
        <f t="shared" si="161"/>
        <v>0</v>
      </c>
      <c r="T132" s="128"/>
      <c r="U132" s="129"/>
      <c r="V132" s="350">
        <f t="shared" si="162"/>
        <v>0</v>
      </c>
      <c r="W132" s="371">
        <f t="shared" si="163"/>
        <v>0</v>
      </c>
      <c r="X132" s="355">
        <f t="shared" si="164"/>
        <v>0</v>
      </c>
      <c r="Y132" s="433">
        <f t="shared" si="108"/>
        <v>0</v>
      </c>
      <c r="Z132" s="438">
        <v>0</v>
      </c>
      <c r="AA132" s="379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118" t="s">
        <v>24</v>
      </c>
      <c r="B133" s="119" t="s">
        <v>195</v>
      </c>
      <c r="C133" s="127" t="s">
        <v>196</v>
      </c>
      <c r="D133" s="53" t="s">
        <v>193</v>
      </c>
      <c r="E133" s="54"/>
      <c r="F133" s="55"/>
      <c r="G133" s="56">
        <f t="shared" si="157"/>
        <v>0</v>
      </c>
      <c r="H133" s="54"/>
      <c r="I133" s="55"/>
      <c r="J133" s="56">
        <f t="shared" si="158"/>
        <v>0</v>
      </c>
      <c r="K133" s="54"/>
      <c r="L133" s="55"/>
      <c r="M133" s="56">
        <f t="shared" si="159"/>
        <v>0</v>
      </c>
      <c r="N133" s="54"/>
      <c r="O133" s="55"/>
      <c r="P133" s="56">
        <f t="shared" si="160"/>
        <v>0</v>
      </c>
      <c r="Q133" s="54"/>
      <c r="R133" s="55"/>
      <c r="S133" s="56">
        <f t="shared" si="161"/>
        <v>0</v>
      </c>
      <c r="T133" s="54"/>
      <c r="U133" s="55"/>
      <c r="V133" s="350">
        <f t="shared" si="162"/>
        <v>0</v>
      </c>
      <c r="W133" s="354">
        <f t="shared" si="163"/>
        <v>0</v>
      </c>
      <c r="X133" s="355">
        <f t="shared" si="164"/>
        <v>0</v>
      </c>
      <c r="Y133" s="433">
        <f t="shared" si="108"/>
        <v>0</v>
      </c>
      <c r="Z133" s="438">
        <v>0</v>
      </c>
      <c r="AA133" s="379"/>
      <c r="AB133" s="59"/>
      <c r="AC133" s="59"/>
      <c r="AD133" s="59"/>
      <c r="AE133" s="59"/>
      <c r="AF133" s="59"/>
      <c r="AG133" s="59"/>
    </row>
    <row r="134" spans="1:33" ht="30" customHeight="1" thickBot="1" x14ac:dyDescent="0.25">
      <c r="A134" s="151" t="s">
        <v>24</v>
      </c>
      <c r="B134" s="152" t="s">
        <v>197</v>
      </c>
      <c r="C134" s="227" t="s">
        <v>198</v>
      </c>
      <c r="D134" s="62"/>
      <c r="E134" s="63"/>
      <c r="F134" s="64">
        <v>0.22</v>
      </c>
      <c r="G134" s="65">
        <f t="shared" si="157"/>
        <v>0</v>
      </c>
      <c r="H134" s="63"/>
      <c r="I134" s="64">
        <v>0.22</v>
      </c>
      <c r="J134" s="65">
        <f t="shared" si="158"/>
        <v>0</v>
      </c>
      <c r="K134" s="63"/>
      <c r="L134" s="64">
        <v>0.22</v>
      </c>
      <c r="M134" s="65">
        <f t="shared" si="159"/>
        <v>0</v>
      </c>
      <c r="N134" s="63"/>
      <c r="O134" s="64">
        <v>0.22</v>
      </c>
      <c r="P134" s="65">
        <f t="shared" si="160"/>
        <v>0</v>
      </c>
      <c r="Q134" s="63"/>
      <c r="R134" s="64">
        <v>0.22</v>
      </c>
      <c r="S134" s="65">
        <f t="shared" si="161"/>
        <v>0</v>
      </c>
      <c r="T134" s="63"/>
      <c r="U134" s="64">
        <v>0.22</v>
      </c>
      <c r="V134" s="368">
        <f t="shared" si="162"/>
        <v>0</v>
      </c>
      <c r="W134" s="357">
        <f t="shared" si="163"/>
        <v>0</v>
      </c>
      <c r="X134" s="358">
        <f t="shared" si="164"/>
        <v>0</v>
      </c>
      <c r="Y134" s="446">
        <f t="shared" si="108"/>
        <v>0</v>
      </c>
      <c r="Z134" s="448">
        <v>0</v>
      </c>
      <c r="AA134" s="447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219" t="s">
        <v>199</v>
      </c>
      <c r="B135" s="220"/>
      <c r="C135" s="221"/>
      <c r="D135" s="222"/>
      <c r="E135" s="115">
        <f>SUM(E129:E133)</f>
        <v>0</v>
      </c>
      <c r="F135" s="90"/>
      <c r="G135" s="115">
        <f>SUM(G129:G134)</f>
        <v>0</v>
      </c>
      <c r="H135" s="115">
        <f>SUM(H129:H133)</f>
        <v>0</v>
      </c>
      <c r="I135" s="90"/>
      <c r="J135" s="115">
        <f>SUM(J129:J134)</f>
        <v>0</v>
      </c>
      <c r="K135" s="115">
        <f>SUM(K129:K133)</f>
        <v>0</v>
      </c>
      <c r="L135" s="90"/>
      <c r="M135" s="115">
        <f>SUM(M129:M134)</f>
        <v>0</v>
      </c>
      <c r="N135" s="115">
        <f>SUM(N129:N133)</f>
        <v>0</v>
      </c>
      <c r="O135" s="90"/>
      <c r="P135" s="115">
        <f>SUM(P129:P134)</f>
        <v>0</v>
      </c>
      <c r="Q135" s="115">
        <f>SUM(Q129:Q133)</f>
        <v>0</v>
      </c>
      <c r="R135" s="90"/>
      <c r="S135" s="115">
        <f>SUM(S129:S134)</f>
        <v>0</v>
      </c>
      <c r="T135" s="115">
        <f>SUM(T129:T133)</f>
        <v>0</v>
      </c>
      <c r="U135" s="90"/>
      <c r="V135" s="367">
        <f>SUM(V129:V134)</f>
        <v>0</v>
      </c>
      <c r="W135" s="362">
        <f>SUM(W129:W134)</f>
        <v>0</v>
      </c>
      <c r="X135" s="363">
        <f>SUM(X129:X134)</f>
        <v>0</v>
      </c>
      <c r="Y135" s="363">
        <f t="shared" si="108"/>
        <v>0</v>
      </c>
      <c r="Z135" s="410">
        <v>0</v>
      </c>
      <c r="AA135" s="364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215" t="s">
        <v>21</v>
      </c>
      <c r="B136" s="121">
        <v>9</v>
      </c>
      <c r="C136" s="216" t="s">
        <v>200</v>
      </c>
      <c r="D136" s="217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65"/>
      <c r="X136" s="365"/>
      <c r="Y136" s="444"/>
      <c r="Z136" s="360"/>
      <c r="AA136" s="366"/>
      <c r="AB136" s="5"/>
      <c r="AC136" s="5"/>
      <c r="AD136" s="5"/>
      <c r="AE136" s="5"/>
      <c r="AF136" s="5"/>
      <c r="AG136" s="5"/>
    </row>
    <row r="137" spans="1:33" ht="30" customHeight="1" x14ac:dyDescent="0.2">
      <c r="A137" s="130" t="s">
        <v>24</v>
      </c>
      <c r="B137" s="131">
        <v>43839</v>
      </c>
      <c r="C137" s="408" t="s">
        <v>265</v>
      </c>
      <c r="D137" s="132" t="s">
        <v>213</v>
      </c>
      <c r="E137" s="133">
        <v>0</v>
      </c>
      <c r="F137" s="134"/>
      <c r="G137" s="135">
        <f t="shared" ref="G137:G142" si="165">E137*F137</f>
        <v>0</v>
      </c>
      <c r="H137" s="133">
        <v>0</v>
      </c>
      <c r="I137" s="134"/>
      <c r="J137" s="135">
        <f t="shared" ref="J137:J142" si="166">H137*I137</f>
        <v>0</v>
      </c>
      <c r="K137" s="136"/>
      <c r="L137" s="134"/>
      <c r="M137" s="135">
        <f t="shared" ref="M137:M142" si="167">K137*L137</f>
        <v>0</v>
      </c>
      <c r="N137" s="136"/>
      <c r="O137" s="134"/>
      <c r="P137" s="135">
        <f t="shared" ref="P137:P142" si="168">N137*O137</f>
        <v>0</v>
      </c>
      <c r="Q137" s="136"/>
      <c r="R137" s="134"/>
      <c r="S137" s="135">
        <f t="shared" ref="S137:S142" si="169">Q137*R137</f>
        <v>0</v>
      </c>
      <c r="T137" s="136"/>
      <c r="U137" s="134"/>
      <c r="V137" s="135">
        <f t="shared" ref="V137:V142" si="170">T137*U137</f>
        <v>0</v>
      </c>
      <c r="W137" s="137">
        <f t="shared" ref="W137:W142" si="171">G137+M137+S137</f>
        <v>0</v>
      </c>
      <c r="X137" s="274">
        <f t="shared" ref="X137:X142" si="172">J137+P137+V137</f>
        <v>0</v>
      </c>
      <c r="Y137" s="433">
        <f t="shared" si="108"/>
        <v>0</v>
      </c>
      <c r="Z137" s="437">
        <v>0</v>
      </c>
      <c r="AA137" s="460"/>
      <c r="AB137" s="58"/>
      <c r="AC137" s="59"/>
      <c r="AD137" s="59"/>
      <c r="AE137" s="59"/>
      <c r="AF137" s="59"/>
      <c r="AG137" s="59"/>
    </row>
    <row r="138" spans="1:33" ht="30" customHeight="1" x14ac:dyDescent="0.2">
      <c r="A138" s="50" t="s">
        <v>24</v>
      </c>
      <c r="B138" s="138">
        <v>43870</v>
      </c>
      <c r="C138" s="182" t="s">
        <v>266</v>
      </c>
      <c r="D138" s="139"/>
      <c r="E138" s="140"/>
      <c r="F138" s="55"/>
      <c r="G138" s="56">
        <f t="shared" si="165"/>
        <v>0</v>
      </c>
      <c r="H138" s="140"/>
      <c r="I138" s="55"/>
      <c r="J138" s="56">
        <f t="shared" si="166"/>
        <v>0</v>
      </c>
      <c r="K138" s="54"/>
      <c r="L138" s="55"/>
      <c r="M138" s="56">
        <f t="shared" si="167"/>
        <v>0</v>
      </c>
      <c r="N138" s="54"/>
      <c r="O138" s="55"/>
      <c r="P138" s="56">
        <f t="shared" si="168"/>
        <v>0</v>
      </c>
      <c r="Q138" s="54"/>
      <c r="R138" s="55"/>
      <c r="S138" s="56">
        <f t="shared" si="169"/>
        <v>0</v>
      </c>
      <c r="T138" s="54"/>
      <c r="U138" s="55"/>
      <c r="V138" s="56">
        <f t="shared" si="170"/>
        <v>0</v>
      </c>
      <c r="W138" s="57">
        <f t="shared" si="171"/>
        <v>0</v>
      </c>
      <c r="X138" s="274">
        <f t="shared" si="172"/>
        <v>0</v>
      </c>
      <c r="Y138" s="433">
        <f t="shared" si="108"/>
        <v>0</v>
      </c>
      <c r="Z138" s="438">
        <v>0</v>
      </c>
      <c r="AA138" s="255"/>
      <c r="AB138" s="59"/>
      <c r="AC138" s="59"/>
      <c r="AD138" s="59"/>
      <c r="AE138" s="59"/>
      <c r="AF138" s="59"/>
      <c r="AG138" s="59"/>
    </row>
    <row r="139" spans="1:33" ht="105" customHeight="1" x14ac:dyDescent="0.2">
      <c r="A139" s="50" t="s">
        <v>24</v>
      </c>
      <c r="B139" s="138">
        <v>43899</v>
      </c>
      <c r="C139" s="96" t="s">
        <v>329</v>
      </c>
      <c r="D139" s="139" t="s">
        <v>422</v>
      </c>
      <c r="E139" s="140">
        <v>1</v>
      </c>
      <c r="F139" s="55">
        <v>30000</v>
      </c>
      <c r="G139" s="56">
        <f t="shared" si="165"/>
        <v>30000</v>
      </c>
      <c r="H139" s="140">
        <v>1</v>
      </c>
      <c r="I139" s="55">
        <v>15000</v>
      </c>
      <c r="J139" s="56">
        <f t="shared" si="166"/>
        <v>15000</v>
      </c>
      <c r="K139" s="54"/>
      <c r="L139" s="55"/>
      <c r="M139" s="56">
        <f t="shared" si="167"/>
        <v>0</v>
      </c>
      <c r="N139" s="54"/>
      <c r="O139" s="55"/>
      <c r="P139" s="56">
        <f t="shared" si="168"/>
        <v>0</v>
      </c>
      <c r="Q139" s="54"/>
      <c r="R139" s="55"/>
      <c r="S139" s="56">
        <f t="shared" si="169"/>
        <v>0</v>
      </c>
      <c r="T139" s="54"/>
      <c r="U139" s="55"/>
      <c r="V139" s="56">
        <f t="shared" si="170"/>
        <v>0</v>
      </c>
      <c r="W139" s="57">
        <f t="shared" si="171"/>
        <v>30000</v>
      </c>
      <c r="X139" s="274">
        <f t="shared" si="172"/>
        <v>15000</v>
      </c>
      <c r="Y139" s="433">
        <f t="shared" si="108"/>
        <v>15000</v>
      </c>
      <c r="Z139" s="438">
        <f t="shared" ref="Z139" si="173">Y139/W139</f>
        <v>0.5</v>
      </c>
      <c r="AA139" s="470" t="s">
        <v>474</v>
      </c>
      <c r="AB139" s="59"/>
      <c r="AC139" s="59"/>
      <c r="AD139" s="59"/>
      <c r="AE139" s="59"/>
      <c r="AF139" s="59"/>
      <c r="AG139" s="59"/>
    </row>
    <row r="140" spans="1:33" ht="30.75" customHeight="1" x14ac:dyDescent="0.2">
      <c r="A140" s="50" t="s">
        <v>24</v>
      </c>
      <c r="B140" s="138">
        <v>43930</v>
      </c>
      <c r="C140" s="96" t="s">
        <v>330</v>
      </c>
      <c r="D140" s="139" t="s">
        <v>88</v>
      </c>
      <c r="E140" s="140">
        <v>0</v>
      </c>
      <c r="F140" s="55"/>
      <c r="G140" s="56">
        <f t="shared" si="165"/>
        <v>0</v>
      </c>
      <c r="H140" s="140">
        <v>0</v>
      </c>
      <c r="I140" s="55"/>
      <c r="J140" s="56">
        <v>0</v>
      </c>
      <c r="K140" s="54"/>
      <c r="L140" s="55"/>
      <c r="M140" s="56">
        <f t="shared" si="167"/>
        <v>0</v>
      </c>
      <c r="N140" s="54"/>
      <c r="O140" s="55"/>
      <c r="P140" s="56">
        <f t="shared" si="168"/>
        <v>0</v>
      </c>
      <c r="Q140" s="54"/>
      <c r="R140" s="55"/>
      <c r="S140" s="56">
        <f t="shared" si="169"/>
        <v>0</v>
      </c>
      <c r="T140" s="54"/>
      <c r="U140" s="55"/>
      <c r="V140" s="56">
        <f t="shared" si="170"/>
        <v>0</v>
      </c>
      <c r="W140" s="57">
        <f t="shared" si="171"/>
        <v>0</v>
      </c>
      <c r="X140" s="274">
        <f t="shared" si="172"/>
        <v>0</v>
      </c>
      <c r="Y140" s="433">
        <f t="shared" si="108"/>
        <v>0</v>
      </c>
      <c r="Z140" s="438">
        <v>0</v>
      </c>
      <c r="AA140" s="255"/>
      <c r="AB140" s="59"/>
      <c r="AC140" s="59"/>
      <c r="AD140" s="59"/>
      <c r="AE140" s="59"/>
      <c r="AF140" s="59"/>
      <c r="AG140" s="59"/>
    </row>
    <row r="141" spans="1:33" ht="30" customHeight="1" x14ac:dyDescent="0.2">
      <c r="A141" s="60" t="s">
        <v>24</v>
      </c>
      <c r="B141" s="138">
        <v>43960</v>
      </c>
      <c r="C141" s="88" t="s">
        <v>201</v>
      </c>
      <c r="D141" s="141"/>
      <c r="E141" s="142"/>
      <c r="F141" s="64"/>
      <c r="G141" s="65">
        <f t="shared" si="165"/>
        <v>0</v>
      </c>
      <c r="H141" s="142"/>
      <c r="I141" s="64"/>
      <c r="J141" s="65">
        <f t="shared" si="166"/>
        <v>0</v>
      </c>
      <c r="K141" s="63"/>
      <c r="L141" s="64"/>
      <c r="M141" s="65">
        <f t="shared" si="167"/>
        <v>0</v>
      </c>
      <c r="N141" s="63"/>
      <c r="O141" s="64"/>
      <c r="P141" s="65">
        <f t="shared" si="168"/>
        <v>0</v>
      </c>
      <c r="Q141" s="63"/>
      <c r="R141" s="64"/>
      <c r="S141" s="65">
        <f t="shared" si="169"/>
        <v>0</v>
      </c>
      <c r="T141" s="63"/>
      <c r="U141" s="64"/>
      <c r="V141" s="65">
        <f t="shared" si="170"/>
        <v>0</v>
      </c>
      <c r="W141" s="66">
        <f t="shared" si="171"/>
        <v>0</v>
      </c>
      <c r="X141" s="274">
        <f t="shared" si="172"/>
        <v>0</v>
      </c>
      <c r="Y141" s="433">
        <f t="shared" si="108"/>
        <v>0</v>
      </c>
      <c r="Z141" s="438">
        <v>0</v>
      </c>
      <c r="AA141" s="256"/>
      <c r="AB141" s="59"/>
      <c r="AC141" s="59"/>
      <c r="AD141" s="59"/>
      <c r="AE141" s="59"/>
      <c r="AF141" s="59"/>
      <c r="AG141" s="59"/>
    </row>
    <row r="142" spans="1:33" ht="30" customHeight="1" thickBot="1" x14ac:dyDescent="0.25">
      <c r="A142" s="60" t="s">
        <v>24</v>
      </c>
      <c r="B142" s="138">
        <v>43991</v>
      </c>
      <c r="C142" s="125" t="s">
        <v>202</v>
      </c>
      <c r="D142" s="74"/>
      <c r="E142" s="63"/>
      <c r="F142" s="64">
        <v>0.22</v>
      </c>
      <c r="G142" s="65">
        <f t="shared" si="165"/>
        <v>0</v>
      </c>
      <c r="H142" s="63"/>
      <c r="I142" s="64">
        <v>0.22</v>
      </c>
      <c r="J142" s="65">
        <f t="shared" si="166"/>
        <v>0</v>
      </c>
      <c r="K142" s="63"/>
      <c r="L142" s="64">
        <v>0.22</v>
      </c>
      <c r="M142" s="65">
        <f t="shared" si="167"/>
        <v>0</v>
      </c>
      <c r="N142" s="63"/>
      <c r="O142" s="64">
        <v>0.22</v>
      </c>
      <c r="P142" s="65">
        <f t="shared" si="168"/>
        <v>0</v>
      </c>
      <c r="Q142" s="63"/>
      <c r="R142" s="64">
        <v>0.22</v>
      </c>
      <c r="S142" s="65">
        <f t="shared" si="169"/>
        <v>0</v>
      </c>
      <c r="T142" s="63"/>
      <c r="U142" s="64">
        <v>0.22</v>
      </c>
      <c r="V142" s="65">
        <f t="shared" si="170"/>
        <v>0</v>
      </c>
      <c r="W142" s="66">
        <f t="shared" si="171"/>
        <v>0</v>
      </c>
      <c r="X142" s="278">
        <f t="shared" si="172"/>
        <v>0</v>
      </c>
      <c r="Y142" s="434">
        <f t="shared" si="108"/>
        <v>0</v>
      </c>
      <c r="Z142" s="448">
        <v>0</v>
      </c>
      <c r="AA142" s="256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11" t="s">
        <v>203</v>
      </c>
      <c r="B143" s="112"/>
      <c r="C143" s="113"/>
      <c r="D143" s="114"/>
      <c r="E143" s="115">
        <f>SUM(E137:E141)</f>
        <v>1</v>
      </c>
      <c r="F143" s="90"/>
      <c r="G143" s="89">
        <f>SUM(G137:G142)</f>
        <v>30000</v>
      </c>
      <c r="H143" s="115">
        <f>SUM(H137:H141)</f>
        <v>1</v>
      </c>
      <c r="I143" s="90"/>
      <c r="J143" s="89">
        <f>SUM(J137:J142)</f>
        <v>15000</v>
      </c>
      <c r="K143" s="91">
        <f>SUM(K137:K141)</f>
        <v>0</v>
      </c>
      <c r="L143" s="90"/>
      <c r="M143" s="89">
        <f>SUM(M137:M142)</f>
        <v>0</v>
      </c>
      <c r="N143" s="91">
        <f>SUM(N137:N141)</f>
        <v>0</v>
      </c>
      <c r="O143" s="90"/>
      <c r="P143" s="89">
        <f>SUM(P137:P142)</f>
        <v>0</v>
      </c>
      <c r="Q143" s="91">
        <f>SUM(Q137:Q141)</f>
        <v>0</v>
      </c>
      <c r="R143" s="90"/>
      <c r="S143" s="89">
        <f>SUM(S137:S142)</f>
        <v>0</v>
      </c>
      <c r="T143" s="91">
        <f>SUM(T137:T141)</f>
        <v>0</v>
      </c>
      <c r="U143" s="90"/>
      <c r="V143" s="315">
        <f>SUM(V137:V142)</f>
        <v>0</v>
      </c>
      <c r="W143" s="362">
        <f>SUM(W137:W142)</f>
        <v>30000</v>
      </c>
      <c r="X143" s="363">
        <f>SUM(X137:X142)</f>
        <v>15000</v>
      </c>
      <c r="Y143" s="363">
        <f t="shared" si="108"/>
        <v>15000</v>
      </c>
      <c r="Z143" s="410">
        <f>Y143/W143</f>
        <v>0.5</v>
      </c>
      <c r="AA143" s="364"/>
      <c r="AB143" s="5"/>
      <c r="AC143" s="5"/>
      <c r="AD143" s="5"/>
      <c r="AE143" s="5"/>
      <c r="AF143" s="5"/>
      <c r="AG143" s="5"/>
    </row>
    <row r="144" spans="1:33" ht="30" customHeight="1" thickBot="1" x14ac:dyDescent="0.25">
      <c r="A144" s="120" t="s">
        <v>21</v>
      </c>
      <c r="B144" s="93">
        <v>10</v>
      </c>
      <c r="C144" s="126" t="s">
        <v>204</v>
      </c>
      <c r="D144" s="11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60"/>
      <c r="X144" s="360"/>
      <c r="Y144" s="324"/>
      <c r="Z144" s="360"/>
      <c r="AA144" s="361"/>
      <c r="AB144" s="5"/>
      <c r="AC144" s="5"/>
      <c r="AD144" s="5"/>
      <c r="AE144" s="5"/>
      <c r="AF144" s="5"/>
      <c r="AG144" s="5"/>
    </row>
    <row r="145" spans="1:33" ht="30" customHeight="1" x14ac:dyDescent="0.2">
      <c r="A145" s="50" t="s">
        <v>24</v>
      </c>
      <c r="B145" s="138">
        <v>43840</v>
      </c>
      <c r="C145" s="143" t="s">
        <v>205</v>
      </c>
      <c r="D145" s="132"/>
      <c r="E145" s="144"/>
      <c r="F145" s="85"/>
      <c r="G145" s="86">
        <f t="shared" ref="G145:G149" si="174">E145*F145</f>
        <v>0</v>
      </c>
      <c r="H145" s="144"/>
      <c r="I145" s="85"/>
      <c r="J145" s="86">
        <f t="shared" ref="J145:J149" si="175">H145*I145</f>
        <v>0</v>
      </c>
      <c r="K145" s="84"/>
      <c r="L145" s="85"/>
      <c r="M145" s="86">
        <f t="shared" ref="M145:M149" si="176">K145*L145</f>
        <v>0</v>
      </c>
      <c r="N145" s="84"/>
      <c r="O145" s="85"/>
      <c r="P145" s="86">
        <f t="shared" ref="P145:P149" si="177">N145*O145</f>
        <v>0</v>
      </c>
      <c r="Q145" s="84"/>
      <c r="R145" s="85"/>
      <c r="S145" s="86">
        <f t="shared" ref="S145:S149" si="178">Q145*R145</f>
        <v>0</v>
      </c>
      <c r="T145" s="84"/>
      <c r="U145" s="85"/>
      <c r="V145" s="372">
        <f t="shared" ref="V145:V149" si="179">T145*U145</f>
        <v>0</v>
      </c>
      <c r="W145" s="373">
        <f>G145+M145+S145</f>
        <v>0</v>
      </c>
      <c r="X145" s="370">
        <f t="shared" ref="X145:X149" si="180">J145+P145+V145</f>
        <v>0</v>
      </c>
      <c r="Y145" s="445">
        <f t="shared" si="108"/>
        <v>0</v>
      </c>
      <c r="Z145" s="462">
        <v>0</v>
      </c>
      <c r="AA145" s="377"/>
      <c r="AB145" s="59"/>
      <c r="AC145" s="59"/>
      <c r="AD145" s="59"/>
      <c r="AE145" s="59"/>
      <c r="AF145" s="59"/>
      <c r="AG145" s="59"/>
    </row>
    <row r="146" spans="1:33" ht="30" customHeight="1" x14ac:dyDescent="0.2">
      <c r="A146" s="50" t="s">
        <v>24</v>
      </c>
      <c r="B146" s="138">
        <v>43871</v>
      </c>
      <c r="C146" s="143" t="s">
        <v>205</v>
      </c>
      <c r="D146" s="139"/>
      <c r="E146" s="140"/>
      <c r="F146" s="55"/>
      <c r="G146" s="56">
        <f t="shared" si="174"/>
        <v>0</v>
      </c>
      <c r="H146" s="140"/>
      <c r="I146" s="55"/>
      <c r="J146" s="56">
        <f t="shared" si="175"/>
        <v>0</v>
      </c>
      <c r="K146" s="54"/>
      <c r="L146" s="55"/>
      <c r="M146" s="56">
        <f t="shared" si="176"/>
        <v>0</v>
      </c>
      <c r="N146" s="54"/>
      <c r="O146" s="55"/>
      <c r="P146" s="56">
        <f t="shared" si="177"/>
        <v>0</v>
      </c>
      <c r="Q146" s="54"/>
      <c r="R146" s="55"/>
      <c r="S146" s="56">
        <f t="shared" si="178"/>
        <v>0</v>
      </c>
      <c r="T146" s="54"/>
      <c r="U146" s="55"/>
      <c r="V146" s="350">
        <f t="shared" si="179"/>
        <v>0</v>
      </c>
      <c r="W146" s="354">
        <f>G146+M146+S146</f>
        <v>0</v>
      </c>
      <c r="X146" s="355">
        <f t="shared" si="180"/>
        <v>0</v>
      </c>
      <c r="Y146" s="433">
        <f t="shared" si="108"/>
        <v>0</v>
      </c>
      <c r="Z146" s="463">
        <v>0</v>
      </c>
      <c r="AA146" s="379"/>
      <c r="AB146" s="59"/>
      <c r="AC146" s="59"/>
      <c r="AD146" s="59"/>
      <c r="AE146" s="59"/>
      <c r="AF146" s="59"/>
      <c r="AG146" s="59"/>
    </row>
    <row r="147" spans="1:33" ht="30" customHeight="1" x14ac:dyDescent="0.2">
      <c r="A147" s="50" t="s">
        <v>24</v>
      </c>
      <c r="B147" s="138">
        <v>43900</v>
      </c>
      <c r="C147" s="180" t="s">
        <v>205</v>
      </c>
      <c r="D147" s="139"/>
      <c r="E147" s="140"/>
      <c r="F147" s="55"/>
      <c r="G147" s="56">
        <f t="shared" si="174"/>
        <v>0</v>
      </c>
      <c r="H147" s="140"/>
      <c r="I147" s="55"/>
      <c r="J147" s="56">
        <f t="shared" si="175"/>
        <v>0</v>
      </c>
      <c r="K147" s="54"/>
      <c r="L147" s="55"/>
      <c r="M147" s="56">
        <f t="shared" si="176"/>
        <v>0</v>
      </c>
      <c r="N147" s="54"/>
      <c r="O147" s="55"/>
      <c r="P147" s="56">
        <f t="shared" si="177"/>
        <v>0</v>
      </c>
      <c r="Q147" s="54"/>
      <c r="R147" s="55"/>
      <c r="S147" s="56">
        <f t="shared" si="178"/>
        <v>0</v>
      </c>
      <c r="T147" s="54"/>
      <c r="U147" s="55"/>
      <c r="V147" s="350">
        <f t="shared" si="179"/>
        <v>0</v>
      </c>
      <c r="W147" s="354">
        <f>G147+M147+S147</f>
        <v>0</v>
      </c>
      <c r="X147" s="355">
        <f t="shared" si="180"/>
        <v>0</v>
      </c>
      <c r="Y147" s="433">
        <f t="shared" si="108"/>
        <v>0</v>
      </c>
      <c r="Z147" s="463">
        <v>0</v>
      </c>
      <c r="AA147" s="379"/>
      <c r="AB147" s="59"/>
      <c r="AC147" s="59"/>
      <c r="AD147" s="59"/>
      <c r="AE147" s="59"/>
      <c r="AF147" s="59"/>
      <c r="AG147" s="59"/>
    </row>
    <row r="148" spans="1:33" ht="30" customHeight="1" thickBot="1" x14ac:dyDescent="0.25">
      <c r="A148" s="60" t="s">
        <v>24</v>
      </c>
      <c r="B148" s="145">
        <v>43931</v>
      </c>
      <c r="C148" s="181" t="s">
        <v>264</v>
      </c>
      <c r="D148" s="141" t="s">
        <v>27</v>
      </c>
      <c r="E148" s="142"/>
      <c r="F148" s="64"/>
      <c r="G148" s="56">
        <f t="shared" si="174"/>
        <v>0</v>
      </c>
      <c r="H148" s="142"/>
      <c r="I148" s="64"/>
      <c r="J148" s="56">
        <f t="shared" si="175"/>
        <v>0</v>
      </c>
      <c r="K148" s="63"/>
      <c r="L148" s="64"/>
      <c r="M148" s="65">
        <f t="shared" si="176"/>
        <v>0</v>
      </c>
      <c r="N148" s="63"/>
      <c r="O148" s="64"/>
      <c r="P148" s="65">
        <f t="shared" si="177"/>
        <v>0</v>
      </c>
      <c r="Q148" s="63"/>
      <c r="R148" s="64"/>
      <c r="S148" s="65">
        <f t="shared" si="178"/>
        <v>0</v>
      </c>
      <c r="T148" s="63"/>
      <c r="U148" s="64"/>
      <c r="V148" s="368">
        <f t="shared" si="179"/>
        <v>0</v>
      </c>
      <c r="W148" s="374">
        <f>G148+M148+S148</f>
        <v>0</v>
      </c>
      <c r="X148" s="355">
        <f t="shared" si="180"/>
        <v>0</v>
      </c>
      <c r="Y148" s="433">
        <f t="shared" si="108"/>
        <v>0</v>
      </c>
      <c r="Z148" s="464">
        <v>0</v>
      </c>
      <c r="AA148" s="380"/>
      <c r="AB148" s="59"/>
      <c r="AC148" s="59"/>
      <c r="AD148" s="59"/>
      <c r="AE148" s="59"/>
      <c r="AF148" s="59"/>
      <c r="AG148" s="59"/>
    </row>
    <row r="149" spans="1:33" ht="30" customHeight="1" thickBot="1" x14ac:dyDescent="0.25">
      <c r="A149" s="60" t="s">
        <v>24</v>
      </c>
      <c r="B149" s="146">
        <v>43961</v>
      </c>
      <c r="C149" s="125" t="s">
        <v>206</v>
      </c>
      <c r="D149" s="147"/>
      <c r="E149" s="63"/>
      <c r="F149" s="64">
        <v>0.22</v>
      </c>
      <c r="G149" s="65">
        <f t="shared" si="174"/>
        <v>0</v>
      </c>
      <c r="H149" s="63"/>
      <c r="I149" s="64">
        <v>0.22</v>
      </c>
      <c r="J149" s="65">
        <f t="shared" si="175"/>
        <v>0</v>
      </c>
      <c r="K149" s="63"/>
      <c r="L149" s="64">
        <v>0.22</v>
      </c>
      <c r="M149" s="65">
        <f t="shared" si="176"/>
        <v>0</v>
      </c>
      <c r="N149" s="63"/>
      <c r="O149" s="64">
        <v>0.22</v>
      </c>
      <c r="P149" s="65">
        <f t="shared" si="177"/>
        <v>0</v>
      </c>
      <c r="Q149" s="63"/>
      <c r="R149" s="64">
        <v>0.22</v>
      </c>
      <c r="S149" s="65">
        <f t="shared" si="178"/>
        <v>0</v>
      </c>
      <c r="T149" s="63"/>
      <c r="U149" s="64">
        <v>0.22</v>
      </c>
      <c r="V149" s="368">
        <f t="shared" si="179"/>
        <v>0</v>
      </c>
      <c r="W149" s="357">
        <f>G149+M149+S149</f>
        <v>0</v>
      </c>
      <c r="X149" s="358">
        <f t="shared" si="180"/>
        <v>0</v>
      </c>
      <c r="Y149" s="358">
        <f t="shared" si="108"/>
        <v>0</v>
      </c>
      <c r="Z149" s="356">
        <v>0</v>
      </c>
      <c r="AA149" s="375"/>
      <c r="AB149" s="5"/>
      <c r="AC149" s="5"/>
      <c r="AD149" s="5"/>
      <c r="AE149" s="5"/>
      <c r="AF149" s="5"/>
      <c r="AG149" s="5"/>
    </row>
    <row r="150" spans="1:33" ht="30" customHeight="1" thickBot="1" x14ac:dyDescent="0.25">
      <c r="A150" s="111" t="s">
        <v>207</v>
      </c>
      <c r="B150" s="112"/>
      <c r="C150" s="113"/>
      <c r="D150" s="114"/>
      <c r="E150" s="115">
        <f>SUM(E145:E148)</f>
        <v>0</v>
      </c>
      <c r="F150" s="90"/>
      <c r="G150" s="89">
        <f>SUM(G145:G149)</f>
        <v>0</v>
      </c>
      <c r="H150" s="115">
        <f>SUM(H145:H148)</f>
        <v>0</v>
      </c>
      <c r="I150" s="90"/>
      <c r="J150" s="89">
        <f>SUM(J145:J149)</f>
        <v>0</v>
      </c>
      <c r="K150" s="91">
        <f>SUM(K145:K148)</f>
        <v>0</v>
      </c>
      <c r="L150" s="90"/>
      <c r="M150" s="89">
        <f>SUM(M145:M149)</f>
        <v>0</v>
      </c>
      <c r="N150" s="91">
        <f>SUM(N145:N148)</f>
        <v>0</v>
      </c>
      <c r="O150" s="90"/>
      <c r="P150" s="89">
        <f>SUM(P145:P149)</f>
        <v>0</v>
      </c>
      <c r="Q150" s="91">
        <f>SUM(Q145:Q148)</f>
        <v>0</v>
      </c>
      <c r="R150" s="90"/>
      <c r="S150" s="89">
        <f>SUM(S145:S149)</f>
        <v>0</v>
      </c>
      <c r="T150" s="91">
        <f>SUM(T145:T148)</f>
        <v>0</v>
      </c>
      <c r="U150" s="90"/>
      <c r="V150" s="315">
        <f>SUM(V145:V149)</f>
        <v>0</v>
      </c>
      <c r="W150" s="362">
        <f>SUM(W145:W149)</f>
        <v>0</v>
      </c>
      <c r="X150" s="363">
        <f>SUM(X145:X149)</f>
        <v>0</v>
      </c>
      <c r="Y150" s="363">
        <f t="shared" ref="Y150:Y185" si="181">W150-X150</f>
        <v>0</v>
      </c>
      <c r="Z150" s="363">
        <v>0</v>
      </c>
      <c r="AA150" s="364"/>
      <c r="AB150" s="5"/>
      <c r="AC150" s="5"/>
      <c r="AD150" s="5"/>
      <c r="AE150" s="5"/>
      <c r="AF150" s="5"/>
      <c r="AG150" s="5"/>
    </row>
    <row r="151" spans="1:33" ht="30" customHeight="1" thickBot="1" x14ac:dyDescent="0.25">
      <c r="A151" s="120" t="s">
        <v>21</v>
      </c>
      <c r="B151" s="93">
        <v>11</v>
      </c>
      <c r="C151" s="122" t="s">
        <v>208</v>
      </c>
      <c r="D151" s="11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60"/>
      <c r="X151" s="360"/>
      <c r="Y151" s="324"/>
      <c r="Z151" s="360"/>
      <c r="AA151" s="361"/>
      <c r="AB151" s="5"/>
      <c r="AC151" s="5"/>
      <c r="AD151" s="5"/>
      <c r="AE151" s="5"/>
      <c r="AF151" s="5"/>
      <c r="AG151" s="5"/>
    </row>
    <row r="152" spans="1:33" ht="30" customHeight="1" x14ac:dyDescent="0.2">
      <c r="A152" s="148" t="s">
        <v>24</v>
      </c>
      <c r="B152" s="138">
        <v>43841</v>
      </c>
      <c r="C152" s="143" t="s">
        <v>209</v>
      </c>
      <c r="D152" s="83" t="s">
        <v>58</v>
      </c>
      <c r="E152" s="84"/>
      <c r="F152" s="85"/>
      <c r="G152" s="86">
        <f t="shared" ref="G152" si="182">E152*F152</f>
        <v>0</v>
      </c>
      <c r="H152" s="84"/>
      <c r="I152" s="85"/>
      <c r="J152" s="86">
        <f t="shared" ref="J152" si="183">H152*I152</f>
        <v>0</v>
      </c>
      <c r="K152" s="84"/>
      <c r="L152" s="85"/>
      <c r="M152" s="86">
        <f t="shared" ref="M152" si="184">K152*L152</f>
        <v>0</v>
      </c>
      <c r="N152" s="84"/>
      <c r="O152" s="85"/>
      <c r="P152" s="86">
        <f t="shared" ref="P152" si="185">N152*O152</f>
        <v>0</v>
      </c>
      <c r="Q152" s="84"/>
      <c r="R152" s="85"/>
      <c r="S152" s="86">
        <f t="shared" ref="S152" si="186">Q152*R152</f>
        <v>0</v>
      </c>
      <c r="T152" s="84"/>
      <c r="U152" s="85"/>
      <c r="V152" s="372">
        <f t="shared" ref="V152" si="187">T152*U152</f>
        <v>0</v>
      </c>
      <c r="W152" s="373">
        <f>G152+M152+S152</f>
        <v>0</v>
      </c>
      <c r="X152" s="370">
        <f t="shared" ref="X152:X153" si="188">J152+P152+V152</f>
        <v>0</v>
      </c>
      <c r="Y152" s="445">
        <f t="shared" si="181"/>
        <v>0</v>
      </c>
      <c r="Z152" s="437">
        <v>0</v>
      </c>
      <c r="AA152" s="377"/>
      <c r="AB152" s="59"/>
      <c r="AC152" s="59"/>
      <c r="AD152" s="59"/>
      <c r="AE152" s="59"/>
      <c r="AF152" s="59"/>
      <c r="AG152" s="59"/>
    </row>
    <row r="153" spans="1:33" ht="30" customHeight="1" thickBot="1" x14ac:dyDescent="0.25">
      <c r="A153" s="149" t="s">
        <v>24</v>
      </c>
      <c r="B153" s="138">
        <v>43872</v>
      </c>
      <c r="C153" s="88" t="s">
        <v>209</v>
      </c>
      <c r="D153" s="62" t="s">
        <v>58</v>
      </c>
      <c r="E153" s="63"/>
      <c r="F153" s="64"/>
      <c r="G153" s="56">
        <f>E153*F153</f>
        <v>0</v>
      </c>
      <c r="H153" s="63"/>
      <c r="I153" s="64"/>
      <c r="J153" s="56">
        <f>H153*I153</f>
        <v>0</v>
      </c>
      <c r="K153" s="63"/>
      <c r="L153" s="64"/>
      <c r="M153" s="65">
        <f>K153*L153</f>
        <v>0</v>
      </c>
      <c r="N153" s="63"/>
      <c r="O153" s="64"/>
      <c r="P153" s="65">
        <f>N153*O153</f>
        <v>0</v>
      </c>
      <c r="Q153" s="63"/>
      <c r="R153" s="64"/>
      <c r="S153" s="65">
        <f>Q153*R153</f>
        <v>0</v>
      </c>
      <c r="T153" s="63"/>
      <c r="U153" s="64"/>
      <c r="V153" s="368">
        <f>T153*U153</f>
        <v>0</v>
      </c>
      <c r="W153" s="376">
        <f>G153+M153+S153</f>
        <v>0</v>
      </c>
      <c r="X153" s="358">
        <f t="shared" si="188"/>
        <v>0</v>
      </c>
      <c r="Y153" s="446">
        <f t="shared" si="181"/>
        <v>0</v>
      </c>
      <c r="Z153" s="448">
        <v>0</v>
      </c>
      <c r="AA153" s="447"/>
      <c r="AB153" s="58"/>
      <c r="AC153" s="59"/>
      <c r="AD153" s="59"/>
      <c r="AE153" s="59"/>
      <c r="AF153" s="59"/>
      <c r="AG153" s="59"/>
    </row>
    <row r="154" spans="1:33" ht="30" customHeight="1" thickBot="1" x14ac:dyDescent="0.25">
      <c r="A154" s="532" t="s">
        <v>210</v>
      </c>
      <c r="B154" s="533"/>
      <c r="C154" s="533"/>
      <c r="D154" s="534"/>
      <c r="E154" s="115">
        <f>SUM(E152:E153)</f>
        <v>0</v>
      </c>
      <c r="F154" s="90"/>
      <c r="G154" s="89">
        <f>SUM(G152:G153)</f>
        <v>0</v>
      </c>
      <c r="H154" s="115">
        <f>SUM(H152:H153)</f>
        <v>0</v>
      </c>
      <c r="I154" s="90"/>
      <c r="J154" s="89">
        <f>SUM(J152:J153)</f>
        <v>0</v>
      </c>
      <c r="K154" s="91">
        <f>SUM(K152:K153)</f>
        <v>0</v>
      </c>
      <c r="L154" s="90"/>
      <c r="M154" s="89">
        <f>SUM(M152:M153)</f>
        <v>0</v>
      </c>
      <c r="N154" s="91">
        <f>SUM(N152:N153)</f>
        <v>0</v>
      </c>
      <c r="O154" s="90"/>
      <c r="P154" s="89">
        <f>SUM(P152:P153)</f>
        <v>0</v>
      </c>
      <c r="Q154" s="91">
        <f>SUM(Q152:Q153)</f>
        <v>0</v>
      </c>
      <c r="R154" s="90"/>
      <c r="S154" s="89">
        <f>SUM(S152:S153)</f>
        <v>0</v>
      </c>
      <c r="T154" s="91">
        <f>SUM(T152:T153)</f>
        <v>0</v>
      </c>
      <c r="U154" s="90"/>
      <c r="V154" s="315">
        <f>SUM(V152:V153)</f>
        <v>0</v>
      </c>
      <c r="W154" s="362">
        <f>SUM(W152:W153)</f>
        <v>0</v>
      </c>
      <c r="X154" s="363">
        <f>SUM(X152:X153)</f>
        <v>0</v>
      </c>
      <c r="Y154" s="363">
        <f t="shared" si="181"/>
        <v>0</v>
      </c>
      <c r="Z154" s="363">
        <v>0</v>
      </c>
      <c r="AA154" s="364"/>
      <c r="AB154" s="5"/>
      <c r="AC154" s="5"/>
      <c r="AD154" s="5"/>
      <c r="AE154" s="5"/>
      <c r="AF154" s="5"/>
      <c r="AG154" s="5"/>
    </row>
    <row r="155" spans="1:33" ht="30" customHeight="1" thickBot="1" x14ac:dyDescent="0.25">
      <c r="A155" s="92" t="s">
        <v>21</v>
      </c>
      <c r="B155" s="93">
        <v>12</v>
      </c>
      <c r="C155" s="94" t="s">
        <v>211</v>
      </c>
      <c r="D155" s="20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60"/>
      <c r="X155" s="360"/>
      <c r="Y155" s="324"/>
      <c r="Z155" s="360"/>
      <c r="AA155" s="361"/>
      <c r="AB155" s="5"/>
      <c r="AC155" s="5"/>
      <c r="AD155" s="5"/>
      <c r="AE155" s="5"/>
      <c r="AF155" s="5"/>
      <c r="AG155" s="5"/>
    </row>
    <row r="156" spans="1:33" ht="30" customHeight="1" x14ac:dyDescent="0.2">
      <c r="A156" s="81" t="s">
        <v>24</v>
      </c>
      <c r="B156" s="150">
        <v>43842</v>
      </c>
      <c r="C156" s="207" t="s">
        <v>212</v>
      </c>
      <c r="D156" s="210" t="s">
        <v>213</v>
      </c>
      <c r="E156" s="144"/>
      <c r="F156" s="85"/>
      <c r="G156" s="86">
        <f t="shared" ref="G156:G158" si="189">E156*F156</f>
        <v>0</v>
      </c>
      <c r="H156" s="144"/>
      <c r="I156" s="85"/>
      <c r="J156" s="86">
        <f t="shared" ref="J156:J158" si="190">H156*I156</f>
        <v>0</v>
      </c>
      <c r="K156" s="84"/>
      <c r="L156" s="85"/>
      <c r="M156" s="86">
        <f t="shared" ref="M156:M158" si="191">K156*L156</f>
        <v>0</v>
      </c>
      <c r="N156" s="84"/>
      <c r="O156" s="85"/>
      <c r="P156" s="86">
        <f t="shared" ref="P156:P158" si="192">N156*O156</f>
        <v>0</v>
      </c>
      <c r="Q156" s="84"/>
      <c r="R156" s="85"/>
      <c r="S156" s="86">
        <f t="shared" ref="S156:S159" si="193">Q156*R156</f>
        <v>0</v>
      </c>
      <c r="T156" s="84"/>
      <c r="U156" s="85"/>
      <c r="V156" s="372">
        <f t="shared" ref="V156:V159" si="194">T156*U156</f>
        <v>0</v>
      </c>
      <c r="W156" s="373">
        <f>G156+M156+S156</f>
        <v>0</v>
      </c>
      <c r="X156" s="370">
        <f t="shared" ref="X156:X159" si="195">J156+P156+V156</f>
        <v>0</v>
      </c>
      <c r="Y156" s="445">
        <f t="shared" si="181"/>
        <v>0</v>
      </c>
      <c r="Z156" s="462">
        <v>0</v>
      </c>
      <c r="AA156" s="377"/>
      <c r="AB156" s="58"/>
      <c r="AC156" s="59"/>
      <c r="AD156" s="59"/>
      <c r="AE156" s="59"/>
      <c r="AF156" s="59"/>
      <c r="AG156" s="59"/>
    </row>
    <row r="157" spans="1:33" ht="30" customHeight="1" x14ac:dyDescent="0.2">
      <c r="A157" s="50" t="s">
        <v>24</v>
      </c>
      <c r="B157" s="138">
        <v>43873</v>
      </c>
      <c r="C157" s="182" t="s">
        <v>263</v>
      </c>
      <c r="D157" s="211" t="s">
        <v>188</v>
      </c>
      <c r="E157" s="140"/>
      <c r="F157" s="55"/>
      <c r="G157" s="56">
        <f t="shared" si="189"/>
        <v>0</v>
      </c>
      <c r="H157" s="140"/>
      <c r="I157" s="55"/>
      <c r="J157" s="56">
        <f t="shared" si="190"/>
        <v>0</v>
      </c>
      <c r="K157" s="54"/>
      <c r="L157" s="55"/>
      <c r="M157" s="56">
        <f t="shared" si="191"/>
        <v>0</v>
      </c>
      <c r="N157" s="54"/>
      <c r="O157" s="55"/>
      <c r="P157" s="56">
        <f t="shared" si="192"/>
        <v>0</v>
      </c>
      <c r="Q157" s="54"/>
      <c r="R157" s="55"/>
      <c r="S157" s="56">
        <f t="shared" si="193"/>
        <v>0</v>
      </c>
      <c r="T157" s="54"/>
      <c r="U157" s="55"/>
      <c r="V157" s="350">
        <f t="shared" si="194"/>
        <v>0</v>
      </c>
      <c r="W157" s="378">
        <f>G157+M157+S157</f>
        <v>0</v>
      </c>
      <c r="X157" s="355">
        <f t="shared" si="195"/>
        <v>0</v>
      </c>
      <c r="Y157" s="433">
        <f t="shared" si="181"/>
        <v>0</v>
      </c>
      <c r="Z157" s="463">
        <v>0</v>
      </c>
      <c r="AA157" s="379"/>
      <c r="AB157" s="59"/>
      <c r="AC157" s="59"/>
      <c r="AD157" s="59"/>
      <c r="AE157" s="59"/>
      <c r="AF157" s="59"/>
      <c r="AG157" s="59"/>
    </row>
    <row r="158" spans="1:33" ht="30" customHeight="1" x14ac:dyDescent="0.2">
      <c r="A158" s="60" t="s">
        <v>24</v>
      </c>
      <c r="B158" s="145">
        <v>43902</v>
      </c>
      <c r="C158" s="88" t="s">
        <v>214</v>
      </c>
      <c r="D158" s="212" t="s">
        <v>188</v>
      </c>
      <c r="E158" s="142"/>
      <c r="F158" s="64"/>
      <c r="G158" s="65">
        <f t="shared" si="189"/>
        <v>0</v>
      </c>
      <c r="H158" s="142"/>
      <c r="I158" s="64"/>
      <c r="J158" s="65">
        <f t="shared" si="190"/>
        <v>0</v>
      </c>
      <c r="K158" s="63"/>
      <c r="L158" s="64"/>
      <c r="M158" s="65">
        <f t="shared" si="191"/>
        <v>0</v>
      </c>
      <c r="N158" s="63"/>
      <c r="O158" s="64"/>
      <c r="P158" s="65">
        <f t="shared" si="192"/>
        <v>0</v>
      </c>
      <c r="Q158" s="63"/>
      <c r="R158" s="64"/>
      <c r="S158" s="65">
        <f t="shared" si="193"/>
        <v>0</v>
      </c>
      <c r="T158" s="63"/>
      <c r="U158" s="64"/>
      <c r="V158" s="368">
        <f t="shared" si="194"/>
        <v>0</v>
      </c>
      <c r="W158" s="374">
        <f>G158+M158+S158</f>
        <v>0</v>
      </c>
      <c r="X158" s="355">
        <f t="shared" si="195"/>
        <v>0</v>
      </c>
      <c r="Y158" s="433">
        <f t="shared" si="181"/>
        <v>0</v>
      </c>
      <c r="Z158" s="463">
        <v>0</v>
      </c>
      <c r="AA158" s="380"/>
      <c r="AB158" s="59"/>
      <c r="AC158" s="59"/>
      <c r="AD158" s="59"/>
      <c r="AE158" s="59"/>
      <c r="AF158" s="59"/>
      <c r="AG158" s="59"/>
    </row>
    <row r="159" spans="1:33" ht="30" customHeight="1" thickBot="1" x14ac:dyDescent="0.25">
      <c r="A159" s="60" t="s">
        <v>24</v>
      </c>
      <c r="B159" s="145">
        <v>43933</v>
      </c>
      <c r="C159" s="240" t="s">
        <v>273</v>
      </c>
      <c r="D159" s="213"/>
      <c r="E159" s="142"/>
      <c r="F159" s="64">
        <v>0.22</v>
      </c>
      <c r="G159" s="65">
        <f>E159*F159</f>
        <v>0</v>
      </c>
      <c r="H159" s="142"/>
      <c r="I159" s="64">
        <v>0.22</v>
      </c>
      <c r="J159" s="65">
        <f>H159*I159</f>
        <v>0</v>
      </c>
      <c r="K159" s="63"/>
      <c r="L159" s="64">
        <v>0.22</v>
      </c>
      <c r="M159" s="65">
        <f>K159*L159</f>
        <v>0</v>
      </c>
      <c r="N159" s="63"/>
      <c r="O159" s="64">
        <v>0.22</v>
      </c>
      <c r="P159" s="65">
        <f>N159*O159</f>
        <v>0</v>
      </c>
      <c r="Q159" s="63"/>
      <c r="R159" s="64">
        <v>0.22</v>
      </c>
      <c r="S159" s="65">
        <f t="shared" si="193"/>
        <v>0</v>
      </c>
      <c r="T159" s="63"/>
      <c r="U159" s="64">
        <v>0.22</v>
      </c>
      <c r="V159" s="368">
        <f t="shared" si="194"/>
        <v>0</v>
      </c>
      <c r="W159" s="357">
        <f>G159+M159+S159</f>
        <v>0</v>
      </c>
      <c r="X159" s="358">
        <f t="shared" si="195"/>
        <v>0</v>
      </c>
      <c r="Y159" s="446">
        <f t="shared" si="181"/>
        <v>0</v>
      </c>
      <c r="Z159" s="464">
        <v>0</v>
      </c>
      <c r="AA159" s="447"/>
      <c r="AB159" s="5"/>
      <c r="AC159" s="5"/>
      <c r="AD159" s="5"/>
      <c r="AE159" s="5"/>
      <c r="AF159" s="5"/>
      <c r="AG159" s="5"/>
    </row>
    <row r="160" spans="1:33" ht="30" customHeight="1" thickBot="1" x14ac:dyDescent="0.25">
      <c r="A160" s="111" t="s">
        <v>215</v>
      </c>
      <c r="B160" s="112"/>
      <c r="C160" s="113"/>
      <c r="D160" s="209"/>
      <c r="E160" s="115">
        <f>SUM(E156:E158)</f>
        <v>0</v>
      </c>
      <c r="F160" s="90"/>
      <c r="G160" s="89">
        <f>SUM(G156:G159)</f>
        <v>0</v>
      </c>
      <c r="H160" s="115">
        <f>SUM(H156:H158)</f>
        <v>0</v>
      </c>
      <c r="I160" s="90"/>
      <c r="J160" s="89">
        <f>SUM(J156:J159)</f>
        <v>0</v>
      </c>
      <c r="K160" s="91">
        <f>SUM(K156:K158)</f>
        <v>0</v>
      </c>
      <c r="L160" s="90"/>
      <c r="M160" s="89">
        <f>SUM(M156:M159)</f>
        <v>0</v>
      </c>
      <c r="N160" s="91">
        <f>SUM(N156:N158)</f>
        <v>0</v>
      </c>
      <c r="O160" s="90"/>
      <c r="P160" s="89">
        <f>SUM(P156:P159)</f>
        <v>0</v>
      </c>
      <c r="Q160" s="91">
        <f>SUM(Q156:Q158)</f>
        <v>0</v>
      </c>
      <c r="R160" s="90"/>
      <c r="S160" s="89">
        <f>SUM(S156:S159)</f>
        <v>0</v>
      </c>
      <c r="T160" s="91">
        <f>SUM(T156:T158)</f>
        <v>0</v>
      </c>
      <c r="U160" s="90"/>
      <c r="V160" s="315">
        <f>SUM(V156:V159)</f>
        <v>0</v>
      </c>
      <c r="W160" s="362">
        <f t="shared" ref="W160:X160" si="196">SUM(W156:W159)</f>
        <v>0</v>
      </c>
      <c r="X160" s="363">
        <f t="shared" si="196"/>
        <v>0</v>
      </c>
      <c r="Y160" s="363">
        <f t="shared" si="181"/>
        <v>0</v>
      </c>
      <c r="Z160" s="461">
        <v>0</v>
      </c>
      <c r="AA160" s="364"/>
      <c r="AB160" s="5"/>
      <c r="AC160" s="5"/>
      <c r="AD160" s="5"/>
      <c r="AE160" s="5"/>
      <c r="AF160" s="5"/>
      <c r="AG160" s="5"/>
    </row>
    <row r="161" spans="1:33" ht="30" customHeight="1" thickBot="1" x14ac:dyDescent="0.25">
      <c r="A161" s="92" t="s">
        <v>21</v>
      </c>
      <c r="B161" s="234">
        <v>13</v>
      </c>
      <c r="C161" s="94" t="s">
        <v>216</v>
      </c>
      <c r="D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60"/>
      <c r="X161" s="360"/>
      <c r="Y161" s="324"/>
      <c r="Z161" s="360"/>
      <c r="AA161" s="361"/>
      <c r="AB161" s="4"/>
      <c r="AC161" s="5"/>
      <c r="AD161" s="5"/>
      <c r="AE161" s="5"/>
      <c r="AF161" s="5"/>
      <c r="AG161" s="5"/>
    </row>
    <row r="162" spans="1:33" ht="30" customHeight="1" x14ac:dyDescent="0.2">
      <c r="A162" s="199" t="s">
        <v>22</v>
      </c>
      <c r="B162" s="200" t="s">
        <v>217</v>
      </c>
      <c r="C162" s="229" t="s">
        <v>218</v>
      </c>
      <c r="D162" s="68"/>
      <c r="E162" s="69">
        <f>SUM(E163:E165)</f>
        <v>0</v>
      </c>
      <c r="F162" s="70"/>
      <c r="G162" s="71">
        <f>SUM(G163:G166)</f>
        <v>0</v>
      </c>
      <c r="H162" s="69">
        <f>SUM(H163:H165)</f>
        <v>0</v>
      </c>
      <c r="I162" s="70"/>
      <c r="J162" s="71">
        <f>SUM(J163:J166)</f>
        <v>0</v>
      </c>
      <c r="K162" s="69">
        <f>SUM(K163:K165)</f>
        <v>0</v>
      </c>
      <c r="L162" s="70"/>
      <c r="M162" s="71">
        <f>SUM(M163:M166)</f>
        <v>0</v>
      </c>
      <c r="N162" s="69">
        <f>SUM(N163:N165)</f>
        <v>0</v>
      </c>
      <c r="O162" s="70"/>
      <c r="P162" s="71">
        <f>SUM(P163:P166)</f>
        <v>0</v>
      </c>
      <c r="Q162" s="69">
        <f>SUM(Q163:Q165)</f>
        <v>0</v>
      </c>
      <c r="R162" s="70"/>
      <c r="S162" s="71">
        <f>SUM(S163:S166)</f>
        <v>0</v>
      </c>
      <c r="T162" s="69">
        <f>SUM(T163:T165)</f>
        <v>0</v>
      </c>
      <c r="U162" s="70"/>
      <c r="V162" s="349">
        <f>SUM(V163:V166)</f>
        <v>0</v>
      </c>
      <c r="W162" s="352">
        <f>SUM(W163:W166)</f>
        <v>0</v>
      </c>
      <c r="X162" s="353">
        <f>SUM(X163:X166)</f>
        <v>0</v>
      </c>
      <c r="Y162" s="449">
        <f t="shared" si="181"/>
        <v>0</v>
      </c>
      <c r="Z162" s="451">
        <v>0</v>
      </c>
      <c r="AA162" s="450"/>
      <c r="AB162" s="49"/>
      <c r="AC162" s="49"/>
      <c r="AD162" s="49"/>
      <c r="AE162" s="49"/>
      <c r="AF162" s="49"/>
      <c r="AG162" s="49"/>
    </row>
    <row r="163" spans="1:33" ht="30" customHeight="1" x14ac:dyDescent="0.2">
      <c r="A163" s="50" t="s">
        <v>24</v>
      </c>
      <c r="B163" s="201" t="s">
        <v>219</v>
      </c>
      <c r="C163" s="230" t="s">
        <v>220</v>
      </c>
      <c r="D163" s="263" t="s">
        <v>88</v>
      </c>
      <c r="E163" s="54"/>
      <c r="F163" s="55"/>
      <c r="G163" s="56">
        <f t="shared" ref="G163:G165" si="197">E163*F163</f>
        <v>0</v>
      </c>
      <c r="H163" s="54"/>
      <c r="I163" s="55"/>
      <c r="J163" s="56">
        <f t="shared" ref="J163:J165" si="198">H163*I163</f>
        <v>0</v>
      </c>
      <c r="K163" s="54"/>
      <c r="L163" s="55"/>
      <c r="M163" s="56">
        <f t="shared" ref="M163:M166" si="199">K163*L163</f>
        <v>0</v>
      </c>
      <c r="N163" s="54"/>
      <c r="O163" s="55"/>
      <c r="P163" s="56">
        <f t="shared" ref="P163:P166" si="200">N163*O163</f>
        <v>0</v>
      </c>
      <c r="Q163" s="54"/>
      <c r="R163" s="55"/>
      <c r="S163" s="56">
        <f t="shared" ref="S163:S166" si="201">Q163*R163</f>
        <v>0</v>
      </c>
      <c r="T163" s="54"/>
      <c r="U163" s="55"/>
      <c r="V163" s="350">
        <f t="shared" ref="V163:V166" si="202">T163*U163</f>
        <v>0</v>
      </c>
      <c r="W163" s="354">
        <f t="shared" ref="W163:W184" si="203">G163+M163+S163</f>
        <v>0</v>
      </c>
      <c r="X163" s="355">
        <f t="shared" ref="X163:X184" si="204">J163+P163+V163</f>
        <v>0</v>
      </c>
      <c r="Y163" s="433">
        <f t="shared" si="181"/>
        <v>0</v>
      </c>
      <c r="Z163" s="438">
        <v>0</v>
      </c>
      <c r="AA163" s="379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50" t="s">
        <v>24</v>
      </c>
      <c r="B164" s="201" t="s">
        <v>221</v>
      </c>
      <c r="C164" s="231" t="s">
        <v>222</v>
      </c>
      <c r="D164" s="263" t="s">
        <v>88</v>
      </c>
      <c r="E164" s="54"/>
      <c r="F164" s="55"/>
      <c r="G164" s="56">
        <f t="shared" si="197"/>
        <v>0</v>
      </c>
      <c r="H164" s="54"/>
      <c r="I164" s="55"/>
      <c r="J164" s="56">
        <f t="shared" si="198"/>
        <v>0</v>
      </c>
      <c r="K164" s="54"/>
      <c r="L164" s="55"/>
      <c r="M164" s="56">
        <f t="shared" si="199"/>
        <v>0</v>
      </c>
      <c r="N164" s="54"/>
      <c r="O164" s="55"/>
      <c r="P164" s="56">
        <f t="shared" si="200"/>
        <v>0</v>
      </c>
      <c r="Q164" s="54"/>
      <c r="R164" s="55"/>
      <c r="S164" s="56">
        <f t="shared" si="201"/>
        <v>0</v>
      </c>
      <c r="T164" s="54"/>
      <c r="U164" s="55"/>
      <c r="V164" s="350">
        <f t="shared" si="202"/>
        <v>0</v>
      </c>
      <c r="W164" s="354">
        <f t="shared" si="203"/>
        <v>0</v>
      </c>
      <c r="X164" s="355">
        <f t="shared" si="204"/>
        <v>0</v>
      </c>
      <c r="Y164" s="433">
        <f t="shared" si="181"/>
        <v>0</v>
      </c>
      <c r="Z164" s="438">
        <v>0</v>
      </c>
      <c r="AA164" s="379"/>
      <c r="AB164" s="59"/>
      <c r="AC164" s="59"/>
      <c r="AD164" s="59"/>
      <c r="AE164" s="59"/>
      <c r="AF164" s="59"/>
      <c r="AG164" s="59"/>
    </row>
    <row r="165" spans="1:33" ht="30" customHeight="1" x14ac:dyDescent="0.2">
      <c r="A165" s="50" t="s">
        <v>24</v>
      </c>
      <c r="B165" s="201" t="s">
        <v>223</v>
      </c>
      <c r="C165" s="231" t="s">
        <v>224</v>
      </c>
      <c r="D165" s="53" t="s">
        <v>88</v>
      </c>
      <c r="E165" s="54"/>
      <c r="F165" s="55"/>
      <c r="G165" s="56">
        <f t="shared" si="197"/>
        <v>0</v>
      </c>
      <c r="H165" s="54"/>
      <c r="I165" s="55"/>
      <c r="J165" s="56">
        <f t="shared" si="198"/>
        <v>0</v>
      </c>
      <c r="K165" s="54"/>
      <c r="L165" s="55"/>
      <c r="M165" s="56">
        <f t="shared" si="199"/>
        <v>0</v>
      </c>
      <c r="N165" s="54"/>
      <c r="O165" s="55"/>
      <c r="P165" s="56">
        <f t="shared" si="200"/>
        <v>0</v>
      </c>
      <c r="Q165" s="54"/>
      <c r="R165" s="55"/>
      <c r="S165" s="56">
        <f t="shared" si="201"/>
        <v>0</v>
      </c>
      <c r="T165" s="54"/>
      <c r="U165" s="55"/>
      <c r="V165" s="350">
        <f t="shared" si="202"/>
        <v>0</v>
      </c>
      <c r="W165" s="354">
        <f t="shared" si="203"/>
        <v>0</v>
      </c>
      <c r="X165" s="355">
        <f t="shared" si="204"/>
        <v>0</v>
      </c>
      <c r="Y165" s="433">
        <f t="shared" si="181"/>
        <v>0</v>
      </c>
      <c r="Z165" s="438">
        <v>0</v>
      </c>
      <c r="AA165" s="379"/>
      <c r="AB165" s="59"/>
      <c r="AC165" s="59"/>
      <c r="AD165" s="59"/>
      <c r="AE165" s="59"/>
      <c r="AF165" s="59"/>
      <c r="AG165" s="59"/>
    </row>
    <row r="166" spans="1:33" ht="30" customHeight="1" thickBot="1" x14ac:dyDescent="0.25">
      <c r="A166" s="73" t="s">
        <v>24</v>
      </c>
      <c r="B166" s="235" t="s">
        <v>225</v>
      </c>
      <c r="C166" s="231" t="s">
        <v>226</v>
      </c>
      <c r="D166" s="74"/>
      <c r="E166" s="75"/>
      <c r="F166" s="269">
        <v>0.22</v>
      </c>
      <c r="G166" s="77">
        <f>E166*F166</f>
        <v>0</v>
      </c>
      <c r="H166" s="75"/>
      <c r="I166" s="269">
        <v>0.22</v>
      </c>
      <c r="J166" s="77">
        <f>H166*I166</f>
        <v>0</v>
      </c>
      <c r="K166" s="75"/>
      <c r="L166" s="269">
        <v>0.22</v>
      </c>
      <c r="M166" s="77">
        <f t="shared" si="199"/>
        <v>0</v>
      </c>
      <c r="N166" s="75"/>
      <c r="O166" s="269">
        <v>0.22</v>
      </c>
      <c r="P166" s="77">
        <f t="shared" si="200"/>
        <v>0</v>
      </c>
      <c r="Q166" s="75"/>
      <c r="R166" s="269">
        <v>0.22</v>
      </c>
      <c r="S166" s="77">
        <f t="shared" si="201"/>
        <v>0</v>
      </c>
      <c r="T166" s="75"/>
      <c r="U166" s="269">
        <v>0.22</v>
      </c>
      <c r="V166" s="351">
        <f t="shared" si="202"/>
        <v>0</v>
      </c>
      <c r="W166" s="357">
        <f t="shared" si="203"/>
        <v>0</v>
      </c>
      <c r="X166" s="358">
        <f t="shared" si="204"/>
        <v>0</v>
      </c>
      <c r="Y166" s="446">
        <f t="shared" si="181"/>
        <v>0</v>
      </c>
      <c r="Z166" s="448">
        <v>0</v>
      </c>
      <c r="AA166" s="447"/>
      <c r="AB166" s="59"/>
      <c r="AC166" s="59"/>
      <c r="AD166" s="59"/>
      <c r="AE166" s="59"/>
      <c r="AF166" s="59"/>
      <c r="AG166" s="59"/>
    </row>
    <row r="167" spans="1:33" ht="30" customHeight="1" x14ac:dyDescent="0.2">
      <c r="A167" s="228" t="s">
        <v>22</v>
      </c>
      <c r="B167" s="236" t="s">
        <v>217</v>
      </c>
      <c r="C167" s="232" t="s">
        <v>227</v>
      </c>
      <c r="D167" s="44"/>
      <c r="E167" s="45">
        <f>SUM(E168:E170)</f>
        <v>0</v>
      </c>
      <c r="F167" s="46"/>
      <c r="G167" s="47">
        <f>SUM(G168:G171)</f>
        <v>0</v>
      </c>
      <c r="H167" s="45">
        <f>SUM(H168:H170)</f>
        <v>0</v>
      </c>
      <c r="I167" s="46"/>
      <c r="J167" s="47">
        <f>SUM(J168:J171)</f>
        <v>0</v>
      </c>
      <c r="K167" s="45">
        <f>SUM(K168:K170)</f>
        <v>0</v>
      </c>
      <c r="L167" s="46"/>
      <c r="M167" s="47">
        <f>SUM(M168:M171)</f>
        <v>0</v>
      </c>
      <c r="N167" s="45">
        <f>SUM(N168:N170)</f>
        <v>0</v>
      </c>
      <c r="O167" s="46"/>
      <c r="P167" s="47">
        <f>SUM(P168:P171)</f>
        <v>0</v>
      </c>
      <c r="Q167" s="45">
        <f>SUM(Q168:Q170)</f>
        <v>0</v>
      </c>
      <c r="R167" s="46"/>
      <c r="S167" s="47">
        <f>SUM(S168:S171)</f>
        <v>0</v>
      </c>
      <c r="T167" s="45">
        <f>SUM(T168:T170)</f>
        <v>0</v>
      </c>
      <c r="U167" s="46"/>
      <c r="V167" s="47">
        <f>SUM(V168:V171)</f>
        <v>0</v>
      </c>
      <c r="W167" s="47">
        <f>SUM(W168:W171)</f>
        <v>0</v>
      </c>
      <c r="X167" s="47">
        <f>SUM(X168:X171)</f>
        <v>0</v>
      </c>
      <c r="Y167" s="318">
        <f t="shared" si="181"/>
        <v>0</v>
      </c>
      <c r="Z167" s="451">
        <v>0</v>
      </c>
      <c r="AA167" s="319"/>
      <c r="AB167" s="49"/>
      <c r="AC167" s="49"/>
      <c r="AD167" s="49"/>
      <c r="AE167" s="49"/>
      <c r="AF167" s="49"/>
      <c r="AG167" s="49"/>
    </row>
    <row r="168" spans="1:33" ht="30" customHeight="1" x14ac:dyDescent="0.2">
      <c r="A168" s="50" t="s">
        <v>24</v>
      </c>
      <c r="B168" s="201" t="s">
        <v>228</v>
      </c>
      <c r="C168" s="96" t="s">
        <v>229</v>
      </c>
      <c r="D168" s="53"/>
      <c r="E168" s="54"/>
      <c r="F168" s="55"/>
      <c r="G168" s="56">
        <f t="shared" ref="G168:G171" si="205">E168*F168</f>
        <v>0</v>
      </c>
      <c r="H168" s="54"/>
      <c r="I168" s="55"/>
      <c r="J168" s="56">
        <f t="shared" ref="J168:J171" si="206">H168*I168</f>
        <v>0</v>
      </c>
      <c r="K168" s="54"/>
      <c r="L168" s="55"/>
      <c r="M168" s="56">
        <f t="shared" ref="M168:M171" si="207">K168*L168</f>
        <v>0</v>
      </c>
      <c r="N168" s="54"/>
      <c r="O168" s="55"/>
      <c r="P168" s="56">
        <f t="shared" ref="P168:P171" si="208">N168*O168</f>
        <v>0</v>
      </c>
      <c r="Q168" s="54"/>
      <c r="R168" s="55"/>
      <c r="S168" s="56">
        <f t="shared" ref="S168:S171" si="209">Q168*R168</f>
        <v>0</v>
      </c>
      <c r="T168" s="54"/>
      <c r="U168" s="55"/>
      <c r="V168" s="56">
        <f t="shared" ref="V168:V171" si="210">T168*U168</f>
        <v>0</v>
      </c>
      <c r="W168" s="57">
        <f t="shared" si="203"/>
        <v>0</v>
      </c>
      <c r="X168" s="274">
        <f t="shared" si="204"/>
        <v>0</v>
      </c>
      <c r="Y168" s="433">
        <f t="shared" si="181"/>
        <v>0</v>
      </c>
      <c r="Z168" s="438">
        <v>0</v>
      </c>
      <c r="AA168" s="255"/>
      <c r="AB168" s="59"/>
      <c r="AC168" s="59"/>
      <c r="AD168" s="59"/>
      <c r="AE168" s="59"/>
      <c r="AF168" s="59"/>
      <c r="AG168" s="59"/>
    </row>
    <row r="169" spans="1:33" ht="30" customHeight="1" x14ac:dyDescent="0.2">
      <c r="A169" s="50" t="s">
        <v>24</v>
      </c>
      <c r="B169" s="201" t="s">
        <v>230</v>
      </c>
      <c r="C169" s="96" t="s">
        <v>229</v>
      </c>
      <c r="D169" s="53"/>
      <c r="E169" s="54"/>
      <c r="F169" s="55"/>
      <c r="G169" s="56">
        <f t="shared" si="205"/>
        <v>0</v>
      </c>
      <c r="H169" s="54"/>
      <c r="I169" s="55"/>
      <c r="J169" s="56">
        <f t="shared" si="206"/>
        <v>0</v>
      </c>
      <c r="K169" s="54"/>
      <c r="L169" s="55"/>
      <c r="M169" s="56">
        <f t="shared" si="207"/>
        <v>0</v>
      </c>
      <c r="N169" s="54"/>
      <c r="O169" s="55"/>
      <c r="P169" s="56">
        <f t="shared" si="208"/>
        <v>0</v>
      </c>
      <c r="Q169" s="54"/>
      <c r="R169" s="55"/>
      <c r="S169" s="56">
        <f t="shared" si="209"/>
        <v>0</v>
      </c>
      <c r="T169" s="54"/>
      <c r="U169" s="55"/>
      <c r="V169" s="56">
        <f t="shared" si="210"/>
        <v>0</v>
      </c>
      <c r="W169" s="57">
        <f t="shared" si="203"/>
        <v>0</v>
      </c>
      <c r="X169" s="274">
        <f t="shared" si="204"/>
        <v>0</v>
      </c>
      <c r="Y169" s="433">
        <f t="shared" si="181"/>
        <v>0</v>
      </c>
      <c r="Z169" s="438">
        <v>0</v>
      </c>
      <c r="AA169" s="255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60" t="s">
        <v>24</v>
      </c>
      <c r="B170" s="225" t="s">
        <v>231</v>
      </c>
      <c r="C170" s="96" t="s">
        <v>229</v>
      </c>
      <c r="D170" s="62"/>
      <c r="E170" s="63"/>
      <c r="F170" s="64"/>
      <c r="G170" s="65">
        <f t="shared" si="205"/>
        <v>0</v>
      </c>
      <c r="H170" s="63"/>
      <c r="I170" s="64"/>
      <c r="J170" s="65">
        <f t="shared" si="206"/>
        <v>0</v>
      </c>
      <c r="K170" s="63"/>
      <c r="L170" s="64"/>
      <c r="M170" s="65">
        <f t="shared" si="207"/>
        <v>0</v>
      </c>
      <c r="N170" s="63"/>
      <c r="O170" s="64"/>
      <c r="P170" s="65">
        <f t="shared" si="208"/>
        <v>0</v>
      </c>
      <c r="Q170" s="63"/>
      <c r="R170" s="64"/>
      <c r="S170" s="65">
        <f t="shared" si="209"/>
        <v>0</v>
      </c>
      <c r="T170" s="63"/>
      <c r="U170" s="64"/>
      <c r="V170" s="65">
        <f t="shared" si="210"/>
        <v>0</v>
      </c>
      <c r="W170" s="66">
        <f t="shared" si="203"/>
        <v>0</v>
      </c>
      <c r="X170" s="274">
        <f t="shared" si="204"/>
        <v>0</v>
      </c>
      <c r="Y170" s="433">
        <f t="shared" si="181"/>
        <v>0</v>
      </c>
      <c r="Z170" s="438">
        <v>0</v>
      </c>
      <c r="AA170" s="256"/>
      <c r="AB170" s="59"/>
      <c r="AC170" s="59"/>
      <c r="AD170" s="59"/>
      <c r="AE170" s="59"/>
      <c r="AF170" s="59"/>
      <c r="AG170" s="59"/>
    </row>
    <row r="171" spans="1:33" ht="30" customHeight="1" thickBot="1" x14ac:dyDescent="0.25">
      <c r="A171" s="60" t="s">
        <v>24</v>
      </c>
      <c r="B171" s="225" t="s">
        <v>232</v>
      </c>
      <c r="C171" s="97" t="s">
        <v>233</v>
      </c>
      <c r="D171" s="74"/>
      <c r="E171" s="270"/>
      <c r="F171" s="64">
        <v>0.22</v>
      </c>
      <c r="G171" s="65">
        <f t="shared" si="205"/>
        <v>0</v>
      </c>
      <c r="H171" s="270"/>
      <c r="I171" s="64">
        <v>0.22</v>
      </c>
      <c r="J171" s="65">
        <f t="shared" si="206"/>
        <v>0</v>
      </c>
      <c r="K171" s="270"/>
      <c r="L171" s="64">
        <v>0.22</v>
      </c>
      <c r="M171" s="65">
        <f t="shared" si="207"/>
        <v>0</v>
      </c>
      <c r="N171" s="270"/>
      <c r="O171" s="64">
        <v>0.22</v>
      </c>
      <c r="P171" s="65">
        <f t="shared" si="208"/>
        <v>0</v>
      </c>
      <c r="Q171" s="270"/>
      <c r="R171" s="64">
        <v>0.22</v>
      </c>
      <c r="S171" s="65">
        <f t="shared" si="209"/>
        <v>0</v>
      </c>
      <c r="T171" s="270"/>
      <c r="U171" s="64">
        <v>0.22</v>
      </c>
      <c r="V171" s="65">
        <f t="shared" si="210"/>
        <v>0</v>
      </c>
      <c r="W171" s="66">
        <f t="shared" si="203"/>
        <v>0</v>
      </c>
      <c r="X171" s="274">
        <f t="shared" si="204"/>
        <v>0</v>
      </c>
      <c r="Y171" s="433">
        <f t="shared" si="181"/>
        <v>0</v>
      </c>
      <c r="Z171" s="448">
        <v>0</v>
      </c>
      <c r="AA171" s="452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199" t="s">
        <v>22</v>
      </c>
      <c r="B172" s="237" t="s">
        <v>234</v>
      </c>
      <c r="C172" s="232" t="s">
        <v>235</v>
      </c>
      <c r="D172" s="68"/>
      <c r="E172" s="69">
        <f>SUM(E173:E175)</f>
        <v>0</v>
      </c>
      <c r="F172" s="70"/>
      <c r="G172" s="71">
        <f>SUM(G173:G175)</f>
        <v>0</v>
      </c>
      <c r="H172" s="69">
        <f>SUM(H173:H175)</f>
        <v>0</v>
      </c>
      <c r="I172" s="70"/>
      <c r="J172" s="71">
        <f>SUM(J173:J175)</f>
        <v>0</v>
      </c>
      <c r="K172" s="69">
        <f>SUM(K173:K175)</f>
        <v>0</v>
      </c>
      <c r="L172" s="70"/>
      <c r="M172" s="71">
        <f>SUM(M173:M175)</f>
        <v>0</v>
      </c>
      <c r="N172" s="69">
        <f>SUM(N173:N175)</f>
        <v>0</v>
      </c>
      <c r="O172" s="70"/>
      <c r="P172" s="71">
        <f>SUM(P173:P175)</f>
        <v>0</v>
      </c>
      <c r="Q172" s="69">
        <f>SUM(Q173:Q175)</f>
        <v>0</v>
      </c>
      <c r="R172" s="70"/>
      <c r="S172" s="71">
        <f>SUM(S173:S175)</f>
        <v>0</v>
      </c>
      <c r="T172" s="69">
        <f>SUM(T173:T175)</f>
        <v>0</v>
      </c>
      <c r="U172" s="70"/>
      <c r="V172" s="71">
        <f>SUM(V173:V175)</f>
        <v>0</v>
      </c>
      <c r="W172" s="71">
        <f>SUM(W173:W175)</f>
        <v>0</v>
      </c>
      <c r="X172" s="71">
        <f>SUM(X173:X175)</f>
        <v>0</v>
      </c>
      <c r="Y172" s="349">
        <f t="shared" si="181"/>
        <v>0</v>
      </c>
      <c r="Z172" s="451">
        <v>0</v>
      </c>
      <c r="AA172" s="257"/>
      <c r="AB172" s="49"/>
      <c r="AC172" s="49"/>
      <c r="AD172" s="49"/>
      <c r="AE172" s="49"/>
      <c r="AF172" s="49"/>
      <c r="AG172" s="49"/>
    </row>
    <row r="173" spans="1:33" ht="30" customHeight="1" x14ac:dyDescent="0.2">
      <c r="A173" s="50" t="s">
        <v>24</v>
      </c>
      <c r="B173" s="201" t="s">
        <v>236</v>
      </c>
      <c r="C173" s="96" t="s">
        <v>237</v>
      </c>
      <c r="D173" s="53"/>
      <c r="E173" s="54"/>
      <c r="F173" s="55"/>
      <c r="G173" s="56">
        <f t="shared" ref="G173:G175" si="211">E173*F173</f>
        <v>0</v>
      </c>
      <c r="H173" s="54"/>
      <c r="I173" s="55"/>
      <c r="J173" s="56">
        <f t="shared" ref="J173:J175" si="212">H173*I173</f>
        <v>0</v>
      </c>
      <c r="K173" s="54"/>
      <c r="L173" s="55"/>
      <c r="M173" s="56">
        <f t="shared" ref="M173:M175" si="213">K173*L173</f>
        <v>0</v>
      </c>
      <c r="N173" s="54"/>
      <c r="O173" s="55"/>
      <c r="P173" s="56">
        <f t="shared" ref="P173:P175" si="214">N173*O173</f>
        <v>0</v>
      </c>
      <c r="Q173" s="54"/>
      <c r="R173" s="55"/>
      <c r="S173" s="56">
        <f t="shared" ref="S173:S175" si="215">Q173*R173</f>
        <v>0</v>
      </c>
      <c r="T173" s="54"/>
      <c r="U173" s="55"/>
      <c r="V173" s="56">
        <f t="shared" ref="V173:V175" si="216">T173*U173</f>
        <v>0</v>
      </c>
      <c r="W173" s="57">
        <f t="shared" si="203"/>
        <v>0</v>
      </c>
      <c r="X173" s="274">
        <f t="shared" si="204"/>
        <v>0</v>
      </c>
      <c r="Y173" s="433">
        <f t="shared" si="181"/>
        <v>0</v>
      </c>
      <c r="Z173" s="438">
        <v>0</v>
      </c>
      <c r="AA173" s="255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50" t="s">
        <v>24</v>
      </c>
      <c r="B174" s="201" t="s">
        <v>238</v>
      </c>
      <c r="C174" s="96" t="s">
        <v>237</v>
      </c>
      <c r="D174" s="53"/>
      <c r="E174" s="54"/>
      <c r="F174" s="55"/>
      <c r="G174" s="56">
        <f t="shared" si="211"/>
        <v>0</v>
      </c>
      <c r="H174" s="54"/>
      <c r="I174" s="55"/>
      <c r="J174" s="56">
        <f t="shared" si="212"/>
        <v>0</v>
      </c>
      <c r="K174" s="54"/>
      <c r="L174" s="55"/>
      <c r="M174" s="56">
        <f t="shared" si="213"/>
        <v>0</v>
      </c>
      <c r="N174" s="54"/>
      <c r="O174" s="55"/>
      <c r="P174" s="56">
        <f t="shared" si="214"/>
        <v>0</v>
      </c>
      <c r="Q174" s="54"/>
      <c r="R174" s="55"/>
      <c r="S174" s="56">
        <f t="shared" si="215"/>
        <v>0</v>
      </c>
      <c r="T174" s="54"/>
      <c r="U174" s="55"/>
      <c r="V174" s="56">
        <f t="shared" si="216"/>
        <v>0</v>
      </c>
      <c r="W174" s="57">
        <f t="shared" si="203"/>
        <v>0</v>
      </c>
      <c r="X174" s="274">
        <f t="shared" si="204"/>
        <v>0</v>
      </c>
      <c r="Y174" s="433">
        <f t="shared" si="181"/>
        <v>0</v>
      </c>
      <c r="Z174" s="438">
        <v>0</v>
      </c>
      <c r="AA174" s="255"/>
      <c r="AB174" s="59"/>
      <c r="AC174" s="59"/>
      <c r="AD174" s="59"/>
      <c r="AE174" s="59"/>
      <c r="AF174" s="59"/>
      <c r="AG174" s="59"/>
    </row>
    <row r="175" spans="1:33" ht="30" customHeight="1" thickBot="1" x14ac:dyDescent="0.25">
      <c r="A175" s="60" t="s">
        <v>24</v>
      </c>
      <c r="B175" s="225" t="s">
        <v>239</v>
      </c>
      <c r="C175" s="88" t="s">
        <v>237</v>
      </c>
      <c r="D175" s="62"/>
      <c r="E175" s="63"/>
      <c r="F175" s="64"/>
      <c r="G175" s="65">
        <f t="shared" si="211"/>
        <v>0</v>
      </c>
      <c r="H175" s="63"/>
      <c r="I175" s="64"/>
      <c r="J175" s="65">
        <f t="shared" si="212"/>
        <v>0</v>
      </c>
      <c r="K175" s="63"/>
      <c r="L175" s="64"/>
      <c r="M175" s="65">
        <f t="shared" si="213"/>
        <v>0</v>
      </c>
      <c r="N175" s="63"/>
      <c r="O175" s="64"/>
      <c r="P175" s="65">
        <f t="shared" si="214"/>
        <v>0</v>
      </c>
      <c r="Q175" s="63"/>
      <c r="R175" s="64"/>
      <c r="S175" s="65">
        <f t="shared" si="215"/>
        <v>0</v>
      </c>
      <c r="T175" s="63"/>
      <c r="U175" s="64"/>
      <c r="V175" s="65">
        <f t="shared" si="216"/>
        <v>0</v>
      </c>
      <c r="W175" s="66">
        <f t="shared" si="203"/>
        <v>0</v>
      </c>
      <c r="X175" s="274">
        <f t="shared" si="204"/>
        <v>0</v>
      </c>
      <c r="Y175" s="433">
        <f t="shared" si="181"/>
        <v>0</v>
      </c>
      <c r="Z175" s="448">
        <v>0</v>
      </c>
      <c r="AA175" s="256"/>
      <c r="AB175" s="59"/>
      <c r="AC175" s="59"/>
      <c r="AD175" s="59"/>
      <c r="AE175" s="59"/>
      <c r="AF175" s="59"/>
      <c r="AG175" s="59"/>
    </row>
    <row r="176" spans="1:33" ht="30" customHeight="1" x14ac:dyDescent="0.2">
      <c r="A176" s="199" t="s">
        <v>22</v>
      </c>
      <c r="B176" s="237" t="s">
        <v>240</v>
      </c>
      <c r="C176" s="233" t="s">
        <v>216</v>
      </c>
      <c r="D176" s="68"/>
      <c r="E176" s="69">
        <f>SUM(E177:E183)</f>
        <v>42</v>
      </c>
      <c r="F176" s="70"/>
      <c r="G176" s="71">
        <f>SUM(G177:G184)</f>
        <v>1824</v>
      </c>
      <c r="H176" s="69">
        <f>SUM(H177:H183)</f>
        <v>0</v>
      </c>
      <c r="I176" s="70"/>
      <c r="J176" s="71">
        <f>SUM(J177:J184)</f>
        <v>0</v>
      </c>
      <c r="K176" s="69">
        <f>SUM(K177:K183)</f>
        <v>0</v>
      </c>
      <c r="L176" s="70"/>
      <c r="M176" s="71">
        <f>SUM(M177:M184)</f>
        <v>0</v>
      </c>
      <c r="N176" s="69">
        <f>SUM(N177:N183)</f>
        <v>0</v>
      </c>
      <c r="O176" s="70"/>
      <c r="P176" s="71">
        <f>SUM(P177:P184)</f>
        <v>0</v>
      </c>
      <c r="Q176" s="69">
        <f>SUM(Q177:Q183)</f>
        <v>0</v>
      </c>
      <c r="R176" s="70"/>
      <c r="S176" s="71">
        <f>SUM(S177:S184)</f>
        <v>0</v>
      </c>
      <c r="T176" s="69">
        <f>SUM(T177:T183)</f>
        <v>0</v>
      </c>
      <c r="U176" s="70"/>
      <c r="V176" s="71">
        <f>SUM(V177:V184)</f>
        <v>0</v>
      </c>
      <c r="W176" s="71">
        <f>SUM(W177:W184)</f>
        <v>1824</v>
      </c>
      <c r="X176" s="71">
        <f>SUM(X177:X184)</f>
        <v>0</v>
      </c>
      <c r="Y176" s="349">
        <f t="shared" si="181"/>
        <v>1824</v>
      </c>
      <c r="Z176" s="465">
        <f>Y176/W176</f>
        <v>1</v>
      </c>
      <c r="AA176" s="257"/>
      <c r="AB176" s="49"/>
      <c r="AC176" s="49"/>
      <c r="AD176" s="49"/>
      <c r="AE176" s="49"/>
      <c r="AF176" s="49"/>
      <c r="AG176" s="49"/>
    </row>
    <row r="177" spans="1:33" ht="30" customHeight="1" x14ac:dyDescent="0.2">
      <c r="A177" s="50" t="s">
        <v>24</v>
      </c>
      <c r="B177" s="201" t="s">
        <v>241</v>
      </c>
      <c r="C177" s="182" t="s">
        <v>262</v>
      </c>
      <c r="D177" s="53"/>
      <c r="E177" s="54"/>
      <c r="F177" s="55"/>
      <c r="G177" s="56">
        <f t="shared" ref="G177:G180" si="217">E177*F177</f>
        <v>0</v>
      </c>
      <c r="H177" s="54"/>
      <c r="I177" s="55"/>
      <c r="J177" s="56">
        <f t="shared" ref="J177:J179" si="218">H177*I177</f>
        <v>0</v>
      </c>
      <c r="K177" s="54"/>
      <c r="L177" s="55"/>
      <c r="M177" s="56">
        <f t="shared" ref="M177:M183" si="219">K177*L177</f>
        <v>0</v>
      </c>
      <c r="N177" s="54"/>
      <c r="O177" s="55"/>
      <c r="P177" s="56">
        <f t="shared" ref="P177:P183" si="220">N177*O177</f>
        <v>0</v>
      </c>
      <c r="Q177" s="54"/>
      <c r="R177" s="55"/>
      <c r="S177" s="56">
        <f t="shared" ref="S177:S184" si="221">Q177*R177</f>
        <v>0</v>
      </c>
      <c r="T177" s="54"/>
      <c r="U177" s="55"/>
      <c r="V177" s="56">
        <f t="shared" ref="V177:V184" si="222">T177*U177</f>
        <v>0</v>
      </c>
      <c r="W177" s="57">
        <f t="shared" si="203"/>
        <v>0</v>
      </c>
      <c r="X177" s="274">
        <f t="shared" si="204"/>
        <v>0</v>
      </c>
      <c r="Y177" s="433">
        <f t="shared" si="181"/>
        <v>0</v>
      </c>
      <c r="Z177" s="438">
        <v>0</v>
      </c>
      <c r="AA177" s="255"/>
      <c r="AB177" s="59"/>
      <c r="AC177" s="59"/>
      <c r="AD177" s="59"/>
      <c r="AE177" s="59"/>
      <c r="AF177" s="59"/>
      <c r="AG177" s="59"/>
    </row>
    <row r="178" spans="1:33" ht="30" customHeight="1" x14ac:dyDescent="0.2">
      <c r="A178" s="50" t="s">
        <v>24</v>
      </c>
      <c r="B178" s="201" t="s">
        <v>242</v>
      </c>
      <c r="C178" s="96" t="s">
        <v>243</v>
      </c>
      <c r="D178" s="53"/>
      <c r="E178" s="54">
        <v>37</v>
      </c>
      <c r="F178" s="55">
        <v>2</v>
      </c>
      <c r="G178" s="56">
        <f t="shared" si="217"/>
        <v>74</v>
      </c>
      <c r="H178" s="54"/>
      <c r="I178" s="55"/>
      <c r="J178" s="56">
        <f t="shared" si="218"/>
        <v>0</v>
      </c>
      <c r="K178" s="54"/>
      <c r="L178" s="55"/>
      <c r="M178" s="56">
        <f t="shared" si="219"/>
        <v>0</v>
      </c>
      <c r="N178" s="54"/>
      <c r="O178" s="55"/>
      <c r="P178" s="56">
        <f t="shared" si="220"/>
        <v>0</v>
      </c>
      <c r="Q178" s="54"/>
      <c r="R178" s="55"/>
      <c r="S178" s="56">
        <f t="shared" si="221"/>
        <v>0</v>
      </c>
      <c r="T178" s="54"/>
      <c r="U178" s="55"/>
      <c r="V178" s="56">
        <f t="shared" si="222"/>
        <v>0</v>
      </c>
      <c r="W178" s="66">
        <f t="shared" si="203"/>
        <v>74</v>
      </c>
      <c r="X178" s="274">
        <f t="shared" si="204"/>
        <v>0</v>
      </c>
      <c r="Y178" s="433">
        <f t="shared" si="181"/>
        <v>74</v>
      </c>
      <c r="Z178" s="438">
        <v>0</v>
      </c>
      <c r="AA178" s="255" t="s">
        <v>475</v>
      </c>
      <c r="AB178" s="59"/>
      <c r="AC178" s="59"/>
      <c r="AD178" s="59"/>
      <c r="AE178" s="59"/>
      <c r="AF178" s="59"/>
      <c r="AG178" s="59"/>
    </row>
    <row r="179" spans="1:33" ht="30" customHeight="1" x14ac:dyDescent="0.2">
      <c r="A179" s="50" t="s">
        <v>24</v>
      </c>
      <c r="B179" s="201" t="s">
        <v>244</v>
      </c>
      <c r="C179" s="96" t="s">
        <v>245</v>
      </c>
      <c r="D179" s="53"/>
      <c r="E179" s="54"/>
      <c r="F179" s="55"/>
      <c r="G179" s="56">
        <f t="shared" si="217"/>
        <v>0</v>
      </c>
      <c r="H179" s="54"/>
      <c r="I179" s="55"/>
      <c r="J179" s="56">
        <f t="shared" si="218"/>
        <v>0</v>
      </c>
      <c r="K179" s="54"/>
      <c r="L179" s="55"/>
      <c r="M179" s="56">
        <f t="shared" si="219"/>
        <v>0</v>
      </c>
      <c r="N179" s="54"/>
      <c r="O179" s="55"/>
      <c r="P179" s="56">
        <f t="shared" si="220"/>
        <v>0</v>
      </c>
      <c r="Q179" s="54"/>
      <c r="R179" s="55"/>
      <c r="S179" s="56">
        <f t="shared" si="221"/>
        <v>0</v>
      </c>
      <c r="T179" s="54"/>
      <c r="U179" s="55"/>
      <c r="V179" s="56">
        <f t="shared" si="222"/>
        <v>0</v>
      </c>
      <c r="W179" s="66">
        <f t="shared" si="203"/>
        <v>0</v>
      </c>
      <c r="X179" s="274">
        <f t="shared" si="204"/>
        <v>0</v>
      </c>
      <c r="Y179" s="433">
        <f t="shared" si="181"/>
        <v>0</v>
      </c>
      <c r="Z179" s="438">
        <v>0</v>
      </c>
      <c r="AA179" s="255"/>
      <c r="AB179" s="59"/>
      <c r="AC179" s="59"/>
      <c r="AD179" s="59"/>
      <c r="AE179" s="59"/>
      <c r="AF179" s="59"/>
      <c r="AG179" s="59"/>
    </row>
    <row r="180" spans="1:33" ht="30" customHeight="1" x14ac:dyDescent="0.2">
      <c r="A180" s="50" t="s">
        <v>24</v>
      </c>
      <c r="B180" s="201" t="s">
        <v>246</v>
      </c>
      <c r="C180" s="96" t="s">
        <v>247</v>
      </c>
      <c r="D180" s="53" t="s">
        <v>423</v>
      </c>
      <c r="E180" s="54">
        <v>5</v>
      </c>
      <c r="F180" s="55">
        <v>350</v>
      </c>
      <c r="G180" s="56">
        <f t="shared" si="217"/>
        <v>1750</v>
      </c>
      <c r="H180" s="54"/>
      <c r="I180" s="55"/>
      <c r="J180" s="56">
        <v>0</v>
      </c>
      <c r="K180" s="54"/>
      <c r="L180" s="55"/>
      <c r="M180" s="56">
        <f t="shared" si="219"/>
        <v>0</v>
      </c>
      <c r="N180" s="54"/>
      <c r="O180" s="55"/>
      <c r="P180" s="56">
        <f t="shared" si="220"/>
        <v>0</v>
      </c>
      <c r="Q180" s="54"/>
      <c r="R180" s="55"/>
      <c r="S180" s="56">
        <f t="shared" si="221"/>
        <v>0</v>
      </c>
      <c r="T180" s="54"/>
      <c r="U180" s="55"/>
      <c r="V180" s="56">
        <f t="shared" si="222"/>
        <v>0</v>
      </c>
      <c r="W180" s="66">
        <f t="shared" si="203"/>
        <v>1750</v>
      </c>
      <c r="X180" s="274">
        <f t="shared" si="204"/>
        <v>0</v>
      </c>
      <c r="Y180" s="433">
        <f t="shared" si="181"/>
        <v>1750</v>
      </c>
      <c r="Z180" s="438">
        <f t="shared" ref="Z180" si="223">Y180/W180</f>
        <v>1</v>
      </c>
      <c r="AA180" s="255" t="s">
        <v>475</v>
      </c>
      <c r="AB180" s="59"/>
      <c r="AC180" s="59"/>
      <c r="AD180" s="59"/>
      <c r="AE180" s="59"/>
      <c r="AF180" s="59"/>
      <c r="AG180" s="59"/>
    </row>
    <row r="181" spans="1:33" ht="30" customHeight="1" thickBot="1" x14ac:dyDescent="0.25">
      <c r="A181" s="50" t="s">
        <v>24</v>
      </c>
      <c r="B181" s="201" t="s">
        <v>248</v>
      </c>
      <c r="C181" s="181" t="s">
        <v>261</v>
      </c>
      <c r="D181" s="53"/>
      <c r="E181" s="54"/>
      <c r="F181" s="55"/>
      <c r="G181" s="56">
        <f t="shared" ref="G181:G182" si="224">E181*F181</f>
        <v>0</v>
      </c>
      <c r="H181" s="54"/>
      <c r="I181" s="55"/>
      <c r="J181" s="56">
        <f t="shared" ref="J181:J182" si="225">H181*I181</f>
        <v>0</v>
      </c>
      <c r="K181" s="54"/>
      <c r="L181" s="55"/>
      <c r="M181" s="56">
        <f t="shared" si="219"/>
        <v>0</v>
      </c>
      <c r="N181" s="54"/>
      <c r="O181" s="55"/>
      <c r="P181" s="56">
        <f t="shared" si="220"/>
        <v>0</v>
      </c>
      <c r="Q181" s="54"/>
      <c r="R181" s="55"/>
      <c r="S181" s="56">
        <f t="shared" si="221"/>
        <v>0</v>
      </c>
      <c r="T181" s="54"/>
      <c r="U181" s="55"/>
      <c r="V181" s="56">
        <f t="shared" si="222"/>
        <v>0</v>
      </c>
      <c r="W181" s="66">
        <f t="shared" si="203"/>
        <v>0</v>
      </c>
      <c r="X181" s="274">
        <f t="shared" si="204"/>
        <v>0</v>
      </c>
      <c r="Y181" s="433">
        <f t="shared" si="181"/>
        <v>0</v>
      </c>
      <c r="Z181" s="448">
        <v>0</v>
      </c>
      <c r="AA181" s="255"/>
      <c r="AB181" s="58"/>
      <c r="AC181" s="59"/>
      <c r="AD181" s="59"/>
      <c r="AE181" s="59"/>
      <c r="AF181" s="59"/>
      <c r="AG181" s="59"/>
    </row>
    <row r="182" spans="1:33" ht="30" customHeight="1" x14ac:dyDescent="0.2">
      <c r="A182" s="50" t="s">
        <v>24</v>
      </c>
      <c r="B182" s="201" t="s">
        <v>249</v>
      </c>
      <c r="C182" s="181" t="s">
        <v>261</v>
      </c>
      <c r="D182" s="53"/>
      <c r="E182" s="54"/>
      <c r="F182" s="55"/>
      <c r="G182" s="56">
        <f t="shared" si="224"/>
        <v>0</v>
      </c>
      <c r="H182" s="54"/>
      <c r="I182" s="55"/>
      <c r="J182" s="56">
        <f t="shared" si="225"/>
        <v>0</v>
      </c>
      <c r="K182" s="54"/>
      <c r="L182" s="55"/>
      <c r="M182" s="56">
        <f t="shared" si="219"/>
        <v>0</v>
      </c>
      <c r="N182" s="54"/>
      <c r="O182" s="55"/>
      <c r="P182" s="56">
        <f t="shared" si="220"/>
        <v>0</v>
      </c>
      <c r="Q182" s="54"/>
      <c r="R182" s="55"/>
      <c r="S182" s="56">
        <f t="shared" si="221"/>
        <v>0</v>
      </c>
      <c r="T182" s="54"/>
      <c r="U182" s="55"/>
      <c r="V182" s="56">
        <f t="shared" si="222"/>
        <v>0</v>
      </c>
      <c r="W182" s="66">
        <f t="shared" si="203"/>
        <v>0</v>
      </c>
      <c r="X182" s="274">
        <f t="shared" si="204"/>
        <v>0</v>
      </c>
      <c r="Y182" s="274">
        <f t="shared" si="181"/>
        <v>0</v>
      </c>
      <c r="Z182" s="282">
        <v>0</v>
      </c>
      <c r="AA182" s="255"/>
      <c r="AB182" s="59"/>
      <c r="AC182" s="59"/>
      <c r="AD182" s="59"/>
      <c r="AE182" s="59"/>
      <c r="AF182" s="59"/>
      <c r="AG182" s="59"/>
    </row>
    <row r="183" spans="1:33" ht="30" customHeight="1" x14ac:dyDescent="0.2">
      <c r="A183" s="60" t="s">
        <v>24</v>
      </c>
      <c r="B183" s="225" t="s">
        <v>250</v>
      </c>
      <c r="C183" s="181" t="s">
        <v>261</v>
      </c>
      <c r="D183" s="62"/>
      <c r="E183" s="63"/>
      <c r="F183" s="64"/>
      <c r="G183" s="65">
        <f>E183*F183</f>
        <v>0</v>
      </c>
      <c r="H183" s="63"/>
      <c r="I183" s="64"/>
      <c r="J183" s="65">
        <f>H183*I183</f>
        <v>0</v>
      </c>
      <c r="K183" s="63"/>
      <c r="L183" s="64"/>
      <c r="M183" s="65">
        <f t="shared" si="219"/>
        <v>0</v>
      </c>
      <c r="N183" s="63"/>
      <c r="O183" s="64"/>
      <c r="P183" s="65">
        <f t="shared" si="220"/>
        <v>0</v>
      </c>
      <c r="Q183" s="63"/>
      <c r="R183" s="64"/>
      <c r="S183" s="65">
        <f t="shared" si="221"/>
        <v>0</v>
      </c>
      <c r="T183" s="63"/>
      <c r="U183" s="64"/>
      <c r="V183" s="65">
        <f t="shared" si="222"/>
        <v>0</v>
      </c>
      <c r="W183" s="66">
        <f t="shared" si="203"/>
        <v>0</v>
      </c>
      <c r="X183" s="274">
        <f t="shared" si="204"/>
        <v>0</v>
      </c>
      <c r="Y183" s="274">
        <f t="shared" si="181"/>
        <v>0</v>
      </c>
      <c r="Z183" s="282">
        <v>0</v>
      </c>
      <c r="AA183" s="256"/>
      <c r="AB183" s="59"/>
      <c r="AC183" s="59"/>
      <c r="AD183" s="59"/>
      <c r="AE183" s="59"/>
      <c r="AF183" s="59"/>
      <c r="AG183" s="59"/>
    </row>
    <row r="184" spans="1:33" ht="30" customHeight="1" thickBot="1" x14ac:dyDescent="0.25">
      <c r="A184" s="60" t="s">
        <v>24</v>
      </c>
      <c r="B184" s="202" t="s">
        <v>251</v>
      </c>
      <c r="C184" s="97" t="s">
        <v>252</v>
      </c>
      <c r="D184" s="74"/>
      <c r="E184" s="270"/>
      <c r="F184" s="64">
        <v>0.22</v>
      </c>
      <c r="G184" s="65">
        <f>E184*F184</f>
        <v>0</v>
      </c>
      <c r="H184" s="270"/>
      <c r="I184" s="64">
        <v>0.22</v>
      </c>
      <c r="J184" s="65">
        <f>H184*I184</f>
        <v>0</v>
      </c>
      <c r="K184" s="270"/>
      <c r="L184" s="64">
        <v>0.22</v>
      </c>
      <c r="M184" s="65">
        <f>K184*L184</f>
        <v>0</v>
      </c>
      <c r="N184" s="270"/>
      <c r="O184" s="64">
        <v>0.22</v>
      </c>
      <c r="P184" s="65">
        <f>N184*O184</f>
        <v>0</v>
      </c>
      <c r="Q184" s="270"/>
      <c r="R184" s="64">
        <v>0.22</v>
      </c>
      <c r="S184" s="65">
        <f t="shared" si="221"/>
        <v>0</v>
      </c>
      <c r="T184" s="270"/>
      <c r="U184" s="64">
        <v>0.22</v>
      </c>
      <c r="V184" s="65">
        <f t="shared" si="222"/>
        <v>0</v>
      </c>
      <c r="W184" s="66">
        <f t="shared" si="203"/>
        <v>0</v>
      </c>
      <c r="X184" s="274">
        <f t="shared" si="204"/>
        <v>0</v>
      </c>
      <c r="Y184" s="274">
        <f t="shared" si="181"/>
        <v>0</v>
      </c>
      <c r="Z184" s="282">
        <v>0</v>
      </c>
      <c r="AA184" s="252"/>
      <c r="AB184" s="5"/>
      <c r="AC184" s="5"/>
      <c r="AD184" s="5"/>
      <c r="AE184" s="5"/>
      <c r="AF184" s="5"/>
      <c r="AG184" s="5"/>
    </row>
    <row r="185" spans="1:33" ht="30" customHeight="1" thickBot="1" x14ac:dyDescent="0.25">
      <c r="A185" s="153" t="s">
        <v>253</v>
      </c>
      <c r="B185" s="218"/>
      <c r="C185" s="154"/>
      <c r="D185" s="155"/>
      <c r="E185" s="115">
        <f>E176+E172+E167+E162</f>
        <v>42</v>
      </c>
      <c r="F185" s="90"/>
      <c r="G185" s="156">
        <f>G176+G172+G167+G162</f>
        <v>1824</v>
      </c>
      <c r="H185" s="115">
        <f>H176+H172+H167+H162</f>
        <v>0</v>
      </c>
      <c r="I185" s="90"/>
      <c r="J185" s="156">
        <f>J176+J172+J167+J162</f>
        <v>0</v>
      </c>
      <c r="K185" s="115">
        <f>K176+K172+K167+K162</f>
        <v>0</v>
      </c>
      <c r="L185" s="90"/>
      <c r="M185" s="156">
        <f>M176+M172+M167+M162</f>
        <v>0</v>
      </c>
      <c r="N185" s="115">
        <f>N176+N172+N167+N162</f>
        <v>0</v>
      </c>
      <c r="O185" s="90"/>
      <c r="P185" s="156">
        <f>P176+P172+P167+P162</f>
        <v>0</v>
      </c>
      <c r="Q185" s="115">
        <f>Q176+Q172+Q167+Q162</f>
        <v>0</v>
      </c>
      <c r="R185" s="90"/>
      <c r="S185" s="156">
        <f>S176+S172+S167+S162</f>
        <v>0</v>
      </c>
      <c r="T185" s="115">
        <f>T176+T172+T167+T162</f>
        <v>0</v>
      </c>
      <c r="U185" s="90"/>
      <c r="V185" s="156">
        <f>V176+V172+V167+V162</f>
        <v>0</v>
      </c>
      <c r="W185" s="157">
        <f>W176+W162+W172+W167</f>
        <v>1824</v>
      </c>
      <c r="X185" s="157">
        <f>X176+X162+X172+X167</f>
        <v>0</v>
      </c>
      <c r="Y185" s="157">
        <f t="shared" si="181"/>
        <v>1824</v>
      </c>
      <c r="Z185" s="411">
        <f>Y185/W185</f>
        <v>1</v>
      </c>
      <c r="AA185" s="258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158" t="s">
        <v>254</v>
      </c>
      <c r="B186" s="159"/>
      <c r="C186" s="160"/>
      <c r="D186" s="161"/>
      <c r="E186" s="162"/>
      <c r="F186" s="163"/>
      <c r="G186" s="164">
        <f>G39+G53+G62+G84+G98+G114+G127+G135+G143+G150+G154+G160+G185</f>
        <v>572044</v>
      </c>
      <c r="H186" s="162"/>
      <c r="I186" s="163"/>
      <c r="J186" s="164">
        <f>J39+J53+J62+J84+J98+J114+J127+J135+J143+J150+J154+J160+J185</f>
        <v>538450</v>
      </c>
      <c r="K186" s="162"/>
      <c r="L186" s="163"/>
      <c r="M186" s="164">
        <f>M39+M53+M62+M84+M98+M114+M127+M135+M143+M150+M154+M160+M185</f>
        <v>0</v>
      </c>
      <c r="N186" s="162"/>
      <c r="O186" s="163"/>
      <c r="P186" s="164">
        <f>P39+P53+P62+P84+P98+P114+P127+P135+P143+P150+P154+P160+P185</f>
        <v>0</v>
      </c>
      <c r="Q186" s="162"/>
      <c r="R186" s="163"/>
      <c r="S186" s="164">
        <f>S39+S53+S62+S84+S98+S114+S127+S135+S143+S150+S154+S160+S185</f>
        <v>0</v>
      </c>
      <c r="T186" s="162"/>
      <c r="U186" s="163"/>
      <c r="V186" s="164">
        <f>V39+V53+V62+V84+V98+V114+V127+V135+V143+V150+V154+V160+V185</f>
        <v>0</v>
      </c>
      <c r="W186" s="164">
        <f>W39+W53+W62+W84+W98+W114+W127+W135+W143+W150+W154+W160+W185</f>
        <v>572044</v>
      </c>
      <c r="X186" s="164">
        <f>X39+X53+X62+X84+X98+X114+X127+X135+X143+X150+X154+X160+X185</f>
        <v>538450</v>
      </c>
      <c r="Y186" s="164">
        <f>Y39+Y53+Y62+Y84+Y98+Y114+Y127+Y135+Y143+Y150+Y154+Y160+Y185</f>
        <v>33594</v>
      </c>
      <c r="Z186" s="281">
        <f>Y186/W186</f>
        <v>5.8726251826782552E-2</v>
      </c>
      <c r="AA186" s="259"/>
      <c r="AB186" s="5"/>
      <c r="AC186" s="5"/>
      <c r="AD186" s="5"/>
      <c r="AE186" s="5"/>
      <c r="AF186" s="5"/>
      <c r="AG186" s="5"/>
    </row>
    <row r="187" spans="1:33" ht="15" customHeight="1" thickBot="1" x14ac:dyDescent="0.25">
      <c r="A187" s="535"/>
      <c r="B187" s="496"/>
      <c r="C187" s="496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1"/>
      <c r="X187" s="21"/>
      <c r="Y187" s="21"/>
      <c r="Z187" s="21"/>
      <c r="AA187" s="245"/>
      <c r="AB187" s="5"/>
      <c r="AC187" s="5"/>
      <c r="AD187" s="5"/>
      <c r="AE187" s="5"/>
      <c r="AF187" s="5"/>
      <c r="AG187" s="5"/>
    </row>
    <row r="188" spans="1:33" ht="30" customHeight="1" thickBot="1" x14ac:dyDescent="0.25">
      <c r="A188" s="536" t="s">
        <v>255</v>
      </c>
      <c r="B188" s="522"/>
      <c r="C188" s="537"/>
      <c r="D188" s="165"/>
      <c r="E188" s="162"/>
      <c r="F188" s="163"/>
      <c r="G188" s="166">
        <f>Фінансування!C27-'Кошторис  витрат'!G186</f>
        <v>0</v>
      </c>
      <c r="H188" s="162"/>
      <c r="I188" s="163"/>
      <c r="J188" s="166">
        <f>Фінансування!C28-'Кошторис  витрат'!J186</f>
        <v>0</v>
      </c>
      <c r="K188" s="162"/>
      <c r="L188" s="163"/>
      <c r="M188" s="166">
        <f>'Кошторис  витрат'!J31-'Кошторис  витрат'!M186</f>
        <v>0</v>
      </c>
      <c r="N188" s="162"/>
      <c r="O188" s="163"/>
      <c r="P188" s="166" t="s">
        <v>351</v>
      </c>
      <c r="Q188" s="162"/>
      <c r="R188" s="163"/>
      <c r="S188" s="166">
        <f>Фінансування!L27-'Кошторис  витрат'!S186</f>
        <v>0</v>
      </c>
      <c r="T188" s="162"/>
      <c r="U188" s="163"/>
      <c r="V188" s="166">
        <f>Фінансування!L28-'Кошторис  витрат'!V186</f>
        <v>0</v>
      </c>
      <c r="W188" s="167">
        <f>Фінансування!N27-'Кошторис  витрат'!W186</f>
        <v>0</v>
      </c>
      <c r="X188" s="167">
        <f>Фінансування!N28-'Кошторис  витрат'!X186</f>
        <v>0</v>
      </c>
      <c r="Y188" s="167"/>
      <c r="Z188" s="167"/>
      <c r="AA188" s="260"/>
      <c r="AB188" s="5"/>
      <c r="AC188" s="5"/>
      <c r="AD188" s="5"/>
      <c r="AE188" s="5"/>
      <c r="AF188" s="5"/>
      <c r="AG188" s="5"/>
    </row>
    <row r="189" spans="1:33" ht="15.75" customHeight="1" x14ac:dyDescent="0.2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6"/>
      <c r="B192" s="7"/>
      <c r="C192" s="8"/>
      <c r="D192" s="169"/>
      <c r="E192" s="170"/>
      <c r="F192" s="170"/>
      <c r="G192" s="9"/>
      <c r="H192" s="170"/>
      <c r="I192" s="170"/>
      <c r="J192" s="9"/>
      <c r="K192" s="171"/>
      <c r="L192" s="6"/>
      <c r="M192" s="170"/>
      <c r="N192" s="171"/>
      <c r="O192" s="6"/>
      <c r="P192" s="170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2"/>
      <c r="AB192" s="1"/>
      <c r="AC192" s="2"/>
      <c r="AD192" s="1"/>
      <c r="AE192" s="1"/>
      <c r="AF192" s="1"/>
      <c r="AG192" s="1"/>
    </row>
    <row r="193" spans="1:33" ht="15.75" customHeight="1" x14ac:dyDescent="0.2">
      <c r="A193" s="10"/>
      <c r="B193" s="172"/>
      <c r="C193" s="11" t="s">
        <v>9</v>
      </c>
      <c r="D193" s="173"/>
      <c r="E193" s="14"/>
      <c r="F193" s="12" t="s">
        <v>10</v>
      </c>
      <c r="G193" s="14"/>
      <c r="H193" s="14"/>
      <c r="I193" s="12" t="s">
        <v>10</v>
      </c>
      <c r="J193" s="14"/>
      <c r="K193" s="15"/>
      <c r="L193" s="13" t="s">
        <v>11</v>
      </c>
      <c r="M193" s="14"/>
      <c r="N193" s="15"/>
      <c r="O193" s="13" t="s">
        <v>11</v>
      </c>
      <c r="P193" s="14"/>
      <c r="Q193" s="14"/>
      <c r="R193" s="14"/>
      <c r="S193" s="14"/>
      <c r="T193" s="14"/>
      <c r="U193" s="14"/>
      <c r="V193" s="14"/>
      <c r="W193" s="174"/>
      <c r="X193" s="174"/>
      <c r="Y193" s="174"/>
      <c r="Z193" s="174"/>
      <c r="AA193" s="261"/>
      <c r="AB193" s="176"/>
      <c r="AC193" s="175"/>
      <c r="AD193" s="176"/>
      <c r="AE193" s="176"/>
      <c r="AF193" s="176"/>
      <c r="AG193" s="176"/>
    </row>
    <row r="194" spans="1:33" ht="15.75" customHeight="1" x14ac:dyDescent="0.2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"/>
      <c r="X194" s="16"/>
      <c r="Y194" s="16"/>
      <c r="Z194" s="16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6"/>
      <c r="X195" s="16"/>
      <c r="Y195" s="16"/>
      <c r="Z195" s="16"/>
      <c r="AA195" s="24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"/>
      <c r="X196" s="16"/>
      <c r="Y196" s="16"/>
      <c r="Z196" s="16"/>
      <c r="AA196" s="24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2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2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2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2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2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2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42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42"/>
      <c r="AB1020" s="1"/>
      <c r="AC1020" s="1"/>
      <c r="AD1020" s="1"/>
      <c r="AE1020" s="1"/>
      <c r="AF1020" s="1"/>
      <c r="AG1020" s="1"/>
    </row>
  </sheetData>
  <mergeCells count="25">
    <mergeCell ref="A1:E1"/>
    <mergeCell ref="A7:A9"/>
    <mergeCell ref="B7:B9"/>
    <mergeCell ref="C7:C9"/>
    <mergeCell ref="D7:D9"/>
    <mergeCell ref="A154:D154"/>
    <mergeCell ref="A187:C187"/>
    <mergeCell ref="A188:C188"/>
    <mergeCell ref="E60:G61"/>
    <mergeCell ref="A98:D98"/>
    <mergeCell ref="H60:J61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E8" sqref="E8"/>
    </sheetView>
  </sheetViews>
  <sheetFormatPr defaultRowHeight="14.25" x14ac:dyDescent="0.2"/>
  <cols>
    <col min="2" max="2" width="11.625" customWidth="1"/>
    <col min="3" max="3" width="13.625" customWidth="1"/>
    <col min="4" max="4" width="10.5" customWidth="1"/>
    <col min="6" max="6" width="11" customWidth="1"/>
    <col min="7" max="7" width="13" customWidth="1"/>
    <col min="9" max="9" width="17.625" customWidth="1"/>
  </cols>
  <sheetData>
    <row r="1" spans="1:9" ht="15.75" x14ac:dyDescent="0.3">
      <c r="A1" s="554" t="s">
        <v>331</v>
      </c>
      <c r="B1" s="496"/>
      <c r="C1" s="496"/>
      <c r="D1" s="496"/>
      <c r="E1" s="496"/>
      <c r="F1" s="496"/>
      <c r="G1" s="496"/>
      <c r="H1" s="496"/>
      <c r="I1" s="496"/>
    </row>
    <row r="2" spans="1:9" ht="15.75" x14ac:dyDescent="0.3">
      <c r="A2" s="554" t="s">
        <v>395</v>
      </c>
      <c r="B2" s="496"/>
      <c r="C2" s="496"/>
      <c r="D2" s="496"/>
      <c r="E2" s="496"/>
      <c r="F2" s="496"/>
      <c r="G2" s="496"/>
      <c r="H2" s="496"/>
      <c r="I2" s="496"/>
    </row>
    <row r="3" spans="1:9" ht="21" x14ac:dyDescent="0.3">
      <c r="A3" s="555"/>
      <c r="B3" s="496"/>
      <c r="C3" s="496"/>
      <c r="D3" s="496"/>
      <c r="E3" s="496"/>
      <c r="F3" s="496"/>
      <c r="G3" s="496"/>
      <c r="H3" s="496"/>
      <c r="I3" s="496"/>
    </row>
    <row r="4" spans="1:9" ht="15.75" x14ac:dyDescent="0.3">
      <c r="A4" s="554" t="s">
        <v>394</v>
      </c>
      <c r="B4" s="496"/>
      <c r="C4" s="496"/>
      <c r="D4" s="496"/>
      <c r="E4" s="496"/>
      <c r="F4" s="496"/>
      <c r="G4" s="496"/>
      <c r="H4" s="496"/>
      <c r="I4" s="496"/>
    </row>
    <row r="5" spans="1:9" ht="15" x14ac:dyDescent="0.25">
      <c r="A5" s="391"/>
      <c r="B5" s="392"/>
      <c r="C5" s="289"/>
      <c r="D5" s="392"/>
      <c r="E5" s="289"/>
      <c r="F5" s="392"/>
      <c r="G5" s="392"/>
      <c r="H5" s="289"/>
      <c r="I5" s="299"/>
    </row>
    <row r="6" spans="1:9" x14ac:dyDescent="0.2">
      <c r="A6" s="556" t="s">
        <v>332</v>
      </c>
      <c r="B6" s="513"/>
      <c r="C6" s="557"/>
      <c r="D6" s="558" t="s">
        <v>333</v>
      </c>
      <c r="E6" s="513"/>
      <c r="F6" s="513"/>
      <c r="G6" s="513"/>
      <c r="H6" s="513"/>
      <c r="I6" s="557"/>
    </row>
    <row r="7" spans="1:9" ht="93.75" customHeight="1" x14ac:dyDescent="0.2">
      <c r="A7" s="393" t="s">
        <v>353</v>
      </c>
      <c r="B7" s="394" t="s">
        <v>13</v>
      </c>
      <c r="C7" s="395" t="s">
        <v>335</v>
      </c>
      <c r="D7" s="394" t="s">
        <v>336</v>
      </c>
      <c r="E7" s="395" t="s">
        <v>335</v>
      </c>
      <c r="F7" s="394" t="s">
        <v>337</v>
      </c>
      <c r="G7" s="394" t="s">
        <v>338</v>
      </c>
      <c r="H7" s="395" t="s">
        <v>339</v>
      </c>
      <c r="I7" s="394" t="s">
        <v>340</v>
      </c>
    </row>
    <row r="8" spans="1:9" ht="55.5" customHeight="1" x14ac:dyDescent="0.2">
      <c r="A8" s="471" t="s">
        <v>354</v>
      </c>
      <c r="B8" s="472"/>
      <c r="C8" s="422"/>
      <c r="D8" s="472" t="s">
        <v>458</v>
      </c>
      <c r="E8" s="473"/>
      <c r="F8" s="474"/>
      <c r="G8" s="475"/>
      <c r="H8" s="476"/>
      <c r="I8" s="475"/>
    </row>
    <row r="9" spans="1:9" s="390" customFormat="1" ht="47.25" hidden="1" customHeight="1" x14ac:dyDescent="0.2">
      <c r="A9" s="477" t="s">
        <v>354</v>
      </c>
      <c r="B9" s="475"/>
      <c r="C9" s="423"/>
      <c r="D9" s="475"/>
      <c r="E9" s="476"/>
      <c r="F9" s="475"/>
      <c r="G9" s="475"/>
      <c r="H9" s="476">
        <v>0</v>
      </c>
      <c r="I9" s="475" t="s">
        <v>398</v>
      </c>
    </row>
    <row r="10" spans="1:9" ht="42.75" hidden="1" customHeight="1" x14ac:dyDescent="0.2">
      <c r="A10" s="477" t="s">
        <v>354</v>
      </c>
      <c r="B10" s="475"/>
      <c r="C10" s="423"/>
      <c r="D10" s="475"/>
      <c r="E10" s="476"/>
      <c r="F10" s="475"/>
      <c r="G10" s="475"/>
      <c r="H10" s="476">
        <v>0</v>
      </c>
      <c r="I10" s="475" t="s">
        <v>397</v>
      </c>
    </row>
    <row r="11" spans="1:9" ht="48" hidden="1" x14ac:dyDescent="0.2">
      <c r="A11" s="477" t="s">
        <v>354</v>
      </c>
      <c r="B11" s="475"/>
      <c r="C11" s="423"/>
      <c r="D11" s="475"/>
      <c r="E11" s="476"/>
      <c r="F11" s="475"/>
      <c r="G11" s="475" t="s">
        <v>438</v>
      </c>
      <c r="H11" s="476">
        <v>0</v>
      </c>
      <c r="I11" s="475" t="s">
        <v>440</v>
      </c>
    </row>
    <row r="12" spans="1:9" ht="48" hidden="1" x14ac:dyDescent="0.2">
      <c r="A12" s="477" t="s">
        <v>354</v>
      </c>
      <c r="B12" s="475"/>
      <c r="C12" s="423"/>
      <c r="D12" s="475"/>
      <c r="E12" s="476"/>
      <c r="F12" s="475"/>
      <c r="G12" s="475" t="s">
        <v>439</v>
      </c>
      <c r="H12" s="476"/>
      <c r="I12" s="475"/>
    </row>
    <row r="13" spans="1:9" ht="111.75" customHeight="1" x14ac:dyDescent="0.2">
      <c r="A13" s="471" t="s">
        <v>358</v>
      </c>
      <c r="B13" s="474" t="s">
        <v>360</v>
      </c>
      <c r="C13" s="421">
        <v>40000</v>
      </c>
      <c r="D13" s="474" t="s">
        <v>346</v>
      </c>
      <c r="E13" s="421"/>
      <c r="F13" s="474" t="s">
        <v>404</v>
      </c>
      <c r="G13" s="474"/>
      <c r="H13" s="421"/>
      <c r="I13" s="474"/>
    </row>
    <row r="14" spans="1:9" ht="72" x14ac:dyDescent="0.2">
      <c r="A14" s="477" t="s">
        <v>358</v>
      </c>
      <c r="B14" s="475"/>
      <c r="C14" s="424"/>
      <c r="D14" s="475"/>
      <c r="E14" s="478">
        <v>10000</v>
      </c>
      <c r="F14" s="475"/>
      <c r="G14" s="475" t="s">
        <v>364</v>
      </c>
      <c r="H14" s="478">
        <v>10000</v>
      </c>
      <c r="I14" s="479" t="s">
        <v>392</v>
      </c>
    </row>
    <row r="15" spans="1:9" ht="72" x14ac:dyDescent="0.2">
      <c r="A15" s="477" t="s">
        <v>344</v>
      </c>
      <c r="B15" s="475"/>
      <c r="C15" s="424"/>
      <c r="D15" s="475"/>
      <c r="E15" s="478">
        <v>10000</v>
      </c>
      <c r="F15" s="475"/>
      <c r="G15" s="475" t="s">
        <v>436</v>
      </c>
      <c r="H15" s="478">
        <v>10000</v>
      </c>
      <c r="I15" s="479" t="s">
        <v>405</v>
      </c>
    </row>
    <row r="16" spans="1:9" ht="72" x14ac:dyDescent="0.2">
      <c r="A16" s="477" t="s">
        <v>344</v>
      </c>
      <c r="B16" s="475"/>
      <c r="C16" s="424"/>
      <c r="D16" s="475"/>
      <c r="E16" s="478">
        <v>10000</v>
      </c>
      <c r="F16" s="475"/>
      <c r="G16" s="475" t="s">
        <v>434</v>
      </c>
      <c r="H16" s="478">
        <v>10000</v>
      </c>
      <c r="I16" s="479" t="s">
        <v>445</v>
      </c>
    </row>
    <row r="17" spans="1:9" ht="72" x14ac:dyDescent="0.2">
      <c r="A17" s="477" t="s">
        <v>358</v>
      </c>
      <c r="B17" s="475"/>
      <c r="C17" s="424"/>
      <c r="D17" s="475"/>
      <c r="E17" s="478">
        <v>10000</v>
      </c>
      <c r="F17" s="475"/>
      <c r="G17" s="475" t="s">
        <v>437</v>
      </c>
      <c r="H17" s="478">
        <v>10000</v>
      </c>
      <c r="I17" s="479" t="s">
        <v>453</v>
      </c>
    </row>
    <row r="18" spans="1:9" ht="48" customHeight="1" x14ac:dyDescent="0.2">
      <c r="A18" s="471" t="s">
        <v>359</v>
      </c>
      <c r="B18" s="472" t="s">
        <v>357</v>
      </c>
      <c r="C18" s="425">
        <v>60000</v>
      </c>
      <c r="D18" s="472" t="s">
        <v>356</v>
      </c>
      <c r="E18" s="480"/>
      <c r="F18" s="472" t="s">
        <v>382</v>
      </c>
      <c r="G18" s="475"/>
      <c r="H18" s="478"/>
      <c r="I18" s="479"/>
    </row>
    <row r="19" spans="1:9" ht="108" x14ac:dyDescent="0.2">
      <c r="A19" s="477" t="s">
        <v>359</v>
      </c>
      <c r="B19" s="475"/>
      <c r="C19" s="424"/>
      <c r="D19" s="475"/>
      <c r="E19" s="478">
        <v>15000</v>
      </c>
      <c r="F19" s="475"/>
      <c r="G19" s="475" t="s">
        <v>381</v>
      </c>
      <c r="H19" s="478">
        <v>15000</v>
      </c>
      <c r="I19" s="479" t="s">
        <v>380</v>
      </c>
    </row>
    <row r="20" spans="1:9" ht="72" x14ac:dyDescent="0.2">
      <c r="A20" s="477" t="s">
        <v>359</v>
      </c>
      <c r="B20" s="475"/>
      <c r="C20" s="478"/>
      <c r="D20" s="475"/>
      <c r="E20" s="478">
        <v>15000</v>
      </c>
      <c r="F20" s="475"/>
      <c r="G20" s="475" t="s">
        <v>396</v>
      </c>
      <c r="H20" s="478">
        <v>15000</v>
      </c>
      <c r="I20" s="479" t="s">
        <v>399</v>
      </c>
    </row>
    <row r="21" spans="1:9" ht="72" x14ac:dyDescent="0.2">
      <c r="A21" s="477" t="s">
        <v>359</v>
      </c>
      <c r="B21" s="475"/>
      <c r="C21" s="478"/>
      <c r="D21" s="475"/>
      <c r="E21" s="478">
        <v>15000</v>
      </c>
      <c r="F21" s="475"/>
      <c r="G21" s="475" t="s">
        <v>434</v>
      </c>
      <c r="H21" s="478">
        <v>15000</v>
      </c>
      <c r="I21" s="479" t="s">
        <v>446</v>
      </c>
    </row>
    <row r="22" spans="1:9" ht="72" x14ac:dyDescent="0.2">
      <c r="A22" s="481" t="s">
        <v>359</v>
      </c>
      <c r="B22" s="475"/>
      <c r="C22" s="478"/>
      <c r="D22" s="475"/>
      <c r="E22" s="478">
        <v>15000</v>
      </c>
      <c r="F22" s="475"/>
      <c r="G22" s="475" t="s">
        <v>435</v>
      </c>
      <c r="H22" s="478">
        <v>15000</v>
      </c>
      <c r="I22" s="479" t="s">
        <v>452</v>
      </c>
    </row>
    <row r="23" spans="1:9" s="390" customFormat="1" ht="84" x14ac:dyDescent="0.2">
      <c r="A23" s="471" t="s">
        <v>362</v>
      </c>
      <c r="B23" s="419" t="s">
        <v>347</v>
      </c>
      <c r="C23" s="420">
        <v>22000</v>
      </c>
      <c r="D23" s="419"/>
      <c r="E23" s="482">
        <v>22000</v>
      </c>
      <c r="F23" s="419" t="s">
        <v>348</v>
      </c>
      <c r="G23" s="418"/>
      <c r="H23" s="483"/>
      <c r="I23" s="418"/>
    </row>
    <row r="24" spans="1:9" s="390" customFormat="1" ht="48" x14ac:dyDescent="0.2">
      <c r="A24" s="477" t="s">
        <v>362</v>
      </c>
      <c r="B24" s="418"/>
      <c r="C24" s="483"/>
      <c r="D24" s="418"/>
      <c r="E24" s="483"/>
      <c r="F24" s="418"/>
      <c r="G24" s="484" t="s">
        <v>346</v>
      </c>
      <c r="H24" s="483">
        <v>2200</v>
      </c>
      <c r="I24" s="418" t="s">
        <v>409</v>
      </c>
    </row>
    <row r="25" spans="1:9" s="390" customFormat="1" ht="24" x14ac:dyDescent="0.2">
      <c r="A25" s="477" t="s">
        <v>362</v>
      </c>
      <c r="B25" s="418"/>
      <c r="C25" s="483"/>
      <c r="D25" s="418"/>
      <c r="E25" s="483"/>
      <c r="F25" s="418"/>
      <c r="G25" s="418"/>
      <c r="H25" s="483">
        <v>2200</v>
      </c>
      <c r="I25" s="418" t="s">
        <v>408</v>
      </c>
    </row>
    <row r="26" spans="1:9" s="390" customFormat="1" ht="24" x14ac:dyDescent="0.2">
      <c r="A26" s="477" t="s">
        <v>362</v>
      </c>
      <c r="B26" s="418"/>
      <c r="C26" s="483"/>
      <c r="D26" s="418"/>
      <c r="E26" s="483"/>
      <c r="F26" s="418"/>
      <c r="G26" s="418"/>
      <c r="H26" s="483">
        <v>2200</v>
      </c>
      <c r="I26" s="418" t="s">
        <v>443</v>
      </c>
    </row>
    <row r="27" spans="1:9" s="390" customFormat="1" ht="24" x14ac:dyDescent="0.2">
      <c r="A27" s="477" t="s">
        <v>362</v>
      </c>
      <c r="B27" s="418"/>
      <c r="C27" s="483"/>
      <c r="D27" s="418"/>
      <c r="E27" s="483"/>
      <c r="F27" s="418"/>
      <c r="G27" s="418"/>
      <c r="H27" s="483">
        <v>2200</v>
      </c>
      <c r="I27" s="418" t="s">
        <v>454</v>
      </c>
    </row>
    <row r="28" spans="1:9" s="390" customFormat="1" ht="36" x14ac:dyDescent="0.2">
      <c r="A28" s="477" t="s">
        <v>362</v>
      </c>
      <c r="B28" s="418"/>
      <c r="C28" s="483"/>
      <c r="D28" s="418"/>
      <c r="E28" s="483"/>
      <c r="F28" s="418"/>
      <c r="G28" s="475" t="s">
        <v>356</v>
      </c>
      <c r="H28" s="483">
        <v>3300</v>
      </c>
      <c r="I28" s="418" t="s">
        <v>385</v>
      </c>
    </row>
    <row r="29" spans="1:9" s="390" customFormat="1" ht="24" x14ac:dyDescent="0.2">
      <c r="A29" s="477" t="s">
        <v>362</v>
      </c>
      <c r="B29" s="418"/>
      <c r="C29" s="483"/>
      <c r="D29" s="418"/>
      <c r="E29" s="483"/>
      <c r="F29" s="418"/>
      <c r="G29" s="418"/>
      <c r="H29" s="483">
        <v>3300</v>
      </c>
      <c r="I29" s="418" t="s">
        <v>407</v>
      </c>
    </row>
    <row r="30" spans="1:9" s="429" customFormat="1" ht="23.25" customHeight="1" x14ac:dyDescent="0.2">
      <c r="A30" s="477"/>
      <c r="B30" s="418"/>
      <c r="C30" s="483"/>
      <c r="D30" s="418"/>
      <c r="E30" s="483"/>
      <c r="F30" s="418"/>
      <c r="G30" s="418"/>
      <c r="H30" s="483">
        <v>3300</v>
      </c>
      <c r="I30" s="418" t="s">
        <v>444</v>
      </c>
    </row>
    <row r="31" spans="1:9" s="390" customFormat="1" ht="24" x14ac:dyDescent="0.2">
      <c r="A31" s="477" t="s">
        <v>362</v>
      </c>
      <c r="B31" s="418"/>
      <c r="C31" s="483"/>
      <c r="D31" s="418"/>
      <c r="E31" s="483"/>
      <c r="F31" s="418"/>
      <c r="G31" s="418"/>
      <c r="H31" s="483">
        <v>3300</v>
      </c>
      <c r="I31" s="418" t="s">
        <v>455</v>
      </c>
    </row>
    <row r="32" spans="1:9" s="407" customFormat="1" ht="46.5" customHeight="1" x14ac:dyDescent="0.2">
      <c r="A32" s="471" t="s">
        <v>363</v>
      </c>
      <c r="B32" s="419" t="s">
        <v>349</v>
      </c>
      <c r="C32" s="420">
        <v>92000</v>
      </c>
      <c r="D32" s="426" t="s">
        <v>350</v>
      </c>
      <c r="E32" s="485"/>
      <c r="F32" s="426" t="s">
        <v>386</v>
      </c>
      <c r="G32" s="486"/>
      <c r="H32" s="487"/>
      <c r="I32" s="486"/>
    </row>
    <row r="33" spans="1:9" s="407" customFormat="1" ht="41.25" customHeight="1" x14ac:dyDescent="0.2">
      <c r="A33" s="477" t="s">
        <v>363</v>
      </c>
      <c r="B33" s="418"/>
      <c r="C33" s="488"/>
      <c r="D33" s="486"/>
      <c r="E33" s="487">
        <v>23000</v>
      </c>
      <c r="F33" s="486"/>
      <c r="G33" s="486" t="s">
        <v>364</v>
      </c>
      <c r="H33" s="487">
        <v>23000</v>
      </c>
      <c r="I33" s="486" t="s">
        <v>387</v>
      </c>
    </row>
    <row r="34" spans="1:9" s="407" customFormat="1" ht="42" customHeight="1" x14ac:dyDescent="0.2">
      <c r="A34" s="477" t="s">
        <v>363</v>
      </c>
      <c r="B34" s="418"/>
      <c r="C34" s="488"/>
      <c r="D34" s="486"/>
      <c r="E34" s="487">
        <v>23000</v>
      </c>
      <c r="F34" s="486"/>
      <c r="G34" s="486" t="s">
        <v>402</v>
      </c>
      <c r="H34" s="487">
        <v>23000</v>
      </c>
      <c r="I34" s="486" t="s">
        <v>401</v>
      </c>
    </row>
    <row r="35" spans="1:9" s="407" customFormat="1" ht="47.25" customHeight="1" x14ac:dyDescent="0.2">
      <c r="A35" s="477" t="s">
        <v>363</v>
      </c>
      <c r="B35" s="418"/>
      <c r="C35" s="488"/>
      <c r="D35" s="486"/>
      <c r="E35" s="487">
        <v>23000</v>
      </c>
      <c r="F35" s="486"/>
      <c r="G35" s="486" t="s">
        <v>431</v>
      </c>
      <c r="H35" s="487">
        <v>23000</v>
      </c>
      <c r="I35" s="486" t="s">
        <v>447</v>
      </c>
    </row>
    <row r="36" spans="1:9" ht="60" x14ac:dyDescent="0.2">
      <c r="A36" s="477" t="s">
        <v>363</v>
      </c>
      <c r="B36" s="418"/>
      <c r="C36" s="488"/>
      <c r="D36" s="418"/>
      <c r="E36" s="487">
        <v>23000</v>
      </c>
      <c r="F36" s="418"/>
      <c r="G36" s="418" t="s">
        <v>433</v>
      </c>
      <c r="H36" s="487">
        <v>13185.2</v>
      </c>
      <c r="I36" s="418" t="s">
        <v>448</v>
      </c>
    </row>
    <row r="37" spans="1:9" s="407" customFormat="1" ht="75.75" customHeight="1" x14ac:dyDescent="0.2">
      <c r="A37" s="471" t="s">
        <v>365</v>
      </c>
      <c r="B37" s="419" t="s">
        <v>361</v>
      </c>
      <c r="C37" s="420">
        <v>92000</v>
      </c>
      <c r="D37" s="419" t="s">
        <v>352</v>
      </c>
      <c r="E37" s="483"/>
      <c r="F37" s="419" t="s">
        <v>390</v>
      </c>
      <c r="G37" s="418"/>
      <c r="H37" s="483"/>
      <c r="I37" s="418"/>
    </row>
    <row r="38" spans="1:9" s="407" customFormat="1" ht="48" x14ac:dyDescent="0.2">
      <c r="A38" s="477" t="s">
        <v>365</v>
      </c>
      <c r="B38" s="418"/>
      <c r="C38" s="488"/>
      <c r="D38" s="418"/>
      <c r="E38" s="483">
        <v>23000</v>
      </c>
      <c r="F38" s="418"/>
      <c r="G38" s="418" t="s">
        <v>364</v>
      </c>
      <c r="H38" s="483">
        <v>23000</v>
      </c>
      <c r="I38" s="418" t="s">
        <v>391</v>
      </c>
    </row>
    <row r="39" spans="1:9" s="417" customFormat="1" ht="60" x14ac:dyDescent="0.2">
      <c r="A39" s="477" t="s">
        <v>365</v>
      </c>
      <c r="B39" s="418"/>
      <c r="C39" s="488"/>
      <c r="D39" s="418"/>
      <c r="E39" s="483">
        <v>23000</v>
      </c>
      <c r="F39" s="418"/>
      <c r="G39" s="418" t="s">
        <v>400</v>
      </c>
      <c r="H39" s="483">
        <v>23000</v>
      </c>
      <c r="I39" s="418" t="s">
        <v>406</v>
      </c>
    </row>
    <row r="40" spans="1:9" s="417" customFormat="1" ht="48" customHeight="1" x14ac:dyDescent="0.2">
      <c r="A40" s="477" t="s">
        <v>365</v>
      </c>
      <c r="B40" s="418"/>
      <c r="C40" s="488"/>
      <c r="D40" s="418"/>
      <c r="E40" s="483">
        <v>23000</v>
      </c>
      <c r="F40" s="418"/>
      <c r="G40" s="418" t="s">
        <v>431</v>
      </c>
      <c r="H40" s="483">
        <v>23000</v>
      </c>
      <c r="I40" s="418" t="s">
        <v>449</v>
      </c>
    </row>
    <row r="41" spans="1:9" s="407" customFormat="1" ht="42.75" customHeight="1" x14ac:dyDescent="0.2">
      <c r="A41" s="477" t="s">
        <v>365</v>
      </c>
      <c r="B41" s="418"/>
      <c r="C41" s="488"/>
      <c r="D41" s="418"/>
      <c r="E41" s="483">
        <v>23000</v>
      </c>
      <c r="F41" s="418"/>
      <c r="G41" s="418" t="s">
        <v>432</v>
      </c>
      <c r="H41" s="483">
        <v>0</v>
      </c>
      <c r="I41" s="418"/>
    </row>
    <row r="42" spans="1:9" s="417" customFormat="1" ht="68.25" customHeight="1" x14ac:dyDescent="0.2">
      <c r="A42" s="471" t="s">
        <v>366</v>
      </c>
      <c r="B42" s="419" t="s">
        <v>465</v>
      </c>
      <c r="C42" s="420">
        <v>76000</v>
      </c>
      <c r="D42" s="419" t="s">
        <v>368</v>
      </c>
      <c r="E42" s="483"/>
      <c r="F42" s="419" t="s">
        <v>388</v>
      </c>
      <c r="G42" s="418"/>
      <c r="H42" s="483"/>
      <c r="I42" s="418"/>
    </row>
    <row r="43" spans="1:9" s="417" customFormat="1" ht="44.25" customHeight="1" x14ac:dyDescent="0.2">
      <c r="A43" s="477" t="s">
        <v>366</v>
      </c>
      <c r="B43" s="418"/>
      <c r="C43" s="488"/>
      <c r="D43" s="418"/>
      <c r="E43" s="483">
        <v>19000</v>
      </c>
      <c r="F43" s="418"/>
      <c r="G43" s="418" t="s">
        <v>364</v>
      </c>
      <c r="H43" s="483">
        <v>19000</v>
      </c>
      <c r="I43" s="418" t="s">
        <v>389</v>
      </c>
    </row>
    <row r="44" spans="1:9" s="417" customFormat="1" ht="46.5" customHeight="1" x14ac:dyDescent="0.2">
      <c r="A44" s="477" t="s">
        <v>366</v>
      </c>
      <c r="B44" s="418"/>
      <c r="C44" s="488"/>
      <c r="D44" s="418"/>
      <c r="E44" s="483">
        <v>19000</v>
      </c>
      <c r="F44" s="418"/>
      <c r="G44" s="418" t="s">
        <v>400</v>
      </c>
      <c r="H44" s="483">
        <v>19000</v>
      </c>
      <c r="I44" s="418" t="s">
        <v>403</v>
      </c>
    </row>
    <row r="45" spans="1:9" s="417" customFormat="1" ht="46.5" customHeight="1" x14ac:dyDescent="0.2">
      <c r="A45" s="477" t="s">
        <v>366</v>
      </c>
      <c r="B45" s="418"/>
      <c r="C45" s="488"/>
      <c r="D45" s="418"/>
      <c r="E45" s="483">
        <v>19000</v>
      </c>
      <c r="F45" s="418"/>
      <c r="G45" s="418" t="s">
        <v>431</v>
      </c>
      <c r="H45" s="483">
        <v>19000</v>
      </c>
      <c r="I45" s="418" t="s">
        <v>442</v>
      </c>
    </row>
    <row r="46" spans="1:9" s="417" customFormat="1" ht="45" customHeight="1" x14ac:dyDescent="0.2">
      <c r="A46" s="477" t="s">
        <v>366</v>
      </c>
      <c r="B46" s="418"/>
      <c r="C46" s="488"/>
      <c r="D46" s="418"/>
      <c r="E46" s="483">
        <v>19000</v>
      </c>
      <c r="F46" s="418"/>
      <c r="G46" s="418" t="s">
        <v>441</v>
      </c>
      <c r="H46" s="483">
        <v>0</v>
      </c>
      <c r="I46" s="418"/>
    </row>
    <row r="47" spans="1:9" s="417" customFormat="1" ht="45" customHeight="1" x14ac:dyDescent="0.2">
      <c r="A47" s="471" t="s">
        <v>367</v>
      </c>
      <c r="B47" s="419" t="s">
        <v>370</v>
      </c>
      <c r="C47" s="420">
        <v>40000</v>
      </c>
      <c r="D47" s="419" t="s">
        <v>369</v>
      </c>
      <c r="E47" s="483"/>
      <c r="F47" s="418" t="s">
        <v>377</v>
      </c>
      <c r="G47" s="418" t="s">
        <v>378</v>
      </c>
      <c r="H47" s="483"/>
      <c r="I47" s="418"/>
    </row>
    <row r="48" spans="1:9" s="417" customFormat="1" ht="27" customHeight="1" x14ac:dyDescent="0.2">
      <c r="A48" s="477" t="s">
        <v>367</v>
      </c>
      <c r="B48" s="418"/>
      <c r="C48" s="483"/>
      <c r="D48" s="418"/>
      <c r="E48" s="483">
        <v>10000</v>
      </c>
      <c r="F48" s="418"/>
      <c r="G48" s="418"/>
      <c r="H48" s="483">
        <v>10000</v>
      </c>
      <c r="I48" s="418" t="s">
        <v>379</v>
      </c>
    </row>
    <row r="49" spans="1:9" s="417" customFormat="1" ht="27" customHeight="1" x14ac:dyDescent="0.2">
      <c r="A49" s="477" t="s">
        <v>367</v>
      </c>
      <c r="B49" s="418"/>
      <c r="C49" s="483"/>
      <c r="D49" s="418"/>
      <c r="E49" s="483">
        <v>10000</v>
      </c>
      <c r="F49" s="418"/>
      <c r="G49" s="418"/>
      <c r="H49" s="483">
        <v>10000</v>
      </c>
      <c r="I49" s="418" t="s">
        <v>379</v>
      </c>
    </row>
    <row r="50" spans="1:9" s="417" customFormat="1" ht="27" customHeight="1" x14ac:dyDescent="0.2">
      <c r="A50" s="477" t="s">
        <v>367</v>
      </c>
      <c r="B50" s="418"/>
      <c r="C50" s="483"/>
      <c r="D50" s="418"/>
      <c r="E50" s="483">
        <v>10000</v>
      </c>
      <c r="F50" s="418"/>
      <c r="G50" s="418"/>
      <c r="H50" s="483">
        <v>10000</v>
      </c>
      <c r="I50" s="418" t="s">
        <v>451</v>
      </c>
    </row>
    <row r="51" spans="1:9" s="417" customFormat="1" ht="19.5" customHeight="1" x14ac:dyDescent="0.2">
      <c r="A51" s="477" t="s">
        <v>367</v>
      </c>
      <c r="B51" s="418"/>
      <c r="C51" s="483"/>
      <c r="D51" s="418"/>
      <c r="E51" s="483">
        <v>10000</v>
      </c>
      <c r="F51" s="418"/>
      <c r="G51" s="418"/>
      <c r="H51" s="483">
        <v>0</v>
      </c>
      <c r="I51" s="418"/>
    </row>
    <row r="52" spans="1:9" s="407" customFormat="1" ht="62.25" customHeight="1" x14ac:dyDescent="0.2">
      <c r="A52" s="477" t="s">
        <v>456</v>
      </c>
      <c r="B52" s="419" t="s">
        <v>355</v>
      </c>
      <c r="C52" s="420">
        <v>76000</v>
      </c>
      <c r="D52" s="419" t="s">
        <v>393</v>
      </c>
      <c r="E52" s="483"/>
      <c r="F52" s="418" t="s">
        <v>384</v>
      </c>
      <c r="G52" s="418"/>
      <c r="H52" s="483"/>
      <c r="I52" s="418"/>
    </row>
    <row r="53" spans="1:9" s="429" customFormat="1" ht="48" x14ac:dyDescent="0.2">
      <c r="A53" s="477" t="s">
        <v>456</v>
      </c>
      <c r="B53" s="418"/>
      <c r="C53" s="420"/>
      <c r="D53" s="418"/>
      <c r="E53" s="483">
        <v>19000</v>
      </c>
      <c r="F53" s="418"/>
      <c r="G53" s="418" t="s">
        <v>383</v>
      </c>
      <c r="H53" s="483">
        <v>19000</v>
      </c>
      <c r="I53" s="418" t="s">
        <v>398</v>
      </c>
    </row>
    <row r="54" spans="1:9" s="429" customFormat="1" ht="48" x14ac:dyDescent="0.2">
      <c r="A54" s="477" t="s">
        <v>456</v>
      </c>
      <c r="B54" s="418"/>
      <c r="C54" s="420"/>
      <c r="D54" s="418"/>
      <c r="E54" s="483">
        <v>19000</v>
      </c>
      <c r="F54" s="418"/>
      <c r="G54" s="418" t="s">
        <v>396</v>
      </c>
      <c r="H54" s="483">
        <v>19000</v>
      </c>
      <c r="I54" s="418" t="s">
        <v>459</v>
      </c>
    </row>
    <row r="55" spans="1:9" s="429" customFormat="1" ht="48" x14ac:dyDescent="0.2">
      <c r="A55" s="477" t="s">
        <v>456</v>
      </c>
      <c r="B55" s="418"/>
      <c r="C55" s="420"/>
      <c r="D55" s="418"/>
      <c r="E55" s="483">
        <v>19000</v>
      </c>
      <c r="F55" s="418"/>
      <c r="G55" s="418" t="s">
        <v>438</v>
      </c>
      <c r="H55" s="483">
        <v>19000</v>
      </c>
      <c r="I55" s="418" t="s">
        <v>440</v>
      </c>
    </row>
    <row r="56" spans="1:9" s="407" customFormat="1" ht="48" x14ac:dyDescent="0.2">
      <c r="A56" s="477" t="s">
        <v>456</v>
      </c>
      <c r="B56" s="418"/>
      <c r="C56" s="483"/>
      <c r="D56" s="418"/>
      <c r="E56" s="483">
        <v>19000</v>
      </c>
      <c r="F56" s="418"/>
      <c r="G56" s="418" t="s">
        <v>457</v>
      </c>
      <c r="H56" s="483">
        <v>0</v>
      </c>
      <c r="I56" s="418"/>
    </row>
    <row r="57" spans="1:9" s="407" customFormat="1" ht="48" x14ac:dyDescent="0.2">
      <c r="A57" s="471" t="s">
        <v>371</v>
      </c>
      <c r="B57" s="419" t="s">
        <v>372</v>
      </c>
      <c r="C57" s="420">
        <v>24000</v>
      </c>
      <c r="D57" s="419" t="s">
        <v>460</v>
      </c>
      <c r="E57" s="483">
        <v>24000</v>
      </c>
      <c r="F57" s="418" t="s">
        <v>426</v>
      </c>
      <c r="G57" s="418" t="s">
        <v>462</v>
      </c>
      <c r="H57" s="483">
        <v>24000</v>
      </c>
      <c r="I57" s="418" t="s">
        <v>427</v>
      </c>
    </row>
    <row r="58" spans="1:9" s="407" customFormat="1" ht="35.25" customHeight="1" x14ac:dyDescent="0.2">
      <c r="A58" s="471" t="s">
        <v>373</v>
      </c>
      <c r="B58" s="419" t="s">
        <v>164</v>
      </c>
      <c r="C58" s="420">
        <v>1450</v>
      </c>
      <c r="D58" s="419"/>
      <c r="E58" s="483">
        <v>1450</v>
      </c>
      <c r="F58" s="418" t="s">
        <v>424</v>
      </c>
      <c r="G58" s="418" t="s">
        <v>425</v>
      </c>
      <c r="H58" s="483">
        <v>1450</v>
      </c>
      <c r="I58" s="418" t="s">
        <v>450</v>
      </c>
    </row>
    <row r="59" spans="1:9" s="407" customFormat="1" ht="53.25" customHeight="1" x14ac:dyDescent="0.2">
      <c r="A59" s="471" t="s">
        <v>374</v>
      </c>
      <c r="B59" s="419" t="s">
        <v>375</v>
      </c>
      <c r="C59" s="488">
        <v>15000</v>
      </c>
      <c r="D59" s="419" t="s">
        <v>461</v>
      </c>
      <c r="E59" s="483">
        <v>15000</v>
      </c>
      <c r="F59" s="418" t="s">
        <v>428</v>
      </c>
      <c r="G59" s="418" t="s">
        <v>463</v>
      </c>
      <c r="H59" s="483">
        <v>15000</v>
      </c>
      <c r="I59" s="418" t="s">
        <v>429</v>
      </c>
    </row>
    <row r="60" spans="1:9" s="407" customFormat="1" x14ac:dyDescent="0.2">
      <c r="A60" s="477" t="s">
        <v>374</v>
      </c>
      <c r="B60" s="418"/>
      <c r="C60" s="488">
        <v>0</v>
      </c>
      <c r="D60" s="418"/>
      <c r="E60" s="483">
        <v>0</v>
      </c>
      <c r="F60" s="418"/>
      <c r="G60" s="418"/>
      <c r="H60" s="483">
        <v>0</v>
      </c>
      <c r="I60" s="418"/>
    </row>
    <row r="61" spans="1:9" s="428" customFormat="1" ht="25.5" customHeight="1" x14ac:dyDescent="0.2">
      <c r="A61" s="477" t="s">
        <v>430</v>
      </c>
      <c r="B61" s="418" t="s">
        <v>243</v>
      </c>
      <c r="C61" s="488">
        <v>0</v>
      </c>
      <c r="D61" s="418"/>
      <c r="E61" s="483">
        <v>0</v>
      </c>
      <c r="F61" s="418"/>
      <c r="G61" s="418"/>
      <c r="H61" s="483"/>
      <c r="I61" s="418"/>
    </row>
    <row r="62" spans="1:9" s="407" customFormat="1" ht="45" customHeight="1" x14ac:dyDescent="0.2">
      <c r="A62" s="477" t="s">
        <v>376</v>
      </c>
      <c r="B62" s="418" t="s">
        <v>247</v>
      </c>
      <c r="C62" s="488">
        <v>0</v>
      </c>
      <c r="D62" s="418"/>
      <c r="E62" s="483">
        <v>0</v>
      </c>
      <c r="F62" s="418"/>
      <c r="G62" s="489"/>
      <c r="H62" s="483">
        <v>0</v>
      </c>
      <c r="I62" s="418"/>
    </row>
    <row r="63" spans="1:9" s="407" customFormat="1" x14ac:dyDescent="0.2">
      <c r="A63" s="477"/>
      <c r="B63" s="418"/>
      <c r="C63" s="483"/>
      <c r="D63" s="418"/>
      <c r="E63" s="483"/>
      <c r="F63" s="418"/>
      <c r="G63" s="418"/>
      <c r="H63" s="483"/>
      <c r="I63" s="418"/>
    </row>
    <row r="64" spans="1:9" x14ac:dyDescent="0.2">
      <c r="A64" s="490"/>
      <c r="B64" s="491"/>
      <c r="C64" s="492"/>
      <c r="D64" s="491"/>
      <c r="E64" s="492"/>
      <c r="F64" s="491"/>
      <c r="G64" s="491"/>
      <c r="H64" s="492"/>
      <c r="I64" s="491"/>
    </row>
    <row r="65" spans="1:9" x14ac:dyDescent="0.2">
      <c r="A65" s="481"/>
      <c r="B65" s="475"/>
      <c r="C65" s="478"/>
      <c r="D65" s="475"/>
      <c r="E65" s="478"/>
      <c r="F65" s="475"/>
      <c r="G65" s="475"/>
      <c r="H65" s="478"/>
      <c r="I65" s="475"/>
    </row>
    <row r="66" spans="1:9" ht="15" x14ac:dyDescent="0.25">
      <c r="A66" s="561" t="s">
        <v>341</v>
      </c>
      <c r="B66" s="562"/>
      <c r="C66" s="396">
        <f>SUM(C8:C65)</f>
        <v>538450</v>
      </c>
      <c r="D66" s="397"/>
      <c r="E66" s="396">
        <f>SUM(E8:E65)</f>
        <v>538450</v>
      </c>
      <c r="F66" s="397"/>
      <c r="G66" s="397"/>
      <c r="H66" s="396">
        <f>SUM(H7:H65)</f>
        <v>457635.2</v>
      </c>
      <c r="I66" s="397"/>
    </row>
    <row r="67" spans="1:9" s="412" customFormat="1" ht="15" x14ac:dyDescent="0.25">
      <c r="A67" s="413"/>
      <c r="B67" s="414"/>
      <c r="C67" s="415"/>
      <c r="D67" s="416"/>
      <c r="E67" s="415"/>
      <c r="F67" s="416"/>
      <c r="G67" s="416"/>
      <c r="H67" s="415"/>
      <c r="I67" s="416"/>
    </row>
    <row r="68" spans="1:9" s="412" customFormat="1" ht="15" x14ac:dyDescent="0.25">
      <c r="A68" s="413"/>
      <c r="B68" s="414"/>
      <c r="C68" s="415"/>
      <c r="D68" s="416"/>
      <c r="E68" s="415"/>
      <c r="F68" s="416"/>
      <c r="G68" s="416"/>
      <c r="H68" s="415"/>
      <c r="I68" s="416"/>
    </row>
    <row r="69" spans="1:9" s="412" customFormat="1" ht="15" x14ac:dyDescent="0.25">
      <c r="A69" s="413"/>
      <c r="B69" s="414"/>
      <c r="C69" s="415"/>
      <c r="D69" s="416"/>
      <c r="E69" s="415"/>
      <c r="F69" s="416"/>
      <c r="G69" s="416"/>
      <c r="H69" s="415"/>
      <c r="I69" s="416"/>
    </row>
    <row r="70" spans="1:9" s="412" customFormat="1" ht="15" x14ac:dyDescent="0.25">
      <c r="A70" s="413"/>
      <c r="B70" s="414"/>
      <c r="C70" s="415"/>
      <c r="D70" s="416"/>
      <c r="E70" s="415"/>
      <c r="F70" s="416"/>
      <c r="G70" s="416"/>
      <c r="H70" s="415"/>
      <c r="I70" s="416"/>
    </row>
    <row r="71" spans="1:9" s="412" customFormat="1" ht="15" x14ac:dyDescent="0.25">
      <c r="A71" s="413"/>
      <c r="B71" s="414"/>
      <c r="C71" s="415"/>
      <c r="D71" s="416"/>
      <c r="E71" s="415"/>
      <c r="F71" s="416"/>
      <c r="G71" s="416"/>
      <c r="H71" s="415"/>
      <c r="I71" s="416"/>
    </row>
    <row r="72" spans="1:9" s="412" customFormat="1" ht="15" x14ac:dyDescent="0.25">
      <c r="A72" s="413"/>
      <c r="B72" s="414"/>
      <c r="C72" s="415"/>
      <c r="D72" s="416"/>
      <c r="E72" s="415"/>
      <c r="F72" s="416"/>
      <c r="G72" s="416"/>
      <c r="H72" s="415"/>
      <c r="I72" s="416"/>
    </row>
    <row r="73" spans="1:9" s="412" customFormat="1" ht="15" x14ac:dyDescent="0.25">
      <c r="A73" s="413"/>
      <c r="B73" s="414"/>
      <c r="C73" s="415"/>
      <c r="D73" s="416"/>
      <c r="E73" s="415"/>
      <c r="F73" s="416"/>
      <c r="G73" s="416"/>
      <c r="H73" s="415"/>
      <c r="I73" s="416"/>
    </row>
    <row r="74" spans="1:9" s="412" customFormat="1" ht="15" x14ac:dyDescent="0.25">
      <c r="A74" s="413"/>
      <c r="B74" s="414"/>
      <c r="C74" s="415"/>
      <c r="D74" s="416"/>
      <c r="E74" s="415"/>
      <c r="F74" s="416"/>
      <c r="G74" s="416"/>
      <c r="H74" s="415"/>
      <c r="I74" s="416"/>
    </row>
    <row r="75" spans="1:9" x14ac:dyDescent="0.2">
      <c r="A75" s="563" t="s">
        <v>342</v>
      </c>
      <c r="B75" s="560"/>
      <c r="C75" s="564"/>
      <c r="D75" s="565" t="s">
        <v>333</v>
      </c>
      <c r="E75" s="560"/>
      <c r="F75" s="560"/>
      <c r="G75" s="560"/>
      <c r="H75" s="560"/>
      <c r="I75" s="564"/>
    </row>
    <row r="76" spans="1:9" ht="90" x14ac:dyDescent="0.2">
      <c r="A76" s="398" t="s">
        <v>334</v>
      </c>
      <c r="B76" s="399" t="s">
        <v>13</v>
      </c>
      <c r="C76" s="400" t="s">
        <v>335</v>
      </c>
      <c r="D76" s="399" t="s">
        <v>336</v>
      </c>
      <c r="E76" s="400" t="s">
        <v>335</v>
      </c>
      <c r="F76" s="399" t="s">
        <v>337</v>
      </c>
      <c r="G76" s="399" t="s">
        <v>338</v>
      </c>
      <c r="H76" s="400" t="s">
        <v>339</v>
      </c>
      <c r="I76" s="399" t="s">
        <v>340</v>
      </c>
    </row>
    <row r="77" spans="1:9" ht="15" x14ac:dyDescent="0.25">
      <c r="A77" s="401" t="s">
        <v>23</v>
      </c>
      <c r="B77" s="402"/>
      <c r="C77" s="403"/>
      <c r="D77" s="402"/>
      <c r="E77" s="403"/>
      <c r="F77" s="402"/>
      <c r="G77" s="402"/>
      <c r="H77" s="403"/>
      <c r="I77" s="402"/>
    </row>
    <row r="78" spans="1:9" ht="15" x14ac:dyDescent="0.25">
      <c r="A78" s="401" t="s">
        <v>54</v>
      </c>
      <c r="B78" s="402"/>
      <c r="C78" s="403"/>
      <c r="D78" s="402"/>
      <c r="E78" s="403"/>
      <c r="F78" s="402"/>
      <c r="G78" s="402"/>
      <c r="H78" s="403"/>
      <c r="I78" s="402"/>
    </row>
    <row r="79" spans="1:9" ht="15" x14ac:dyDescent="0.25">
      <c r="A79" s="401" t="s">
        <v>61</v>
      </c>
      <c r="B79" s="402"/>
      <c r="C79" s="403"/>
      <c r="D79" s="402"/>
      <c r="E79" s="403"/>
      <c r="F79" s="402"/>
      <c r="G79" s="402"/>
      <c r="H79" s="403"/>
      <c r="I79" s="402"/>
    </row>
    <row r="80" spans="1:9" ht="15" x14ac:dyDescent="0.25">
      <c r="A80" s="401" t="s">
        <v>76</v>
      </c>
      <c r="B80" s="402"/>
      <c r="C80" s="403"/>
      <c r="D80" s="402"/>
      <c r="E80" s="403"/>
      <c r="F80" s="402"/>
      <c r="G80" s="402"/>
      <c r="H80" s="403"/>
      <c r="I80" s="402"/>
    </row>
    <row r="81" spans="1:9" ht="15" x14ac:dyDescent="0.25">
      <c r="A81" s="401" t="s">
        <v>94</v>
      </c>
      <c r="B81" s="402"/>
      <c r="C81" s="403"/>
      <c r="D81" s="402"/>
      <c r="E81" s="403"/>
      <c r="F81" s="402"/>
      <c r="G81" s="402"/>
      <c r="H81" s="403"/>
      <c r="I81" s="402"/>
    </row>
    <row r="82" spans="1:9" ht="15" x14ac:dyDescent="0.25">
      <c r="A82" s="401"/>
      <c r="B82" s="402"/>
      <c r="C82" s="403"/>
      <c r="D82" s="402"/>
      <c r="E82" s="403"/>
      <c r="F82" s="402"/>
      <c r="G82" s="402"/>
      <c r="H82" s="403"/>
      <c r="I82" s="402"/>
    </row>
    <row r="83" spans="1:9" ht="15" x14ac:dyDescent="0.25">
      <c r="A83" s="559" t="s">
        <v>341</v>
      </c>
      <c r="B83" s="560"/>
      <c r="C83" s="404"/>
      <c r="D83" s="405"/>
      <c r="E83" s="404"/>
      <c r="F83" s="405"/>
      <c r="G83" s="405"/>
      <c r="H83" s="406"/>
      <c r="I83" s="405"/>
    </row>
    <row r="84" spans="1:9" ht="15" x14ac:dyDescent="0.25">
      <c r="A84" s="391"/>
      <c r="B84" s="392"/>
      <c r="C84" s="289"/>
      <c r="D84" s="392"/>
      <c r="E84" s="289"/>
      <c r="F84" s="392"/>
      <c r="G84" s="392"/>
      <c r="H84" s="289"/>
      <c r="I84" s="299"/>
    </row>
    <row r="85" spans="1:9" x14ac:dyDescent="0.2">
      <c r="A85" s="563" t="s">
        <v>343</v>
      </c>
      <c r="B85" s="560"/>
      <c r="C85" s="564"/>
      <c r="D85" s="565" t="s">
        <v>333</v>
      </c>
      <c r="E85" s="560"/>
      <c r="F85" s="560"/>
      <c r="G85" s="560"/>
      <c r="H85" s="560"/>
      <c r="I85" s="564"/>
    </row>
    <row r="86" spans="1:9" ht="90" x14ac:dyDescent="0.2">
      <c r="A86" s="398" t="s">
        <v>334</v>
      </c>
      <c r="B86" s="399" t="s">
        <v>13</v>
      </c>
      <c r="C86" s="400" t="s">
        <v>335</v>
      </c>
      <c r="D86" s="399" t="s">
        <v>336</v>
      </c>
      <c r="E86" s="400" t="s">
        <v>335</v>
      </c>
      <c r="F86" s="399" t="s">
        <v>337</v>
      </c>
      <c r="G86" s="399" t="s">
        <v>338</v>
      </c>
      <c r="H86" s="400" t="s">
        <v>339</v>
      </c>
      <c r="I86" s="399" t="s">
        <v>340</v>
      </c>
    </row>
    <row r="87" spans="1:9" ht="15" x14ac:dyDescent="0.25">
      <c r="A87" s="401" t="s">
        <v>23</v>
      </c>
      <c r="B87" s="402"/>
      <c r="C87" s="403"/>
      <c r="D87" s="402"/>
      <c r="E87" s="403"/>
      <c r="F87" s="402"/>
      <c r="G87" s="402"/>
      <c r="H87" s="403"/>
      <c r="I87" s="402"/>
    </row>
    <row r="88" spans="1:9" ht="15" x14ac:dyDescent="0.25">
      <c r="A88" s="401" t="s">
        <v>54</v>
      </c>
      <c r="B88" s="402"/>
      <c r="C88" s="403"/>
      <c r="D88" s="402"/>
      <c r="E88" s="403"/>
      <c r="F88" s="402"/>
      <c r="G88" s="402"/>
      <c r="H88" s="403"/>
      <c r="I88" s="402"/>
    </row>
    <row r="89" spans="1:9" ht="15" x14ac:dyDescent="0.25">
      <c r="A89" s="401" t="s">
        <v>61</v>
      </c>
      <c r="B89" s="402"/>
      <c r="C89" s="403"/>
      <c r="D89" s="402"/>
      <c r="E89" s="403"/>
      <c r="F89" s="402"/>
      <c r="G89" s="402"/>
      <c r="H89" s="403"/>
      <c r="I89" s="402"/>
    </row>
    <row r="90" spans="1:9" ht="15" x14ac:dyDescent="0.25">
      <c r="A90" s="401" t="s">
        <v>76</v>
      </c>
      <c r="B90" s="402"/>
      <c r="C90" s="403"/>
      <c r="D90" s="402"/>
      <c r="E90" s="403"/>
      <c r="F90" s="402"/>
      <c r="G90" s="402"/>
      <c r="H90" s="403"/>
      <c r="I90" s="402"/>
    </row>
    <row r="91" spans="1:9" ht="15" x14ac:dyDescent="0.25">
      <c r="A91" s="401" t="s">
        <v>94</v>
      </c>
      <c r="B91" s="402"/>
      <c r="C91" s="403"/>
      <c r="D91" s="402"/>
      <c r="E91" s="403"/>
      <c r="F91" s="402"/>
      <c r="G91" s="402"/>
      <c r="H91" s="403"/>
      <c r="I91" s="402"/>
    </row>
    <row r="92" spans="1:9" ht="15" x14ac:dyDescent="0.25">
      <c r="A92" s="401"/>
      <c r="B92" s="402"/>
      <c r="C92" s="403"/>
      <c r="D92" s="402"/>
      <c r="E92" s="403"/>
      <c r="F92" s="402"/>
      <c r="G92" s="402"/>
      <c r="H92" s="403"/>
      <c r="I92" s="402"/>
    </row>
    <row r="93" spans="1:9" ht="15" x14ac:dyDescent="0.25">
      <c r="A93" s="559" t="s">
        <v>341</v>
      </c>
      <c r="B93" s="560"/>
      <c r="C93" s="404"/>
      <c r="D93" s="405"/>
      <c r="E93" s="404"/>
      <c r="F93" s="405"/>
      <c r="G93" s="405"/>
      <c r="H93" s="406"/>
      <c r="I93" s="405"/>
    </row>
    <row r="94" spans="1:9" ht="15" x14ac:dyDescent="0.25">
      <c r="A94" s="391"/>
      <c r="B94" s="392"/>
      <c r="C94" s="289"/>
      <c r="D94" s="392"/>
      <c r="E94" s="289"/>
      <c r="F94" s="392"/>
      <c r="G94" s="392"/>
      <c r="H94" s="289"/>
      <c r="I94" s="299"/>
    </row>
  </sheetData>
  <mergeCells count="13">
    <mergeCell ref="A93:B93"/>
    <mergeCell ref="A66:B66"/>
    <mergeCell ref="A75:C75"/>
    <mergeCell ref="D75:I75"/>
    <mergeCell ref="A83:B83"/>
    <mergeCell ref="A85:C85"/>
    <mergeCell ref="D85:I85"/>
    <mergeCell ref="A1:I1"/>
    <mergeCell ref="A2:I2"/>
    <mergeCell ref="A3:I3"/>
    <mergeCell ref="A4:I4"/>
    <mergeCell ref="A6:C6"/>
    <mergeCell ref="D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Julia</cp:lastModifiedBy>
  <cp:lastPrinted>2023-10-25T08:04:35Z</cp:lastPrinted>
  <dcterms:created xsi:type="dcterms:W3CDTF">2020-11-14T13:09:40Z</dcterms:created>
  <dcterms:modified xsi:type="dcterms:W3CDTF">2023-10-25T11:21:42Z</dcterms:modified>
</cp:coreProperties>
</file>