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503" windowWidth="24195" windowHeight="15195" activeTab="1"/>
  </bookViews>
  <sheets>
    <sheet name="Фінансування" sheetId="1" r:id="rId1"/>
    <sheet name="Кошторис  витрат" sheetId="2" r:id="rId2"/>
  </sheets>
  <definedNames>
    <definedName name="_xlnm.Print_Area" localSheetId="1">'Кошторис  витрат'!$A$1:$AA$283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A2" i="2"/>
  <c r="M272" l="1"/>
  <c r="M273"/>
  <c r="P272"/>
  <c r="P273"/>
  <c r="S273"/>
  <c r="S272"/>
  <c r="V272"/>
  <c r="V273"/>
  <c r="V24"/>
  <c r="V25"/>
  <c r="V26"/>
  <c r="V27"/>
  <c r="S24"/>
  <c r="S25"/>
  <c r="S26"/>
  <c r="S27"/>
  <c r="P24"/>
  <c r="P25"/>
  <c r="X25" s="1"/>
  <c r="P26"/>
  <c r="X26" s="1"/>
  <c r="P27"/>
  <c r="M24"/>
  <c r="M25"/>
  <c r="M26"/>
  <c r="W26" s="1"/>
  <c r="Y26" s="1"/>
  <c r="Z26" s="1"/>
  <c r="M27"/>
  <c r="G68"/>
  <c r="G69"/>
  <c r="G70"/>
  <c r="G71"/>
  <c r="G72"/>
  <c r="G73"/>
  <c r="G74"/>
  <c r="G75"/>
  <c r="G76"/>
  <c r="G77"/>
  <c r="G78"/>
  <c r="G79"/>
  <c r="G80"/>
  <c r="G81"/>
  <c r="J68"/>
  <c r="J69"/>
  <c r="J70"/>
  <c r="J71"/>
  <c r="J72"/>
  <c r="J73"/>
  <c r="J74"/>
  <c r="J75"/>
  <c r="J76"/>
  <c r="J77"/>
  <c r="J78"/>
  <c r="J79"/>
  <c r="J80"/>
  <c r="J81"/>
  <c r="J67"/>
  <c r="G67"/>
  <c r="M68"/>
  <c r="M69"/>
  <c r="M70"/>
  <c r="M71"/>
  <c r="M72"/>
  <c r="M73"/>
  <c r="M74"/>
  <c r="M75"/>
  <c r="M76"/>
  <c r="M77"/>
  <c r="M78"/>
  <c r="M79"/>
  <c r="M80"/>
  <c r="V68"/>
  <c r="V69"/>
  <c r="V70"/>
  <c r="V71"/>
  <c r="V72"/>
  <c r="V73"/>
  <c r="V74"/>
  <c r="V75"/>
  <c r="V76"/>
  <c r="V77"/>
  <c r="V78"/>
  <c r="V79"/>
  <c r="V80"/>
  <c r="V81"/>
  <c r="S68"/>
  <c r="S69"/>
  <c r="S70"/>
  <c r="S71"/>
  <c r="S72"/>
  <c r="S73"/>
  <c r="S74"/>
  <c r="S75"/>
  <c r="S76"/>
  <c r="S77"/>
  <c r="S78"/>
  <c r="S79"/>
  <c r="P68"/>
  <c r="P69"/>
  <c r="P70"/>
  <c r="P71"/>
  <c r="P72"/>
  <c r="P73"/>
  <c r="P74"/>
  <c r="P75"/>
  <c r="P76"/>
  <c r="P77"/>
  <c r="P78"/>
  <c r="P79"/>
  <c r="P80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W129" s="1"/>
  <c r="M130"/>
  <c r="M131"/>
  <c r="M132"/>
  <c r="M133"/>
  <c r="M134"/>
  <c r="M135"/>
  <c r="M136"/>
  <c r="M137"/>
  <c r="M138"/>
  <c r="M139"/>
  <c r="M140"/>
  <c r="M141"/>
  <c r="M142"/>
  <c r="M143"/>
  <c r="M144"/>
  <c r="M145"/>
  <c r="W145" s="1"/>
  <c r="M146"/>
  <c r="M147"/>
  <c r="M148"/>
  <c r="M149"/>
  <c r="M150"/>
  <c r="M151"/>
  <c r="M152"/>
  <c r="M153"/>
  <c r="M154"/>
  <c r="M155"/>
  <c r="M156"/>
  <c r="M157"/>
  <c r="M158"/>
  <c r="M159"/>
  <c r="M160"/>
  <c r="M161"/>
  <c r="W161" s="1"/>
  <c r="M162"/>
  <c r="M163"/>
  <c r="M164"/>
  <c r="M165"/>
  <c r="M166"/>
  <c r="M167"/>
  <c r="M168"/>
  <c r="M169"/>
  <c r="M170"/>
  <c r="M171"/>
  <c r="M172"/>
  <c r="M173"/>
  <c r="M174"/>
  <c r="W174" s="1"/>
  <c r="M175"/>
  <c r="M176"/>
  <c r="M177"/>
  <c r="W177" s="1"/>
  <c r="M178"/>
  <c r="M179"/>
  <c r="M180"/>
  <c r="M181"/>
  <c r="M182"/>
  <c r="M183"/>
  <c r="M184"/>
  <c r="M185"/>
  <c r="M186"/>
  <c r="M187"/>
  <c r="M188"/>
  <c r="M189"/>
  <c r="M190"/>
  <c r="M191"/>
  <c r="M192"/>
  <c r="M193"/>
  <c r="P113"/>
  <c r="P114"/>
  <c r="P115"/>
  <c r="P116"/>
  <c r="P117"/>
  <c r="P118"/>
  <c r="P119"/>
  <c r="P120"/>
  <c r="P121"/>
  <c r="P122"/>
  <c r="P123"/>
  <c r="P124"/>
  <c r="P125"/>
  <c r="P126"/>
  <c r="P127"/>
  <c r="P128"/>
  <c r="X128" s="1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X160" s="1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X192" s="1"/>
  <c r="P193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W140" s="1"/>
  <c r="S141"/>
  <c r="S142"/>
  <c r="S143"/>
  <c r="W143" s="1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W175" s="1"/>
  <c r="S176"/>
  <c r="S177"/>
  <c r="S178"/>
  <c r="S179"/>
  <c r="S180"/>
  <c r="S181"/>
  <c r="S182"/>
  <c r="S183"/>
  <c r="S184"/>
  <c r="S185"/>
  <c r="S186"/>
  <c r="S187"/>
  <c r="S188"/>
  <c r="W188" s="1"/>
  <c r="S189"/>
  <c r="S190"/>
  <c r="S191"/>
  <c r="W191" s="1"/>
  <c r="S192"/>
  <c r="S193"/>
  <c r="V113"/>
  <c r="V114"/>
  <c r="V115"/>
  <c r="V116"/>
  <c r="V117"/>
  <c r="V118"/>
  <c r="V119"/>
  <c r="V120"/>
  <c r="V121"/>
  <c r="V122"/>
  <c r="V123"/>
  <c r="V124"/>
  <c r="V125"/>
  <c r="V126"/>
  <c r="X126" s="1"/>
  <c r="Y126" s="1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X174" s="1"/>
  <c r="V175"/>
  <c r="V176"/>
  <c r="V177"/>
  <c r="V178"/>
  <c r="V179"/>
  <c r="V180"/>
  <c r="V181"/>
  <c r="V182"/>
  <c r="V183"/>
  <c r="V184"/>
  <c r="V185"/>
  <c r="V186"/>
  <c r="V187"/>
  <c r="V188"/>
  <c r="V189"/>
  <c r="V190"/>
  <c r="X190" s="1"/>
  <c r="V191"/>
  <c r="V192"/>
  <c r="V193"/>
  <c r="X143"/>
  <c r="X176"/>
  <c r="W114"/>
  <c r="W124"/>
  <c r="W127"/>
  <c r="W146"/>
  <c r="W156"/>
  <c r="W172"/>
  <c r="J36"/>
  <c r="J35"/>
  <c r="J34"/>
  <c r="J273"/>
  <c r="J272"/>
  <c r="J271"/>
  <c r="J270"/>
  <c r="C29" i="1"/>
  <c r="J194" i="2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X175" s="1"/>
  <c r="J174"/>
  <c r="J173"/>
  <c r="J172"/>
  <c r="J171"/>
  <c r="J170"/>
  <c r="J169"/>
  <c r="J168"/>
  <c r="J167"/>
  <c r="J166"/>
  <c r="J165"/>
  <c r="J164"/>
  <c r="J163"/>
  <c r="J162"/>
  <c r="J161"/>
  <c r="J160"/>
  <c r="J159"/>
  <c r="X159" s="1"/>
  <c r="J158"/>
  <c r="X158" s="1"/>
  <c r="J157"/>
  <c r="J156"/>
  <c r="J155"/>
  <c r="J154"/>
  <c r="J153"/>
  <c r="J152"/>
  <c r="J151"/>
  <c r="J150"/>
  <c r="J149"/>
  <c r="J148"/>
  <c r="J147"/>
  <c r="J146"/>
  <c r="X146" s="1"/>
  <c r="J145"/>
  <c r="J144"/>
  <c r="X144" s="1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X127" s="1"/>
  <c r="J126"/>
  <c r="J125"/>
  <c r="J124"/>
  <c r="J123"/>
  <c r="J122"/>
  <c r="J121"/>
  <c r="J120"/>
  <c r="J119"/>
  <c r="J118"/>
  <c r="J117"/>
  <c r="J116"/>
  <c r="J115"/>
  <c r="J114"/>
  <c r="J113"/>
  <c r="J112"/>
  <c r="J111"/>
  <c r="J267"/>
  <c r="J268"/>
  <c r="J269"/>
  <c r="J274"/>
  <c r="J266"/>
  <c r="G246"/>
  <c r="J63"/>
  <c r="G63"/>
  <c r="G273"/>
  <c r="G272"/>
  <c r="G271"/>
  <c r="G270"/>
  <c r="G269"/>
  <c r="G268"/>
  <c r="G267"/>
  <c r="G266"/>
  <c r="G253"/>
  <c r="G252"/>
  <c r="G229"/>
  <c r="G226"/>
  <c r="G211"/>
  <c r="G210"/>
  <c r="G209"/>
  <c r="G208"/>
  <c r="G207"/>
  <c r="G206"/>
  <c r="G205"/>
  <c r="G194"/>
  <c r="G193"/>
  <c r="G192"/>
  <c r="W192" s="1"/>
  <c r="G191"/>
  <c r="G190"/>
  <c r="W190" s="1"/>
  <c r="G189"/>
  <c r="W189" s="1"/>
  <c r="G188"/>
  <c r="G187"/>
  <c r="G186"/>
  <c r="G185"/>
  <c r="G184"/>
  <c r="G183"/>
  <c r="G182"/>
  <c r="G181"/>
  <c r="G180"/>
  <c r="G179"/>
  <c r="G178"/>
  <c r="W178" s="1"/>
  <c r="G177"/>
  <c r="G176"/>
  <c r="W176" s="1"/>
  <c r="G175"/>
  <c r="G174"/>
  <c r="G173"/>
  <c r="W173" s="1"/>
  <c r="G172"/>
  <c r="G171"/>
  <c r="G170"/>
  <c r="G169"/>
  <c r="G168"/>
  <c r="G167"/>
  <c r="G166"/>
  <c r="G165"/>
  <c r="G164"/>
  <c r="G163"/>
  <c r="G162"/>
  <c r="G161"/>
  <c r="G160"/>
  <c r="W160" s="1"/>
  <c r="G159"/>
  <c r="W159" s="1"/>
  <c r="G158"/>
  <c r="W158" s="1"/>
  <c r="G157"/>
  <c r="W157" s="1"/>
  <c r="G156"/>
  <c r="G155"/>
  <c r="G154"/>
  <c r="G153"/>
  <c r="G152"/>
  <c r="G151"/>
  <c r="G150"/>
  <c r="G149"/>
  <c r="G148"/>
  <c r="G147"/>
  <c r="G146"/>
  <c r="G145"/>
  <c r="G144"/>
  <c r="W144" s="1"/>
  <c r="G143"/>
  <c r="G142"/>
  <c r="W142" s="1"/>
  <c r="G141"/>
  <c r="W141" s="1"/>
  <c r="G140"/>
  <c r="G139"/>
  <c r="G138"/>
  <c r="G137"/>
  <c r="G136"/>
  <c r="G135"/>
  <c r="G134"/>
  <c r="G133"/>
  <c r="G132"/>
  <c r="G131"/>
  <c r="G130"/>
  <c r="G129"/>
  <c r="G128"/>
  <c r="W128" s="1"/>
  <c r="G127"/>
  <c r="G126"/>
  <c r="W126" s="1"/>
  <c r="G125"/>
  <c r="W125" s="1"/>
  <c r="G124"/>
  <c r="G123"/>
  <c r="G122"/>
  <c r="G121"/>
  <c r="G120"/>
  <c r="G119"/>
  <c r="G118"/>
  <c r="G117"/>
  <c r="G116"/>
  <c r="G115"/>
  <c r="G114"/>
  <c r="G113"/>
  <c r="W113" s="1"/>
  <c r="G112"/>
  <c r="G111"/>
  <c r="J24"/>
  <c r="X24" s="1"/>
  <c r="J25"/>
  <c r="J26"/>
  <c r="J27"/>
  <c r="X27" s="1"/>
  <c r="G36"/>
  <c r="G35"/>
  <c r="G34"/>
  <c r="G28"/>
  <c r="G27"/>
  <c r="W27" s="1"/>
  <c r="G26"/>
  <c r="G25"/>
  <c r="W25" s="1"/>
  <c r="Y25" s="1"/>
  <c r="Z25" s="1"/>
  <c r="G24"/>
  <c r="W24" s="1"/>
  <c r="Y24" s="1"/>
  <c r="Z24" s="1"/>
  <c r="G23"/>
  <c r="G22"/>
  <c r="W193" l="1"/>
  <c r="Y193" s="1"/>
  <c r="Z193" s="1"/>
  <c r="Y192"/>
  <c r="Z192" s="1"/>
  <c r="Y27"/>
  <c r="Z27" s="1"/>
  <c r="X186"/>
  <c r="X170"/>
  <c r="X154"/>
  <c r="X138"/>
  <c r="X122"/>
  <c r="X178"/>
  <c r="Y178" s="1"/>
  <c r="Z178" s="1"/>
  <c r="X162"/>
  <c r="X130"/>
  <c r="X114"/>
  <c r="Y114" s="1"/>
  <c r="X193"/>
  <c r="X177"/>
  <c r="X161"/>
  <c r="Y161" s="1"/>
  <c r="Z161" s="1"/>
  <c r="X145"/>
  <c r="Y145" s="1"/>
  <c r="Z145" s="1"/>
  <c r="X129"/>
  <c r="Y129" s="1"/>
  <c r="Z129" s="1"/>
  <c r="X113"/>
  <c r="W162"/>
  <c r="W130"/>
  <c r="Y130" s="1"/>
  <c r="Z130" s="1"/>
  <c r="X189"/>
  <c r="X173"/>
  <c r="Y173" s="1"/>
  <c r="Z173" s="1"/>
  <c r="X157"/>
  <c r="Y157" s="1"/>
  <c r="Z157" s="1"/>
  <c r="X141"/>
  <c r="Y141" s="1"/>
  <c r="Z141" s="1"/>
  <c r="X125"/>
  <c r="Y125" s="1"/>
  <c r="Z125" s="1"/>
  <c r="X191"/>
  <c r="X188"/>
  <c r="Y188" s="1"/>
  <c r="Z188" s="1"/>
  <c r="X172"/>
  <c r="Y172" s="1"/>
  <c r="Z172" s="1"/>
  <c r="X156"/>
  <c r="Y156" s="1"/>
  <c r="Z156" s="1"/>
  <c r="X140"/>
  <c r="Y140" s="1"/>
  <c r="Z140" s="1"/>
  <c r="X124"/>
  <c r="Y124" s="1"/>
  <c r="Z124" s="1"/>
  <c r="X142"/>
  <c r="Y190"/>
  <c r="Z190" s="1"/>
  <c r="W179"/>
  <c r="W115"/>
  <c r="W180"/>
  <c r="W116"/>
  <c r="W149"/>
  <c r="W117"/>
  <c r="W150"/>
  <c r="Y150" s="1"/>
  <c r="Z150" s="1"/>
  <c r="W118"/>
  <c r="W183"/>
  <c r="W151"/>
  <c r="W119"/>
  <c r="W184"/>
  <c r="W136"/>
  <c r="W120"/>
  <c r="W185"/>
  <c r="Y185" s="1"/>
  <c r="Z185" s="1"/>
  <c r="W169"/>
  <c r="W153"/>
  <c r="W137"/>
  <c r="W121"/>
  <c r="W132"/>
  <c r="Y132" s="1"/>
  <c r="Z132" s="1"/>
  <c r="W181"/>
  <c r="W152"/>
  <c r="Y158"/>
  <c r="Z158" s="1"/>
  <c r="W186"/>
  <c r="Y186" s="1"/>
  <c r="Z186" s="1"/>
  <c r="W170"/>
  <c r="W154"/>
  <c r="W138"/>
  <c r="Y138" s="1"/>
  <c r="Z138" s="1"/>
  <c r="W122"/>
  <c r="Y122" s="1"/>
  <c r="Z122" s="1"/>
  <c r="W147"/>
  <c r="Y147" s="1"/>
  <c r="Z147" s="1"/>
  <c r="W133"/>
  <c r="Y133" s="1"/>
  <c r="Z133" s="1"/>
  <c r="W182"/>
  <c r="W134"/>
  <c r="Y134" s="1"/>
  <c r="Z134" s="1"/>
  <c r="W167"/>
  <c r="W135"/>
  <c r="W168"/>
  <c r="W187"/>
  <c r="W171"/>
  <c r="W155"/>
  <c r="Y155" s="1"/>
  <c r="Z155" s="1"/>
  <c r="W139"/>
  <c r="Y139" s="1"/>
  <c r="Z139" s="1"/>
  <c r="W123"/>
  <c r="Y123" s="1"/>
  <c r="Z123" s="1"/>
  <c r="W131"/>
  <c r="W163"/>
  <c r="W148"/>
  <c r="Y174"/>
  <c r="Z174" s="1"/>
  <c r="W164"/>
  <c r="W165"/>
  <c r="Y165" s="1"/>
  <c r="Z165" s="1"/>
  <c r="W166"/>
  <c r="X163"/>
  <c r="Y163" s="1"/>
  <c r="Z163" s="1"/>
  <c r="X180"/>
  <c r="X149"/>
  <c r="X166"/>
  <c r="X119"/>
  <c r="X184"/>
  <c r="Y184" s="1"/>
  <c r="Z184" s="1"/>
  <c r="X168"/>
  <c r="X152"/>
  <c r="X136"/>
  <c r="Y136" s="1"/>
  <c r="Z136" s="1"/>
  <c r="X120"/>
  <c r="X116"/>
  <c r="X117"/>
  <c r="X182"/>
  <c r="X150"/>
  <c r="X151"/>
  <c r="Y151" s="1"/>
  <c r="Z151" s="1"/>
  <c r="X185"/>
  <c r="X169"/>
  <c r="X153"/>
  <c r="X137"/>
  <c r="X121"/>
  <c r="X179"/>
  <c r="Y162"/>
  <c r="Z162" s="1"/>
  <c r="X148"/>
  <c r="X181"/>
  <c r="X131"/>
  <c r="Y131" s="1"/>
  <c r="Z131" s="1"/>
  <c r="X135"/>
  <c r="X187"/>
  <c r="X171"/>
  <c r="X155"/>
  <c r="X139"/>
  <c r="X123"/>
  <c r="X115"/>
  <c r="Y115" s="1"/>
  <c r="Z115" s="1"/>
  <c r="X147"/>
  <c r="X164"/>
  <c r="X165"/>
  <c r="X118"/>
  <c r="X183"/>
  <c r="X132"/>
  <c r="X133"/>
  <c r="X134"/>
  <c r="X167"/>
  <c r="Y146"/>
  <c r="Z146" s="1"/>
  <c r="Y143"/>
  <c r="Z143" s="1"/>
  <c r="Y144"/>
  <c r="Z144" s="1"/>
  <c r="Y148"/>
  <c r="Z148" s="1"/>
  <c r="Y159"/>
  <c r="Y175"/>
  <c r="Z175" s="1"/>
  <c r="Y170"/>
  <c r="Z170" s="1"/>
  <c r="Y154"/>
  <c r="Z154" s="1"/>
  <c r="Y160"/>
  <c r="Z160" s="1"/>
  <c r="Y176"/>
  <c r="Z176" s="1"/>
  <c r="Y127"/>
  <c r="Z127" s="1"/>
  <c r="Y187"/>
  <c r="Z187" s="1"/>
  <c r="Y171"/>
  <c r="Z171" s="1"/>
  <c r="Y113"/>
  <c r="Z113" s="1"/>
  <c r="Y177"/>
  <c r="Z177" s="1"/>
  <c r="Y128"/>
  <c r="Z128" s="1"/>
  <c r="Y119"/>
  <c r="Z119" s="1"/>
  <c r="Y189"/>
  <c r="Z189" s="1"/>
  <c r="Y191"/>
  <c r="Z191" s="1"/>
  <c r="Y142"/>
  <c r="Z142" s="1"/>
  <c r="Z159"/>
  <c r="Z126"/>
  <c r="Z114"/>
  <c r="X273"/>
  <c r="X272"/>
  <c r="W272"/>
  <c r="W273"/>
  <c r="X68"/>
  <c r="X69"/>
  <c r="X70"/>
  <c r="X71"/>
  <c r="X72"/>
  <c r="X73"/>
  <c r="X74"/>
  <c r="X75"/>
  <c r="X76"/>
  <c r="X77"/>
  <c r="X78"/>
  <c r="X79"/>
  <c r="W68"/>
  <c r="W69"/>
  <c r="W70"/>
  <c r="W71"/>
  <c r="W72"/>
  <c r="W73"/>
  <c r="W74"/>
  <c r="Y74" s="1"/>
  <c r="Z74" s="1"/>
  <c r="W75"/>
  <c r="W76"/>
  <c r="W77"/>
  <c r="W78"/>
  <c r="W79"/>
  <c r="Y152" l="1"/>
  <c r="Z152" s="1"/>
  <c r="Y118"/>
  <c r="Z118" s="1"/>
  <c r="Y181"/>
  <c r="Z181" s="1"/>
  <c r="Y182"/>
  <c r="Z182" s="1"/>
  <c r="Y72"/>
  <c r="Z72" s="1"/>
  <c r="Y164"/>
  <c r="Z164" s="1"/>
  <c r="Y166"/>
  <c r="Z166" s="1"/>
  <c r="Y71"/>
  <c r="Z71" s="1"/>
  <c r="Y149"/>
  <c r="Z149" s="1"/>
  <c r="Y137"/>
  <c r="Z137" s="1"/>
  <c r="Y120"/>
  <c r="Z120" s="1"/>
  <c r="Y180"/>
  <c r="Z180" s="1"/>
  <c r="Y183"/>
  <c r="Z183" s="1"/>
  <c r="Y179"/>
  <c r="Z179" s="1"/>
  <c r="Y68"/>
  <c r="Z68" s="1"/>
  <c r="Y121"/>
  <c r="Z121" s="1"/>
  <c r="Y135"/>
  <c r="Z135" s="1"/>
  <c r="Y153"/>
  <c r="Z153" s="1"/>
  <c r="Y168"/>
  <c r="Z168" s="1"/>
  <c r="Y167"/>
  <c r="Z167" s="1"/>
  <c r="Y169"/>
  <c r="Z169" s="1"/>
  <c r="Y116"/>
  <c r="Z116" s="1"/>
  <c r="Y117"/>
  <c r="Z117" s="1"/>
  <c r="Y272"/>
  <c r="Z272" s="1"/>
  <c r="Y69"/>
  <c r="Z69" s="1"/>
  <c r="Y70"/>
  <c r="Z70" s="1"/>
  <c r="Y273"/>
  <c r="Z273" s="1"/>
  <c r="Y75"/>
  <c r="Z75" s="1"/>
  <c r="Y73"/>
  <c r="Z73" s="1"/>
  <c r="Y76"/>
  <c r="Z76" s="1"/>
  <c r="Y77"/>
  <c r="Z77" s="1"/>
  <c r="Y78"/>
  <c r="Z78" s="1"/>
  <c r="Y79"/>
  <c r="Z79" s="1"/>
  <c r="V274" l="1"/>
  <c r="S274"/>
  <c r="P274"/>
  <c r="M274"/>
  <c r="G274"/>
  <c r="V271"/>
  <c r="S271"/>
  <c r="P271"/>
  <c r="M271"/>
  <c r="V270"/>
  <c r="S270"/>
  <c r="P270"/>
  <c r="M270"/>
  <c r="V269"/>
  <c r="S269"/>
  <c r="P269"/>
  <c r="M269"/>
  <c r="V268"/>
  <c r="S268"/>
  <c r="P268"/>
  <c r="M268"/>
  <c r="V267"/>
  <c r="S267"/>
  <c r="P267"/>
  <c r="M267"/>
  <c r="V266"/>
  <c r="S266"/>
  <c r="P266"/>
  <c r="M266"/>
  <c r="T265"/>
  <c r="Q265"/>
  <c r="N265"/>
  <c r="K265"/>
  <c r="H265"/>
  <c r="E265"/>
  <c r="V264"/>
  <c r="S264"/>
  <c r="P264"/>
  <c r="M264"/>
  <c r="J264"/>
  <c r="G264"/>
  <c r="V263"/>
  <c r="S263"/>
  <c r="P263"/>
  <c r="M263"/>
  <c r="J263"/>
  <c r="G263"/>
  <c r="V262"/>
  <c r="S262"/>
  <c r="P262"/>
  <c r="M262"/>
  <c r="J262"/>
  <c r="G262"/>
  <c r="T261"/>
  <c r="Q261"/>
  <c r="N261"/>
  <c r="K261"/>
  <c r="H261"/>
  <c r="E261"/>
  <c r="V260"/>
  <c r="S260"/>
  <c r="P260"/>
  <c r="M260"/>
  <c r="J260"/>
  <c r="G260"/>
  <c r="V259"/>
  <c r="S259"/>
  <c r="P259"/>
  <c r="M259"/>
  <c r="J259"/>
  <c r="G259"/>
  <c r="V258"/>
  <c r="S258"/>
  <c r="P258"/>
  <c r="M258"/>
  <c r="J258"/>
  <c r="G258"/>
  <c r="V257"/>
  <c r="S257"/>
  <c r="P257"/>
  <c r="M257"/>
  <c r="J257"/>
  <c r="G257"/>
  <c r="T256"/>
  <c r="Q256"/>
  <c r="N256"/>
  <c r="K256"/>
  <c r="H256"/>
  <c r="E256"/>
  <c r="V255"/>
  <c r="S255"/>
  <c r="P255"/>
  <c r="M255"/>
  <c r="J255"/>
  <c r="G255"/>
  <c r="V254"/>
  <c r="S254"/>
  <c r="P254"/>
  <c r="M254"/>
  <c r="J254"/>
  <c r="G254"/>
  <c r="V253"/>
  <c r="S253"/>
  <c r="P253"/>
  <c r="M253"/>
  <c r="J253"/>
  <c r="V252"/>
  <c r="S252"/>
  <c r="P252"/>
  <c r="M252"/>
  <c r="J252"/>
  <c r="T251"/>
  <c r="Q251"/>
  <c r="N251"/>
  <c r="K251"/>
  <c r="H251"/>
  <c r="E251"/>
  <c r="T249"/>
  <c r="Q249"/>
  <c r="N249"/>
  <c r="K249"/>
  <c r="H249"/>
  <c r="E249"/>
  <c r="V248"/>
  <c r="S248"/>
  <c r="P248"/>
  <c r="M248"/>
  <c r="J248"/>
  <c r="G248"/>
  <c r="V247"/>
  <c r="S247"/>
  <c r="P247"/>
  <c r="M247"/>
  <c r="J247"/>
  <c r="G247"/>
  <c r="V246"/>
  <c r="S246"/>
  <c r="P246"/>
  <c r="M246"/>
  <c r="J246"/>
  <c r="V245"/>
  <c r="S245"/>
  <c r="P245"/>
  <c r="M245"/>
  <c r="J245"/>
  <c r="G245"/>
  <c r="T243"/>
  <c r="Q243"/>
  <c r="N243"/>
  <c r="K243"/>
  <c r="H243"/>
  <c r="E243"/>
  <c r="V242"/>
  <c r="S242"/>
  <c r="P242"/>
  <c r="M242"/>
  <c r="J242"/>
  <c r="G242"/>
  <c r="V241"/>
  <c r="S241"/>
  <c r="P241"/>
  <c r="M241"/>
  <c r="J241"/>
  <c r="G241"/>
  <c r="T239"/>
  <c r="Q239"/>
  <c r="N239"/>
  <c r="K239"/>
  <c r="H239"/>
  <c r="E239"/>
  <c r="V238"/>
  <c r="S238"/>
  <c r="P238"/>
  <c r="M238"/>
  <c r="J238"/>
  <c r="G238"/>
  <c r="V237"/>
  <c r="S237"/>
  <c r="P237"/>
  <c r="M237"/>
  <c r="J237"/>
  <c r="G237"/>
  <c r="V236"/>
  <c r="S236"/>
  <c r="P236"/>
  <c r="M236"/>
  <c r="J236"/>
  <c r="G236"/>
  <c r="V235"/>
  <c r="S235"/>
  <c r="P235"/>
  <c r="M235"/>
  <c r="J235"/>
  <c r="G235"/>
  <c r="V234"/>
  <c r="S234"/>
  <c r="P234"/>
  <c r="M234"/>
  <c r="J234"/>
  <c r="G234"/>
  <c r="T232"/>
  <c r="Q232"/>
  <c r="N232"/>
  <c r="K232"/>
  <c r="H232"/>
  <c r="E232"/>
  <c r="V231"/>
  <c r="S231"/>
  <c r="P231"/>
  <c r="M231"/>
  <c r="J231"/>
  <c r="G231"/>
  <c r="V230"/>
  <c r="S230"/>
  <c r="P230"/>
  <c r="M230"/>
  <c r="J230"/>
  <c r="G230"/>
  <c r="V229"/>
  <c r="S229"/>
  <c r="P229"/>
  <c r="M229"/>
  <c r="J229"/>
  <c r="V228"/>
  <c r="S228"/>
  <c r="P228"/>
  <c r="M228"/>
  <c r="J228"/>
  <c r="G228"/>
  <c r="V227"/>
  <c r="S227"/>
  <c r="P227"/>
  <c r="M227"/>
  <c r="J227"/>
  <c r="G227"/>
  <c r="V226"/>
  <c r="S226"/>
  <c r="P226"/>
  <c r="M226"/>
  <c r="J226"/>
  <c r="T224"/>
  <c r="Q224"/>
  <c r="N224"/>
  <c r="K224"/>
  <c r="H224"/>
  <c r="E224"/>
  <c r="V223"/>
  <c r="S223"/>
  <c r="P223"/>
  <c r="M223"/>
  <c r="J223"/>
  <c r="G223"/>
  <c r="V222"/>
  <c r="S222"/>
  <c r="P222"/>
  <c r="M222"/>
  <c r="J222"/>
  <c r="G222"/>
  <c r="V221"/>
  <c r="S221"/>
  <c r="P221"/>
  <c r="M221"/>
  <c r="J221"/>
  <c r="G221"/>
  <c r="V220"/>
  <c r="S220"/>
  <c r="P220"/>
  <c r="M220"/>
  <c r="J220"/>
  <c r="G220"/>
  <c r="V219"/>
  <c r="S219"/>
  <c r="P219"/>
  <c r="M219"/>
  <c r="J219"/>
  <c r="G219"/>
  <c r="V218"/>
  <c r="S218"/>
  <c r="P218"/>
  <c r="M218"/>
  <c r="J218"/>
  <c r="G218"/>
  <c r="T216"/>
  <c r="Q216"/>
  <c r="N216"/>
  <c r="K216"/>
  <c r="H216"/>
  <c r="E216"/>
  <c r="V215"/>
  <c r="S215"/>
  <c r="P215"/>
  <c r="M215"/>
  <c r="J215"/>
  <c r="G215"/>
  <c r="V214"/>
  <c r="S214"/>
  <c r="P214"/>
  <c r="M214"/>
  <c r="J214"/>
  <c r="G214"/>
  <c r="V213"/>
  <c r="S213"/>
  <c r="P213"/>
  <c r="M213"/>
  <c r="J213"/>
  <c r="G213"/>
  <c r="V212"/>
  <c r="S212"/>
  <c r="P212"/>
  <c r="M212"/>
  <c r="J212"/>
  <c r="G212"/>
  <c r="V211"/>
  <c r="S211"/>
  <c r="P211"/>
  <c r="M211"/>
  <c r="J211"/>
  <c r="V210"/>
  <c r="S210"/>
  <c r="P210"/>
  <c r="M210"/>
  <c r="J210"/>
  <c r="V209"/>
  <c r="S209"/>
  <c r="P209"/>
  <c r="M209"/>
  <c r="J209"/>
  <c r="V208"/>
  <c r="S208"/>
  <c r="P208"/>
  <c r="M208"/>
  <c r="J208"/>
  <c r="V207"/>
  <c r="S207"/>
  <c r="P207"/>
  <c r="M207"/>
  <c r="J207"/>
  <c r="V206"/>
  <c r="S206"/>
  <c r="P206"/>
  <c r="M206"/>
  <c r="J206"/>
  <c r="V205"/>
  <c r="S205"/>
  <c r="P205"/>
  <c r="M205"/>
  <c r="J205"/>
  <c r="V202"/>
  <c r="S202"/>
  <c r="P202"/>
  <c r="M202"/>
  <c r="J202"/>
  <c r="G202"/>
  <c r="V201"/>
  <c r="S201"/>
  <c r="P201"/>
  <c r="M201"/>
  <c r="J201"/>
  <c r="G201"/>
  <c r="V200"/>
  <c r="S200"/>
  <c r="P200"/>
  <c r="M200"/>
  <c r="J200"/>
  <c r="G200"/>
  <c r="T199"/>
  <c r="Q199"/>
  <c r="N199"/>
  <c r="K199"/>
  <c r="H199"/>
  <c r="E199"/>
  <c r="V198"/>
  <c r="S198"/>
  <c r="P198"/>
  <c r="M198"/>
  <c r="J198"/>
  <c r="G198"/>
  <c r="V197"/>
  <c r="S197"/>
  <c r="P197"/>
  <c r="M197"/>
  <c r="J197"/>
  <c r="G197"/>
  <c r="V196"/>
  <c r="S196"/>
  <c r="P196"/>
  <c r="M196"/>
  <c r="J196"/>
  <c r="T195"/>
  <c r="Q195"/>
  <c r="N195"/>
  <c r="K195"/>
  <c r="H195"/>
  <c r="E195"/>
  <c r="V194"/>
  <c r="S194"/>
  <c r="T110" s="1"/>
  <c r="P194"/>
  <c r="M194"/>
  <c r="N110" s="1"/>
  <c r="V112"/>
  <c r="S112"/>
  <c r="P112"/>
  <c r="M112"/>
  <c r="V111"/>
  <c r="S111"/>
  <c r="P111"/>
  <c r="M111"/>
  <c r="Q110"/>
  <c r="K110"/>
  <c r="H110"/>
  <c r="E110"/>
  <c r="V107"/>
  <c r="S107"/>
  <c r="P107"/>
  <c r="M107"/>
  <c r="J107"/>
  <c r="G107"/>
  <c r="V106"/>
  <c r="S106"/>
  <c r="P106"/>
  <c r="M106"/>
  <c r="J106"/>
  <c r="G106"/>
  <c r="V105"/>
  <c r="S105"/>
  <c r="P105"/>
  <c r="M105"/>
  <c r="J105"/>
  <c r="G105"/>
  <c r="T104"/>
  <c r="Q104"/>
  <c r="N104"/>
  <c r="K104"/>
  <c r="H104"/>
  <c r="E104"/>
  <c r="V103"/>
  <c r="S103"/>
  <c r="P103"/>
  <c r="M103"/>
  <c r="J103"/>
  <c r="G103"/>
  <c r="V102"/>
  <c r="S102"/>
  <c r="P102"/>
  <c r="M102"/>
  <c r="J102"/>
  <c r="G102"/>
  <c r="V101"/>
  <c r="S101"/>
  <c r="P101"/>
  <c r="M101"/>
  <c r="J101"/>
  <c r="G101"/>
  <c r="T100"/>
  <c r="Q100"/>
  <c r="N100"/>
  <c r="K100"/>
  <c r="H100"/>
  <c r="E100"/>
  <c r="V99"/>
  <c r="S99"/>
  <c r="P99"/>
  <c r="M99"/>
  <c r="J99"/>
  <c r="G99"/>
  <c r="V98"/>
  <c r="S98"/>
  <c r="P98"/>
  <c r="M98"/>
  <c r="J98"/>
  <c r="G98"/>
  <c r="V97"/>
  <c r="S97"/>
  <c r="P97"/>
  <c r="M97"/>
  <c r="J97"/>
  <c r="G97"/>
  <c r="T96"/>
  <c r="Q96"/>
  <c r="N96"/>
  <c r="K96"/>
  <c r="H96"/>
  <c r="E96"/>
  <c r="V93"/>
  <c r="S93"/>
  <c r="P93"/>
  <c r="M93"/>
  <c r="J93"/>
  <c r="G93"/>
  <c r="V92"/>
  <c r="S92"/>
  <c r="P92"/>
  <c r="M92"/>
  <c r="J92"/>
  <c r="G92"/>
  <c r="V91"/>
  <c r="S91"/>
  <c r="P91"/>
  <c r="M91"/>
  <c r="J91"/>
  <c r="G91"/>
  <c r="T90"/>
  <c r="Q90"/>
  <c r="N90"/>
  <c r="K90"/>
  <c r="H90"/>
  <c r="E90"/>
  <c r="V89"/>
  <c r="S89"/>
  <c r="P89"/>
  <c r="M89"/>
  <c r="J89"/>
  <c r="G89"/>
  <c r="V88"/>
  <c r="S88"/>
  <c r="P88"/>
  <c r="M88"/>
  <c r="J88"/>
  <c r="G88"/>
  <c r="V87"/>
  <c r="S87"/>
  <c r="P87"/>
  <c r="M87"/>
  <c r="J87"/>
  <c r="G87"/>
  <c r="T86"/>
  <c r="Q86"/>
  <c r="N86"/>
  <c r="K86"/>
  <c r="H86"/>
  <c r="E86"/>
  <c r="V85"/>
  <c r="S85"/>
  <c r="P85"/>
  <c r="M85"/>
  <c r="J85"/>
  <c r="G85"/>
  <c r="V84"/>
  <c r="S84"/>
  <c r="P84"/>
  <c r="M84"/>
  <c r="J84"/>
  <c r="G84"/>
  <c r="V83"/>
  <c r="S83"/>
  <c r="P83"/>
  <c r="M83"/>
  <c r="J83"/>
  <c r="G83"/>
  <c r="T82"/>
  <c r="Q82"/>
  <c r="N82"/>
  <c r="K82"/>
  <c r="H82"/>
  <c r="E82"/>
  <c r="S81"/>
  <c r="P81"/>
  <c r="M81"/>
  <c r="S80"/>
  <c r="V67"/>
  <c r="S67"/>
  <c r="P67"/>
  <c r="M67"/>
  <c r="T66"/>
  <c r="Q66"/>
  <c r="N66"/>
  <c r="K66"/>
  <c r="H66"/>
  <c r="E66"/>
  <c r="V65"/>
  <c r="S65"/>
  <c r="P65"/>
  <c r="M65"/>
  <c r="J65"/>
  <c r="G65"/>
  <c r="V64"/>
  <c r="S64"/>
  <c r="P64"/>
  <c r="M64"/>
  <c r="J64"/>
  <c r="G64"/>
  <c r="V63"/>
  <c r="S63"/>
  <c r="P63"/>
  <c r="M63"/>
  <c r="T62"/>
  <c r="Q62"/>
  <c r="N62"/>
  <c r="K62"/>
  <c r="H62"/>
  <c r="E62"/>
  <c r="V59"/>
  <c r="S59"/>
  <c r="P59"/>
  <c r="M59"/>
  <c r="V58"/>
  <c r="S58"/>
  <c r="P58"/>
  <c r="M58"/>
  <c r="T57"/>
  <c r="Q57"/>
  <c r="N57"/>
  <c r="K57"/>
  <c r="V56"/>
  <c r="S56"/>
  <c r="P56"/>
  <c r="M56"/>
  <c r="J56"/>
  <c r="G56"/>
  <c r="V55"/>
  <c r="S55"/>
  <c r="P55"/>
  <c r="M55"/>
  <c r="J55"/>
  <c r="G55"/>
  <c r="V54"/>
  <c r="S54"/>
  <c r="P54"/>
  <c r="M54"/>
  <c r="J54"/>
  <c r="G54"/>
  <c r="T53"/>
  <c r="Q53"/>
  <c r="N53"/>
  <c r="K53"/>
  <c r="H53"/>
  <c r="H60" s="1"/>
  <c r="E53"/>
  <c r="E60" s="1"/>
  <c r="V50"/>
  <c r="S50"/>
  <c r="P50"/>
  <c r="M50"/>
  <c r="J50"/>
  <c r="G50"/>
  <c r="V49"/>
  <c r="S49"/>
  <c r="P49"/>
  <c r="M49"/>
  <c r="J49"/>
  <c r="G49"/>
  <c r="V48"/>
  <c r="S48"/>
  <c r="P48"/>
  <c r="M48"/>
  <c r="J48"/>
  <c r="G48"/>
  <c r="T47"/>
  <c r="Q47"/>
  <c r="N47"/>
  <c r="K47"/>
  <c r="H47"/>
  <c r="E47"/>
  <c r="V46"/>
  <c r="S46"/>
  <c r="P46"/>
  <c r="M46"/>
  <c r="J46"/>
  <c r="G46"/>
  <c r="V45"/>
  <c r="S45"/>
  <c r="P45"/>
  <c r="M45"/>
  <c r="J45"/>
  <c r="G45"/>
  <c r="V44"/>
  <c r="S44"/>
  <c r="P44"/>
  <c r="M44"/>
  <c r="J44"/>
  <c r="G44"/>
  <c r="T43"/>
  <c r="Q43"/>
  <c r="N43"/>
  <c r="K43"/>
  <c r="H43"/>
  <c r="E43"/>
  <c r="V42"/>
  <c r="S42"/>
  <c r="P42"/>
  <c r="M42"/>
  <c r="J42"/>
  <c r="G42"/>
  <c r="V41"/>
  <c r="S41"/>
  <c r="P41"/>
  <c r="M41"/>
  <c r="J41"/>
  <c r="G41"/>
  <c r="V40"/>
  <c r="S40"/>
  <c r="P40"/>
  <c r="M40"/>
  <c r="J40"/>
  <c r="G40"/>
  <c r="T39"/>
  <c r="Q39"/>
  <c r="N39"/>
  <c r="K39"/>
  <c r="H39"/>
  <c r="E39"/>
  <c r="V36"/>
  <c r="S36"/>
  <c r="P36"/>
  <c r="M36"/>
  <c r="V35"/>
  <c r="S35"/>
  <c r="P35"/>
  <c r="M35"/>
  <c r="V34"/>
  <c r="S34"/>
  <c r="P34"/>
  <c r="M34"/>
  <c r="T33"/>
  <c r="Q33"/>
  <c r="N33"/>
  <c r="K33"/>
  <c r="H33"/>
  <c r="E33"/>
  <c r="V28"/>
  <c r="S28"/>
  <c r="P28"/>
  <c r="M28"/>
  <c r="J28"/>
  <c r="V23"/>
  <c r="S23"/>
  <c r="T21" s="1"/>
  <c r="P23"/>
  <c r="Q21" s="1"/>
  <c r="M23"/>
  <c r="N21" s="1"/>
  <c r="J23"/>
  <c r="K21" s="1"/>
  <c r="H21"/>
  <c r="V22"/>
  <c r="S22"/>
  <c r="P22"/>
  <c r="M22"/>
  <c r="J22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5"/>
  <c r="A4"/>
  <c r="A3"/>
  <c r="H30" i="1"/>
  <c r="G30"/>
  <c r="F30"/>
  <c r="E30"/>
  <c r="D30"/>
  <c r="J29"/>
  <c r="N29" s="1"/>
  <c r="I29" s="1"/>
  <c r="J28"/>
  <c r="J27"/>
  <c r="X112" i="2" l="1"/>
  <c r="P57"/>
  <c r="V57"/>
  <c r="V261"/>
  <c r="M57"/>
  <c r="S66"/>
  <c r="V62"/>
  <c r="J82"/>
  <c r="X252"/>
  <c r="X254"/>
  <c r="V265"/>
  <c r="X268"/>
  <c r="P82"/>
  <c r="N60"/>
  <c r="N203"/>
  <c r="N275"/>
  <c r="T60"/>
  <c r="M96"/>
  <c r="W98"/>
  <c r="W99"/>
  <c r="M100"/>
  <c r="W102"/>
  <c r="W219"/>
  <c r="M232"/>
  <c r="W227"/>
  <c r="W234"/>
  <c r="W235"/>
  <c r="W236"/>
  <c r="W242"/>
  <c r="S256"/>
  <c r="W258"/>
  <c r="W259"/>
  <c r="W260"/>
  <c r="W266"/>
  <c r="X98"/>
  <c r="X101"/>
  <c r="X102"/>
  <c r="P110"/>
  <c r="X197"/>
  <c r="X205"/>
  <c r="X209"/>
  <c r="X213"/>
  <c r="X218"/>
  <c r="X220"/>
  <c r="X221"/>
  <c r="X234"/>
  <c r="V243"/>
  <c r="P243"/>
  <c r="X269"/>
  <c r="G82"/>
  <c r="S82"/>
  <c r="S86"/>
  <c r="W88"/>
  <c r="W89"/>
  <c r="W92"/>
  <c r="W106"/>
  <c r="W107"/>
  <c r="W111"/>
  <c r="S110"/>
  <c r="M110"/>
  <c r="W194"/>
  <c r="W200"/>
  <c r="S199"/>
  <c r="M199"/>
  <c r="W202"/>
  <c r="W205"/>
  <c r="W206"/>
  <c r="S216"/>
  <c r="W228"/>
  <c r="W229"/>
  <c r="W238"/>
  <c r="X248"/>
  <c r="P251"/>
  <c r="V256"/>
  <c r="G216"/>
  <c r="V47"/>
  <c r="X65"/>
  <c r="V82"/>
  <c r="X87"/>
  <c r="V86"/>
  <c r="P86"/>
  <c r="X89"/>
  <c r="V90"/>
  <c r="X99"/>
  <c r="V100"/>
  <c r="V104"/>
  <c r="P104"/>
  <c r="X107"/>
  <c r="X196"/>
  <c r="X201"/>
  <c r="X202"/>
  <c r="X215"/>
  <c r="X228"/>
  <c r="P239"/>
  <c r="X237"/>
  <c r="S249"/>
  <c r="W246"/>
  <c r="W247"/>
  <c r="W248"/>
  <c r="W255"/>
  <c r="X264"/>
  <c r="W274"/>
  <c r="X260"/>
  <c r="S261"/>
  <c r="M261"/>
  <c r="W264"/>
  <c r="X271"/>
  <c r="X274"/>
  <c r="J256"/>
  <c r="P17"/>
  <c r="N31" s="1"/>
  <c r="P31" s="1"/>
  <c r="V39"/>
  <c r="X40"/>
  <c r="X41"/>
  <c r="X42"/>
  <c r="M13"/>
  <c r="K30" s="1"/>
  <c r="J17"/>
  <c r="H31" s="1"/>
  <c r="J31" s="1"/>
  <c r="P21"/>
  <c r="N32" s="1"/>
  <c r="P32" s="1"/>
  <c r="X28"/>
  <c r="V33"/>
  <c r="X50"/>
  <c r="M66"/>
  <c r="W81"/>
  <c r="M17"/>
  <c r="K31" s="1"/>
  <c r="M31" s="1"/>
  <c r="W19"/>
  <c r="W22"/>
  <c r="W36"/>
  <c r="W14"/>
  <c r="S13"/>
  <c r="Q30" s="1"/>
  <c r="M39"/>
  <c r="W41"/>
  <c r="W42"/>
  <c r="J33"/>
  <c r="X63"/>
  <c r="P62"/>
  <c r="X64"/>
  <c r="J62"/>
  <c r="X91"/>
  <c r="J90"/>
  <c r="J104"/>
  <c r="X105"/>
  <c r="E275"/>
  <c r="P265"/>
  <c r="X267"/>
  <c r="V13"/>
  <c r="T30" s="1"/>
  <c r="V30" s="1"/>
  <c r="P13"/>
  <c r="N30" s="1"/>
  <c r="P30" s="1"/>
  <c r="X48"/>
  <c r="P47"/>
  <c r="X49"/>
  <c r="J47"/>
  <c r="W196"/>
  <c r="M195"/>
  <c r="X263"/>
  <c r="J261"/>
  <c r="H275"/>
  <c r="S265"/>
  <c r="Q51"/>
  <c r="W15"/>
  <c r="T94"/>
  <c r="H203"/>
  <c r="X227"/>
  <c r="M251"/>
  <c r="E51"/>
  <c r="H51"/>
  <c r="M104"/>
  <c r="T203"/>
  <c r="S195"/>
  <c r="M224"/>
  <c r="V239"/>
  <c r="X16"/>
  <c r="X18"/>
  <c r="X19"/>
  <c r="V17"/>
  <c r="T31" s="1"/>
  <c r="X20"/>
  <c r="P33"/>
  <c r="X35"/>
  <c r="X36"/>
  <c r="P39"/>
  <c r="G39"/>
  <c r="S39"/>
  <c r="K51"/>
  <c r="M43"/>
  <c r="W46"/>
  <c r="S53"/>
  <c r="M53"/>
  <c r="W56"/>
  <c r="X67"/>
  <c r="V66"/>
  <c r="P66"/>
  <c r="X81"/>
  <c r="W84"/>
  <c r="W85"/>
  <c r="E94"/>
  <c r="M86"/>
  <c r="P90"/>
  <c r="W93"/>
  <c r="S96"/>
  <c r="P100"/>
  <c r="G100"/>
  <c r="S100"/>
  <c r="X103"/>
  <c r="V110"/>
  <c r="W198"/>
  <c r="E203"/>
  <c r="Q203"/>
  <c r="X206"/>
  <c r="V216"/>
  <c r="W207"/>
  <c r="W208"/>
  <c r="M216"/>
  <c r="W210"/>
  <c r="W211"/>
  <c r="W212"/>
  <c r="W213"/>
  <c r="W214"/>
  <c r="W220"/>
  <c r="W221"/>
  <c r="X222"/>
  <c r="X223"/>
  <c r="X229"/>
  <c r="X230"/>
  <c r="X231"/>
  <c r="X235"/>
  <c r="X236"/>
  <c r="J239"/>
  <c r="M249"/>
  <c r="S251"/>
  <c r="M256"/>
  <c r="T275"/>
  <c r="W268"/>
  <c r="Y268" s="1"/>
  <c r="Z268" s="1"/>
  <c r="W269"/>
  <c r="X270"/>
  <c r="W16"/>
  <c r="W20"/>
  <c r="G21"/>
  <c r="E32" s="1"/>
  <c r="G32" s="1"/>
  <c r="S21"/>
  <c r="Q32" s="1"/>
  <c r="S32" s="1"/>
  <c r="W23"/>
  <c r="W28"/>
  <c r="W35"/>
  <c r="J39"/>
  <c r="X44"/>
  <c r="V43"/>
  <c r="P43"/>
  <c r="X46"/>
  <c r="W49"/>
  <c r="W50"/>
  <c r="X54"/>
  <c r="V53"/>
  <c r="P53"/>
  <c r="X56"/>
  <c r="X58"/>
  <c r="X59"/>
  <c r="W64"/>
  <c r="W65"/>
  <c r="X83"/>
  <c r="X84"/>
  <c r="X85"/>
  <c r="X92"/>
  <c r="X93"/>
  <c r="V96"/>
  <c r="P96"/>
  <c r="J100"/>
  <c r="W103"/>
  <c r="X106"/>
  <c r="X207"/>
  <c r="X208"/>
  <c r="X211"/>
  <c r="X214"/>
  <c r="W215"/>
  <c r="S224"/>
  <c r="X219"/>
  <c r="W222"/>
  <c r="W230"/>
  <c r="W231"/>
  <c r="W237"/>
  <c r="X238"/>
  <c r="X241"/>
  <c r="V249"/>
  <c r="X247"/>
  <c r="W253"/>
  <c r="W254"/>
  <c r="Y254" s="1"/>
  <c r="Z254" s="1"/>
  <c r="X255"/>
  <c r="V251"/>
  <c r="X258"/>
  <c r="X259"/>
  <c r="M265"/>
  <c r="W270"/>
  <c r="W271"/>
  <c r="K29" i="1"/>
  <c r="X15" i="2"/>
  <c r="W209"/>
  <c r="G13"/>
  <c r="X14"/>
  <c r="J13"/>
  <c r="W18"/>
  <c r="G33"/>
  <c r="S33"/>
  <c r="G47"/>
  <c r="S47"/>
  <c r="W54"/>
  <c r="G53"/>
  <c r="G60" s="1"/>
  <c r="Q60"/>
  <c r="G62"/>
  <c r="S62"/>
  <c r="W67"/>
  <c r="G66"/>
  <c r="Q94"/>
  <c r="N94"/>
  <c r="W218"/>
  <c r="G224"/>
  <c r="X34"/>
  <c r="K94"/>
  <c r="M21"/>
  <c r="K32" s="1"/>
  <c r="M32" s="1"/>
  <c r="X23"/>
  <c r="W40"/>
  <c r="W44"/>
  <c r="G43"/>
  <c r="S43"/>
  <c r="T51"/>
  <c r="W55"/>
  <c r="K60"/>
  <c r="W59"/>
  <c r="W80"/>
  <c r="M82"/>
  <c r="W83"/>
  <c r="H94"/>
  <c r="W87"/>
  <c r="G86"/>
  <c r="W97"/>
  <c r="G96"/>
  <c r="J110"/>
  <c r="X111"/>
  <c r="J30" i="1"/>
  <c r="G17" i="2"/>
  <c r="E31" s="1"/>
  <c r="G31" s="1"/>
  <c r="S17"/>
  <c r="Q31" s="1"/>
  <c r="S31" s="1"/>
  <c r="X22"/>
  <c r="J21"/>
  <c r="H32" s="1"/>
  <c r="J32" s="1"/>
  <c r="V21"/>
  <c r="T32" s="1"/>
  <c r="V32" s="1"/>
  <c r="M33"/>
  <c r="W34"/>
  <c r="W45"/>
  <c r="N51"/>
  <c r="M47"/>
  <c r="W48"/>
  <c r="S57"/>
  <c r="M62"/>
  <c r="W63"/>
  <c r="W112"/>
  <c r="X198"/>
  <c r="P216"/>
  <c r="X45"/>
  <c r="X55"/>
  <c r="X80"/>
  <c r="X88"/>
  <c r="G90"/>
  <c r="S90"/>
  <c r="X97"/>
  <c r="J96"/>
  <c r="W105"/>
  <c r="G104"/>
  <c r="S104"/>
  <c r="P195"/>
  <c r="W197"/>
  <c r="G195"/>
  <c r="J199"/>
  <c r="X200"/>
  <c r="V199"/>
  <c r="W201"/>
  <c r="W226"/>
  <c r="M243"/>
  <c r="W241"/>
  <c r="X257"/>
  <c r="P256"/>
  <c r="W58"/>
  <c r="K203"/>
  <c r="X212"/>
  <c r="J216"/>
  <c r="W223"/>
  <c r="W245"/>
  <c r="G249"/>
  <c r="X246"/>
  <c r="J249"/>
  <c r="W262"/>
  <c r="G261"/>
  <c r="X266"/>
  <c r="J265"/>
  <c r="J43"/>
  <c r="J53"/>
  <c r="J60" s="1"/>
  <c r="J66"/>
  <c r="J86"/>
  <c r="M90"/>
  <c r="W91"/>
  <c r="W101"/>
  <c r="X194"/>
  <c r="J195"/>
  <c r="V195"/>
  <c r="P199"/>
  <c r="X210"/>
  <c r="G232"/>
  <c r="S232"/>
  <c r="X253"/>
  <c r="J251"/>
  <c r="G110"/>
  <c r="G199"/>
  <c r="J224"/>
  <c r="V224"/>
  <c r="J232"/>
  <c r="X226"/>
  <c r="V232"/>
  <c r="M239"/>
  <c r="X242"/>
  <c r="J243"/>
  <c r="X245"/>
  <c r="P249"/>
  <c r="X262"/>
  <c r="P261"/>
  <c r="K275"/>
  <c r="W267"/>
  <c r="G265"/>
  <c r="P224"/>
  <c r="G239"/>
  <c r="S239"/>
  <c r="W257"/>
  <c r="G256"/>
  <c r="G275" s="1"/>
  <c r="P232"/>
  <c r="G243"/>
  <c r="S243"/>
  <c r="W252"/>
  <c r="G251"/>
  <c r="W263"/>
  <c r="Q275"/>
  <c r="Y238" l="1"/>
  <c r="Z238" s="1"/>
  <c r="Y98"/>
  <c r="Z98" s="1"/>
  <c r="S203"/>
  <c r="Y258"/>
  <c r="Z258" s="1"/>
  <c r="P60"/>
  <c r="V60"/>
  <c r="Y248"/>
  <c r="Z248" s="1"/>
  <c r="Y206"/>
  <c r="Z206" s="1"/>
  <c r="Y16"/>
  <c r="Z16" s="1"/>
  <c r="Y99"/>
  <c r="Z99" s="1"/>
  <c r="Y197"/>
  <c r="Z197" s="1"/>
  <c r="Y267"/>
  <c r="Z267" s="1"/>
  <c r="X96"/>
  <c r="Y230"/>
  <c r="Z230" s="1"/>
  <c r="Y205"/>
  <c r="Z205" s="1"/>
  <c r="M60"/>
  <c r="Y219"/>
  <c r="Z219" s="1"/>
  <c r="Y92"/>
  <c r="Z92" s="1"/>
  <c r="Y231"/>
  <c r="Z231" s="1"/>
  <c r="Y237"/>
  <c r="Z237" s="1"/>
  <c r="Y271"/>
  <c r="Z271" s="1"/>
  <c r="Y229"/>
  <c r="Z229" s="1"/>
  <c r="Y212"/>
  <c r="Z212" s="1"/>
  <c r="Y247"/>
  <c r="Z247" s="1"/>
  <c r="V275"/>
  <c r="Y213"/>
  <c r="Z213" s="1"/>
  <c r="Y255"/>
  <c r="Z255" s="1"/>
  <c r="V51"/>
  <c r="M203"/>
  <c r="Y210"/>
  <c r="Z210" s="1"/>
  <c r="Y223"/>
  <c r="Z223" s="1"/>
  <c r="Y259"/>
  <c r="Z259" s="1"/>
  <c r="Y215"/>
  <c r="Z215" s="1"/>
  <c r="S108"/>
  <c r="Y106"/>
  <c r="Z106" s="1"/>
  <c r="Y236"/>
  <c r="Z236" s="1"/>
  <c r="Y220"/>
  <c r="Z220" s="1"/>
  <c r="P108"/>
  <c r="W239"/>
  <c r="Y235"/>
  <c r="Z235" s="1"/>
  <c r="V94"/>
  <c r="Y227"/>
  <c r="Z227" s="1"/>
  <c r="Y59"/>
  <c r="Z59" s="1"/>
  <c r="Y103"/>
  <c r="Z103" s="1"/>
  <c r="M275"/>
  <c r="Y270"/>
  <c r="Z270" s="1"/>
  <c r="X82"/>
  <c r="P51"/>
  <c r="X104"/>
  <c r="Y264"/>
  <c r="Z264" s="1"/>
  <c r="Y196"/>
  <c r="Z196" s="1"/>
  <c r="Y202"/>
  <c r="Z202" s="1"/>
  <c r="Y107"/>
  <c r="Z107" s="1"/>
  <c r="X100"/>
  <c r="Y260"/>
  <c r="Z260" s="1"/>
  <c r="X239"/>
  <c r="X243"/>
  <c r="Y208"/>
  <c r="Z208" s="1"/>
  <c r="Y65"/>
  <c r="Z65" s="1"/>
  <c r="X224"/>
  <c r="Y198"/>
  <c r="Z198" s="1"/>
  <c r="X256"/>
  <c r="Y209"/>
  <c r="Z209" s="1"/>
  <c r="Y221"/>
  <c r="Z221" s="1"/>
  <c r="W216"/>
  <c r="P203"/>
  <c r="P275"/>
  <c r="Y269"/>
  <c r="Z269" s="1"/>
  <c r="M108"/>
  <c r="Y234"/>
  <c r="Z234" s="1"/>
  <c r="Y102"/>
  <c r="Z102" s="1"/>
  <c r="Y246"/>
  <c r="Z246" s="1"/>
  <c r="S275"/>
  <c r="Y228"/>
  <c r="Z228" s="1"/>
  <c r="Y194"/>
  <c r="Z194" s="1"/>
  <c r="X265"/>
  <c r="Y88"/>
  <c r="Z88" s="1"/>
  <c r="X195"/>
  <c r="V108"/>
  <c r="Y274"/>
  <c r="Z274" s="1"/>
  <c r="X249"/>
  <c r="Y19"/>
  <c r="Z19" s="1"/>
  <c r="Y89"/>
  <c r="Z89" s="1"/>
  <c r="M51"/>
  <c r="P29"/>
  <c r="P37" s="1"/>
  <c r="Y41"/>
  <c r="Z41" s="1"/>
  <c r="Y23"/>
  <c r="Z23" s="1"/>
  <c r="Y56"/>
  <c r="Z56" s="1"/>
  <c r="Y50"/>
  <c r="Z50" s="1"/>
  <c r="Y20"/>
  <c r="Z20" s="1"/>
  <c r="X13"/>
  <c r="P94"/>
  <c r="Y36"/>
  <c r="Z36" s="1"/>
  <c r="Y42"/>
  <c r="Z42" s="1"/>
  <c r="W13"/>
  <c r="W32"/>
  <c r="X57"/>
  <c r="S94"/>
  <c r="Y28"/>
  <c r="Z28" s="1"/>
  <c r="X62"/>
  <c r="G94"/>
  <c r="X53"/>
  <c r="S60"/>
  <c r="X33"/>
  <c r="Y15"/>
  <c r="Z15" s="1"/>
  <c r="X39"/>
  <c r="X43"/>
  <c r="Y64"/>
  <c r="Z64" s="1"/>
  <c r="Y49"/>
  <c r="Z49" s="1"/>
  <c r="Y81"/>
  <c r="Z81" s="1"/>
  <c r="J94"/>
  <c r="X251"/>
  <c r="J51"/>
  <c r="J108"/>
  <c r="G51"/>
  <c r="W21"/>
  <c r="N29"/>
  <c r="Y46"/>
  <c r="Z46" s="1"/>
  <c r="X17"/>
  <c r="X90"/>
  <c r="X232"/>
  <c r="X86"/>
  <c r="Y222"/>
  <c r="Z222" s="1"/>
  <c r="Y84"/>
  <c r="Z84" s="1"/>
  <c r="Y211"/>
  <c r="Z211" s="1"/>
  <c r="Y207"/>
  <c r="Z207" s="1"/>
  <c r="Y263"/>
  <c r="Z263" s="1"/>
  <c r="X261"/>
  <c r="X66"/>
  <c r="X32"/>
  <c r="Y242"/>
  <c r="Z242" s="1"/>
  <c r="Y35"/>
  <c r="Z35" s="1"/>
  <c r="Y214"/>
  <c r="Z214" s="1"/>
  <c r="Y93"/>
  <c r="Z93" s="1"/>
  <c r="Y85"/>
  <c r="Z85" s="1"/>
  <c r="X47"/>
  <c r="Y252"/>
  <c r="Z252" s="1"/>
  <c r="W251"/>
  <c r="W86"/>
  <c r="Y87"/>
  <c r="Z87" s="1"/>
  <c r="Y67"/>
  <c r="Z67" s="1"/>
  <c r="W66"/>
  <c r="Y18"/>
  <c r="Z18" s="1"/>
  <c r="W17"/>
  <c r="W265"/>
  <c r="W100"/>
  <c r="Y101"/>
  <c r="Z101" s="1"/>
  <c r="W57"/>
  <c r="Y58"/>
  <c r="Z58" s="1"/>
  <c r="W232"/>
  <c r="Y226"/>
  <c r="Z226" s="1"/>
  <c r="V203"/>
  <c r="Y105"/>
  <c r="Z105" s="1"/>
  <c r="W104"/>
  <c r="W33"/>
  <c r="Y34"/>
  <c r="Z34" s="1"/>
  <c r="X21"/>
  <c r="Y253"/>
  <c r="Z253" s="1"/>
  <c r="Y97"/>
  <c r="Z97" s="1"/>
  <c r="W96"/>
  <c r="Y55"/>
  <c r="Z55" s="1"/>
  <c r="W195"/>
  <c r="H30"/>
  <c r="T29"/>
  <c r="V31"/>
  <c r="Y80"/>
  <c r="Z80" s="1"/>
  <c r="Y218"/>
  <c r="Z218" s="1"/>
  <c r="W224"/>
  <c r="S30"/>
  <c r="S29" s="1"/>
  <c r="S37" s="1"/>
  <c r="Q29"/>
  <c r="Y266"/>
  <c r="Z266" s="1"/>
  <c r="W90"/>
  <c r="Y91"/>
  <c r="Z91" s="1"/>
  <c r="W261"/>
  <c r="Y262"/>
  <c r="Z262" s="1"/>
  <c r="W249"/>
  <c r="Y245"/>
  <c r="Z245" s="1"/>
  <c r="X199"/>
  <c r="Y200"/>
  <c r="Z200" s="1"/>
  <c r="X110"/>
  <c r="Y111"/>
  <c r="Z111" s="1"/>
  <c r="Y83"/>
  <c r="Z83" s="1"/>
  <c r="W82"/>
  <c r="W43"/>
  <c r="Y44"/>
  <c r="Z44" s="1"/>
  <c r="Y54"/>
  <c r="Z54" s="1"/>
  <c r="W53"/>
  <c r="M30"/>
  <c r="M29" s="1"/>
  <c r="M37" s="1"/>
  <c r="K29"/>
  <c r="Y22"/>
  <c r="Z22" s="1"/>
  <c r="Y14"/>
  <c r="Z14" s="1"/>
  <c r="Y112"/>
  <c r="Z112" s="1"/>
  <c r="W110"/>
  <c r="G108"/>
  <c r="G203"/>
  <c r="W256"/>
  <c r="Y257"/>
  <c r="Z257" s="1"/>
  <c r="M94"/>
  <c r="J275"/>
  <c r="Y241"/>
  <c r="Z241" s="1"/>
  <c r="W243"/>
  <c r="Y201"/>
  <c r="Z201" s="1"/>
  <c r="W199"/>
  <c r="J203"/>
  <c r="Y63"/>
  <c r="Z63" s="1"/>
  <c r="W62"/>
  <c r="Y48"/>
  <c r="Z48" s="1"/>
  <c r="W47"/>
  <c r="Y45"/>
  <c r="Z45" s="1"/>
  <c r="W31"/>
  <c r="X216"/>
  <c r="Y40"/>
  <c r="Z40" s="1"/>
  <c r="W39"/>
  <c r="S51"/>
  <c r="E30"/>
  <c r="Y100" l="1"/>
  <c r="Z100" s="1"/>
  <c r="Y224"/>
  <c r="Z224" s="1"/>
  <c r="Y195"/>
  <c r="Z195" s="1"/>
  <c r="Y82"/>
  <c r="Z82" s="1"/>
  <c r="Y13"/>
  <c r="Z13" s="1"/>
  <c r="Y216"/>
  <c r="Z216" s="1"/>
  <c r="Y239"/>
  <c r="Z239" s="1"/>
  <c r="Y256"/>
  <c r="Z256" s="1"/>
  <c r="X275"/>
  <c r="Y110"/>
  <c r="Z110" s="1"/>
  <c r="X108"/>
  <c r="Y243"/>
  <c r="Z243" s="1"/>
  <c r="Y104"/>
  <c r="Z104" s="1"/>
  <c r="Y249"/>
  <c r="Z249" s="1"/>
  <c r="Y232"/>
  <c r="Z232" s="1"/>
  <c r="Y39"/>
  <c r="Z39" s="1"/>
  <c r="Y53"/>
  <c r="Z53" s="1"/>
  <c r="Y62"/>
  <c r="Z62" s="1"/>
  <c r="Y43"/>
  <c r="Z43" s="1"/>
  <c r="P276"/>
  <c r="P278" s="1"/>
  <c r="Y17"/>
  <c r="Z17" s="1"/>
  <c r="Y33"/>
  <c r="Z33" s="1"/>
  <c r="X51"/>
  <c r="Y32"/>
  <c r="Z32" s="1"/>
  <c r="X60"/>
  <c r="S276"/>
  <c r="L27" i="1" s="1"/>
  <c r="S278" i="2" s="1"/>
  <c r="Y66"/>
  <c r="Z66" s="1"/>
  <c r="Y21"/>
  <c r="Z21" s="1"/>
  <c r="X94"/>
  <c r="Y251"/>
  <c r="Z251" s="1"/>
  <c r="Y261"/>
  <c r="Z261" s="1"/>
  <c r="Y86"/>
  <c r="Z86" s="1"/>
  <c r="G30"/>
  <c r="E29"/>
  <c r="Y90"/>
  <c r="Z90" s="1"/>
  <c r="W94"/>
  <c r="W108"/>
  <c r="Y108" s="1"/>
  <c r="Z108" s="1"/>
  <c r="Y96"/>
  <c r="Z96" s="1"/>
  <c r="W275"/>
  <c r="Y265"/>
  <c r="Z265" s="1"/>
  <c r="W51"/>
  <c r="Y47"/>
  <c r="Z47" s="1"/>
  <c r="W203"/>
  <c r="Y199"/>
  <c r="Z199" s="1"/>
  <c r="J30"/>
  <c r="H29"/>
  <c r="W60"/>
  <c r="Y57"/>
  <c r="Z57" s="1"/>
  <c r="M276"/>
  <c r="M278" s="1"/>
  <c r="X203"/>
  <c r="V29"/>
  <c r="V37" s="1"/>
  <c r="V276" s="1"/>
  <c r="L28" i="1" s="1"/>
  <c r="X31" i="2"/>
  <c r="Y31" s="1"/>
  <c r="Z31" s="1"/>
  <c r="Y275" l="1"/>
  <c r="Z275" s="1"/>
  <c r="Y203"/>
  <c r="Z203" s="1"/>
  <c r="Y60"/>
  <c r="Z60" s="1"/>
  <c r="Y94"/>
  <c r="Z94" s="1"/>
  <c r="Y51"/>
  <c r="Z51" s="1"/>
  <c r="X30"/>
  <c r="X29" s="1"/>
  <c r="X37" s="1"/>
  <c r="X276" s="1"/>
  <c r="J29"/>
  <c r="J37" s="1"/>
  <c r="J276" s="1"/>
  <c r="G29"/>
  <c r="G37" s="1"/>
  <c r="G276" s="1"/>
  <c r="G278" s="1"/>
  <c r="W30"/>
  <c r="V278"/>
  <c r="L30" i="1"/>
  <c r="Y30" i="2" l="1"/>
  <c r="Z30" s="1"/>
  <c r="W29"/>
  <c r="N27" i="1"/>
  <c r="J278" i="2"/>
  <c r="N28" i="1"/>
  <c r="B30" s="1"/>
  <c r="C30"/>
  <c r="Y29" i="2" l="1"/>
  <c r="Z29" s="1"/>
  <c r="W37"/>
  <c r="X278"/>
  <c r="N30" i="1"/>
  <c r="I28"/>
  <c r="I30" s="1"/>
  <c r="M29"/>
  <c r="M30" s="1"/>
  <c r="K28"/>
  <c r="K30" s="1"/>
  <c r="I27"/>
  <c r="K27"/>
  <c r="W276" i="2" l="1"/>
  <c r="W278" s="1"/>
  <c r="Y37"/>
  <c r="Y276" l="1"/>
  <c r="Z276" s="1"/>
  <c r="Z37"/>
</calcChain>
</file>

<file path=xl/sharedStrings.xml><?xml version="1.0" encoding="utf-8"?>
<sst xmlns="http://schemas.openxmlformats.org/spreadsheetml/2006/main" count="1030" uniqueCount="537">
  <si>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</si>
  <si>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</si>
  <si>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</si>
  <si>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</si>
  <si>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</si>
  <si>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</si>
  <si>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</si>
  <si>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</si>
  <si>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</si>
  <si>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</si>
  <si>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</si>
  <si>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</si>
  <si>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</si>
  <si>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</si>
  <si>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</si>
  <si>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</si>
  <si>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</si>
  <si>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</si>
  <si>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</si>
  <si>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</si>
  <si>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</si>
  <si>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</si>
  <si>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</si>
  <si>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</si>
  <si>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</si>
  <si>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</si>
  <si>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</si>
  <si>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</si>
  <si>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</si>
  <si>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</si>
  <si>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</si>
  <si>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</si>
  <si>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</si>
  <si>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</si>
  <si>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</si>
  <si>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</si>
  <si>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</si>
  <si>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</si>
  <si>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</si>
  <si>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</si>
  <si>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</si>
  <si>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</si>
  <si>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</si>
  <si>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</si>
  <si>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</si>
  <si>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</si>
  <si>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</si>
  <si>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</si>
  <si>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</si>
  <si>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</si>
  <si>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</si>
  <si>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</si>
  <si>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</si>
  <si>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</si>
  <si>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</si>
  <si>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</si>
  <si>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</si>
  <si>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</si>
  <si>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</si>
  <si>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</si>
  <si>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</si>
  <si>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</si>
  <si>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</si>
  <si>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</si>
  <si>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</si>
  <si>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</si>
  <si>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</si>
  <si>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</si>
  <si>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</si>
  <si>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</si>
  <si>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</si>
  <si>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</si>
  <si>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</si>
  <si>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</si>
  <si>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</si>
  <si>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</si>
  <si>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</si>
  <si>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</si>
  <si>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</si>
  <si>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</si>
  <si>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</si>
  <si>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</si>
  <si>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</si>
  <si>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</si>
  <si>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</si>
  <si>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</si>
  <si>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</si>
  <si>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</si>
  <si>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</si>
  <si>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</si>
  <si>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</si>
  <si>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</si>
  <si>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</si>
  <si>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</si>
  <si>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</si>
  <si>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</si>
  <si>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</si>
  <si>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</si>
  <si>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</si>
  <si>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</si>
  <si>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</si>
  <si>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</si>
  <si>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</si>
  <si>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</si>
  <si>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</si>
  <si>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</si>
  <si>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</si>
  <si>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</si>
  <si>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</si>
  <si>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</si>
  <si>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</si>
  <si>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</si>
  <si>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</si>
  <si>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</si>
  <si>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</si>
  <si>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</si>
  <si>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</si>
  <si>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</si>
  <si>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</si>
  <si>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</si>
  <si>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</si>
  <si>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</si>
  <si>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</si>
  <si>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</si>
  <si>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</si>
  <si>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</si>
  <si>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</si>
  <si>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</si>
  <si>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</si>
  <si>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</si>
  <si>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</si>
  <si>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</si>
  <si>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</si>
  <si>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</si>
  <si>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</si>
  <si>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</si>
  <si>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</si>
  <si>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</si>
  <si>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</si>
  <si>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</si>
  <si>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</si>
  <si>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</si>
  <si>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</si>
  <si>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</si>
  <si>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</si>
  <si>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</si>
  <si>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</si>
  <si>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</si>
  <si>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</si>
  <si>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</si>
  <si>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</si>
  <si>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</si>
  <si>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</si>
  <si>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</si>
  <si>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</si>
  <si>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</si>
  <si>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</si>
  <si>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</si>
  <si>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</si>
  <si>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</si>
  <si>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</si>
  <si>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</si>
  <si>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</si>
  <si>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</si>
  <si>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</si>
  <si>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</si>
  <si>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</si>
  <si>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</si>
  <si>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</si>
  <si>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</si>
  <si>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</si>
  <si>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</si>
  <si>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</si>
  <si>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</si>
  <si>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</si>
  <si>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</si>
  <si>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</si>
  <si>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</si>
  <si>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</si>
  <si>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</si>
  <si>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</si>
  <si>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</si>
  <si>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</si>
  <si>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</si>
  <si>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</si>
  <si>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</si>
  <si>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</si>
  <si>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</si>
  <si>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</si>
  <si>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</si>
  <si>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</si>
  <si>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</si>
  <si>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</si>
  <si>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</si>
  <si>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</si>
  <si>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</si>
  <si>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</si>
  <si>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</si>
  <si>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</si>
  <si>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</si>
  <si>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</si>
  <si>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</si>
  <si>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</si>
  <si>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</si>
  <si>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</si>
  <si>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</si>
  <si>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</si>
  <si>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</si>
  <si>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</si>
  <si>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</si>
  <si>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</si>
  <si>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</si>
  <si>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</si>
  <si>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</si>
  <si>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</si>
  <si>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</si>
  <si>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</si>
  <si>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</si>
  <si>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</si>
  <si>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</si>
  <si>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</si>
  <si>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</si>
  <si>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</si>
  <si>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</si>
  <si>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</si>
  <si>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</si>
  <si>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</si>
  <si>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</si>
  <si>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</si>
  <si>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</si>
  <si>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</si>
  <si>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</si>
  <si>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</si>
  <si>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</si>
  <si>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</si>
  <si>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</si>
  <si>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</si>
  <si>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</si>
  <si>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</si>
  <si>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</si>
  <si>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</si>
  <si>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</si>
  <si>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</si>
  <si>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</si>
  <si>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</si>
  <si>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</si>
  <si>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</si>
  <si>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</si>
  <si>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</si>
  <si>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</si>
  <si>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</si>
  <si>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</si>
  <si>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</si>
  <si>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</si>
  <si>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</si>
  <si>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</si>
  <si>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</si>
  <si>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</si>
  <si>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</si>
  <si>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</si>
  <si>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</si>
  <si>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</si>
  <si>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</si>
  <si>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</si>
  <si>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</si>
  <si>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</si>
  <si>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</si>
  <si>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</si>
  <si>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</si>
  <si>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</si>
  <si>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</si>
  <si>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</si>
  <si>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</si>
  <si>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</si>
  <si>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</si>
  <si>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</si>
  <si>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</si>
  <si>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</si>
  <si>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</si>
  <si>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</si>
  <si>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</si>
  <si>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</si>
  <si>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</si>
  <si>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</si>
  <si>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</si>
  <si>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</si>
  <si>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</si>
  <si>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</si>
  <si>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</si>
  <si>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</si>
  <si>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</si>
  <si>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</si>
  <si>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</si>
  <si>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</si>
  <si>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</si>
  <si>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</si>
  <si>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</si>
  <si>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</si>
  <si>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</si>
  <si>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</si>
  <si>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</si>
  <si>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</si>
  <si>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</si>
  <si>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</si>
  <si>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</si>
  <si>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</si>
  <si>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</si>
  <si>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</si>
  <si>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</si>
  <si>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</si>
  <si>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</si>
  <si>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</si>
  <si>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</si>
  <si>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</si>
  <si>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</si>
  <si>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</si>
  <si>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</si>
  <si>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</si>
  <si>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</si>
  <si>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</si>
  <si>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</si>
  <si>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</si>
  <si>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</si>
  <si>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</si>
  <si>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</si>
  <si>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Послуги з монтажу відео</t>
  </si>
  <si>
    <t>Послуги кольорокорекції зображення</t>
  </si>
  <si>
    <t xml:space="preserve">Послуги зі зведення звуку </t>
  </si>
  <si>
    <t>13.4.9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</si>
  <si>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</si>
  <si>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</si>
  <si>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</si>
  <si>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</si>
  <si>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</si>
  <si>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</si>
  <si>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</si>
  <si>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</si>
  <si>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</si>
  <si>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</si>
  <si>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</si>
  <si>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</si>
  <si>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Письмовий переклад оригінального сценарію з української мови на англійську мову</t>
  </si>
  <si>
    <t>1.3.4</t>
  </si>
  <si>
    <t>1.3.5</t>
  </si>
  <si>
    <t>1.3.6</t>
  </si>
  <si>
    <t>1.3.7</t>
  </si>
  <si>
    <t>Міхня-Тітарова Любов Іванівна, акторка</t>
  </si>
  <si>
    <t>Остроушко Олександр Олексійович, актор</t>
  </si>
  <si>
    <t>Сергієнко Олександр Володимирович, художник-постановник</t>
  </si>
  <si>
    <t>Россол Оксана Сергіївна, художник-сценограф</t>
  </si>
  <si>
    <t>Андрушкевич Олександр Людвігович, художника-бутафор</t>
  </si>
  <si>
    <t>Шусть Андрій Васильович, композитор</t>
  </si>
  <si>
    <t>Книженко Борис Анатолійович, актор</t>
  </si>
  <si>
    <t xml:space="preserve">Тітаров Юрій Васильвич, драматург, режисер </t>
  </si>
  <si>
    <t>Тітарова Олександра Юріївна, координаторка</t>
  </si>
  <si>
    <t>Кравченко Катерина Вячеславівна, акторка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</si>
  <si>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</si>
  <si>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</si>
  <si>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</si>
  <si>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</si>
  <si>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</si>
  <si>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</si>
  <si>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</si>
  <si>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</si>
  <si>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</si>
  <si>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</si>
  <si>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</si>
  <si>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</si>
  <si>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</si>
  <si>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</si>
  <si>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</si>
  <si>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</si>
  <si>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</si>
  <si>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</si>
  <si>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</si>
  <si>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</si>
  <si>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</si>
  <si>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</si>
  <si>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</si>
  <si>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</si>
  <si>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</si>
  <si>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</si>
  <si>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6.1.30</t>
  </si>
  <si>
    <t>6.1.31</t>
  </si>
  <si>
    <t>6.1.32</t>
  </si>
  <si>
    <t>6.1.33</t>
  </si>
  <si>
    <t>6.1.34</t>
  </si>
  <si>
    <t>6.1.35</t>
  </si>
  <si>
    <t>6.1.36</t>
  </si>
  <si>
    <t>6.1.37</t>
  </si>
  <si>
    <t>6.1.38</t>
  </si>
  <si>
    <t>6.1.39</t>
  </si>
  <si>
    <t>6.1.40</t>
  </si>
  <si>
    <t>6.1.41</t>
  </si>
  <si>
    <t>6.1.42</t>
  </si>
  <si>
    <t>6.1.43</t>
  </si>
  <si>
    <t>6.1.44</t>
  </si>
  <si>
    <t>6.1.45</t>
  </si>
  <si>
    <t>6.1.46</t>
  </si>
  <si>
    <t>6.1.47</t>
  </si>
  <si>
    <t>6.1.48</t>
  </si>
  <si>
    <t>6.1.49</t>
  </si>
  <si>
    <t>6.1.50</t>
  </si>
  <si>
    <t>6.1.51</t>
  </si>
  <si>
    <t>6.1.52</t>
  </si>
  <si>
    <t>6.1.53</t>
  </si>
  <si>
    <t>6.1.54</t>
  </si>
  <si>
    <t>6.1.55</t>
  </si>
  <si>
    <t>6.1.56</t>
  </si>
  <si>
    <t>6.1.57</t>
  </si>
  <si>
    <t>6.1.58</t>
  </si>
  <si>
    <t>6.1.59</t>
  </si>
  <si>
    <t>6.1.60</t>
  </si>
  <si>
    <t>6.1.61</t>
  </si>
  <si>
    <t>6.1.62</t>
  </si>
  <si>
    <t>6.1.63</t>
  </si>
  <si>
    <t>6.1.64</t>
  </si>
  <si>
    <t>6.1.65</t>
  </si>
  <si>
    <t>6.1.66</t>
  </si>
  <si>
    <t>6.1.67</t>
  </si>
  <si>
    <t>6.1.68</t>
  </si>
  <si>
    <t>6.1.69</t>
  </si>
  <si>
    <t>6.1.70</t>
  </si>
  <si>
    <t>6.1.71</t>
  </si>
  <si>
    <t>6.1.72</t>
  </si>
  <si>
    <t>6.1.73</t>
  </si>
  <si>
    <t>6.1.74</t>
  </si>
  <si>
    <t>6.1.75</t>
  </si>
  <si>
    <t>6.1.76</t>
  </si>
  <si>
    <t>6.1.77</t>
  </si>
  <si>
    <t>6.1.78</t>
  </si>
  <si>
    <t>6.1.79</t>
  </si>
  <si>
    <t>6.1.80</t>
  </si>
  <si>
    <t>6.1.81</t>
  </si>
  <si>
    <t>6.1.82</t>
  </si>
  <si>
    <t>6.1.83</t>
  </si>
  <si>
    <t>6.1.84</t>
  </si>
  <si>
    <t>Клей полімерний 0,8 л</t>
  </si>
  <si>
    <t>Клей для деревини 750 г</t>
  </si>
  <si>
    <t>Клей універсальний монтажний 0,245 кг</t>
  </si>
  <si>
    <t>Клей ПВА  5кг</t>
  </si>
  <si>
    <t>Клей монтажний 88 100 мл</t>
  </si>
  <si>
    <t>Сонцезахисна дзеркальна тонувальна плівка для вікон із затемненням до 85% (розмір 0,96х5,4 метра)</t>
  </si>
  <si>
    <t>Спінений ПВХ білий 4мм 500х500мм</t>
  </si>
  <si>
    <t>Оргскло 5 мм – лист оргскла стандартного розміру 2,05*3,05м важить 37,2 кг</t>
  </si>
  <si>
    <t>Поролон ST 2233 50 мм 1х2м</t>
  </si>
  <si>
    <t>Поролон ST 2233 10 мм 1х2м</t>
  </si>
  <si>
    <t>Пінопласт 25 HIRSCH EPS-60 Графіт 50 мм</t>
  </si>
  <si>
    <t>Фанера ФК 1525x1525x4 мм, ґатунок 3/4</t>
  </si>
  <si>
    <t>Фанера ФК 1525x1525x6 мм, ґатунок 3/4</t>
  </si>
  <si>
    <t>Шкант меблевий Дюбель-шкант 16 х 120 мм 10 штук</t>
  </si>
  <si>
    <t>Брус зрощений 20х20х2000 мм сосна</t>
  </si>
  <si>
    <t>Рейка ЦБМ Осмолода цільна конструкція 15х30х3000 мм сосна</t>
  </si>
  <si>
    <t>Рейка зрощена 30х40х3000 мм ялина</t>
  </si>
  <si>
    <t>Петля для дверей 100x80x3 мм матовий нікель універсальна 2 шт.</t>
  </si>
  <si>
    <t>Петля ПН5-60 60x40x2 мм цинк універсальна</t>
  </si>
  <si>
    <t>Саморіз для кріплення універсальний 2х12 мм уп. 100 г Золотистий (70570736)</t>
  </si>
  <si>
    <t>Саморіз по дереву 3,5x55 мм 250 шт 010253555</t>
  </si>
  <si>
    <t>Саморіз по дереву 3,5x35 мм 250 шт</t>
  </si>
  <si>
    <t>Саморіз по дереву 3,5x16 мм 50 шт</t>
  </si>
  <si>
    <t>Болт метричний 8х60 мм DIN 933 8x60 мм 2 шт.</t>
  </si>
  <si>
    <t>Гвинт метричний 3х30 мм ЦБ DIN 965 3x30 мм 30 шт.</t>
  </si>
  <si>
    <t>Гайка шестигранна М 3 130 шт. DIN 934 Expert Fix</t>
  </si>
  <si>
    <t>Болт метричний 10x60, DIN 933, шестигр.головка,повна різьба,ЦБ, (код 880) ЦБ DIN 933 10x60 мм</t>
  </si>
  <si>
    <t>Болт метричний 8х40 мм DIN 933 4 шт.</t>
  </si>
  <si>
    <t>Гайка смушкова цинк М10 250 шт. (6К-М10)</t>
  </si>
  <si>
    <t>Гайка шестигранна цинк М10 250 шт. (6О-М10)</t>
  </si>
  <si>
    <t>Різьбовий стержень метрична 10x1000 мм ЦБ 10x1000 мм клас міцності 5,8</t>
  </si>
  <si>
    <t>Шайба збільшена М8 уп-8 шт</t>
  </si>
  <si>
    <t>Шайба збільшена М10x35 мм уп-6 шт.</t>
  </si>
  <si>
    <t>Шайба плоска М10x30 мм 12 шт</t>
  </si>
  <si>
    <t>Гайка шестигранна цинк М8 500 шт.</t>
  </si>
  <si>
    <t>Пружина розтягнення 6x26 мм 4 шт.</t>
  </si>
  <si>
    <t>Шпаклівка для дерева білий 800 мл</t>
  </si>
  <si>
    <t>Картон малярський 1 x 20 м 350 г/кв.м</t>
  </si>
  <si>
    <t>Ґрунтовка глибокопроникна зміцнювальна 5 л</t>
  </si>
  <si>
    <t>Набір пензлів 10 шт.</t>
  </si>
  <si>
    <t>Набір пензлів 11 синтетика кругла, 5 шт.</t>
  </si>
  <si>
    <t>Папір шліфувальний Р600 водостійкий 20 шт.</t>
  </si>
  <si>
    <t>Папір шліфувальний Р240 водостійкий 230х280 мм 20 шт.</t>
  </si>
  <si>
    <t>Леза змінні для трафаретного ножа 18 мм 10 шт. 04050240</t>
  </si>
  <si>
    <t>Скоби для ручного степлера 8 мм тип 140 (G) 1000 шт. 41E408</t>
  </si>
  <si>
    <t>Скоби для ручного степлера Сталь 6211 6 мм тип 53 (А) 1000 шт. 40495</t>
  </si>
  <si>
    <t>Скоби для ручного степлера 10 мм тип 53 (А) 1000 шт. 41E310</t>
  </si>
  <si>
    <t>Рукавички з покриттям ПВХ крапка XL (10) 526</t>
  </si>
  <si>
    <t>Рукавички Doloni нітрилові з покриттям нітрил XL (10) 4523</t>
  </si>
  <si>
    <t>Респіратор FFP3 1 шт.</t>
  </si>
  <si>
    <t>Емаль акрилова RAL 9006 сріблястий високий глянець 400 мл</t>
  </si>
  <si>
    <t>Емаль акрилова RAL 9010 білий високий глянець 400 мл</t>
  </si>
  <si>
    <t>Емаль акрилова RAL 3000 вогненно-червоний високий глянець 400 мл</t>
  </si>
  <si>
    <t>Емаль акрилова RAL 6005 темно-зелений високий глянець 400 мл</t>
  </si>
  <si>
    <t>Емаль аерозольна New Ton універсальна RAL 9005 чорний мат 400 мл</t>
  </si>
  <si>
    <t>Емаль аерозольна RAL 1016 жовто-лимонний глянець 400 мл</t>
  </si>
  <si>
    <t>Розчинник Уайт-спірит 0,94 л</t>
  </si>
  <si>
    <t>Розчинник Р-647 3,2 кг</t>
  </si>
  <si>
    <t>Набір акрилових фарб 24 кольори мат 20 мл</t>
  </si>
  <si>
    <t>Велюр світло-помаранчевий</t>
  </si>
  <si>
    <t>Велюр хб червоний</t>
  </si>
  <si>
    <t>Велюр penye жовтий лимон</t>
  </si>
  <si>
    <t>Велюр пеньє індіго</t>
  </si>
  <si>
    <t>Двонитка сувора</t>
  </si>
  <si>
    <t>Бязь відбіленна</t>
  </si>
  <si>
    <t>Оксфорд-215 олива</t>
  </si>
  <si>
    <t>Оксфорд-215 чорний</t>
  </si>
  <si>
    <t>Оксфорд 215 смарагдовий</t>
  </si>
  <si>
    <t>Тафта меланж бузково-оливковий</t>
  </si>
  <si>
    <t>Тафта меланж темно-коричневий</t>
  </si>
  <si>
    <t>Костюмні Фарби сірі</t>
  </si>
  <si>
    <t>Габардин бордовий</t>
  </si>
  <si>
    <t>Нитки швейні №10 ⌀19мм особливо міцні армовані (10 котушок)</t>
  </si>
  <si>
    <t>Нитки швейні №40/2 (4000 ярдів) поліестер</t>
  </si>
  <si>
    <t>Нитки для взуття або меблів №20 (1500м) підвищеної міцності</t>
  </si>
  <si>
    <t>Нитки швейні 777 40/2 (4500m) поліестер 100% кольорові</t>
  </si>
  <si>
    <t>Білизняна чорна гумка 3 мм</t>
  </si>
  <si>
    <t>Кіперна стрічка, ширина – 20 мм, довжина – 100 м</t>
  </si>
  <si>
    <t>Блузковий гудзик 1.1см (50 штук)</t>
  </si>
  <si>
    <t>Ґудзик бежево-чорний, D-22 (50 штук)</t>
  </si>
  <si>
    <t>Магніт для пошиття одягу</t>
  </si>
  <si>
    <t>Кнопка (пришивна)</t>
  </si>
  <si>
    <t>Липучка хакі 2.5 см</t>
  </si>
  <si>
    <t>Послуги лазерної порізки деталей</t>
  </si>
  <si>
    <t>Послуги фрезерної порізки деталей</t>
  </si>
  <si>
    <t>Послуги звукозапису</t>
  </si>
  <si>
    <t>Послуги 3D друку</t>
  </si>
  <si>
    <t>Відновлення культурно-мистецької діяльності</t>
  </si>
  <si>
    <t>Відновлення культурно-мистецької діяльності (культурно-мистецькі проєкти)</t>
  </si>
  <si>
    <t>ФОП Тітаров Юрій Васильович</t>
  </si>
  <si>
    <t>Вистава "Гарбузик"</t>
  </si>
  <si>
    <t>Липень 2023</t>
  </si>
  <si>
    <t>до Договору про надання гранту №5RCA11-14561</t>
  </si>
  <si>
    <t>від "30" червня 2023 року</t>
  </si>
  <si>
    <t>керівник</t>
  </si>
  <si>
    <t>ФОП Тітаров</t>
  </si>
  <si>
    <t>ФОП Тітаров Ю. В.</t>
  </si>
  <si>
    <t>Керівник</t>
  </si>
  <si>
    <t>Тітаров Ю. В.</t>
  </si>
  <si>
    <t>за період з 01 липня 2023 по 06 листопада 2023 року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</si>
</sst>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rgb="FFDEEAF6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33" fillId="0" borderId="57" xfId="0" applyFont="1" applyBorder="1" applyAlignment="1">
      <alignment vertical="top" wrapText="1"/>
    </xf>
    <xf numFmtId="0" fontId="34" fillId="0" borderId="57" xfId="0" applyFont="1" applyBorder="1" applyAlignment="1">
      <alignment vertical="top" wrapText="1"/>
    </xf>
    <xf numFmtId="49" fontId="35" fillId="0" borderId="23" xfId="0" applyNumberFormat="1" applyFont="1" applyBorder="1" applyAlignment="1">
      <alignment horizontal="center" vertical="top"/>
    </xf>
    <xf numFmtId="49" fontId="35" fillId="0" borderId="70" xfId="0" applyNumberFormat="1" applyFont="1" applyBorder="1" applyAlignment="1">
      <alignment horizontal="center" vertical="top"/>
    </xf>
    <xf numFmtId="0" fontId="33" fillId="0" borderId="56" xfId="0" applyFont="1" applyBorder="1" applyAlignment="1">
      <alignment horizontal="center" vertical="top"/>
    </xf>
    <xf numFmtId="0" fontId="34" fillId="0" borderId="56" xfId="0" applyFont="1" applyBorder="1" applyAlignment="1">
      <alignment horizontal="center" vertical="top"/>
    </xf>
    <xf numFmtId="0" fontId="34" fillId="0" borderId="60" xfId="0" applyFont="1" applyBorder="1" applyAlignment="1">
      <alignment horizontal="center" vertical="top"/>
    </xf>
    <xf numFmtId="49" fontId="35" fillId="0" borderId="27" xfId="0" applyNumberFormat="1" applyFont="1" applyBorder="1" applyAlignment="1">
      <alignment horizontal="center" vertical="top"/>
    </xf>
    <xf numFmtId="0" fontId="34" fillId="0" borderId="69" xfId="0" applyFont="1" applyBorder="1" applyAlignment="1">
      <alignment horizontal="center" vertical="top"/>
    </xf>
    <xf numFmtId="0" fontId="33" fillId="8" borderId="57" xfId="0" applyFont="1" applyFill="1" applyBorder="1" applyAlignment="1">
      <alignment vertical="top" wrapText="1"/>
    </xf>
    <xf numFmtId="4" fontId="1" fillId="9" borderId="24" xfId="0" applyNumberFormat="1" applyFont="1" applyFill="1" applyBorder="1" applyAlignment="1">
      <alignment horizontal="right" vertical="top"/>
    </xf>
    <xf numFmtId="0" fontId="5" fillId="8" borderId="57" xfId="0" applyFont="1" applyFill="1" applyBorder="1" applyAlignment="1">
      <alignment vertical="top" wrapText="1"/>
    </xf>
    <xf numFmtId="4" fontId="1" fillId="9" borderId="61" xfId="0" applyNumberFormat="1" applyFont="1" applyFill="1" applyBorder="1" applyAlignment="1">
      <alignment horizontal="right" vertical="top"/>
    </xf>
    <xf numFmtId="0" fontId="1" fillId="8" borderId="72" xfId="0" applyFont="1" applyFill="1" applyBorder="1" applyAlignment="1">
      <alignment vertical="top" wrapText="1"/>
    </xf>
    <xf numFmtId="4" fontId="1" fillId="8" borderId="20" xfId="0" applyNumberFormat="1" applyFont="1" applyFill="1" applyBorder="1" applyAlignment="1">
      <alignment horizontal="right" vertical="top"/>
    </xf>
    <xf numFmtId="4" fontId="1" fillId="8" borderId="22" xfId="0" applyNumberFormat="1" applyFont="1" applyFill="1" applyBorder="1" applyAlignment="1">
      <alignment horizontal="right" vertical="top"/>
    </xf>
    <xf numFmtId="4" fontId="1" fillId="8" borderId="21" xfId="0" applyNumberFormat="1" applyFont="1" applyFill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34" fillId="9" borderId="23" xfId="0" applyFont="1" applyFill="1" applyBorder="1" applyAlignment="1">
      <alignment vertical="top" wrapText="1"/>
    </xf>
    <xf numFmtId="0" fontId="1" fillId="8" borderId="56" xfId="0" applyFont="1" applyFill="1" applyBorder="1" applyAlignment="1">
      <alignment horizontal="center" vertical="top"/>
    </xf>
    <xf numFmtId="0" fontId="1" fillId="9" borderId="23" xfId="0" applyFont="1" applyFill="1" applyBorder="1" applyAlignment="1">
      <alignment vertical="top" wrapText="1"/>
    </xf>
    <xf numFmtId="0" fontId="1" fillId="8" borderId="60" xfId="0" applyFont="1" applyFill="1" applyBorder="1" applyAlignment="1">
      <alignment horizontal="center" vertical="top"/>
    </xf>
    <xf numFmtId="4" fontId="1" fillId="8" borderId="61" xfId="0" applyNumberFormat="1" applyFont="1" applyFill="1" applyBorder="1" applyAlignment="1">
      <alignment horizontal="right" vertical="top"/>
    </xf>
    <xf numFmtId="4" fontId="1" fillId="8" borderId="62" xfId="0" applyNumberFormat="1" applyFont="1" applyFill="1" applyBorder="1" applyAlignment="1">
      <alignment horizontal="right" vertical="top"/>
    </xf>
    <xf numFmtId="4" fontId="1" fillId="8" borderId="63" xfId="0" applyNumberFormat="1" applyFont="1" applyFill="1" applyBorder="1" applyAlignment="1">
      <alignment horizontal="right" vertical="top"/>
    </xf>
    <xf numFmtId="0" fontId="1" fillId="8" borderId="57" xfId="0" applyFont="1" applyFill="1" applyBorder="1" applyAlignment="1">
      <alignment vertical="top" wrapText="1"/>
    </xf>
    <xf numFmtId="0" fontId="1" fillId="8" borderId="100" xfId="0" applyFont="1" applyFill="1" applyBorder="1" applyAlignment="1">
      <alignment vertical="top" wrapText="1"/>
    </xf>
    <xf numFmtId="0" fontId="1" fillId="8" borderId="59" xfId="0" applyFont="1" applyFill="1" applyBorder="1" applyAlignment="1">
      <alignment vertical="top" wrapText="1"/>
    </xf>
    <xf numFmtId="0" fontId="1" fillId="8" borderId="58" xfId="0" applyFont="1" applyFill="1" applyBorder="1" applyAlignment="1">
      <alignment vertical="top" wrapText="1"/>
    </xf>
    <xf numFmtId="0" fontId="1" fillId="0" borderId="42" xfId="0" applyFont="1" applyBorder="1"/>
    <xf numFmtId="49" fontId="1" fillId="0" borderId="42" xfId="0" applyNumberFormat="1" applyFont="1" applyBorder="1" applyAlignment="1">
      <alignment horizontal="left"/>
    </xf>
    <xf numFmtId="14" fontId="1" fillId="0" borderId="42" xfId="0" applyNumberFormat="1" applyFont="1" applyBorder="1" applyAlignment="1">
      <alignment horizontal="left"/>
    </xf>
    <xf numFmtId="0" fontId="8" fillId="8" borderId="0" xfId="0" applyFont="1" applyFill="1" applyAlignment="1">
      <alignment horizontal="right"/>
    </xf>
    <xf numFmtId="0" fontId="1" fillId="0" borderId="42" xfId="0" applyFont="1" applyBorder="1" applyAlignment="1">
      <alignment wrapText="1"/>
    </xf>
    <xf numFmtId="0" fontId="36" fillId="0" borderId="0" xfId="0" applyFont="1"/>
    <xf numFmtId="14" fontId="36" fillId="0" borderId="0" xfId="0" applyNumberFormat="1" applyFont="1" applyAlignment="1">
      <alignment horizontal="left"/>
    </xf>
    <xf numFmtId="0" fontId="2" fillId="4" borderId="104" xfId="0" applyFont="1" applyFill="1" applyBorder="1" applyAlignment="1">
      <alignment horizontal="center" vertical="center"/>
    </xf>
    <xf numFmtId="4" fontId="2" fillId="4" borderId="102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4" fontId="2" fillId="4" borderId="85" xfId="0" applyNumberFormat="1" applyFont="1" applyFill="1" applyBorder="1" applyAlignment="1">
      <alignment horizontal="right" vertical="center"/>
    </xf>
    <xf numFmtId="4" fontId="15" fillId="4" borderId="85" xfId="0" applyNumberFormat="1" applyFont="1" applyFill="1" applyBorder="1" applyAlignment="1">
      <alignment horizontal="right" vertical="center"/>
    </xf>
    <xf numFmtId="0" fontId="2" fillId="4" borderId="39" xfId="0" applyFont="1" applyFill="1" applyBorder="1" applyAlignment="1">
      <alignment vertical="center" wrapText="1"/>
    </xf>
    <xf numFmtId="0" fontId="2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" fontId="1" fillId="0" borderId="42" xfId="0" applyNumberFormat="1" applyFont="1" applyBorder="1" applyAlignment="1">
      <alignment horizontal="right"/>
    </xf>
    <xf numFmtId="4" fontId="15" fillId="0" borderId="4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1" fillId="0" borderId="42" xfId="0" applyFont="1" applyBorder="1" applyAlignment="1">
      <alignment wrapText="1"/>
    </xf>
    <xf numFmtId="0" fontId="0" fillId="0" borderId="42" xfId="0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wrapText="1"/>
    </xf>
    <xf numFmtId="4" fontId="37" fillId="0" borderId="50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102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0" borderId="0" xfId="0" applyFont="1" applyAlignment="1">
      <alignment horizontal="left" vertical="center"/>
    </xf>
    <xf numFmtId="4" fontId="2" fillId="10" borderId="66" xfId="0" applyNumberFormat="1" applyFont="1" applyFill="1" applyBorder="1" applyAlignment="1">
      <alignment horizontal="right" vertical="top"/>
    </xf>
    <xf numFmtId="4" fontId="2" fillId="10" borderId="67" xfId="0" applyNumberFormat="1" applyFont="1" applyFill="1" applyBorder="1" applyAlignment="1">
      <alignment horizontal="right" vertical="top"/>
    </xf>
    <xf numFmtId="4" fontId="2" fillId="10" borderId="68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0" zoomScale="85" workbookViewId="0">
      <selection activeCell="E24" sqref="E24"/>
    </sheetView>
  </sheetViews>
  <sheetFormatPr defaultColWidth="14.33203125" defaultRowHeight="15" customHeight="1"/>
  <cols>
    <col min="1" max="1" width="16" customWidth="1"/>
    <col min="2" max="2" width="16.33203125" customWidth="1"/>
    <col min="3" max="8" width="20.33203125" customWidth="1"/>
    <col min="9" max="9" width="12.6640625" customWidth="1"/>
    <col min="10" max="10" width="20.33203125" customWidth="1"/>
    <col min="11" max="11" width="12.6640625" customWidth="1"/>
    <col min="12" max="12" width="20.33203125" customWidth="1"/>
    <col min="13" max="13" width="12.6640625" customWidth="1"/>
    <col min="14" max="14" width="20.33203125" customWidth="1"/>
    <col min="15" max="23" width="4.796875" customWidth="1"/>
    <col min="24" max="26" width="9.6640625" customWidth="1"/>
    <col min="27" max="31" width="11" customWidth="1"/>
  </cols>
  <sheetData>
    <row r="1" spans="1:31" ht="15" customHeight="1">
      <c r="A1" s="385" t="s">
        <v>0</v>
      </c>
      <c r="B1" s="38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85" t="s">
        <v>529</v>
      </c>
      <c r="I2" s="386"/>
      <c r="J2" s="3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85" t="s">
        <v>530</v>
      </c>
      <c r="I3" s="386"/>
      <c r="J3" s="3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355" t="s">
        <v>524</v>
      </c>
      <c r="D10" s="35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388" t="s">
        <v>525</v>
      </c>
      <c r="D11" s="38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4</v>
      </c>
      <c r="B12" s="1"/>
      <c r="C12" s="355" t="s">
        <v>526</v>
      </c>
      <c r="D12" s="35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5</v>
      </c>
      <c r="B13" s="1"/>
      <c r="C13" s="355" t="s">
        <v>527</v>
      </c>
      <c r="D13" s="35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6</v>
      </c>
      <c r="B14" s="1"/>
      <c r="C14" s="356" t="s">
        <v>528</v>
      </c>
      <c r="D14" s="35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7</v>
      </c>
      <c r="B15" s="1"/>
      <c r="C15" s="357">
        <v>45236</v>
      </c>
      <c r="D15" s="35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4">
      <c r="A18" s="8"/>
      <c r="B18" s="387" t="s">
        <v>8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4">
      <c r="A19" s="8"/>
      <c r="B19" s="387" t="s">
        <v>9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4">
      <c r="A20" s="8"/>
      <c r="B20" s="391" t="s">
        <v>536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72"/>
      <c r="B23" s="375" t="s">
        <v>10</v>
      </c>
      <c r="C23" s="376"/>
      <c r="D23" s="379" t="s">
        <v>11</v>
      </c>
      <c r="E23" s="380"/>
      <c r="F23" s="380"/>
      <c r="G23" s="380"/>
      <c r="H23" s="380"/>
      <c r="I23" s="380"/>
      <c r="J23" s="381"/>
      <c r="K23" s="375" t="s">
        <v>12</v>
      </c>
      <c r="L23" s="376"/>
      <c r="M23" s="375" t="s">
        <v>13</v>
      </c>
      <c r="N23" s="37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73"/>
      <c r="B24" s="377"/>
      <c r="C24" s="37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2" t="s">
        <v>19</v>
      </c>
      <c r="J24" s="378"/>
      <c r="K24" s="377"/>
      <c r="L24" s="378"/>
      <c r="M24" s="377"/>
      <c r="N24" s="37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74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37</v>
      </c>
      <c r="B27" s="33">
        <v>1</v>
      </c>
      <c r="C27" s="34">
        <v>926933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витрат'!S276</f>
        <v>0</v>
      </c>
      <c r="M27" s="38">
        <v>1</v>
      </c>
      <c r="N27" s="39">
        <f t="shared" ref="N27:N29" si="3">C27+J27+L27</f>
        <v>926933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38</v>
      </c>
      <c r="B28" s="41">
        <v>1</v>
      </c>
      <c r="C28" s="34">
        <v>926934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витрат'!V276</f>
        <v>0</v>
      </c>
      <c r="M28" s="46">
        <v>1</v>
      </c>
      <c r="N28" s="47">
        <f t="shared" si="3"/>
        <v>926934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39</v>
      </c>
      <c r="B29" s="49">
        <v>0.8</v>
      </c>
      <c r="C29" s="50">
        <f>278079.9+463466.5</f>
        <v>741546.4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0.79999913693963109</v>
      </c>
      <c r="N29" s="55">
        <f t="shared" si="3"/>
        <v>741546.4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40</v>
      </c>
      <c r="B30" s="57">
        <f t="shared" ref="B30:N30" si="4">B28-B29</f>
        <v>0.19999999999999996</v>
      </c>
      <c r="C30" s="58">
        <f t="shared" si="4"/>
        <v>185387.59999999998</v>
      </c>
      <c r="D30" s="59">
        <f t="shared" si="4"/>
        <v>0</v>
      </c>
      <c r="E30" s="60">
        <f t="shared" si="4"/>
        <v>0</v>
      </c>
      <c r="F30" s="60">
        <f t="shared" si="4"/>
        <v>0</v>
      </c>
      <c r="G30" s="60">
        <f t="shared" si="4"/>
        <v>0</v>
      </c>
      <c r="H30" s="60">
        <f t="shared" si="4"/>
        <v>0</v>
      </c>
      <c r="I30" s="61">
        <f t="shared" si="4"/>
        <v>0</v>
      </c>
      <c r="J30" s="58">
        <f t="shared" si="4"/>
        <v>0</v>
      </c>
      <c r="K30" s="62">
        <f t="shared" si="4"/>
        <v>0</v>
      </c>
      <c r="L30" s="58">
        <f t="shared" si="4"/>
        <v>0</v>
      </c>
      <c r="M30" s="63">
        <f t="shared" si="4"/>
        <v>0.20000086306036891</v>
      </c>
      <c r="N30" s="64">
        <f t="shared" si="4"/>
        <v>185387.59999999998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41</v>
      </c>
      <c r="C32" s="383" t="s">
        <v>531</v>
      </c>
      <c r="D32" s="384"/>
      <c r="E32" s="384"/>
      <c r="F32" s="65"/>
      <c r="G32" s="66"/>
      <c r="H32" s="66"/>
      <c r="I32" s="67"/>
      <c r="J32" s="383" t="s">
        <v>532</v>
      </c>
      <c r="K32" s="384"/>
      <c r="L32" s="384"/>
      <c r="M32" s="384"/>
      <c r="N32" s="38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358" t="s">
        <v>42</v>
      </c>
      <c r="E33" s="5"/>
      <c r="F33" s="68"/>
      <c r="G33" s="390" t="s">
        <v>43</v>
      </c>
      <c r="H33" s="386"/>
      <c r="I33" s="13"/>
      <c r="J33" s="390" t="s">
        <v>44</v>
      </c>
      <c r="K33" s="386"/>
      <c r="L33" s="386"/>
      <c r="M33" s="386"/>
      <c r="N33" s="3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C11:D11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98"/>
  <sheetViews>
    <sheetView tabSelected="1" zoomScale="40" zoomScaleNormal="40" workbookViewId="0">
      <selection activeCell="AA279" sqref="A1:AA279"/>
    </sheetView>
  </sheetViews>
  <sheetFormatPr defaultColWidth="14.33203125" defaultRowHeight="15" customHeight="1" outlineLevelCol="1"/>
  <cols>
    <col min="1" max="1" width="13.33203125" customWidth="1"/>
    <col min="2" max="2" width="12.9296875" customWidth="1"/>
    <col min="3" max="3" width="49" customWidth="1"/>
    <col min="4" max="4" width="12.6640625" customWidth="1"/>
    <col min="5" max="5" width="11.796875" customWidth="1"/>
    <col min="6" max="6" width="13" customWidth="1"/>
    <col min="7" max="7" width="17.6640625" customWidth="1"/>
    <col min="8" max="8" width="11.796875" customWidth="1"/>
    <col min="9" max="9" width="13" customWidth="1"/>
    <col min="10" max="10" width="17.6640625" customWidth="1"/>
    <col min="11" max="11" width="11.796875" customWidth="1" outlineLevel="1"/>
    <col min="12" max="12" width="13" customWidth="1" outlineLevel="1"/>
    <col min="13" max="13" width="17.6640625" customWidth="1" outlineLevel="1"/>
    <col min="14" max="14" width="12.1328125" customWidth="1" outlineLevel="1"/>
    <col min="15" max="15" width="13" customWidth="1" outlineLevel="1"/>
    <col min="16" max="16" width="16.6640625" customWidth="1" outlineLevel="1"/>
    <col min="17" max="17" width="12.1328125" customWidth="1" outlineLevel="1"/>
    <col min="18" max="18" width="13" customWidth="1" outlineLevel="1"/>
    <col min="19" max="19" width="16.6640625" customWidth="1" outlineLevel="1"/>
    <col min="20" max="20" width="12.13281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796875" customWidth="1"/>
    <col min="27" max="27" width="11.265625" customWidth="1"/>
    <col min="28" max="28" width="14" customWidth="1"/>
    <col min="29" max="33" width="5.1328125" customWidth="1"/>
  </cols>
  <sheetData>
    <row r="1" spans="1:33" ht="18" customHeight="1">
      <c r="A1" s="408" t="s">
        <v>45</v>
      </c>
      <c r="B1" s="386"/>
      <c r="C1" s="386"/>
      <c r="D1" s="386"/>
      <c r="E1" s="386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71" t="str">
        <f>Фінансування!A12</f>
        <v>Назва Грантоотримувача:</v>
      </c>
      <c r="B2" s="72"/>
      <c r="C2" s="71" t="s">
        <v>533</v>
      </c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416" t="s">
        <v>527</v>
      </c>
      <c r="C3" s="416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360" t="s">
        <v>528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361">
        <v>45236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65" thickBot="1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>
      <c r="A7" s="409" t="s">
        <v>46</v>
      </c>
      <c r="B7" s="410" t="s">
        <v>47</v>
      </c>
      <c r="C7" s="412" t="s">
        <v>48</v>
      </c>
      <c r="D7" s="414" t="s">
        <v>49</v>
      </c>
      <c r="E7" s="394" t="s">
        <v>50</v>
      </c>
      <c r="F7" s="380"/>
      <c r="G7" s="380"/>
      <c r="H7" s="380"/>
      <c r="I7" s="380"/>
      <c r="J7" s="381"/>
      <c r="K7" s="394" t="s">
        <v>51</v>
      </c>
      <c r="L7" s="380"/>
      <c r="M7" s="380"/>
      <c r="N7" s="380"/>
      <c r="O7" s="380"/>
      <c r="P7" s="381"/>
      <c r="Q7" s="394" t="s">
        <v>52</v>
      </c>
      <c r="R7" s="380"/>
      <c r="S7" s="380"/>
      <c r="T7" s="380"/>
      <c r="U7" s="380"/>
      <c r="V7" s="381"/>
      <c r="W7" s="395" t="s">
        <v>53</v>
      </c>
      <c r="X7" s="380"/>
      <c r="Y7" s="380"/>
      <c r="Z7" s="381"/>
      <c r="AA7" s="396" t="s">
        <v>54</v>
      </c>
      <c r="AB7" s="1"/>
      <c r="AC7" s="1"/>
      <c r="AD7" s="1"/>
      <c r="AE7" s="1"/>
      <c r="AF7" s="1"/>
      <c r="AG7" s="1"/>
    </row>
    <row r="8" spans="1:33" ht="42" customHeight="1">
      <c r="A8" s="373"/>
      <c r="B8" s="411"/>
      <c r="C8" s="413"/>
      <c r="D8" s="415"/>
      <c r="E8" s="397" t="s">
        <v>55</v>
      </c>
      <c r="F8" s="380"/>
      <c r="G8" s="381"/>
      <c r="H8" s="397" t="s">
        <v>56</v>
      </c>
      <c r="I8" s="380"/>
      <c r="J8" s="381"/>
      <c r="K8" s="397" t="s">
        <v>55</v>
      </c>
      <c r="L8" s="380"/>
      <c r="M8" s="381"/>
      <c r="N8" s="397" t="s">
        <v>56</v>
      </c>
      <c r="O8" s="380"/>
      <c r="P8" s="381"/>
      <c r="Q8" s="397" t="s">
        <v>55</v>
      </c>
      <c r="R8" s="380"/>
      <c r="S8" s="381"/>
      <c r="T8" s="397" t="s">
        <v>56</v>
      </c>
      <c r="U8" s="380"/>
      <c r="V8" s="381"/>
      <c r="W8" s="396" t="s">
        <v>57</v>
      </c>
      <c r="X8" s="396" t="s">
        <v>58</v>
      </c>
      <c r="Y8" s="395" t="s">
        <v>59</v>
      </c>
      <c r="Z8" s="381"/>
      <c r="AA8" s="373"/>
      <c r="AB8" s="1"/>
      <c r="AC8" s="1"/>
      <c r="AD8" s="1"/>
      <c r="AE8" s="1"/>
      <c r="AF8" s="1"/>
      <c r="AG8" s="1"/>
    </row>
    <row r="9" spans="1:33" ht="30" customHeight="1">
      <c r="A9" s="373"/>
      <c r="B9" s="411"/>
      <c r="C9" s="413"/>
      <c r="D9" s="415"/>
      <c r="E9" s="83" t="s">
        <v>60</v>
      </c>
      <c r="F9" s="84" t="s">
        <v>61</v>
      </c>
      <c r="G9" s="85" t="s">
        <v>62</v>
      </c>
      <c r="H9" s="83" t="s">
        <v>60</v>
      </c>
      <c r="I9" s="84" t="s">
        <v>61</v>
      </c>
      <c r="J9" s="85" t="s">
        <v>63</v>
      </c>
      <c r="K9" s="83" t="s">
        <v>60</v>
      </c>
      <c r="L9" s="84" t="s">
        <v>64</v>
      </c>
      <c r="M9" s="85" t="s">
        <v>65</v>
      </c>
      <c r="N9" s="83" t="s">
        <v>60</v>
      </c>
      <c r="O9" s="84" t="s">
        <v>64</v>
      </c>
      <c r="P9" s="85" t="s">
        <v>66</v>
      </c>
      <c r="Q9" s="83" t="s">
        <v>60</v>
      </c>
      <c r="R9" s="84" t="s">
        <v>64</v>
      </c>
      <c r="S9" s="85" t="s">
        <v>67</v>
      </c>
      <c r="T9" s="83" t="s">
        <v>60</v>
      </c>
      <c r="U9" s="84" t="s">
        <v>64</v>
      </c>
      <c r="V9" s="85" t="s">
        <v>68</v>
      </c>
      <c r="W9" s="374"/>
      <c r="X9" s="374"/>
      <c r="Y9" s="86" t="s">
        <v>69</v>
      </c>
      <c r="Z9" s="87" t="s">
        <v>20</v>
      </c>
      <c r="AA9" s="374"/>
      <c r="AB9" s="1"/>
      <c r="AC9" s="1"/>
      <c r="AD9" s="1"/>
      <c r="AE9" s="1"/>
      <c r="AF9" s="1"/>
      <c r="AG9" s="1"/>
    </row>
    <row r="10" spans="1:33" ht="24.75" customHeight="1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>
      <c r="A11" s="92" t="s">
        <v>70</v>
      </c>
      <c r="B11" s="93"/>
      <c r="C11" s="94" t="s">
        <v>71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>
      <c r="A12" s="100" t="s">
        <v>72</v>
      </c>
      <c r="B12" s="101">
        <v>1</v>
      </c>
      <c r="C12" s="102" t="s">
        <v>73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26.75" customHeight="1">
      <c r="A13" s="107" t="s">
        <v>74</v>
      </c>
      <c r="B13" s="108" t="s">
        <v>75</v>
      </c>
      <c r="C13" s="109" t="s">
        <v>76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7" si="6">W13-X13</f>
        <v>0</v>
      </c>
      <c r="Z13" s="115" t="e">
        <f t="shared" ref="Z13:Z37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19.5" customHeight="1">
      <c r="A14" s="118" t="s">
        <v>77</v>
      </c>
      <c r="B14" s="119" t="s">
        <v>78</v>
      </c>
      <c r="C14" s="120" t="s">
        <v>79</v>
      </c>
      <c r="D14" s="121" t="s">
        <v>80</v>
      </c>
      <c r="E14" s="122"/>
      <c r="F14" s="123"/>
      <c r="G14" s="124">
        <f t="shared" ref="G14:G16" si="8">E14*F14</f>
        <v>0</v>
      </c>
      <c r="H14" s="341"/>
      <c r="I14" s="342"/>
      <c r="J14" s="343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20.25" customHeight="1">
      <c r="A15" s="118" t="s">
        <v>77</v>
      </c>
      <c r="B15" s="119" t="s">
        <v>81</v>
      </c>
      <c r="C15" s="120" t="s">
        <v>79</v>
      </c>
      <c r="D15" s="121" t="s">
        <v>80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26" customHeight="1">
      <c r="A16" s="131" t="s">
        <v>77</v>
      </c>
      <c r="B16" s="132" t="s">
        <v>82</v>
      </c>
      <c r="C16" s="120" t="s">
        <v>79</v>
      </c>
      <c r="D16" s="133" t="s">
        <v>80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>
      <c r="A17" s="107" t="s">
        <v>74</v>
      </c>
      <c r="B17" s="108" t="s">
        <v>83</v>
      </c>
      <c r="C17" s="139" t="s">
        <v>84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>
      <c r="A18" s="118" t="s">
        <v>77</v>
      </c>
      <c r="B18" s="119" t="s">
        <v>85</v>
      </c>
      <c r="C18" s="120" t="s">
        <v>79</v>
      </c>
      <c r="D18" s="121" t="s">
        <v>80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>
      <c r="A19" s="118" t="s">
        <v>77</v>
      </c>
      <c r="B19" s="119" t="s">
        <v>86</v>
      </c>
      <c r="C19" s="120" t="s">
        <v>79</v>
      </c>
      <c r="D19" s="121" t="s">
        <v>80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>
      <c r="A20" s="146" t="s">
        <v>77</v>
      </c>
      <c r="B20" s="132" t="s">
        <v>87</v>
      </c>
      <c r="C20" s="120" t="s">
        <v>79</v>
      </c>
      <c r="D20" s="147" t="s">
        <v>80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>
      <c r="A21" s="107" t="s">
        <v>74</v>
      </c>
      <c r="B21" s="108" t="s">
        <v>88</v>
      </c>
      <c r="C21" s="152" t="s">
        <v>89</v>
      </c>
      <c r="D21" s="140"/>
      <c r="E21" s="141">
        <f>SUM(E22:E28)</f>
        <v>22</v>
      </c>
      <c r="F21" s="142"/>
      <c r="G21" s="143">
        <f t="shared" ref="G21:H21" si="30">SUM(G22:G28)</f>
        <v>348100</v>
      </c>
      <c r="H21" s="141">
        <f t="shared" si="30"/>
        <v>22</v>
      </c>
      <c r="I21" s="142"/>
      <c r="J21" s="143">
        <f t="shared" ref="J21:K21" si="31">SUM(J22:J28)</f>
        <v>348100</v>
      </c>
      <c r="K21" s="141">
        <f t="shared" si="31"/>
        <v>0</v>
      </c>
      <c r="L21" s="142"/>
      <c r="M21" s="143">
        <f t="shared" ref="M21:N21" si="32">SUM(M22:M28)</f>
        <v>0</v>
      </c>
      <c r="N21" s="141">
        <f t="shared" si="32"/>
        <v>0</v>
      </c>
      <c r="O21" s="142"/>
      <c r="P21" s="143">
        <f t="shared" ref="P21:Q21" si="33">SUM(P22:P28)</f>
        <v>0</v>
      </c>
      <c r="Q21" s="141">
        <f t="shared" si="33"/>
        <v>0</v>
      </c>
      <c r="R21" s="142"/>
      <c r="S21" s="143">
        <f t="shared" ref="S21:T21" si="34">SUM(S22:S28)</f>
        <v>0</v>
      </c>
      <c r="T21" s="141">
        <f t="shared" si="34"/>
        <v>0</v>
      </c>
      <c r="U21" s="142"/>
      <c r="V21" s="143">
        <f t="shared" ref="V21:X21" si="35">SUM(V22:V28)</f>
        <v>0</v>
      </c>
      <c r="W21" s="143">
        <f t="shared" si="35"/>
        <v>348100</v>
      </c>
      <c r="X21" s="143">
        <f t="shared" si="35"/>
        <v>348100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>
      <c r="A22" s="118" t="s">
        <v>77</v>
      </c>
      <c r="B22" s="119" t="s">
        <v>90</v>
      </c>
      <c r="C22" s="333" t="s">
        <v>346</v>
      </c>
      <c r="D22" s="121" t="s">
        <v>80</v>
      </c>
      <c r="E22" s="334">
        <v>4</v>
      </c>
      <c r="F22" s="123">
        <v>15000</v>
      </c>
      <c r="G22" s="124">
        <f t="shared" ref="G22:G28" si="36">E22*F22</f>
        <v>60000</v>
      </c>
      <c r="H22" s="334">
        <v>4</v>
      </c>
      <c r="I22" s="123">
        <v>15000</v>
      </c>
      <c r="J22" s="124">
        <f t="shared" ref="J22:J28" si="37">H22*I22</f>
        <v>60000</v>
      </c>
      <c r="K22" s="122"/>
      <c r="L22" s="123"/>
      <c r="M22" s="124">
        <f t="shared" ref="M22:M28" si="38">K22*L22</f>
        <v>0</v>
      </c>
      <c r="N22" s="122"/>
      <c r="O22" s="123"/>
      <c r="P22" s="124">
        <f t="shared" ref="P22:P28" si="39">N22*O22</f>
        <v>0</v>
      </c>
      <c r="Q22" s="122"/>
      <c r="R22" s="123"/>
      <c r="S22" s="124">
        <f t="shared" ref="S22:S28" si="40">Q22*R22</f>
        <v>0</v>
      </c>
      <c r="T22" s="122"/>
      <c r="U22" s="123"/>
      <c r="V22" s="124">
        <f t="shared" ref="V22:V28" si="41">T22*U22</f>
        <v>0</v>
      </c>
      <c r="W22" s="125">
        <f t="shared" ref="W22:W28" si="42">G22+M22+S22</f>
        <v>60000</v>
      </c>
      <c r="X22" s="126">
        <f t="shared" ref="X22:X28" si="43">J22+P22+V22</f>
        <v>60000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>
      <c r="A23" s="118" t="s">
        <v>77</v>
      </c>
      <c r="B23" s="119" t="s">
        <v>91</v>
      </c>
      <c r="C23" s="333" t="s">
        <v>347</v>
      </c>
      <c r="D23" s="121" t="s">
        <v>80</v>
      </c>
      <c r="E23" s="334">
        <v>4</v>
      </c>
      <c r="F23" s="123">
        <v>15000</v>
      </c>
      <c r="G23" s="124">
        <f t="shared" si="36"/>
        <v>60000</v>
      </c>
      <c r="H23" s="334">
        <v>4</v>
      </c>
      <c r="I23" s="123">
        <v>15000</v>
      </c>
      <c r="J23" s="124">
        <f t="shared" si="37"/>
        <v>60000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60000</v>
      </c>
      <c r="X23" s="126">
        <f t="shared" si="43"/>
        <v>60000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>
      <c r="A24" s="118" t="s">
        <v>77</v>
      </c>
      <c r="B24" s="119" t="s">
        <v>92</v>
      </c>
      <c r="C24" s="335" t="s">
        <v>348</v>
      </c>
      <c r="D24" s="121" t="s">
        <v>80</v>
      </c>
      <c r="E24" s="336">
        <v>4</v>
      </c>
      <c r="F24" s="135">
        <v>12500</v>
      </c>
      <c r="G24" s="124">
        <f t="shared" si="36"/>
        <v>50000</v>
      </c>
      <c r="H24" s="336">
        <v>4</v>
      </c>
      <c r="I24" s="135">
        <v>12500</v>
      </c>
      <c r="J24" s="124">
        <f t="shared" si="37"/>
        <v>50000</v>
      </c>
      <c r="K24" s="134"/>
      <c r="L24" s="135"/>
      <c r="M24" s="124">
        <f t="shared" si="38"/>
        <v>0</v>
      </c>
      <c r="N24" s="134"/>
      <c r="O24" s="135"/>
      <c r="P24" s="124">
        <f t="shared" si="39"/>
        <v>0</v>
      </c>
      <c r="Q24" s="134"/>
      <c r="R24" s="135"/>
      <c r="S24" s="124">
        <f t="shared" si="40"/>
        <v>0</v>
      </c>
      <c r="T24" s="134"/>
      <c r="U24" s="135"/>
      <c r="V24" s="124">
        <f t="shared" si="41"/>
        <v>0</v>
      </c>
      <c r="W24" s="125">
        <f t="shared" si="42"/>
        <v>50000</v>
      </c>
      <c r="X24" s="126">
        <f t="shared" si="43"/>
        <v>50000</v>
      </c>
      <c r="Y24" s="126">
        <f t="shared" si="6"/>
        <v>0</v>
      </c>
      <c r="Z24" s="127">
        <f t="shared" si="7"/>
        <v>0</v>
      </c>
      <c r="AA24" s="138"/>
      <c r="AB24" s="130"/>
      <c r="AC24" s="130"/>
      <c r="AD24" s="130"/>
      <c r="AE24" s="130"/>
      <c r="AF24" s="130"/>
      <c r="AG24" s="130"/>
    </row>
    <row r="25" spans="1:33" ht="30" customHeight="1">
      <c r="A25" s="118" t="s">
        <v>77</v>
      </c>
      <c r="B25" s="119" t="s">
        <v>342</v>
      </c>
      <c r="C25" s="337" t="s">
        <v>349</v>
      </c>
      <c r="D25" s="121" t="s">
        <v>80</v>
      </c>
      <c r="E25" s="122">
        <v>2</v>
      </c>
      <c r="F25" s="123">
        <v>18650</v>
      </c>
      <c r="G25" s="124">
        <f t="shared" si="36"/>
        <v>37300</v>
      </c>
      <c r="H25" s="122">
        <v>2</v>
      </c>
      <c r="I25" s="123">
        <v>18650</v>
      </c>
      <c r="J25" s="124">
        <f t="shared" si="37"/>
        <v>37300</v>
      </c>
      <c r="K25" s="134"/>
      <c r="L25" s="135"/>
      <c r="M25" s="124">
        <f t="shared" si="38"/>
        <v>0</v>
      </c>
      <c r="N25" s="134"/>
      <c r="O25" s="135"/>
      <c r="P25" s="124">
        <f t="shared" si="39"/>
        <v>0</v>
      </c>
      <c r="Q25" s="134"/>
      <c r="R25" s="135"/>
      <c r="S25" s="124">
        <f t="shared" si="40"/>
        <v>0</v>
      </c>
      <c r="T25" s="134"/>
      <c r="U25" s="135"/>
      <c r="V25" s="124">
        <f t="shared" si="41"/>
        <v>0</v>
      </c>
      <c r="W25" s="125">
        <f t="shared" si="42"/>
        <v>37300</v>
      </c>
      <c r="X25" s="126">
        <f t="shared" si="43"/>
        <v>37300</v>
      </c>
      <c r="Y25" s="126">
        <f t="shared" si="6"/>
        <v>0</v>
      </c>
      <c r="Z25" s="127">
        <f t="shared" si="7"/>
        <v>0</v>
      </c>
      <c r="AA25" s="138"/>
      <c r="AB25" s="130"/>
      <c r="AC25" s="130"/>
      <c r="AD25" s="130"/>
      <c r="AE25" s="130"/>
      <c r="AF25" s="130"/>
      <c r="AG25" s="130"/>
    </row>
    <row r="26" spans="1:33" ht="30" customHeight="1">
      <c r="A26" s="118" t="s">
        <v>77</v>
      </c>
      <c r="B26" s="119" t="s">
        <v>343</v>
      </c>
      <c r="C26" s="337" t="s">
        <v>350</v>
      </c>
      <c r="D26" s="121" t="s">
        <v>80</v>
      </c>
      <c r="E26" s="122">
        <v>2</v>
      </c>
      <c r="F26" s="123">
        <v>18650</v>
      </c>
      <c r="G26" s="124">
        <f t="shared" si="36"/>
        <v>37300</v>
      </c>
      <c r="H26" s="122">
        <v>2</v>
      </c>
      <c r="I26" s="123">
        <v>18650</v>
      </c>
      <c r="J26" s="124">
        <f t="shared" si="37"/>
        <v>37300</v>
      </c>
      <c r="K26" s="134"/>
      <c r="L26" s="135"/>
      <c r="M26" s="124">
        <f t="shared" si="38"/>
        <v>0</v>
      </c>
      <c r="N26" s="134"/>
      <c r="O26" s="135"/>
      <c r="P26" s="124">
        <f t="shared" si="39"/>
        <v>0</v>
      </c>
      <c r="Q26" s="134"/>
      <c r="R26" s="135"/>
      <c r="S26" s="124">
        <f t="shared" si="40"/>
        <v>0</v>
      </c>
      <c r="T26" s="134"/>
      <c r="U26" s="135"/>
      <c r="V26" s="124">
        <f t="shared" si="41"/>
        <v>0</v>
      </c>
      <c r="W26" s="125">
        <f t="shared" si="42"/>
        <v>37300</v>
      </c>
      <c r="X26" s="126">
        <f t="shared" si="43"/>
        <v>37300</v>
      </c>
      <c r="Y26" s="126">
        <f t="shared" si="6"/>
        <v>0</v>
      </c>
      <c r="Z26" s="127">
        <f t="shared" si="7"/>
        <v>0</v>
      </c>
      <c r="AA26" s="138"/>
      <c r="AB26" s="130"/>
      <c r="AC26" s="130"/>
      <c r="AD26" s="130"/>
      <c r="AE26" s="130"/>
      <c r="AF26" s="130"/>
      <c r="AG26" s="130"/>
    </row>
    <row r="27" spans="1:33" ht="30" customHeight="1">
      <c r="A27" s="118" t="s">
        <v>77</v>
      </c>
      <c r="B27" s="119" t="s">
        <v>344</v>
      </c>
      <c r="C27" s="337" t="s">
        <v>351</v>
      </c>
      <c r="D27" s="121" t="s">
        <v>80</v>
      </c>
      <c r="E27" s="134">
        <v>2</v>
      </c>
      <c r="F27" s="135">
        <v>21750</v>
      </c>
      <c r="G27" s="124">
        <f t="shared" si="36"/>
        <v>43500</v>
      </c>
      <c r="H27" s="134">
        <v>2</v>
      </c>
      <c r="I27" s="135">
        <v>21750</v>
      </c>
      <c r="J27" s="124">
        <f t="shared" si="37"/>
        <v>43500</v>
      </c>
      <c r="K27" s="134"/>
      <c r="L27" s="135"/>
      <c r="M27" s="124">
        <f t="shared" si="38"/>
        <v>0</v>
      </c>
      <c r="N27" s="134"/>
      <c r="O27" s="135"/>
      <c r="P27" s="124">
        <f t="shared" si="39"/>
        <v>0</v>
      </c>
      <c r="Q27" s="134"/>
      <c r="R27" s="135"/>
      <c r="S27" s="124">
        <f t="shared" si="40"/>
        <v>0</v>
      </c>
      <c r="T27" s="134"/>
      <c r="U27" s="135"/>
      <c r="V27" s="124">
        <f t="shared" si="41"/>
        <v>0</v>
      </c>
      <c r="W27" s="125">
        <f t="shared" si="42"/>
        <v>43500</v>
      </c>
      <c r="X27" s="126">
        <f t="shared" si="43"/>
        <v>43500</v>
      </c>
      <c r="Y27" s="126">
        <f t="shared" si="6"/>
        <v>0</v>
      </c>
      <c r="Z27" s="127">
        <f t="shared" si="7"/>
        <v>0</v>
      </c>
      <c r="AA27" s="138"/>
      <c r="AB27" s="130"/>
      <c r="AC27" s="130"/>
      <c r="AD27" s="130"/>
      <c r="AE27" s="130"/>
      <c r="AF27" s="130"/>
      <c r="AG27" s="130"/>
    </row>
    <row r="28" spans="1:33" ht="30" customHeight="1">
      <c r="A28" s="131" t="s">
        <v>77</v>
      </c>
      <c r="B28" s="119" t="s">
        <v>345</v>
      </c>
      <c r="C28" s="333" t="s">
        <v>352</v>
      </c>
      <c r="D28" s="133" t="s">
        <v>80</v>
      </c>
      <c r="E28" s="336">
        <v>4</v>
      </c>
      <c r="F28" s="135">
        <v>15000</v>
      </c>
      <c r="G28" s="124">
        <f t="shared" si="36"/>
        <v>60000</v>
      </c>
      <c r="H28" s="336">
        <v>4</v>
      </c>
      <c r="I28" s="135">
        <v>15000</v>
      </c>
      <c r="J28" s="136">
        <f t="shared" si="37"/>
        <v>60000</v>
      </c>
      <c r="K28" s="148"/>
      <c r="L28" s="149"/>
      <c r="M28" s="150">
        <f t="shared" si="38"/>
        <v>0</v>
      </c>
      <c r="N28" s="148"/>
      <c r="O28" s="149"/>
      <c r="P28" s="150">
        <f t="shared" si="39"/>
        <v>0</v>
      </c>
      <c r="Q28" s="148"/>
      <c r="R28" s="149"/>
      <c r="S28" s="150">
        <f t="shared" si="40"/>
        <v>0</v>
      </c>
      <c r="T28" s="148"/>
      <c r="U28" s="149"/>
      <c r="V28" s="150">
        <f t="shared" si="41"/>
        <v>0</v>
      </c>
      <c r="W28" s="137">
        <f t="shared" si="42"/>
        <v>60000</v>
      </c>
      <c r="X28" s="126">
        <f t="shared" si="43"/>
        <v>60000</v>
      </c>
      <c r="Y28" s="126">
        <f t="shared" si="6"/>
        <v>0</v>
      </c>
      <c r="Z28" s="127">
        <f t="shared" si="7"/>
        <v>0</v>
      </c>
      <c r="AA28" s="151"/>
      <c r="AB28" s="130"/>
      <c r="AC28" s="130"/>
      <c r="AD28" s="130"/>
      <c r="AE28" s="130"/>
      <c r="AF28" s="130"/>
      <c r="AG28" s="130"/>
    </row>
    <row r="29" spans="1:33" ht="30" customHeight="1">
      <c r="A29" s="107" t="s">
        <v>72</v>
      </c>
      <c r="B29" s="154" t="s">
        <v>93</v>
      </c>
      <c r="C29" s="139" t="s">
        <v>94</v>
      </c>
      <c r="D29" s="140"/>
      <c r="E29" s="141">
        <f>SUM(E30:E32)</f>
        <v>348100</v>
      </c>
      <c r="F29" s="142"/>
      <c r="G29" s="143">
        <f t="shared" ref="G29:H29" si="44">SUM(G30:G32)</f>
        <v>76582</v>
      </c>
      <c r="H29" s="417">
        <f t="shared" si="44"/>
        <v>348100</v>
      </c>
      <c r="I29" s="418"/>
      <c r="J29" s="419">
        <f t="shared" ref="J29:K29" si="45">SUM(J30:J32)</f>
        <v>76582</v>
      </c>
      <c r="K29" s="141">
        <f t="shared" si="45"/>
        <v>0</v>
      </c>
      <c r="L29" s="142"/>
      <c r="M29" s="143">
        <f t="shared" ref="M29:N29" si="46">SUM(M30:M32)</f>
        <v>0</v>
      </c>
      <c r="N29" s="141">
        <f t="shared" si="46"/>
        <v>0</v>
      </c>
      <c r="O29" s="142"/>
      <c r="P29" s="143">
        <f t="shared" ref="P29:Q29" si="47">SUM(P30:P32)</f>
        <v>0</v>
      </c>
      <c r="Q29" s="141">
        <f t="shared" si="47"/>
        <v>0</v>
      </c>
      <c r="R29" s="142"/>
      <c r="S29" s="143">
        <f t="shared" ref="S29:T29" si="48">SUM(S30:S32)</f>
        <v>0</v>
      </c>
      <c r="T29" s="141">
        <f t="shared" si="48"/>
        <v>0</v>
      </c>
      <c r="U29" s="142"/>
      <c r="V29" s="143">
        <f t="shared" ref="V29:X29" si="49">SUM(V30:V32)</f>
        <v>0</v>
      </c>
      <c r="W29" s="143">
        <f t="shared" si="49"/>
        <v>76582</v>
      </c>
      <c r="X29" s="143">
        <f t="shared" si="49"/>
        <v>76582</v>
      </c>
      <c r="Y29" s="114">
        <f t="shared" si="6"/>
        <v>0</v>
      </c>
      <c r="Z29" s="115">
        <f t="shared" si="7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>
      <c r="A30" s="155" t="s">
        <v>77</v>
      </c>
      <c r="B30" s="156" t="s">
        <v>95</v>
      </c>
      <c r="C30" s="120" t="s">
        <v>96</v>
      </c>
      <c r="D30" s="157"/>
      <c r="E30" s="158">
        <f>G13</f>
        <v>0</v>
      </c>
      <c r="F30" s="159">
        <v>0.22</v>
      </c>
      <c r="G30" s="160">
        <f t="shared" ref="G30:G32" si="50">E30*F30</f>
        <v>0</v>
      </c>
      <c r="H30" s="338">
        <f>J13</f>
        <v>0</v>
      </c>
      <c r="I30" s="339">
        <v>0.22</v>
      </c>
      <c r="J30" s="340">
        <f t="shared" ref="J30:J36" si="51">H30*I30</f>
        <v>0</v>
      </c>
      <c r="K30" s="158">
        <f>M13</f>
        <v>0</v>
      </c>
      <c r="L30" s="159">
        <v>0.22</v>
      </c>
      <c r="M30" s="160">
        <f t="shared" ref="M30:M32" si="52">K30*L30</f>
        <v>0</v>
      </c>
      <c r="N30" s="158">
        <f>P13</f>
        <v>0</v>
      </c>
      <c r="O30" s="159">
        <v>0.22</v>
      </c>
      <c r="P30" s="160">
        <f t="shared" ref="P30:P32" si="53">N30*O30</f>
        <v>0</v>
      </c>
      <c r="Q30" s="158">
        <f>S13</f>
        <v>0</v>
      </c>
      <c r="R30" s="159">
        <v>0.22</v>
      </c>
      <c r="S30" s="160">
        <f t="shared" ref="S30:S32" si="54">Q30*R30</f>
        <v>0</v>
      </c>
      <c r="T30" s="158">
        <f>V13</f>
        <v>0</v>
      </c>
      <c r="U30" s="159">
        <v>0.22</v>
      </c>
      <c r="V30" s="160">
        <f t="shared" ref="V30:V32" si="55">T30*U30</f>
        <v>0</v>
      </c>
      <c r="W30" s="126">
        <f t="shared" ref="W30:W32" si="56">G30+M30+S30</f>
        <v>0</v>
      </c>
      <c r="X30" s="126">
        <f t="shared" ref="X30:X32" si="57">J30+P30+V30</f>
        <v>0</v>
      </c>
      <c r="Y30" s="126">
        <f t="shared" si="6"/>
        <v>0</v>
      </c>
      <c r="Z30" s="127" t="e">
        <f t="shared" si="7"/>
        <v>#DIV/0!</v>
      </c>
      <c r="AA30" s="161"/>
      <c r="AB30" s="129"/>
      <c r="AC30" s="130"/>
      <c r="AD30" s="130"/>
      <c r="AE30" s="130"/>
      <c r="AF30" s="130"/>
      <c r="AG30" s="130"/>
    </row>
    <row r="31" spans="1:33" ht="30" customHeight="1">
      <c r="A31" s="118" t="s">
        <v>77</v>
      </c>
      <c r="B31" s="119" t="s">
        <v>97</v>
      </c>
      <c r="C31" s="120" t="s">
        <v>98</v>
      </c>
      <c r="D31" s="121"/>
      <c r="E31" s="122">
        <f>G17</f>
        <v>0</v>
      </c>
      <c r="F31" s="123">
        <v>0.22</v>
      </c>
      <c r="G31" s="124">
        <f t="shared" si="50"/>
        <v>0</v>
      </c>
      <c r="H31" s="122">
        <f>J17</f>
        <v>0</v>
      </c>
      <c r="I31" s="123">
        <v>0.22</v>
      </c>
      <c r="J31" s="124">
        <f t="shared" si="51"/>
        <v>0</v>
      </c>
      <c r="K31" s="122">
        <f>M17</f>
        <v>0</v>
      </c>
      <c r="L31" s="123">
        <v>0.22</v>
      </c>
      <c r="M31" s="124">
        <f t="shared" si="52"/>
        <v>0</v>
      </c>
      <c r="N31" s="122">
        <f>P17</f>
        <v>0</v>
      </c>
      <c r="O31" s="123">
        <v>0.22</v>
      </c>
      <c r="P31" s="124">
        <f t="shared" si="53"/>
        <v>0</v>
      </c>
      <c r="Q31" s="122">
        <f>S17</f>
        <v>0</v>
      </c>
      <c r="R31" s="123">
        <v>0.22</v>
      </c>
      <c r="S31" s="124">
        <f t="shared" si="54"/>
        <v>0</v>
      </c>
      <c r="T31" s="122">
        <f>V17</f>
        <v>0</v>
      </c>
      <c r="U31" s="123">
        <v>0.22</v>
      </c>
      <c r="V31" s="124">
        <f t="shared" si="55"/>
        <v>0</v>
      </c>
      <c r="W31" s="125">
        <f t="shared" si="56"/>
        <v>0</v>
      </c>
      <c r="X31" s="126">
        <f t="shared" si="57"/>
        <v>0</v>
      </c>
      <c r="Y31" s="126">
        <f t="shared" si="6"/>
        <v>0</v>
      </c>
      <c r="Z31" s="127" t="e">
        <f t="shared" si="7"/>
        <v>#DIV/0!</v>
      </c>
      <c r="AA31" s="128"/>
      <c r="AB31" s="130"/>
      <c r="AC31" s="130"/>
      <c r="AD31" s="130"/>
      <c r="AE31" s="130"/>
      <c r="AF31" s="130"/>
      <c r="AG31" s="130"/>
    </row>
    <row r="32" spans="1:33" ht="30" customHeight="1">
      <c r="A32" s="131" t="s">
        <v>77</v>
      </c>
      <c r="B32" s="153" t="s">
        <v>99</v>
      </c>
      <c r="C32" s="162" t="s">
        <v>89</v>
      </c>
      <c r="D32" s="133"/>
      <c r="E32" s="134">
        <f>G21</f>
        <v>348100</v>
      </c>
      <c r="F32" s="135">
        <v>0.22</v>
      </c>
      <c r="G32" s="136">
        <f t="shared" si="50"/>
        <v>76582</v>
      </c>
      <c r="H32" s="134">
        <f>J21</f>
        <v>348100</v>
      </c>
      <c r="I32" s="135">
        <v>0.22</v>
      </c>
      <c r="J32" s="136">
        <f t="shared" si="51"/>
        <v>76582</v>
      </c>
      <c r="K32" s="134">
        <f>M21</f>
        <v>0</v>
      </c>
      <c r="L32" s="135">
        <v>0.22</v>
      </c>
      <c r="M32" s="136">
        <f t="shared" si="52"/>
        <v>0</v>
      </c>
      <c r="N32" s="134">
        <f>P21</f>
        <v>0</v>
      </c>
      <c r="O32" s="135">
        <v>0.22</v>
      </c>
      <c r="P32" s="136">
        <f t="shared" si="53"/>
        <v>0</v>
      </c>
      <c r="Q32" s="134">
        <f>S21</f>
        <v>0</v>
      </c>
      <c r="R32" s="135">
        <v>0.22</v>
      </c>
      <c r="S32" s="136">
        <f t="shared" si="54"/>
        <v>0</v>
      </c>
      <c r="T32" s="134">
        <f>V21</f>
        <v>0</v>
      </c>
      <c r="U32" s="135">
        <v>0.22</v>
      </c>
      <c r="V32" s="136">
        <f t="shared" si="55"/>
        <v>0</v>
      </c>
      <c r="W32" s="137">
        <f t="shared" si="56"/>
        <v>76582</v>
      </c>
      <c r="X32" s="126">
        <f t="shared" si="57"/>
        <v>76582</v>
      </c>
      <c r="Y32" s="126">
        <f t="shared" si="6"/>
        <v>0</v>
      </c>
      <c r="Z32" s="127">
        <f t="shared" si="7"/>
        <v>0</v>
      </c>
      <c r="AA32" s="138"/>
      <c r="AB32" s="130"/>
      <c r="AC32" s="130"/>
      <c r="AD32" s="130"/>
      <c r="AE32" s="130"/>
      <c r="AF32" s="130"/>
      <c r="AG32" s="130"/>
    </row>
    <row r="33" spans="1:33" ht="30" customHeight="1">
      <c r="A33" s="107" t="s">
        <v>74</v>
      </c>
      <c r="B33" s="154" t="s">
        <v>100</v>
      </c>
      <c r="C33" s="139" t="s">
        <v>101</v>
      </c>
      <c r="D33" s="140"/>
      <c r="E33" s="141">
        <f>SUM(E34:E36)</f>
        <v>12</v>
      </c>
      <c r="F33" s="142"/>
      <c r="G33" s="143">
        <f t="shared" ref="G33:H33" si="58">SUM(G34:G36)</f>
        <v>247560</v>
      </c>
      <c r="H33" s="141">
        <f t="shared" si="58"/>
        <v>12</v>
      </c>
      <c r="I33" s="142"/>
      <c r="J33" s="143">
        <f t="shared" ref="J33:K33" si="59">SUM(J34:J36)</f>
        <v>247560</v>
      </c>
      <c r="K33" s="141">
        <f t="shared" si="59"/>
        <v>0</v>
      </c>
      <c r="L33" s="142"/>
      <c r="M33" s="143">
        <f t="shared" ref="M33:N33" si="60">SUM(M34:M36)</f>
        <v>0</v>
      </c>
      <c r="N33" s="141">
        <f t="shared" si="60"/>
        <v>0</v>
      </c>
      <c r="O33" s="142"/>
      <c r="P33" s="143">
        <f t="shared" ref="P33:Q33" si="61">SUM(P34:P36)</f>
        <v>0</v>
      </c>
      <c r="Q33" s="141">
        <f t="shared" si="61"/>
        <v>0</v>
      </c>
      <c r="R33" s="142"/>
      <c r="S33" s="143">
        <f t="shared" ref="S33:T33" si="62">SUM(S34:S36)</f>
        <v>0</v>
      </c>
      <c r="T33" s="141">
        <f t="shared" si="62"/>
        <v>0</v>
      </c>
      <c r="U33" s="142"/>
      <c r="V33" s="143">
        <f t="shared" ref="V33:X33" si="63">SUM(V34:V36)</f>
        <v>0</v>
      </c>
      <c r="W33" s="143">
        <f t="shared" si="63"/>
        <v>247560</v>
      </c>
      <c r="X33" s="143">
        <f t="shared" si="63"/>
        <v>247560</v>
      </c>
      <c r="Y33" s="143">
        <f t="shared" si="6"/>
        <v>0</v>
      </c>
      <c r="Z33" s="143">
        <f t="shared" si="7"/>
        <v>0</v>
      </c>
      <c r="AA33" s="145"/>
      <c r="AB33" s="7"/>
      <c r="AC33" s="7"/>
      <c r="AD33" s="7"/>
      <c r="AE33" s="7"/>
      <c r="AF33" s="7"/>
      <c r="AG33" s="7"/>
    </row>
    <row r="34" spans="1:33" ht="30" customHeight="1">
      <c r="A34" s="118" t="s">
        <v>77</v>
      </c>
      <c r="B34" s="156" t="s">
        <v>102</v>
      </c>
      <c r="C34" s="324" t="s">
        <v>353</v>
      </c>
      <c r="D34" s="121" t="s">
        <v>80</v>
      </c>
      <c r="E34" s="122">
        <v>4</v>
      </c>
      <c r="F34" s="123">
        <v>27840</v>
      </c>
      <c r="G34" s="124">
        <f t="shared" ref="G34:G36" si="64">E34*F34</f>
        <v>111360</v>
      </c>
      <c r="H34" s="122">
        <v>4</v>
      </c>
      <c r="I34" s="123">
        <v>27840</v>
      </c>
      <c r="J34" s="124">
        <f t="shared" si="51"/>
        <v>111360</v>
      </c>
      <c r="K34" s="122"/>
      <c r="L34" s="123"/>
      <c r="M34" s="124">
        <f t="shared" ref="M34:M36" si="65">K34*L34</f>
        <v>0</v>
      </c>
      <c r="N34" s="122"/>
      <c r="O34" s="123"/>
      <c r="P34" s="124">
        <f t="shared" ref="P34:P36" si="66">N34*O34</f>
        <v>0</v>
      </c>
      <c r="Q34" s="122"/>
      <c r="R34" s="123"/>
      <c r="S34" s="124">
        <f t="shared" ref="S34:S36" si="67">Q34*R34</f>
        <v>0</v>
      </c>
      <c r="T34" s="122"/>
      <c r="U34" s="123"/>
      <c r="V34" s="124">
        <f t="shared" ref="V34:V36" si="68">T34*U34</f>
        <v>0</v>
      </c>
      <c r="W34" s="125">
        <f t="shared" ref="W34:W36" si="69">G34+M34+S34</f>
        <v>111360</v>
      </c>
      <c r="X34" s="126">
        <f t="shared" ref="X34:X36" si="70">J34+P34+V34</f>
        <v>111360</v>
      </c>
      <c r="Y34" s="126">
        <f t="shared" si="6"/>
        <v>0</v>
      </c>
      <c r="Z34" s="127">
        <f t="shared" si="7"/>
        <v>0</v>
      </c>
      <c r="AA34" s="128"/>
      <c r="AB34" s="7"/>
      <c r="AC34" s="7"/>
      <c r="AD34" s="7"/>
      <c r="AE34" s="7"/>
      <c r="AF34" s="7"/>
      <c r="AG34" s="7"/>
    </row>
    <row r="35" spans="1:33" ht="30" customHeight="1">
      <c r="A35" s="118" t="s">
        <v>77</v>
      </c>
      <c r="B35" s="119" t="s">
        <v>103</v>
      </c>
      <c r="C35" s="120" t="s">
        <v>354</v>
      </c>
      <c r="D35" s="121" t="s">
        <v>80</v>
      </c>
      <c r="E35" s="122">
        <v>4</v>
      </c>
      <c r="F35" s="123">
        <v>21050</v>
      </c>
      <c r="G35" s="124">
        <f t="shared" si="64"/>
        <v>84200</v>
      </c>
      <c r="H35" s="122">
        <v>4</v>
      </c>
      <c r="I35" s="123">
        <v>21050</v>
      </c>
      <c r="J35" s="124">
        <f t="shared" si="51"/>
        <v>84200</v>
      </c>
      <c r="K35" s="122"/>
      <c r="L35" s="123"/>
      <c r="M35" s="124">
        <f t="shared" si="65"/>
        <v>0</v>
      </c>
      <c r="N35" s="122"/>
      <c r="O35" s="123"/>
      <c r="P35" s="124">
        <f t="shared" si="66"/>
        <v>0</v>
      </c>
      <c r="Q35" s="122"/>
      <c r="R35" s="123"/>
      <c r="S35" s="124">
        <f t="shared" si="67"/>
        <v>0</v>
      </c>
      <c r="T35" s="122"/>
      <c r="U35" s="123"/>
      <c r="V35" s="124">
        <f t="shared" si="68"/>
        <v>0</v>
      </c>
      <c r="W35" s="125">
        <f t="shared" si="69"/>
        <v>84200</v>
      </c>
      <c r="X35" s="126">
        <f t="shared" si="70"/>
        <v>84200</v>
      </c>
      <c r="Y35" s="126">
        <f t="shared" si="6"/>
        <v>0</v>
      </c>
      <c r="Z35" s="127">
        <f t="shared" si="7"/>
        <v>0</v>
      </c>
      <c r="AA35" s="128"/>
      <c r="AB35" s="7"/>
      <c r="AC35" s="7"/>
      <c r="AD35" s="7"/>
      <c r="AE35" s="7"/>
      <c r="AF35" s="7"/>
      <c r="AG35" s="7"/>
    </row>
    <row r="36" spans="1:33" ht="30" customHeight="1" thickBot="1">
      <c r="A36" s="131" t="s">
        <v>77</v>
      </c>
      <c r="B36" s="132" t="s">
        <v>104</v>
      </c>
      <c r="C36" s="335" t="s">
        <v>355</v>
      </c>
      <c r="D36" s="133" t="s">
        <v>80</v>
      </c>
      <c r="E36" s="134">
        <v>4</v>
      </c>
      <c r="F36" s="135">
        <v>13000</v>
      </c>
      <c r="G36" s="136">
        <f t="shared" si="64"/>
        <v>52000</v>
      </c>
      <c r="H36" s="134">
        <v>4</v>
      </c>
      <c r="I36" s="135">
        <v>13000</v>
      </c>
      <c r="J36" s="124">
        <f t="shared" si="51"/>
        <v>52000</v>
      </c>
      <c r="K36" s="148"/>
      <c r="L36" s="149"/>
      <c r="M36" s="150">
        <f t="shared" si="65"/>
        <v>0</v>
      </c>
      <c r="N36" s="148"/>
      <c r="O36" s="149"/>
      <c r="P36" s="150">
        <f t="shared" si="66"/>
        <v>0</v>
      </c>
      <c r="Q36" s="148"/>
      <c r="R36" s="149"/>
      <c r="S36" s="150">
        <f t="shared" si="67"/>
        <v>0</v>
      </c>
      <c r="T36" s="148"/>
      <c r="U36" s="149"/>
      <c r="V36" s="150">
        <f t="shared" si="68"/>
        <v>0</v>
      </c>
      <c r="W36" s="137">
        <f t="shared" si="69"/>
        <v>52000</v>
      </c>
      <c r="X36" s="126">
        <f t="shared" si="70"/>
        <v>52000</v>
      </c>
      <c r="Y36" s="164">
        <f t="shared" si="6"/>
        <v>0</v>
      </c>
      <c r="Z36" s="127">
        <f t="shared" si="7"/>
        <v>0</v>
      </c>
      <c r="AA36" s="151"/>
      <c r="AB36" s="7"/>
      <c r="AC36" s="7"/>
      <c r="AD36" s="7"/>
      <c r="AE36" s="7"/>
      <c r="AF36" s="7"/>
      <c r="AG36" s="7"/>
    </row>
    <row r="37" spans="1:33" ht="30" customHeight="1" thickBot="1">
      <c r="A37" s="165" t="s">
        <v>105</v>
      </c>
      <c r="B37" s="166"/>
      <c r="C37" s="167"/>
      <c r="D37" s="168"/>
      <c r="E37" s="169"/>
      <c r="F37" s="170"/>
      <c r="G37" s="171">
        <f>G13+G17+G21+G29+G33</f>
        <v>672242</v>
      </c>
      <c r="H37" s="170"/>
      <c r="I37" s="170"/>
      <c r="J37" s="171">
        <f>J13+J17+J21+J29+J33</f>
        <v>672242</v>
      </c>
      <c r="K37" s="169"/>
      <c r="L37" s="172"/>
      <c r="M37" s="171">
        <f>M13+M17+M21+M29+M33</f>
        <v>0</v>
      </c>
      <c r="N37" s="169"/>
      <c r="O37" s="172"/>
      <c r="P37" s="171">
        <f>P13+P17+P21+P29+P33</f>
        <v>0</v>
      </c>
      <c r="Q37" s="169"/>
      <c r="R37" s="172"/>
      <c r="S37" s="171">
        <f>S13+S17+S21+S29+S33</f>
        <v>0</v>
      </c>
      <c r="T37" s="169"/>
      <c r="U37" s="172"/>
      <c r="V37" s="171">
        <f t="shared" ref="V37:X37" si="71">V13+V17+V21+V29+V33</f>
        <v>0</v>
      </c>
      <c r="W37" s="171">
        <f t="shared" si="71"/>
        <v>672242</v>
      </c>
      <c r="X37" s="173">
        <f t="shared" si="71"/>
        <v>672242</v>
      </c>
      <c r="Y37" s="174">
        <f t="shared" si="6"/>
        <v>0</v>
      </c>
      <c r="Z37" s="175">
        <f t="shared" si="7"/>
        <v>0</v>
      </c>
      <c r="AA37" s="176"/>
      <c r="AB37" s="6"/>
      <c r="AC37" s="7"/>
      <c r="AD37" s="7"/>
      <c r="AE37" s="7"/>
      <c r="AF37" s="7"/>
      <c r="AG37" s="7"/>
    </row>
    <row r="38" spans="1:33" ht="30" customHeight="1" thickBot="1">
      <c r="A38" s="177" t="s">
        <v>72</v>
      </c>
      <c r="B38" s="178">
        <v>2</v>
      </c>
      <c r="C38" s="179" t="s">
        <v>106</v>
      </c>
      <c r="D38" s="180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105"/>
      <c r="Y38" s="181"/>
      <c r="Z38" s="105"/>
      <c r="AA38" s="106"/>
      <c r="AB38" s="7"/>
      <c r="AC38" s="7"/>
      <c r="AD38" s="7"/>
      <c r="AE38" s="7"/>
      <c r="AF38" s="7"/>
      <c r="AG38" s="7"/>
    </row>
    <row r="39" spans="1:33" ht="30" customHeight="1">
      <c r="A39" s="107" t="s">
        <v>74</v>
      </c>
      <c r="B39" s="154" t="s">
        <v>107</v>
      </c>
      <c r="C39" s="109" t="s">
        <v>108</v>
      </c>
      <c r="D39" s="110"/>
      <c r="E39" s="111">
        <f>SUM(E40:E42)</f>
        <v>0</v>
      </c>
      <c r="F39" s="112"/>
      <c r="G39" s="113">
        <f t="shared" ref="G39:H39" si="72">SUM(G40:G42)</f>
        <v>0</v>
      </c>
      <c r="H39" s="111">
        <f t="shared" si="72"/>
        <v>0</v>
      </c>
      <c r="I39" s="112"/>
      <c r="J39" s="113">
        <f t="shared" ref="J39:K39" si="73">SUM(J40:J42)</f>
        <v>0</v>
      </c>
      <c r="K39" s="111">
        <f t="shared" si="73"/>
        <v>0</v>
      </c>
      <c r="L39" s="112"/>
      <c r="M39" s="113">
        <f t="shared" ref="M39:N39" si="74">SUM(M40:M42)</f>
        <v>0</v>
      </c>
      <c r="N39" s="111">
        <f t="shared" si="74"/>
        <v>0</v>
      </c>
      <c r="O39" s="112"/>
      <c r="P39" s="113">
        <f t="shared" ref="P39:Q39" si="75">SUM(P40:P42)</f>
        <v>0</v>
      </c>
      <c r="Q39" s="111">
        <f t="shared" si="75"/>
        <v>0</v>
      </c>
      <c r="R39" s="112"/>
      <c r="S39" s="113">
        <f t="shared" ref="S39:T39" si="76">SUM(S40:S42)</f>
        <v>0</v>
      </c>
      <c r="T39" s="111">
        <f t="shared" si="76"/>
        <v>0</v>
      </c>
      <c r="U39" s="112"/>
      <c r="V39" s="113">
        <f t="shared" ref="V39:X39" si="77">SUM(V40:V42)</f>
        <v>0</v>
      </c>
      <c r="W39" s="113">
        <f t="shared" si="77"/>
        <v>0</v>
      </c>
      <c r="X39" s="182">
        <f t="shared" si="77"/>
        <v>0</v>
      </c>
      <c r="Y39" s="142">
        <f t="shared" ref="Y39:Y51" si="78">W39-X39</f>
        <v>0</v>
      </c>
      <c r="Z39" s="183" t="e">
        <f t="shared" ref="Z39:Z51" si="79">Y39/W39</f>
        <v>#DIV/0!</v>
      </c>
      <c r="AA39" s="116"/>
      <c r="AB39" s="184"/>
      <c r="AC39" s="117"/>
      <c r="AD39" s="117"/>
      <c r="AE39" s="117"/>
      <c r="AF39" s="117"/>
      <c r="AG39" s="117"/>
    </row>
    <row r="40" spans="1:33" ht="30" customHeight="1">
      <c r="A40" s="118" t="s">
        <v>77</v>
      </c>
      <c r="B40" s="119" t="s">
        <v>109</v>
      </c>
      <c r="C40" s="120" t="s">
        <v>110</v>
      </c>
      <c r="D40" s="121" t="s">
        <v>111</v>
      </c>
      <c r="E40" s="122"/>
      <c r="F40" s="123"/>
      <c r="G40" s="124">
        <f t="shared" ref="G40:G42" si="80">E40*F40</f>
        <v>0</v>
      </c>
      <c r="H40" s="122"/>
      <c r="I40" s="123"/>
      <c r="J40" s="124">
        <f t="shared" ref="J40:J42" si="81">H40*I40</f>
        <v>0</v>
      </c>
      <c r="K40" s="122"/>
      <c r="L40" s="123"/>
      <c r="M40" s="124">
        <f t="shared" ref="M40:M42" si="82">K40*L40</f>
        <v>0</v>
      </c>
      <c r="N40" s="122"/>
      <c r="O40" s="123"/>
      <c r="P40" s="124">
        <f t="shared" ref="P40:P42" si="83">N40*O40</f>
        <v>0</v>
      </c>
      <c r="Q40" s="122"/>
      <c r="R40" s="123"/>
      <c r="S40" s="124">
        <f t="shared" ref="S40:S42" si="84">Q40*R40</f>
        <v>0</v>
      </c>
      <c r="T40" s="122"/>
      <c r="U40" s="123"/>
      <c r="V40" s="124">
        <f t="shared" ref="V40:V42" si="85">T40*U40</f>
        <v>0</v>
      </c>
      <c r="W40" s="125">
        <f t="shared" ref="W40:W42" si="86">G40+M40+S40</f>
        <v>0</v>
      </c>
      <c r="X40" s="126">
        <f t="shared" ref="X40:X42" si="87">J40+P40+V40</f>
        <v>0</v>
      </c>
      <c r="Y40" s="126">
        <f t="shared" si="78"/>
        <v>0</v>
      </c>
      <c r="Z40" s="127" t="e">
        <f t="shared" si="79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>
      <c r="A41" s="118" t="s">
        <v>77</v>
      </c>
      <c r="B41" s="119" t="s">
        <v>112</v>
      </c>
      <c r="C41" s="120" t="s">
        <v>110</v>
      </c>
      <c r="D41" s="121" t="s">
        <v>111</v>
      </c>
      <c r="E41" s="122"/>
      <c r="F41" s="123"/>
      <c r="G41" s="124">
        <f t="shared" si="80"/>
        <v>0</v>
      </c>
      <c r="H41" s="122"/>
      <c r="I41" s="123"/>
      <c r="J41" s="124">
        <f t="shared" si="81"/>
        <v>0</v>
      </c>
      <c r="K41" s="122"/>
      <c r="L41" s="123"/>
      <c r="M41" s="124">
        <f t="shared" si="82"/>
        <v>0</v>
      </c>
      <c r="N41" s="122"/>
      <c r="O41" s="123"/>
      <c r="P41" s="124">
        <f t="shared" si="83"/>
        <v>0</v>
      </c>
      <c r="Q41" s="122"/>
      <c r="R41" s="123"/>
      <c r="S41" s="124">
        <f t="shared" si="84"/>
        <v>0</v>
      </c>
      <c r="T41" s="122"/>
      <c r="U41" s="123"/>
      <c r="V41" s="124">
        <f t="shared" si="85"/>
        <v>0</v>
      </c>
      <c r="W41" s="125">
        <f t="shared" si="86"/>
        <v>0</v>
      </c>
      <c r="X41" s="126">
        <f t="shared" si="87"/>
        <v>0</v>
      </c>
      <c r="Y41" s="126">
        <f t="shared" si="78"/>
        <v>0</v>
      </c>
      <c r="Z41" s="127" t="e">
        <f t="shared" si="79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>
      <c r="A42" s="146" t="s">
        <v>77</v>
      </c>
      <c r="B42" s="153" t="s">
        <v>113</v>
      </c>
      <c r="C42" s="120" t="s">
        <v>110</v>
      </c>
      <c r="D42" s="147" t="s">
        <v>111</v>
      </c>
      <c r="E42" s="148"/>
      <c r="F42" s="149"/>
      <c r="G42" s="150">
        <f t="shared" si="80"/>
        <v>0</v>
      </c>
      <c r="H42" s="148"/>
      <c r="I42" s="149"/>
      <c r="J42" s="150">
        <f t="shared" si="81"/>
        <v>0</v>
      </c>
      <c r="K42" s="148"/>
      <c r="L42" s="149"/>
      <c r="M42" s="150">
        <f t="shared" si="82"/>
        <v>0</v>
      </c>
      <c r="N42" s="148"/>
      <c r="O42" s="149"/>
      <c r="P42" s="150">
        <f t="shared" si="83"/>
        <v>0</v>
      </c>
      <c r="Q42" s="148"/>
      <c r="R42" s="149"/>
      <c r="S42" s="150">
        <f t="shared" si="84"/>
        <v>0</v>
      </c>
      <c r="T42" s="148"/>
      <c r="U42" s="149"/>
      <c r="V42" s="150">
        <f t="shared" si="85"/>
        <v>0</v>
      </c>
      <c r="W42" s="137">
        <f t="shared" si="86"/>
        <v>0</v>
      </c>
      <c r="X42" s="126">
        <f t="shared" si="87"/>
        <v>0</v>
      </c>
      <c r="Y42" s="126">
        <f t="shared" si="78"/>
        <v>0</v>
      </c>
      <c r="Z42" s="127" t="e">
        <f t="shared" si="79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>
      <c r="A43" s="107" t="s">
        <v>74</v>
      </c>
      <c r="B43" s="154" t="s">
        <v>114</v>
      </c>
      <c r="C43" s="152" t="s">
        <v>115</v>
      </c>
      <c r="D43" s="140"/>
      <c r="E43" s="141">
        <f>SUM(E44:E46)</f>
        <v>0</v>
      </c>
      <c r="F43" s="142"/>
      <c r="G43" s="143">
        <f t="shared" ref="G43:H43" si="88">SUM(G44:G46)</f>
        <v>0</v>
      </c>
      <c r="H43" s="141">
        <f t="shared" si="88"/>
        <v>0</v>
      </c>
      <c r="I43" s="142"/>
      <c r="J43" s="143">
        <f t="shared" ref="J43:K43" si="89">SUM(J44:J46)</f>
        <v>0</v>
      </c>
      <c r="K43" s="141">
        <f t="shared" si="89"/>
        <v>0</v>
      </c>
      <c r="L43" s="142"/>
      <c r="M43" s="143">
        <f t="shared" ref="M43:N43" si="90">SUM(M44:M46)</f>
        <v>0</v>
      </c>
      <c r="N43" s="141">
        <f t="shared" si="90"/>
        <v>0</v>
      </c>
      <c r="O43" s="142"/>
      <c r="P43" s="143">
        <f t="shared" ref="P43:Q43" si="91">SUM(P44:P46)</f>
        <v>0</v>
      </c>
      <c r="Q43" s="141">
        <f t="shared" si="91"/>
        <v>0</v>
      </c>
      <c r="R43" s="142"/>
      <c r="S43" s="143">
        <f t="shared" ref="S43:T43" si="92">SUM(S44:S46)</f>
        <v>0</v>
      </c>
      <c r="T43" s="141">
        <f t="shared" si="92"/>
        <v>0</v>
      </c>
      <c r="U43" s="142"/>
      <c r="V43" s="143">
        <f t="shared" ref="V43:X43" si="93">SUM(V44:V46)</f>
        <v>0</v>
      </c>
      <c r="W43" s="143">
        <f t="shared" si="93"/>
        <v>0</v>
      </c>
      <c r="X43" s="143">
        <f t="shared" si="93"/>
        <v>0</v>
      </c>
      <c r="Y43" s="185">
        <f t="shared" si="78"/>
        <v>0</v>
      </c>
      <c r="Z43" s="185" t="e">
        <f t="shared" si="79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>
      <c r="A44" s="118" t="s">
        <v>77</v>
      </c>
      <c r="B44" s="119" t="s">
        <v>116</v>
      </c>
      <c r="C44" s="120" t="s">
        <v>117</v>
      </c>
      <c r="D44" s="121" t="s">
        <v>118</v>
      </c>
      <c r="E44" s="122"/>
      <c r="F44" s="123"/>
      <c r="G44" s="124">
        <f t="shared" ref="G44:G46" si="94">E44*F44</f>
        <v>0</v>
      </c>
      <c r="H44" s="122"/>
      <c r="I44" s="123"/>
      <c r="J44" s="124">
        <f t="shared" ref="J44:J46" si="95">H44*I44</f>
        <v>0</v>
      </c>
      <c r="K44" s="122"/>
      <c r="L44" s="123"/>
      <c r="M44" s="124">
        <f t="shared" ref="M44:M46" si="96">K44*L44</f>
        <v>0</v>
      </c>
      <c r="N44" s="122"/>
      <c r="O44" s="123"/>
      <c r="P44" s="124">
        <f t="shared" ref="P44:P46" si="97">N44*O44</f>
        <v>0</v>
      </c>
      <c r="Q44" s="122"/>
      <c r="R44" s="123"/>
      <c r="S44" s="124">
        <f t="shared" ref="S44:S46" si="98">Q44*R44</f>
        <v>0</v>
      </c>
      <c r="T44" s="122"/>
      <c r="U44" s="123"/>
      <c r="V44" s="124">
        <f t="shared" ref="V44:V46" si="99">T44*U44</f>
        <v>0</v>
      </c>
      <c r="W44" s="125">
        <f t="shared" ref="W44:W46" si="100">G44+M44+S44</f>
        <v>0</v>
      </c>
      <c r="X44" s="126">
        <f t="shared" ref="X44:X46" si="101">J44+P44+V44</f>
        <v>0</v>
      </c>
      <c r="Y44" s="126">
        <f t="shared" si="78"/>
        <v>0</v>
      </c>
      <c r="Z44" s="127" t="e">
        <f t="shared" si="79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>
      <c r="A45" s="118" t="s">
        <v>77</v>
      </c>
      <c r="B45" s="119" t="s">
        <v>119</v>
      </c>
      <c r="C45" s="186" t="s">
        <v>117</v>
      </c>
      <c r="D45" s="121" t="s">
        <v>118</v>
      </c>
      <c r="E45" s="122"/>
      <c r="F45" s="123"/>
      <c r="G45" s="124">
        <f t="shared" si="94"/>
        <v>0</v>
      </c>
      <c r="H45" s="122"/>
      <c r="I45" s="123"/>
      <c r="J45" s="124">
        <f t="shared" si="95"/>
        <v>0</v>
      </c>
      <c r="K45" s="122"/>
      <c r="L45" s="123"/>
      <c r="M45" s="124">
        <f t="shared" si="96"/>
        <v>0</v>
      </c>
      <c r="N45" s="122"/>
      <c r="O45" s="123"/>
      <c r="P45" s="124">
        <f t="shared" si="97"/>
        <v>0</v>
      </c>
      <c r="Q45" s="122"/>
      <c r="R45" s="123"/>
      <c r="S45" s="124">
        <f t="shared" si="98"/>
        <v>0</v>
      </c>
      <c r="T45" s="122"/>
      <c r="U45" s="123"/>
      <c r="V45" s="124">
        <f t="shared" si="99"/>
        <v>0</v>
      </c>
      <c r="W45" s="125">
        <f t="shared" si="100"/>
        <v>0</v>
      </c>
      <c r="X45" s="126">
        <f t="shared" si="101"/>
        <v>0</v>
      </c>
      <c r="Y45" s="126">
        <f t="shared" si="78"/>
        <v>0</v>
      </c>
      <c r="Z45" s="127" t="e">
        <f t="shared" si="79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>
      <c r="A46" s="146" t="s">
        <v>77</v>
      </c>
      <c r="B46" s="153" t="s">
        <v>120</v>
      </c>
      <c r="C46" s="187" t="s">
        <v>117</v>
      </c>
      <c r="D46" s="147" t="s">
        <v>118</v>
      </c>
      <c r="E46" s="148"/>
      <c r="F46" s="149"/>
      <c r="G46" s="150">
        <f t="shared" si="94"/>
        <v>0</v>
      </c>
      <c r="H46" s="148"/>
      <c r="I46" s="149"/>
      <c r="J46" s="150">
        <f t="shared" si="95"/>
        <v>0</v>
      </c>
      <c r="K46" s="148"/>
      <c r="L46" s="149"/>
      <c r="M46" s="150">
        <f t="shared" si="96"/>
        <v>0</v>
      </c>
      <c r="N46" s="148"/>
      <c r="O46" s="149"/>
      <c r="P46" s="150">
        <f t="shared" si="97"/>
        <v>0</v>
      </c>
      <c r="Q46" s="148"/>
      <c r="R46" s="149"/>
      <c r="S46" s="150">
        <f t="shared" si="98"/>
        <v>0</v>
      </c>
      <c r="T46" s="148"/>
      <c r="U46" s="149"/>
      <c r="V46" s="150">
        <f t="shared" si="99"/>
        <v>0</v>
      </c>
      <c r="W46" s="137">
        <f t="shared" si="100"/>
        <v>0</v>
      </c>
      <c r="X46" s="126">
        <f t="shared" si="101"/>
        <v>0</v>
      </c>
      <c r="Y46" s="126">
        <f t="shared" si="78"/>
        <v>0</v>
      </c>
      <c r="Z46" s="127" t="e">
        <f t="shared" si="79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>
      <c r="A47" s="107" t="s">
        <v>74</v>
      </c>
      <c r="B47" s="154" t="s">
        <v>121</v>
      </c>
      <c r="C47" s="152" t="s">
        <v>122</v>
      </c>
      <c r="D47" s="140"/>
      <c r="E47" s="141">
        <f>SUM(E48:E50)</f>
        <v>0</v>
      </c>
      <c r="F47" s="142"/>
      <c r="G47" s="143">
        <f t="shared" ref="G47:H47" si="102">SUM(G48:G50)</f>
        <v>0</v>
      </c>
      <c r="H47" s="141">
        <f t="shared" si="102"/>
        <v>0</v>
      </c>
      <c r="I47" s="142"/>
      <c r="J47" s="143">
        <f t="shared" ref="J47:K47" si="103">SUM(J48:J50)</f>
        <v>0</v>
      </c>
      <c r="K47" s="141">
        <f t="shared" si="103"/>
        <v>0</v>
      </c>
      <c r="L47" s="142"/>
      <c r="M47" s="143">
        <f t="shared" ref="M47:N47" si="104">SUM(M48:M50)</f>
        <v>0</v>
      </c>
      <c r="N47" s="141">
        <f t="shared" si="104"/>
        <v>0</v>
      </c>
      <c r="O47" s="142"/>
      <c r="P47" s="143">
        <f t="shared" ref="P47:Q47" si="105">SUM(P48:P50)</f>
        <v>0</v>
      </c>
      <c r="Q47" s="141">
        <f t="shared" si="105"/>
        <v>0</v>
      </c>
      <c r="R47" s="142"/>
      <c r="S47" s="143">
        <f t="shared" ref="S47:T47" si="106">SUM(S48:S50)</f>
        <v>0</v>
      </c>
      <c r="T47" s="141">
        <f t="shared" si="106"/>
        <v>0</v>
      </c>
      <c r="U47" s="142"/>
      <c r="V47" s="143">
        <f t="shared" ref="V47:X47" si="107">SUM(V48:V50)</f>
        <v>0</v>
      </c>
      <c r="W47" s="143">
        <f t="shared" si="107"/>
        <v>0</v>
      </c>
      <c r="X47" s="143">
        <f t="shared" si="107"/>
        <v>0</v>
      </c>
      <c r="Y47" s="142">
        <f t="shared" si="78"/>
        <v>0</v>
      </c>
      <c r="Z47" s="142" t="e">
        <f t="shared" si="79"/>
        <v>#DIV/0!</v>
      </c>
      <c r="AA47" s="145"/>
      <c r="AB47" s="117"/>
      <c r="AC47" s="117"/>
      <c r="AD47" s="117"/>
      <c r="AE47" s="117"/>
      <c r="AF47" s="117"/>
      <c r="AG47" s="117"/>
    </row>
    <row r="48" spans="1:33" ht="30" customHeight="1">
      <c r="A48" s="118" t="s">
        <v>77</v>
      </c>
      <c r="B48" s="119" t="s">
        <v>123</v>
      </c>
      <c r="C48" s="120" t="s">
        <v>124</v>
      </c>
      <c r="D48" s="121" t="s">
        <v>118</v>
      </c>
      <c r="E48" s="122"/>
      <c r="F48" s="123"/>
      <c r="G48" s="124">
        <f t="shared" ref="G48:G50" si="108">E48*F48</f>
        <v>0</v>
      </c>
      <c r="H48" s="122"/>
      <c r="I48" s="123"/>
      <c r="J48" s="124">
        <f t="shared" ref="J48:J50" si="109">H48*I48</f>
        <v>0</v>
      </c>
      <c r="K48" s="122"/>
      <c r="L48" s="123"/>
      <c r="M48" s="124">
        <f t="shared" ref="M48:M50" si="110">K48*L48</f>
        <v>0</v>
      </c>
      <c r="N48" s="122"/>
      <c r="O48" s="123"/>
      <c r="P48" s="124">
        <f t="shared" ref="P48:P50" si="111">N48*O48</f>
        <v>0</v>
      </c>
      <c r="Q48" s="122"/>
      <c r="R48" s="123"/>
      <c r="S48" s="124">
        <f t="shared" ref="S48:S50" si="112">Q48*R48</f>
        <v>0</v>
      </c>
      <c r="T48" s="122"/>
      <c r="U48" s="123"/>
      <c r="V48" s="124">
        <f t="shared" ref="V48:V50" si="113">T48*U48</f>
        <v>0</v>
      </c>
      <c r="W48" s="125">
        <f t="shared" ref="W48:W50" si="114">G48+M48+S48</f>
        <v>0</v>
      </c>
      <c r="X48" s="126">
        <f t="shared" ref="X48:X50" si="115">J48+P48+V48</f>
        <v>0</v>
      </c>
      <c r="Y48" s="126">
        <f t="shared" si="78"/>
        <v>0</v>
      </c>
      <c r="Z48" s="127" t="e">
        <f t="shared" si="79"/>
        <v>#DIV/0!</v>
      </c>
      <c r="AA48" s="128"/>
      <c r="AB48" s="129"/>
      <c r="AC48" s="130"/>
      <c r="AD48" s="130"/>
      <c r="AE48" s="130"/>
      <c r="AF48" s="130"/>
      <c r="AG48" s="130"/>
    </row>
    <row r="49" spans="1:33" ht="30" customHeight="1">
      <c r="A49" s="118" t="s">
        <v>77</v>
      </c>
      <c r="B49" s="119" t="s">
        <v>125</v>
      </c>
      <c r="C49" s="120" t="s">
        <v>126</v>
      </c>
      <c r="D49" s="121" t="s">
        <v>118</v>
      </c>
      <c r="E49" s="122"/>
      <c r="F49" s="123"/>
      <c r="G49" s="124">
        <f t="shared" si="108"/>
        <v>0</v>
      </c>
      <c r="H49" s="122"/>
      <c r="I49" s="123"/>
      <c r="J49" s="124">
        <f t="shared" si="109"/>
        <v>0</v>
      </c>
      <c r="K49" s="122"/>
      <c r="L49" s="123"/>
      <c r="M49" s="124">
        <f t="shared" si="110"/>
        <v>0</v>
      </c>
      <c r="N49" s="122"/>
      <c r="O49" s="123"/>
      <c r="P49" s="124">
        <f t="shared" si="111"/>
        <v>0</v>
      </c>
      <c r="Q49" s="122"/>
      <c r="R49" s="123"/>
      <c r="S49" s="124">
        <f t="shared" si="112"/>
        <v>0</v>
      </c>
      <c r="T49" s="122"/>
      <c r="U49" s="123"/>
      <c r="V49" s="124">
        <f t="shared" si="113"/>
        <v>0</v>
      </c>
      <c r="W49" s="125">
        <f t="shared" si="114"/>
        <v>0</v>
      </c>
      <c r="X49" s="126">
        <f t="shared" si="115"/>
        <v>0</v>
      </c>
      <c r="Y49" s="126">
        <f t="shared" si="78"/>
        <v>0</v>
      </c>
      <c r="Z49" s="127" t="e">
        <f t="shared" si="79"/>
        <v>#DIV/0!</v>
      </c>
      <c r="AA49" s="128"/>
      <c r="AB49" s="130"/>
      <c r="AC49" s="130"/>
      <c r="AD49" s="130"/>
      <c r="AE49" s="130"/>
      <c r="AF49" s="130"/>
      <c r="AG49" s="130"/>
    </row>
    <row r="50" spans="1:33" ht="30" customHeight="1">
      <c r="A50" s="131" t="s">
        <v>77</v>
      </c>
      <c r="B50" s="132" t="s">
        <v>127</v>
      </c>
      <c r="C50" s="163" t="s">
        <v>124</v>
      </c>
      <c r="D50" s="133" t="s">
        <v>118</v>
      </c>
      <c r="E50" s="148"/>
      <c r="F50" s="149"/>
      <c r="G50" s="150">
        <f t="shared" si="108"/>
        <v>0</v>
      </c>
      <c r="H50" s="148"/>
      <c r="I50" s="149"/>
      <c r="J50" s="150">
        <f t="shared" si="109"/>
        <v>0</v>
      </c>
      <c r="K50" s="148"/>
      <c r="L50" s="149"/>
      <c r="M50" s="150">
        <f t="shared" si="110"/>
        <v>0</v>
      </c>
      <c r="N50" s="148"/>
      <c r="O50" s="149"/>
      <c r="P50" s="150">
        <f t="shared" si="111"/>
        <v>0</v>
      </c>
      <c r="Q50" s="148"/>
      <c r="R50" s="149"/>
      <c r="S50" s="150">
        <f t="shared" si="112"/>
        <v>0</v>
      </c>
      <c r="T50" s="148"/>
      <c r="U50" s="149"/>
      <c r="V50" s="150">
        <f t="shared" si="113"/>
        <v>0</v>
      </c>
      <c r="W50" s="137">
        <f t="shared" si="114"/>
        <v>0</v>
      </c>
      <c r="X50" s="126">
        <f t="shared" si="115"/>
        <v>0</v>
      </c>
      <c r="Y50" s="126">
        <f t="shared" si="78"/>
        <v>0</v>
      </c>
      <c r="Z50" s="127" t="e">
        <f t="shared" si="79"/>
        <v>#DIV/0!</v>
      </c>
      <c r="AA50" s="151"/>
      <c r="AB50" s="130"/>
      <c r="AC50" s="130"/>
      <c r="AD50" s="130"/>
      <c r="AE50" s="130"/>
      <c r="AF50" s="130"/>
      <c r="AG50" s="130"/>
    </row>
    <row r="51" spans="1:33" ht="30" customHeight="1">
      <c r="A51" s="165" t="s">
        <v>128</v>
      </c>
      <c r="B51" s="166"/>
      <c r="C51" s="167"/>
      <c r="D51" s="168"/>
      <c r="E51" s="172">
        <f>E47+E43+E39</f>
        <v>0</v>
      </c>
      <c r="F51" s="188"/>
      <c r="G51" s="171">
        <f t="shared" ref="G51:H51" si="116">G47+G43+G39</f>
        <v>0</v>
      </c>
      <c r="H51" s="172">
        <f t="shared" si="116"/>
        <v>0</v>
      </c>
      <c r="I51" s="188"/>
      <c r="J51" s="171">
        <f t="shared" ref="J51:K51" si="117">J47+J43+J39</f>
        <v>0</v>
      </c>
      <c r="K51" s="189">
        <f t="shared" si="117"/>
        <v>0</v>
      </c>
      <c r="L51" s="188"/>
      <c r="M51" s="171">
        <f t="shared" ref="M51:N51" si="118">M47+M43+M39</f>
        <v>0</v>
      </c>
      <c r="N51" s="189">
        <f t="shared" si="118"/>
        <v>0</v>
      </c>
      <c r="O51" s="188"/>
      <c r="P51" s="171">
        <f t="shared" ref="P51:Q51" si="119">P47+P43+P39</f>
        <v>0</v>
      </c>
      <c r="Q51" s="189">
        <f t="shared" si="119"/>
        <v>0</v>
      </c>
      <c r="R51" s="188"/>
      <c r="S51" s="171">
        <f t="shared" ref="S51:T51" si="120">S47+S43+S39</f>
        <v>0</v>
      </c>
      <c r="T51" s="189">
        <f t="shared" si="120"/>
        <v>0</v>
      </c>
      <c r="U51" s="188"/>
      <c r="V51" s="171">
        <f t="shared" ref="V51:X51" si="121">V47+V43+V39</f>
        <v>0</v>
      </c>
      <c r="W51" s="190">
        <f t="shared" si="121"/>
        <v>0</v>
      </c>
      <c r="X51" s="190">
        <f t="shared" si="121"/>
        <v>0</v>
      </c>
      <c r="Y51" s="190">
        <f t="shared" si="78"/>
        <v>0</v>
      </c>
      <c r="Z51" s="190" t="e">
        <f t="shared" si="79"/>
        <v>#DIV/0!</v>
      </c>
      <c r="AA51" s="176"/>
      <c r="AB51" s="7"/>
      <c r="AC51" s="7"/>
      <c r="AD51" s="7"/>
      <c r="AE51" s="7"/>
      <c r="AF51" s="7"/>
      <c r="AG51" s="7"/>
    </row>
    <row r="52" spans="1:33" ht="30" customHeight="1">
      <c r="A52" s="177" t="s">
        <v>72</v>
      </c>
      <c r="B52" s="178">
        <v>3</v>
      </c>
      <c r="C52" s="179" t="s">
        <v>129</v>
      </c>
      <c r="D52" s="180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105"/>
      <c r="Y52" s="105"/>
      <c r="Z52" s="105"/>
      <c r="AA52" s="106"/>
      <c r="AB52" s="7"/>
      <c r="AC52" s="7"/>
      <c r="AD52" s="7"/>
      <c r="AE52" s="7"/>
      <c r="AF52" s="7"/>
      <c r="AG52" s="7"/>
    </row>
    <row r="53" spans="1:33" ht="45" customHeight="1">
      <c r="A53" s="107" t="s">
        <v>74</v>
      </c>
      <c r="B53" s="154" t="s">
        <v>130</v>
      </c>
      <c r="C53" s="109" t="s">
        <v>131</v>
      </c>
      <c r="D53" s="110"/>
      <c r="E53" s="111">
        <f>SUM(E54:E56)</f>
        <v>0</v>
      </c>
      <c r="F53" s="112"/>
      <c r="G53" s="113">
        <f t="shared" ref="G53:H53" si="122">SUM(G54:G56)</f>
        <v>0</v>
      </c>
      <c r="H53" s="111">
        <f t="shared" si="122"/>
        <v>0</v>
      </c>
      <c r="I53" s="112"/>
      <c r="J53" s="113">
        <f t="shared" ref="J53:K53" si="123">SUM(J54:J56)</f>
        <v>0</v>
      </c>
      <c r="K53" s="111">
        <f t="shared" si="123"/>
        <v>0</v>
      </c>
      <c r="L53" s="112"/>
      <c r="M53" s="113">
        <f t="shared" ref="M53:N53" si="124">SUM(M54:M56)</f>
        <v>0</v>
      </c>
      <c r="N53" s="111">
        <f t="shared" si="124"/>
        <v>0</v>
      </c>
      <c r="O53" s="112"/>
      <c r="P53" s="113">
        <f t="shared" ref="P53:Q53" si="125">SUM(P54:P56)</f>
        <v>0</v>
      </c>
      <c r="Q53" s="111">
        <f t="shared" si="125"/>
        <v>0</v>
      </c>
      <c r="R53" s="112"/>
      <c r="S53" s="113">
        <f t="shared" ref="S53:T53" si="126">SUM(S54:S56)</f>
        <v>0</v>
      </c>
      <c r="T53" s="111">
        <f t="shared" si="126"/>
        <v>0</v>
      </c>
      <c r="U53" s="112"/>
      <c r="V53" s="113">
        <f t="shared" ref="V53:X53" si="127">SUM(V54:V56)</f>
        <v>0</v>
      </c>
      <c r="W53" s="113">
        <f t="shared" si="127"/>
        <v>0</v>
      </c>
      <c r="X53" s="113">
        <f t="shared" si="127"/>
        <v>0</v>
      </c>
      <c r="Y53" s="114">
        <f t="shared" ref="Y53:Y60" si="128">W53-X53</f>
        <v>0</v>
      </c>
      <c r="Z53" s="115" t="e">
        <f t="shared" ref="Z53:Z60" si="129">Y53/W53</f>
        <v>#DIV/0!</v>
      </c>
      <c r="AA53" s="116"/>
      <c r="AB53" s="117"/>
      <c r="AC53" s="117"/>
      <c r="AD53" s="117"/>
      <c r="AE53" s="117"/>
      <c r="AF53" s="117"/>
      <c r="AG53" s="117"/>
    </row>
    <row r="54" spans="1:33" ht="30" customHeight="1">
      <c r="A54" s="118" t="s">
        <v>77</v>
      </c>
      <c r="B54" s="119" t="s">
        <v>132</v>
      </c>
      <c r="C54" s="186" t="s">
        <v>133</v>
      </c>
      <c r="D54" s="121" t="s">
        <v>111</v>
      </c>
      <c r="E54" s="122"/>
      <c r="F54" s="123"/>
      <c r="G54" s="124">
        <f t="shared" ref="G54:G56" si="130">E54*F54</f>
        <v>0</v>
      </c>
      <c r="H54" s="122"/>
      <c r="I54" s="123"/>
      <c r="J54" s="124">
        <f t="shared" ref="J54:J56" si="131">H54*I54</f>
        <v>0</v>
      </c>
      <c r="K54" s="122"/>
      <c r="L54" s="123"/>
      <c r="M54" s="124">
        <f t="shared" ref="M54:M56" si="132">K54*L54</f>
        <v>0</v>
      </c>
      <c r="N54" s="122"/>
      <c r="O54" s="123"/>
      <c r="P54" s="124">
        <f t="shared" ref="P54:P56" si="133">N54*O54</f>
        <v>0</v>
      </c>
      <c r="Q54" s="122"/>
      <c r="R54" s="123"/>
      <c r="S54" s="124">
        <f t="shared" ref="S54:S56" si="134">Q54*R54</f>
        <v>0</v>
      </c>
      <c r="T54" s="122"/>
      <c r="U54" s="123"/>
      <c r="V54" s="124">
        <f t="shared" ref="V54:V56" si="135">T54*U54</f>
        <v>0</v>
      </c>
      <c r="W54" s="125">
        <f t="shared" ref="W54:W56" si="136">G54+M54+S54</f>
        <v>0</v>
      </c>
      <c r="X54" s="126">
        <f t="shared" ref="X54:X56" si="137">J54+P54+V54</f>
        <v>0</v>
      </c>
      <c r="Y54" s="126">
        <f t="shared" si="128"/>
        <v>0</v>
      </c>
      <c r="Z54" s="127" t="e">
        <f t="shared" si="129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>
      <c r="A55" s="118" t="s">
        <v>77</v>
      </c>
      <c r="B55" s="119" t="s">
        <v>134</v>
      </c>
      <c r="C55" s="186" t="s">
        <v>135</v>
      </c>
      <c r="D55" s="121" t="s">
        <v>111</v>
      </c>
      <c r="E55" s="122"/>
      <c r="F55" s="123"/>
      <c r="G55" s="124">
        <f t="shared" si="130"/>
        <v>0</v>
      </c>
      <c r="H55" s="122"/>
      <c r="I55" s="123"/>
      <c r="J55" s="124">
        <f t="shared" si="131"/>
        <v>0</v>
      </c>
      <c r="K55" s="122"/>
      <c r="L55" s="123"/>
      <c r="M55" s="124">
        <f t="shared" si="132"/>
        <v>0</v>
      </c>
      <c r="N55" s="122"/>
      <c r="O55" s="123"/>
      <c r="P55" s="124">
        <f t="shared" si="133"/>
        <v>0</v>
      </c>
      <c r="Q55" s="122"/>
      <c r="R55" s="123"/>
      <c r="S55" s="124">
        <f t="shared" si="134"/>
        <v>0</v>
      </c>
      <c r="T55" s="122"/>
      <c r="U55" s="123"/>
      <c r="V55" s="124">
        <f t="shared" si="135"/>
        <v>0</v>
      </c>
      <c r="W55" s="125">
        <f t="shared" si="136"/>
        <v>0</v>
      </c>
      <c r="X55" s="126">
        <f t="shared" si="137"/>
        <v>0</v>
      </c>
      <c r="Y55" s="126">
        <f t="shared" si="128"/>
        <v>0</v>
      </c>
      <c r="Z55" s="127" t="e">
        <f t="shared" si="129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>
      <c r="A56" s="131" t="s">
        <v>77</v>
      </c>
      <c r="B56" s="132" t="s">
        <v>136</v>
      </c>
      <c r="C56" s="162" t="s">
        <v>137</v>
      </c>
      <c r="D56" s="133" t="s">
        <v>111</v>
      </c>
      <c r="E56" s="134"/>
      <c r="F56" s="135"/>
      <c r="G56" s="136">
        <f t="shared" si="130"/>
        <v>0</v>
      </c>
      <c r="H56" s="134"/>
      <c r="I56" s="135"/>
      <c r="J56" s="136">
        <f t="shared" si="131"/>
        <v>0</v>
      </c>
      <c r="K56" s="134"/>
      <c r="L56" s="135"/>
      <c r="M56" s="136">
        <f t="shared" si="132"/>
        <v>0</v>
      </c>
      <c r="N56" s="134"/>
      <c r="O56" s="135"/>
      <c r="P56" s="136">
        <f t="shared" si="133"/>
        <v>0</v>
      </c>
      <c r="Q56" s="134"/>
      <c r="R56" s="135"/>
      <c r="S56" s="136">
        <f t="shared" si="134"/>
        <v>0</v>
      </c>
      <c r="T56" s="134"/>
      <c r="U56" s="135"/>
      <c r="V56" s="136">
        <f t="shared" si="135"/>
        <v>0</v>
      </c>
      <c r="W56" s="137">
        <f t="shared" si="136"/>
        <v>0</v>
      </c>
      <c r="X56" s="126">
        <f t="shared" si="137"/>
        <v>0</v>
      </c>
      <c r="Y56" s="126">
        <f t="shared" si="128"/>
        <v>0</v>
      </c>
      <c r="Z56" s="127" t="e">
        <f t="shared" si="129"/>
        <v>#DIV/0!</v>
      </c>
      <c r="AA56" s="138"/>
      <c r="AB56" s="130"/>
      <c r="AC56" s="130"/>
      <c r="AD56" s="130"/>
      <c r="AE56" s="130"/>
      <c r="AF56" s="130"/>
      <c r="AG56" s="130"/>
    </row>
    <row r="57" spans="1:33" ht="47.25" customHeight="1">
      <c r="A57" s="107" t="s">
        <v>74</v>
      </c>
      <c r="B57" s="154" t="s">
        <v>138</v>
      </c>
      <c r="C57" s="139" t="s">
        <v>139</v>
      </c>
      <c r="D57" s="140"/>
      <c r="E57" s="141"/>
      <c r="F57" s="142"/>
      <c r="G57" s="143"/>
      <c r="H57" s="141"/>
      <c r="I57" s="142"/>
      <c r="J57" s="143"/>
      <c r="K57" s="141">
        <f>SUM(K58:K59)</f>
        <v>0</v>
      </c>
      <c r="L57" s="142"/>
      <c r="M57" s="143">
        <f t="shared" ref="M57:N57" si="138">SUM(M58:M59)</f>
        <v>0</v>
      </c>
      <c r="N57" s="141">
        <f t="shared" si="138"/>
        <v>0</v>
      </c>
      <c r="O57" s="142"/>
      <c r="P57" s="143">
        <f t="shared" ref="P57:Q57" si="139">SUM(P58:P59)</f>
        <v>0</v>
      </c>
      <c r="Q57" s="141">
        <f t="shared" si="139"/>
        <v>0</v>
      </c>
      <c r="R57" s="142"/>
      <c r="S57" s="143">
        <f t="shared" ref="S57:T57" si="140">SUM(S58:S59)</f>
        <v>0</v>
      </c>
      <c r="T57" s="141">
        <f t="shared" si="140"/>
        <v>0</v>
      </c>
      <c r="U57" s="142"/>
      <c r="V57" s="143">
        <f t="shared" ref="V57:X57" si="141">SUM(V58:V59)</f>
        <v>0</v>
      </c>
      <c r="W57" s="143">
        <f t="shared" si="141"/>
        <v>0</v>
      </c>
      <c r="X57" s="143">
        <f t="shared" si="141"/>
        <v>0</v>
      </c>
      <c r="Y57" s="143">
        <f t="shared" si="128"/>
        <v>0</v>
      </c>
      <c r="Z57" s="143" t="e">
        <f t="shared" si="129"/>
        <v>#DIV/0!</v>
      </c>
      <c r="AA57" s="145"/>
      <c r="AB57" s="117"/>
      <c r="AC57" s="117"/>
      <c r="AD57" s="117"/>
      <c r="AE57" s="117"/>
      <c r="AF57" s="117"/>
      <c r="AG57" s="117"/>
    </row>
    <row r="58" spans="1:33" ht="30" customHeight="1">
      <c r="A58" s="118" t="s">
        <v>77</v>
      </c>
      <c r="B58" s="119" t="s">
        <v>140</v>
      </c>
      <c r="C58" s="186" t="s">
        <v>141</v>
      </c>
      <c r="D58" s="121" t="s">
        <v>142</v>
      </c>
      <c r="E58" s="403" t="s">
        <v>143</v>
      </c>
      <c r="F58" s="404"/>
      <c r="G58" s="405"/>
      <c r="H58" s="403" t="s">
        <v>143</v>
      </c>
      <c r="I58" s="404"/>
      <c r="J58" s="405"/>
      <c r="K58" s="122"/>
      <c r="L58" s="123"/>
      <c r="M58" s="124">
        <f t="shared" ref="M58:M59" si="142">K58*L58</f>
        <v>0</v>
      </c>
      <c r="N58" s="122"/>
      <c r="O58" s="123"/>
      <c r="P58" s="124">
        <f t="shared" ref="P58:P59" si="143">N58*O58</f>
        <v>0</v>
      </c>
      <c r="Q58" s="122"/>
      <c r="R58" s="123"/>
      <c r="S58" s="124">
        <f t="shared" ref="S58:S59" si="144">Q58*R58</f>
        <v>0</v>
      </c>
      <c r="T58" s="122"/>
      <c r="U58" s="123"/>
      <c r="V58" s="124">
        <f t="shared" ref="V58:V59" si="145">T58*U58</f>
        <v>0</v>
      </c>
      <c r="W58" s="137">
        <f t="shared" ref="W58:W59" si="146">G58+M58+S58</f>
        <v>0</v>
      </c>
      <c r="X58" s="126">
        <f t="shared" ref="X58:X59" si="147">J58+P58+V58</f>
        <v>0</v>
      </c>
      <c r="Y58" s="126">
        <f t="shared" si="128"/>
        <v>0</v>
      </c>
      <c r="Z58" s="127" t="e">
        <f t="shared" si="129"/>
        <v>#DIV/0!</v>
      </c>
      <c r="AA58" s="128"/>
      <c r="AB58" s="130"/>
      <c r="AC58" s="130"/>
      <c r="AD58" s="130"/>
      <c r="AE58" s="130"/>
      <c r="AF58" s="130"/>
      <c r="AG58" s="130"/>
    </row>
    <row r="59" spans="1:33" ht="30" customHeight="1">
      <c r="A59" s="131" t="s">
        <v>77</v>
      </c>
      <c r="B59" s="132" t="s">
        <v>144</v>
      </c>
      <c r="C59" s="162" t="s">
        <v>145</v>
      </c>
      <c r="D59" s="133" t="s">
        <v>142</v>
      </c>
      <c r="E59" s="377"/>
      <c r="F59" s="406"/>
      <c r="G59" s="378"/>
      <c r="H59" s="377"/>
      <c r="I59" s="406"/>
      <c r="J59" s="378"/>
      <c r="K59" s="148"/>
      <c r="L59" s="149"/>
      <c r="M59" s="150">
        <f t="shared" si="142"/>
        <v>0</v>
      </c>
      <c r="N59" s="148"/>
      <c r="O59" s="149"/>
      <c r="P59" s="150">
        <f t="shared" si="143"/>
        <v>0</v>
      </c>
      <c r="Q59" s="148"/>
      <c r="R59" s="149"/>
      <c r="S59" s="150">
        <f t="shared" si="144"/>
        <v>0</v>
      </c>
      <c r="T59" s="148"/>
      <c r="U59" s="149"/>
      <c r="V59" s="150">
        <f t="shared" si="145"/>
        <v>0</v>
      </c>
      <c r="W59" s="137">
        <f t="shared" si="146"/>
        <v>0</v>
      </c>
      <c r="X59" s="126">
        <f t="shared" si="147"/>
        <v>0</v>
      </c>
      <c r="Y59" s="164">
        <f t="shared" si="128"/>
        <v>0</v>
      </c>
      <c r="Z59" s="127" t="e">
        <f t="shared" si="129"/>
        <v>#DIV/0!</v>
      </c>
      <c r="AA59" s="151"/>
      <c r="AB59" s="130"/>
      <c r="AC59" s="130"/>
      <c r="AD59" s="130"/>
      <c r="AE59" s="130"/>
      <c r="AF59" s="130"/>
      <c r="AG59" s="130"/>
    </row>
    <row r="60" spans="1:33" ht="30" customHeight="1">
      <c r="A60" s="165" t="s">
        <v>146</v>
      </c>
      <c r="B60" s="166"/>
      <c r="C60" s="167"/>
      <c r="D60" s="168"/>
      <c r="E60" s="172">
        <f>E53</f>
        <v>0</v>
      </c>
      <c r="F60" s="188"/>
      <c r="G60" s="171">
        <f t="shared" ref="G60:H60" si="148">G53</f>
        <v>0</v>
      </c>
      <c r="H60" s="172">
        <f t="shared" si="148"/>
        <v>0</v>
      </c>
      <c r="I60" s="188"/>
      <c r="J60" s="171">
        <f>J53</f>
        <v>0</v>
      </c>
      <c r="K60" s="189">
        <f>K57+K53</f>
        <v>0</v>
      </c>
      <c r="L60" s="188"/>
      <c r="M60" s="171">
        <f t="shared" ref="M60:N60" si="149">M57+M53</f>
        <v>0</v>
      </c>
      <c r="N60" s="189">
        <f t="shared" si="149"/>
        <v>0</v>
      </c>
      <c r="O60" s="188"/>
      <c r="P60" s="171">
        <f t="shared" ref="P60:Q60" si="150">P57+P53</f>
        <v>0</v>
      </c>
      <c r="Q60" s="189">
        <f t="shared" si="150"/>
        <v>0</v>
      </c>
      <c r="R60" s="188"/>
      <c r="S60" s="171">
        <f t="shared" ref="S60:T60" si="151">S57+S53</f>
        <v>0</v>
      </c>
      <c r="T60" s="189">
        <f t="shared" si="151"/>
        <v>0</v>
      </c>
      <c r="U60" s="188"/>
      <c r="V60" s="171">
        <f t="shared" ref="V60:X60" si="152">V57+V53</f>
        <v>0</v>
      </c>
      <c r="W60" s="190">
        <f t="shared" si="152"/>
        <v>0</v>
      </c>
      <c r="X60" s="190">
        <f t="shared" si="152"/>
        <v>0</v>
      </c>
      <c r="Y60" s="190">
        <f t="shared" si="128"/>
        <v>0</v>
      </c>
      <c r="Z60" s="190" t="e">
        <f t="shared" si="129"/>
        <v>#DIV/0!</v>
      </c>
      <c r="AA60" s="176"/>
      <c r="AB60" s="130"/>
      <c r="AC60" s="130"/>
      <c r="AD60" s="130"/>
      <c r="AE60" s="7"/>
      <c r="AF60" s="7"/>
      <c r="AG60" s="7"/>
    </row>
    <row r="61" spans="1:33" ht="30" customHeight="1">
      <c r="A61" s="177" t="s">
        <v>72</v>
      </c>
      <c r="B61" s="178">
        <v>4</v>
      </c>
      <c r="C61" s="179" t="s">
        <v>147</v>
      </c>
      <c r="D61" s="180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81"/>
      <c r="Z61" s="105"/>
      <c r="AA61" s="106"/>
      <c r="AB61" s="7"/>
      <c r="AC61" s="7"/>
      <c r="AD61" s="7"/>
      <c r="AE61" s="7"/>
      <c r="AF61" s="7"/>
      <c r="AG61" s="7"/>
    </row>
    <row r="62" spans="1:33" ht="30" customHeight="1">
      <c r="A62" s="107" t="s">
        <v>74</v>
      </c>
      <c r="B62" s="154" t="s">
        <v>148</v>
      </c>
      <c r="C62" s="191" t="s">
        <v>149</v>
      </c>
      <c r="D62" s="110"/>
      <c r="E62" s="111">
        <f>SUM(E63:E65)</f>
        <v>0</v>
      </c>
      <c r="F62" s="112"/>
      <c r="G62" s="113">
        <f t="shared" ref="G62:H62" si="153">SUM(G63:G65)</f>
        <v>0</v>
      </c>
      <c r="H62" s="111">
        <f t="shared" si="153"/>
        <v>0</v>
      </c>
      <c r="I62" s="112"/>
      <c r="J62" s="113">
        <f t="shared" ref="J62:K62" si="154">SUM(J63:J65)</f>
        <v>0</v>
      </c>
      <c r="K62" s="111">
        <f t="shared" si="154"/>
        <v>0</v>
      </c>
      <c r="L62" s="112"/>
      <c r="M62" s="113">
        <f t="shared" ref="M62:N62" si="155">SUM(M63:M65)</f>
        <v>0</v>
      </c>
      <c r="N62" s="111">
        <f t="shared" si="155"/>
        <v>0</v>
      </c>
      <c r="O62" s="112"/>
      <c r="P62" s="113">
        <f t="shared" ref="P62:Q62" si="156">SUM(P63:P65)</f>
        <v>0</v>
      </c>
      <c r="Q62" s="111">
        <f t="shared" si="156"/>
        <v>0</v>
      </c>
      <c r="R62" s="112"/>
      <c r="S62" s="113">
        <f t="shared" ref="S62:T62" si="157">SUM(S63:S65)</f>
        <v>0</v>
      </c>
      <c r="T62" s="111">
        <f t="shared" si="157"/>
        <v>0</v>
      </c>
      <c r="U62" s="112"/>
      <c r="V62" s="113">
        <f t="shared" ref="V62:X62" si="158">SUM(V63:V65)</f>
        <v>0</v>
      </c>
      <c r="W62" s="113">
        <f t="shared" si="158"/>
        <v>0</v>
      </c>
      <c r="X62" s="113">
        <f t="shared" si="158"/>
        <v>0</v>
      </c>
      <c r="Y62" s="192">
        <f t="shared" ref="Y62:Y94" si="159">W62-X62</f>
        <v>0</v>
      </c>
      <c r="Z62" s="115" t="e">
        <f t="shared" ref="Z62:Z94" si="160">Y62/W62</f>
        <v>#DIV/0!</v>
      </c>
      <c r="AA62" s="116"/>
      <c r="AB62" s="117"/>
      <c r="AC62" s="117"/>
      <c r="AD62" s="117"/>
      <c r="AE62" s="117"/>
      <c r="AF62" s="117"/>
      <c r="AG62" s="117"/>
    </row>
    <row r="63" spans="1:33" ht="30" customHeight="1">
      <c r="A63" s="118" t="s">
        <v>77</v>
      </c>
      <c r="B63" s="119" t="s">
        <v>150</v>
      </c>
      <c r="C63" s="186" t="s">
        <v>151</v>
      </c>
      <c r="D63" s="193" t="s">
        <v>152</v>
      </c>
      <c r="E63" s="194"/>
      <c r="F63" s="195"/>
      <c r="G63" s="196">
        <f t="shared" ref="G63" si="161">E63*F63</f>
        <v>0</v>
      </c>
      <c r="H63" s="194"/>
      <c r="I63" s="195"/>
      <c r="J63" s="196">
        <f t="shared" ref="J63" si="162">H63*I63</f>
        <v>0</v>
      </c>
      <c r="K63" s="122"/>
      <c r="L63" s="195"/>
      <c r="M63" s="124">
        <f t="shared" ref="M63:M65" si="163">K63*L63</f>
        <v>0</v>
      </c>
      <c r="N63" s="122"/>
      <c r="O63" s="195"/>
      <c r="P63" s="124">
        <f t="shared" ref="P63:P65" si="164">N63*O63</f>
        <v>0</v>
      </c>
      <c r="Q63" s="122"/>
      <c r="R63" s="195"/>
      <c r="S63" s="124">
        <f t="shared" ref="S63:S65" si="165">Q63*R63</f>
        <v>0</v>
      </c>
      <c r="T63" s="122"/>
      <c r="U63" s="195"/>
      <c r="V63" s="124">
        <f t="shared" ref="V63:V65" si="166">T63*U63</f>
        <v>0</v>
      </c>
      <c r="W63" s="125">
        <f t="shared" ref="W63:W65" si="167">G63+M63+S63</f>
        <v>0</v>
      </c>
      <c r="X63" s="126">
        <f t="shared" ref="X63:X65" si="168">J63+P63+V63</f>
        <v>0</v>
      </c>
      <c r="Y63" s="126">
        <f t="shared" si="159"/>
        <v>0</v>
      </c>
      <c r="Z63" s="127" t="e">
        <f t="shared" si="160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>
      <c r="A64" s="118" t="s">
        <v>77</v>
      </c>
      <c r="B64" s="119" t="s">
        <v>153</v>
      </c>
      <c r="C64" s="186" t="s">
        <v>151</v>
      </c>
      <c r="D64" s="193" t="s">
        <v>152</v>
      </c>
      <c r="E64" s="194"/>
      <c r="F64" s="195"/>
      <c r="G64" s="196">
        <f t="shared" ref="G64:G65" si="169">E64*F64</f>
        <v>0</v>
      </c>
      <c r="H64" s="194"/>
      <c r="I64" s="195"/>
      <c r="J64" s="196">
        <f t="shared" ref="J64:J65" si="170">H64*I64</f>
        <v>0</v>
      </c>
      <c r="K64" s="122"/>
      <c r="L64" s="195"/>
      <c r="M64" s="124">
        <f t="shared" si="163"/>
        <v>0</v>
      </c>
      <c r="N64" s="122"/>
      <c r="O64" s="195"/>
      <c r="P64" s="124">
        <f t="shared" si="164"/>
        <v>0</v>
      </c>
      <c r="Q64" s="122"/>
      <c r="R64" s="195"/>
      <c r="S64" s="124">
        <f t="shared" si="165"/>
        <v>0</v>
      </c>
      <c r="T64" s="122"/>
      <c r="U64" s="195"/>
      <c r="V64" s="124">
        <f t="shared" si="166"/>
        <v>0</v>
      </c>
      <c r="W64" s="125">
        <f t="shared" si="167"/>
        <v>0</v>
      </c>
      <c r="X64" s="126">
        <f t="shared" si="168"/>
        <v>0</v>
      </c>
      <c r="Y64" s="126">
        <f t="shared" si="159"/>
        <v>0</v>
      </c>
      <c r="Z64" s="127" t="e">
        <f t="shared" si="160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>
      <c r="A65" s="146" t="s">
        <v>77</v>
      </c>
      <c r="B65" s="132" t="s">
        <v>154</v>
      </c>
      <c r="C65" s="162" t="s">
        <v>151</v>
      </c>
      <c r="D65" s="193" t="s">
        <v>152</v>
      </c>
      <c r="E65" s="197"/>
      <c r="F65" s="198"/>
      <c r="G65" s="199">
        <f t="shared" si="169"/>
        <v>0</v>
      </c>
      <c r="H65" s="197"/>
      <c r="I65" s="198"/>
      <c r="J65" s="199">
        <f t="shared" si="170"/>
        <v>0</v>
      </c>
      <c r="K65" s="134"/>
      <c r="L65" s="198"/>
      <c r="M65" s="136">
        <f t="shared" si="163"/>
        <v>0</v>
      </c>
      <c r="N65" s="134"/>
      <c r="O65" s="198"/>
      <c r="P65" s="136">
        <f t="shared" si="164"/>
        <v>0</v>
      </c>
      <c r="Q65" s="134"/>
      <c r="R65" s="198"/>
      <c r="S65" s="136">
        <f t="shared" si="165"/>
        <v>0</v>
      </c>
      <c r="T65" s="134"/>
      <c r="U65" s="198"/>
      <c r="V65" s="136">
        <f t="shared" si="166"/>
        <v>0</v>
      </c>
      <c r="W65" s="137">
        <f t="shared" si="167"/>
        <v>0</v>
      </c>
      <c r="X65" s="126">
        <f t="shared" si="168"/>
        <v>0</v>
      </c>
      <c r="Y65" s="126">
        <f t="shared" si="159"/>
        <v>0</v>
      </c>
      <c r="Z65" s="127" t="e">
        <f t="shared" si="160"/>
        <v>#DIV/0!</v>
      </c>
      <c r="AA65" s="138"/>
      <c r="AB65" s="130"/>
      <c r="AC65" s="130"/>
      <c r="AD65" s="130"/>
      <c r="AE65" s="130"/>
      <c r="AF65" s="130"/>
      <c r="AG65" s="130"/>
    </row>
    <row r="66" spans="1:33" ht="30" customHeight="1">
      <c r="A66" s="107" t="s">
        <v>74</v>
      </c>
      <c r="B66" s="154" t="s">
        <v>155</v>
      </c>
      <c r="C66" s="152" t="s">
        <v>156</v>
      </c>
      <c r="D66" s="140"/>
      <c r="E66" s="141">
        <f>SUM(E67:E81)</f>
        <v>0</v>
      </c>
      <c r="F66" s="142"/>
      <c r="G66" s="143">
        <f t="shared" ref="G66:H66" si="171">SUM(G67:G81)</f>
        <v>0</v>
      </c>
      <c r="H66" s="141">
        <f t="shared" si="171"/>
        <v>0</v>
      </c>
      <c r="I66" s="142"/>
      <c r="J66" s="143">
        <f t="shared" ref="J66:K66" si="172">SUM(J67:J81)</f>
        <v>0</v>
      </c>
      <c r="K66" s="141">
        <f t="shared" si="172"/>
        <v>0</v>
      </c>
      <c r="L66" s="142"/>
      <c r="M66" s="143">
        <f t="shared" ref="M66:N66" si="173">SUM(M67:M81)</f>
        <v>0</v>
      </c>
      <c r="N66" s="141">
        <f t="shared" si="173"/>
        <v>0</v>
      </c>
      <c r="O66" s="142"/>
      <c r="P66" s="143">
        <f t="shared" ref="P66:Q66" si="174">SUM(P67:P81)</f>
        <v>0</v>
      </c>
      <c r="Q66" s="141">
        <f t="shared" si="174"/>
        <v>0</v>
      </c>
      <c r="R66" s="142"/>
      <c r="S66" s="143">
        <f t="shared" ref="S66:T66" si="175">SUM(S67:S81)</f>
        <v>0</v>
      </c>
      <c r="T66" s="141">
        <f t="shared" si="175"/>
        <v>0</v>
      </c>
      <c r="U66" s="142"/>
      <c r="V66" s="143">
        <f t="shared" ref="V66:X66" si="176">SUM(V67:V81)</f>
        <v>0</v>
      </c>
      <c r="W66" s="143">
        <f t="shared" si="176"/>
        <v>0</v>
      </c>
      <c r="X66" s="143">
        <f t="shared" si="176"/>
        <v>0</v>
      </c>
      <c r="Y66" s="143">
        <f t="shared" si="159"/>
        <v>0</v>
      </c>
      <c r="Z66" s="143" t="e">
        <f t="shared" si="160"/>
        <v>#DIV/0!</v>
      </c>
      <c r="AA66" s="145"/>
      <c r="AB66" s="117"/>
      <c r="AC66" s="117"/>
      <c r="AD66" s="117"/>
      <c r="AE66" s="117"/>
      <c r="AF66" s="117"/>
      <c r="AG66" s="117"/>
    </row>
    <row r="67" spans="1:33" ht="35.25" customHeight="1">
      <c r="A67" s="118" t="s">
        <v>77</v>
      </c>
      <c r="B67" s="119" t="s">
        <v>157</v>
      </c>
      <c r="C67" s="186" t="s">
        <v>172</v>
      </c>
      <c r="D67" s="328"/>
      <c r="E67" s="122"/>
      <c r="F67" s="123"/>
      <c r="G67" s="124">
        <f t="shared" ref="G67:G81" si="177">E67*F67</f>
        <v>0</v>
      </c>
      <c r="H67" s="122"/>
      <c r="I67" s="123"/>
      <c r="J67" s="124">
        <f t="shared" ref="J67:J81" si="178">H67*I67</f>
        <v>0</v>
      </c>
      <c r="K67" s="122"/>
      <c r="L67" s="123"/>
      <c r="M67" s="124">
        <f t="shared" ref="M67:M81" si="179">K67*L67</f>
        <v>0</v>
      </c>
      <c r="N67" s="122"/>
      <c r="O67" s="123"/>
      <c r="P67" s="124">
        <f t="shared" ref="P67:P81" si="180">N67*O67</f>
        <v>0</v>
      </c>
      <c r="Q67" s="122"/>
      <c r="R67" s="123"/>
      <c r="S67" s="124">
        <f t="shared" ref="S67:S81" si="181">Q67*R67</f>
        <v>0</v>
      </c>
      <c r="T67" s="122"/>
      <c r="U67" s="123"/>
      <c r="V67" s="124">
        <f t="shared" ref="V67:V81" si="182">T67*U67</f>
        <v>0</v>
      </c>
      <c r="W67" s="125">
        <f t="shared" ref="W67:W81" si="183">G67+M67+S67</f>
        <v>0</v>
      </c>
      <c r="X67" s="126">
        <f t="shared" ref="X67:X81" si="184">J67+P67+V67</f>
        <v>0</v>
      </c>
      <c r="Y67" s="126">
        <f t="shared" si="159"/>
        <v>0</v>
      </c>
      <c r="Z67" s="127" t="e">
        <f t="shared" si="160"/>
        <v>#DIV/0!</v>
      </c>
      <c r="AA67" s="128"/>
      <c r="AB67" s="130"/>
      <c r="AC67" s="130"/>
      <c r="AD67" s="130"/>
      <c r="AE67" s="130"/>
      <c r="AF67" s="130"/>
      <c r="AG67" s="130"/>
    </row>
    <row r="68" spans="1:33" ht="35.25" customHeight="1">
      <c r="A68" s="118" t="s">
        <v>77</v>
      </c>
      <c r="B68" s="326" t="s">
        <v>158</v>
      </c>
      <c r="C68" s="186" t="s">
        <v>172</v>
      </c>
      <c r="D68" s="328"/>
      <c r="E68" s="122"/>
      <c r="F68" s="123"/>
      <c r="G68" s="124">
        <f t="shared" si="177"/>
        <v>0</v>
      </c>
      <c r="H68" s="122"/>
      <c r="I68" s="123"/>
      <c r="J68" s="124">
        <f t="shared" si="178"/>
        <v>0</v>
      </c>
      <c r="K68" s="122"/>
      <c r="L68" s="123"/>
      <c r="M68" s="124">
        <f t="shared" si="179"/>
        <v>0</v>
      </c>
      <c r="N68" s="122"/>
      <c r="O68" s="123"/>
      <c r="P68" s="124">
        <f t="shared" si="180"/>
        <v>0</v>
      </c>
      <c r="Q68" s="122"/>
      <c r="R68" s="123"/>
      <c r="S68" s="124">
        <f t="shared" si="181"/>
        <v>0</v>
      </c>
      <c r="T68" s="122"/>
      <c r="U68" s="123"/>
      <c r="V68" s="124">
        <f t="shared" si="182"/>
        <v>0</v>
      </c>
      <c r="W68" s="125">
        <f t="shared" si="183"/>
        <v>0</v>
      </c>
      <c r="X68" s="126">
        <f t="shared" si="184"/>
        <v>0</v>
      </c>
      <c r="Y68" s="126">
        <f t="shared" si="159"/>
        <v>0</v>
      </c>
      <c r="Z68" s="127" t="e">
        <f t="shared" si="160"/>
        <v>#DIV/0!</v>
      </c>
      <c r="AA68" s="128"/>
      <c r="AB68" s="130"/>
      <c r="AC68" s="130"/>
      <c r="AD68" s="130"/>
      <c r="AE68" s="130"/>
      <c r="AF68" s="130"/>
      <c r="AG68" s="130"/>
    </row>
    <row r="69" spans="1:33" ht="35.25" customHeight="1">
      <c r="A69" s="118" t="s">
        <v>77</v>
      </c>
      <c r="B69" s="326" t="s">
        <v>159</v>
      </c>
      <c r="C69" s="186" t="s">
        <v>172</v>
      </c>
      <c r="D69" s="328"/>
      <c r="E69" s="122"/>
      <c r="F69" s="123"/>
      <c r="G69" s="124">
        <f t="shared" si="177"/>
        <v>0</v>
      </c>
      <c r="H69" s="122"/>
      <c r="I69" s="123"/>
      <c r="J69" s="124">
        <f t="shared" si="178"/>
        <v>0</v>
      </c>
      <c r="K69" s="122"/>
      <c r="L69" s="123"/>
      <c r="M69" s="124">
        <f t="shared" si="179"/>
        <v>0</v>
      </c>
      <c r="N69" s="122"/>
      <c r="O69" s="123"/>
      <c r="P69" s="124">
        <f t="shared" si="180"/>
        <v>0</v>
      </c>
      <c r="Q69" s="122"/>
      <c r="R69" s="123"/>
      <c r="S69" s="124">
        <f t="shared" si="181"/>
        <v>0</v>
      </c>
      <c r="T69" s="122"/>
      <c r="U69" s="123"/>
      <c r="V69" s="124">
        <f t="shared" si="182"/>
        <v>0</v>
      </c>
      <c r="W69" s="125">
        <f t="shared" si="183"/>
        <v>0</v>
      </c>
      <c r="X69" s="126">
        <f t="shared" si="184"/>
        <v>0</v>
      </c>
      <c r="Y69" s="126">
        <f t="shared" si="159"/>
        <v>0</v>
      </c>
      <c r="Z69" s="127" t="e">
        <f t="shared" si="160"/>
        <v>#DIV/0!</v>
      </c>
      <c r="AA69" s="128"/>
      <c r="AB69" s="130"/>
      <c r="AC69" s="130"/>
      <c r="AD69" s="130"/>
      <c r="AE69" s="130"/>
      <c r="AF69" s="130"/>
      <c r="AG69" s="130"/>
    </row>
    <row r="70" spans="1:33" ht="35.25" customHeight="1">
      <c r="A70" s="118" t="s">
        <v>77</v>
      </c>
      <c r="B70" s="326" t="s">
        <v>329</v>
      </c>
      <c r="C70" s="186" t="s">
        <v>172</v>
      </c>
      <c r="D70" s="328"/>
      <c r="E70" s="122"/>
      <c r="F70" s="123"/>
      <c r="G70" s="124">
        <f t="shared" si="177"/>
        <v>0</v>
      </c>
      <c r="H70" s="122"/>
      <c r="I70" s="123"/>
      <c r="J70" s="124">
        <f t="shared" si="178"/>
        <v>0</v>
      </c>
      <c r="K70" s="122"/>
      <c r="L70" s="123"/>
      <c r="M70" s="124">
        <f t="shared" si="179"/>
        <v>0</v>
      </c>
      <c r="N70" s="122"/>
      <c r="O70" s="123"/>
      <c r="P70" s="124">
        <f t="shared" si="180"/>
        <v>0</v>
      </c>
      <c r="Q70" s="122"/>
      <c r="R70" s="123"/>
      <c r="S70" s="124">
        <f t="shared" si="181"/>
        <v>0</v>
      </c>
      <c r="T70" s="122"/>
      <c r="U70" s="123"/>
      <c r="V70" s="124">
        <f t="shared" si="182"/>
        <v>0</v>
      </c>
      <c r="W70" s="125">
        <f t="shared" si="183"/>
        <v>0</v>
      </c>
      <c r="X70" s="126">
        <f t="shared" si="184"/>
        <v>0</v>
      </c>
      <c r="Y70" s="126">
        <f t="shared" si="159"/>
        <v>0</v>
      </c>
      <c r="Z70" s="127" t="e">
        <f t="shared" si="160"/>
        <v>#DIV/0!</v>
      </c>
      <c r="AA70" s="128"/>
      <c r="AB70" s="130"/>
      <c r="AC70" s="130"/>
      <c r="AD70" s="130"/>
      <c r="AE70" s="130"/>
      <c r="AF70" s="130"/>
      <c r="AG70" s="130"/>
    </row>
    <row r="71" spans="1:33" ht="35.25" customHeight="1">
      <c r="A71" s="118" t="s">
        <v>77</v>
      </c>
      <c r="B71" s="326" t="s">
        <v>330</v>
      </c>
      <c r="C71" s="186" t="s">
        <v>172</v>
      </c>
      <c r="D71" s="328"/>
      <c r="E71" s="122"/>
      <c r="F71" s="123"/>
      <c r="G71" s="124">
        <f t="shared" si="177"/>
        <v>0</v>
      </c>
      <c r="H71" s="122"/>
      <c r="I71" s="123"/>
      <c r="J71" s="124">
        <f t="shared" si="178"/>
        <v>0</v>
      </c>
      <c r="K71" s="122"/>
      <c r="L71" s="123"/>
      <c r="M71" s="124">
        <f t="shared" si="179"/>
        <v>0</v>
      </c>
      <c r="N71" s="122"/>
      <c r="O71" s="123"/>
      <c r="P71" s="124">
        <f t="shared" si="180"/>
        <v>0</v>
      </c>
      <c r="Q71" s="122"/>
      <c r="R71" s="123"/>
      <c r="S71" s="124">
        <f t="shared" si="181"/>
        <v>0</v>
      </c>
      <c r="T71" s="122"/>
      <c r="U71" s="123"/>
      <c r="V71" s="124">
        <f t="shared" si="182"/>
        <v>0</v>
      </c>
      <c r="W71" s="125">
        <f t="shared" si="183"/>
        <v>0</v>
      </c>
      <c r="X71" s="126">
        <f t="shared" si="184"/>
        <v>0</v>
      </c>
      <c r="Y71" s="126">
        <f t="shared" si="159"/>
        <v>0</v>
      </c>
      <c r="Z71" s="127" t="e">
        <f t="shared" si="160"/>
        <v>#DIV/0!</v>
      </c>
      <c r="AA71" s="128"/>
      <c r="AB71" s="130"/>
      <c r="AC71" s="130"/>
      <c r="AD71" s="130"/>
      <c r="AE71" s="130"/>
      <c r="AF71" s="130"/>
      <c r="AG71" s="130"/>
    </row>
    <row r="72" spans="1:33" ht="35.25" customHeight="1">
      <c r="A72" s="118" t="s">
        <v>77</v>
      </c>
      <c r="B72" s="326" t="s">
        <v>331</v>
      </c>
      <c r="C72" s="186" t="s">
        <v>172</v>
      </c>
      <c r="D72" s="328"/>
      <c r="E72" s="122"/>
      <c r="F72" s="123"/>
      <c r="G72" s="124">
        <f t="shared" si="177"/>
        <v>0</v>
      </c>
      <c r="H72" s="122"/>
      <c r="I72" s="123"/>
      <c r="J72" s="124">
        <f t="shared" si="178"/>
        <v>0</v>
      </c>
      <c r="K72" s="122"/>
      <c r="L72" s="123"/>
      <c r="M72" s="124">
        <f t="shared" si="179"/>
        <v>0</v>
      </c>
      <c r="N72" s="122"/>
      <c r="O72" s="123"/>
      <c r="P72" s="124">
        <f t="shared" si="180"/>
        <v>0</v>
      </c>
      <c r="Q72" s="122"/>
      <c r="R72" s="123"/>
      <c r="S72" s="124">
        <f t="shared" si="181"/>
        <v>0</v>
      </c>
      <c r="T72" s="122"/>
      <c r="U72" s="123"/>
      <c r="V72" s="124">
        <f t="shared" si="182"/>
        <v>0</v>
      </c>
      <c r="W72" s="125">
        <f t="shared" si="183"/>
        <v>0</v>
      </c>
      <c r="X72" s="126">
        <f t="shared" si="184"/>
        <v>0</v>
      </c>
      <c r="Y72" s="126">
        <f t="shared" si="159"/>
        <v>0</v>
      </c>
      <c r="Z72" s="127" t="e">
        <f t="shared" si="160"/>
        <v>#DIV/0!</v>
      </c>
      <c r="AA72" s="128"/>
      <c r="AB72" s="130"/>
      <c r="AC72" s="130"/>
      <c r="AD72" s="130"/>
      <c r="AE72" s="130"/>
      <c r="AF72" s="130"/>
      <c r="AG72" s="130"/>
    </row>
    <row r="73" spans="1:33" ht="35.25" customHeight="1">
      <c r="A73" s="118" t="s">
        <v>77</v>
      </c>
      <c r="B73" s="326" t="s">
        <v>332</v>
      </c>
      <c r="C73" s="186" t="s">
        <v>172</v>
      </c>
      <c r="D73" s="328"/>
      <c r="E73" s="122"/>
      <c r="F73" s="123"/>
      <c r="G73" s="124">
        <f t="shared" si="177"/>
        <v>0</v>
      </c>
      <c r="H73" s="122"/>
      <c r="I73" s="123"/>
      <c r="J73" s="124">
        <f t="shared" si="178"/>
        <v>0</v>
      </c>
      <c r="K73" s="122"/>
      <c r="L73" s="123"/>
      <c r="M73" s="124">
        <f t="shared" si="179"/>
        <v>0</v>
      </c>
      <c r="N73" s="122"/>
      <c r="O73" s="123"/>
      <c r="P73" s="124">
        <f t="shared" si="180"/>
        <v>0</v>
      </c>
      <c r="Q73" s="122"/>
      <c r="R73" s="123"/>
      <c r="S73" s="124">
        <f t="shared" si="181"/>
        <v>0</v>
      </c>
      <c r="T73" s="122"/>
      <c r="U73" s="123"/>
      <c r="V73" s="124">
        <f t="shared" si="182"/>
        <v>0</v>
      </c>
      <c r="W73" s="125">
        <f t="shared" si="183"/>
        <v>0</v>
      </c>
      <c r="X73" s="126">
        <f t="shared" si="184"/>
        <v>0</v>
      </c>
      <c r="Y73" s="126">
        <f t="shared" si="159"/>
        <v>0</v>
      </c>
      <c r="Z73" s="127" t="e">
        <f t="shared" si="160"/>
        <v>#DIV/0!</v>
      </c>
      <c r="AA73" s="128"/>
      <c r="AB73" s="130"/>
      <c r="AC73" s="130"/>
      <c r="AD73" s="130"/>
      <c r="AE73" s="130"/>
      <c r="AF73" s="130"/>
      <c r="AG73" s="130"/>
    </row>
    <row r="74" spans="1:33" ht="35.25" customHeight="1">
      <c r="A74" s="118" t="s">
        <v>77</v>
      </c>
      <c r="B74" s="326" t="s">
        <v>333</v>
      </c>
      <c r="C74" s="186" t="s">
        <v>172</v>
      </c>
      <c r="D74" s="328"/>
      <c r="E74" s="122"/>
      <c r="F74" s="123"/>
      <c r="G74" s="124">
        <f t="shared" si="177"/>
        <v>0</v>
      </c>
      <c r="H74" s="122"/>
      <c r="I74" s="123"/>
      <c r="J74" s="124">
        <f t="shared" si="178"/>
        <v>0</v>
      </c>
      <c r="K74" s="122"/>
      <c r="L74" s="123"/>
      <c r="M74" s="124">
        <f t="shared" si="179"/>
        <v>0</v>
      </c>
      <c r="N74" s="122"/>
      <c r="O74" s="123"/>
      <c r="P74" s="124">
        <f t="shared" si="180"/>
        <v>0</v>
      </c>
      <c r="Q74" s="122"/>
      <c r="R74" s="123"/>
      <c r="S74" s="124">
        <f t="shared" si="181"/>
        <v>0</v>
      </c>
      <c r="T74" s="122"/>
      <c r="U74" s="123"/>
      <c r="V74" s="124">
        <f t="shared" si="182"/>
        <v>0</v>
      </c>
      <c r="W74" s="125">
        <f t="shared" si="183"/>
        <v>0</v>
      </c>
      <c r="X74" s="126">
        <f t="shared" si="184"/>
        <v>0</v>
      </c>
      <c r="Y74" s="126">
        <f t="shared" si="159"/>
        <v>0</v>
      </c>
      <c r="Z74" s="127" t="e">
        <f t="shared" si="160"/>
        <v>#DIV/0!</v>
      </c>
      <c r="AA74" s="128"/>
      <c r="AB74" s="130"/>
      <c r="AC74" s="130"/>
      <c r="AD74" s="130"/>
      <c r="AE74" s="130"/>
      <c r="AF74" s="130"/>
      <c r="AG74" s="130"/>
    </row>
    <row r="75" spans="1:33" ht="35.25" customHeight="1">
      <c r="A75" s="118" t="s">
        <v>77</v>
      </c>
      <c r="B75" s="326" t="s">
        <v>334</v>
      </c>
      <c r="C75" s="186" t="s">
        <v>172</v>
      </c>
      <c r="D75" s="328"/>
      <c r="E75" s="122"/>
      <c r="F75" s="123"/>
      <c r="G75" s="124">
        <f t="shared" si="177"/>
        <v>0</v>
      </c>
      <c r="H75" s="122"/>
      <c r="I75" s="123"/>
      <c r="J75" s="124">
        <f t="shared" si="178"/>
        <v>0</v>
      </c>
      <c r="K75" s="122"/>
      <c r="L75" s="123"/>
      <c r="M75" s="124">
        <f t="shared" si="179"/>
        <v>0</v>
      </c>
      <c r="N75" s="122"/>
      <c r="O75" s="123"/>
      <c r="P75" s="124">
        <f t="shared" si="180"/>
        <v>0</v>
      </c>
      <c r="Q75" s="122"/>
      <c r="R75" s="123"/>
      <c r="S75" s="124">
        <f t="shared" si="181"/>
        <v>0</v>
      </c>
      <c r="T75" s="122"/>
      <c r="U75" s="123"/>
      <c r="V75" s="124">
        <f t="shared" si="182"/>
        <v>0</v>
      </c>
      <c r="W75" s="125">
        <f t="shared" si="183"/>
        <v>0</v>
      </c>
      <c r="X75" s="126">
        <f t="shared" si="184"/>
        <v>0</v>
      </c>
      <c r="Y75" s="126">
        <f t="shared" si="159"/>
        <v>0</v>
      </c>
      <c r="Z75" s="127" t="e">
        <f t="shared" si="160"/>
        <v>#DIV/0!</v>
      </c>
      <c r="AA75" s="128"/>
      <c r="AB75" s="130"/>
      <c r="AC75" s="130"/>
      <c r="AD75" s="130"/>
      <c r="AE75" s="130"/>
      <c r="AF75" s="130"/>
      <c r="AG75" s="130"/>
    </row>
    <row r="76" spans="1:33" ht="35.25" customHeight="1">
      <c r="A76" s="118" t="s">
        <v>77</v>
      </c>
      <c r="B76" s="326" t="s">
        <v>335</v>
      </c>
      <c r="C76" s="186" t="s">
        <v>172</v>
      </c>
      <c r="D76" s="328"/>
      <c r="E76" s="122"/>
      <c r="F76" s="123"/>
      <c r="G76" s="124">
        <f t="shared" si="177"/>
        <v>0</v>
      </c>
      <c r="H76" s="122"/>
      <c r="I76" s="123"/>
      <c r="J76" s="124">
        <f t="shared" si="178"/>
        <v>0</v>
      </c>
      <c r="K76" s="122"/>
      <c r="L76" s="123"/>
      <c r="M76" s="124">
        <f t="shared" si="179"/>
        <v>0</v>
      </c>
      <c r="N76" s="122"/>
      <c r="O76" s="123"/>
      <c r="P76" s="124">
        <f t="shared" si="180"/>
        <v>0</v>
      </c>
      <c r="Q76" s="122"/>
      <c r="R76" s="123"/>
      <c r="S76" s="124">
        <f t="shared" si="181"/>
        <v>0</v>
      </c>
      <c r="T76" s="122"/>
      <c r="U76" s="123"/>
      <c r="V76" s="124">
        <f t="shared" si="182"/>
        <v>0</v>
      </c>
      <c r="W76" s="125">
        <f t="shared" si="183"/>
        <v>0</v>
      </c>
      <c r="X76" s="126">
        <f t="shared" si="184"/>
        <v>0</v>
      </c>
      <c r="Y76" s="126">
        <f t="shared" si="159"/>
        <v>0</v>
      </c>
      <c r="Z76" s="127" t="e">
        <f t="shared" si="160"/>
        <v>#DIV/0!</v>
      </c>
      <c r="AA76" s="128"/>
      <c r="AB76" s="130"/>
      <c r="AC76" s="130"/>
      <c r="AD76" s="130"/>
      <c r="AE76" s="130"/>
      <c r="AF76" s="130"/>
      <c r="AG76" s="130"/>
    </row>
    <row r="77" spans="1:33" ht="35.25" customHeight="1">
      <c r="A77" s="118" t="s">
        <v>77</v>
      </c>
      <c r="B77" s="326" t="s">
        <v>336</v>
      </c>
      <c r="C77" s="186" t="s">
        <v>172</v>
      </c>
      <c r="D77" s="328"/>
      <c r="E77" s="122"/>
      <c r="F77" s="123"/>
      <c r="G77" s="124">
        <f t="shared" si="177"/>
        <v>0</v>
      </c>
      <c r="H77" s="122"/>
      <c r="I77" s="123"/>
      <c r="J77" s="124">
        <f t="shared" si="178"/>
        <v>0</v>
      </c>
      <c r="K77" s="122"/>
      <c r="L77" s="123"/>
      <c r="M77" s="124">
        <f t="shared" si="179"/>
        <v>0</v>
      </c>
      <c r="N77" s="122"/>
      <c r="O77" s="123"/>
      <c r="P77" s="124">
        <f t="shared" si="180"/>
        <v>0</v>
      </c>
      <c r="Q77" s="122"/>
      <c r="R77" s="123"/>
      <c r="S77" s="124">
        <f t="shared" si="181"/>
        <v>0</v>
      </c>
      <c r="T77" s="122"/>
      <c r="U77" s="123"/>
      <c r="V77" s="124">
        <f t="shared" si="182"/>
        <v>0</v>
      </c>
      <c r="W77" s="125">
        <f t="shared" si="183"/>
        <v>0</v>
      </c>
      <c r="X77" s="126">
        <f t="shared" si="184"/>
        <v>0</v>
      </c>
      <c r="Y77" s="126">
        <f t="shared" si="159"/>
        <v>0</v>
      </c>
      <c r="Z77" s="127" t="e">
        <f t="shared" si="160"/>
        <v>#DIV/0!</v>
      </c>
      <c r="AA77" s="128"/>
      <c r="AB77" s="130"/>
      <c r="AC77" s="130"/>
      <c r="AD77" s="130"/>
      <c r="AE77" s="130"/>
      <c r="AF77" s="130"/>
      <c r="AG77" s="130"/>
    </row>
    <row r="78" spans="1:33" ht="35.25" customHeight="1">
      <c r="A78" s="118" t="s">
        <v>77</v>
      </c>
      <c r="B78" s="326" t="s">
        <v>337</v>
      </c>
      <c r="C78" s="186" t="s">
        <v>172</v>
      </c>
      <c r="D78" s="328"/>
      <c r="E78" s="122"/>
      <c r="F78" s="123"/>
      <c r="G78" s="124">
        <f t="shared" si="177"/>
        <v>0</v>
      </c>
      <c r="H78" s="122"/>
      <c r="I78" s="123"/>
      <c r="J78" s="124">
        <f t="shared" si="178"/>
        <v>0</v>
      </c>
      <c r="K78" s="122"/>
      <c r="L78" s="123"/>
      <c r="M78" s="124">
        <f t="shared" si="179"/>
        <v>0</v>
      </c>
      <c r="N78" s="122"/>
      <c r="O78" s="123"/>
      <c r="P78" s="124">
        <f t="shared" si="180"/>
        <v>0</v>
      </c>
      <c r="Q78" s="122"/>
      <c r="R78" s="123"/>
      <c r="S78" s="124">
        <f t="shared" si="181"/>
        <v>0</v>
      </c>
      <c r="T78" s="122"/>
      <c r="U78" s="123"/>
      <c r="V78" s="124">
        <f t="shared" si="182"/>
        <v>0</v>
      </c>
      <c r="W78" s="125">
        <f t="shared" si="183"/>
        <v>0</v>
      </c>
      <c r="X78" s="126">
        <f t="shared" si="184"/>
        <v>0</v>
      </c>
      <c r="Y78" s="126">
        <f t="shared" si="159"/>
        <v>0</v>
      </c>
      <c r="Z78" s="127" t="e">
        <f t="shared" si="160"/>
        <v>#DIV/0!</v>
      </c>
      <c r="AA78" s="128"/>
      <c r="AB78" s="130"/>
      <c r="AC78" s="130"/>
      <c r="AD78" s="130"/>
      <c r="AE78" s="130"/>
      <c r="AF78" s="130"/>
      <c r="AG78" s="130"/>
    </row>
    <row r="79" spans="1:33" ht="35.25" customHeight="1">
      <c r="A79" s="118" t="s">
        <v>77</v>
      </c>
      <c r="B79" s="326" t="s">
        <v>338</v>
      </c>
      <c r="C79" s="186" t="s">
        <v>172</v>
      </c>
      <c r="D79" s="328"/>
      <c r="E79" s="122"/>
      <c r="F79" s="123"/>
      <c r="G79" s="124">
        <f t="shared" si="177"/>
        <v>0</v>
      </c>
      <c r="H79" s="122"/>
      <c r="I79" s="123"/>
      <c r="J79" s="124">
        <f t="shared" si="178"/>
        <v>0</v>
      </c>
      <c r="K79" s="122"/>
      <c r="L79" s="123"/>
      <c r="M79" s="124">
        <f t="shared" si="179"/>
        <v>0</v>
      </c>
      <c r="N79" s="122"/>
      <c r="O79" s="123"/>
      <c r="P79" s="124">
        <f t="shared" si="180"/>
        <v>0</v>
      </c>
      <c r="Q79" s="122"/>
      <c r="R79" s="123"/>
      <c r="S79" s="124">
        <f t="shared" si="181"/>
        <v>0</v>
      </c>
      <c r="T79" s="122"/>
      <c r="U79" s="123"/>
      <c r="V79" s="124">
        <f t="shared" si="182"/>
        <v>0</v>
      </c>
      <c r="W79" s="125">
        <f t="shared" si="183"/>
        <v>0</v>
      </c>
      <c r="X79" s="126">
        <f t="shared" si="184"/>
        <v>0</v>
      </c>
      <c r="Y79" s="126">
        <f t="shared" si="159"/>
        <v>0</v>
      </c>
      <c r="Z79" s="127" t="e">
        <f t="shared" si="160"/>
        <v>#DIV/0!</v>
      </c>
      <c r="AA79" s="128"/>
      <c r="AB79" s="130"/>
      <c r="AC79" s="130"/>
      <c r="AD79" s="130"/>
      <c r="AE79" s="130"/>
      <c r="AF79" s="130"/>
      <c r="AG79" s="130"/>
    </row>
    <row r="80" spans="1:33" ht="30" customHeight="1">
      <c r="A80" s="118" t="s">
        <v>77</v>
      </c>
      <c r="B80" s="326" t="s">
        <v>339</v>
      </c>
      <c r="C80" s="186" t="s">
        <v>172</v>
      </c>
      <c r="D80" s="328"/>
      <c r="E80" s="122"/>
      <c r="F80" s="123"/>
      <c r="G80" s="124">
        <f t="shared" si="177"/>
        <v>0</v>
      </c>
      <c r="H80" s="122"/>
      <c r="I80" s="123"/>
      <c r="J80" s="124">
        <f t="shared" si="178"/>
        <v>0</v>
      </c>
      <c r="K80" s="122"/>
      <c r="L80" s="123"/>
      <c r="M80" s="124">
        <f t="shared" si="179"/>
        <v>0</v>
      </c>
      <c r="N80" s="122"/>
      <c r="O80" s="123"/>
      <c r="P80" s="124">
        <f t="shared" si="180"/>
        <v>0</v>
      </c>
      <c r="Q80" s="122"/>
      <c r="R80" s="123"/>
      <c r="S80" s="124">
        <f t="shared" si="181"/>
        <v>0</v>
      </c>
      <c r="T80" s="122"/>
      <c r="U80" s="123"/>
      <c r="V80" s="124">
        <f t="shared" si="182"/>
        <v>0</v>
      </c>
      <c r="W80" s="125">
        <f t="shared" si="183"/>
        <v>0</v>
      </c>
      <c r="X80" s="126">
        <f t="shared" si="184"/>
        <v>0</v>
      </c>
      <c r="Y80" s="126">
        <f t="shared" si="159"/>
        <v>0</v>
      </c>
      <c r="Z80" s="127" t="e">
        <f t="shared" si="160"/>
        <v>#DIV/0!</v>
      </c>
      <c r="AA80" s="128"/>
      <c r="AB80" s="130"/>
      <c r="AC80" s="130"/>
      <c r="AD80" s="130"/>
      <c r="AE80" s="130"/>
      <c r="AF80" s="130"/>
      <c r="AG80" s="130"/>
    </row>
    <row r="81" spans="1:33" ht="30" customHeight="1">
      <c r="A81" s="131" t="s">
        <v>77</v>
      </c>
      <c r="B81" s="327" t="s">
        <v>340</v>
      </c>
      <c r="C81" s="186" t="s">
        <v>172</v>
      </c>
      <c r="D81" s="328"/>
      <c r="E81" s="134"/>
      <c r="F81" s="135"/>
      <c r="G81" s="124">
        <f t="shared" si="177"/>
        <v>0</v>
      </c>
      <c r="H81" s="134"/>
      <c r="I81" s="135"/>
      <c r="J81" s="124">
        <f t="shared" si="178"/>
        <v>0</v>
      </c>
      <c r="K81" s="134"/>
      <c r="L81" s="135"/>
      <c r="M81" s="136">
        <f t="shared" si="179"/>
        <v>0</v>
      </c>
      <c r="N81" s="134"/>
      <c r="O81" s="135"/>
      <c r="P81" s="136">
        <f t="shared" si="180"/>
        <v>0</v>
      </c>
      <c r="Q81" s="134"/>
      <c r="R81" s="135"/>
      <c r="S81" s="136">
        <f t="shared" si="181"/>
        <v>0</v>
      </c>
      <c r="T81" s="134"/>
      <c r="U81" s="135"/>
      <c r="V81" s="124">
        <f t="shared" si="182"/>
        <v>0</v>
      </c>
      <c r="W81" s="137">
        <f t="shared" si="183"/>
        <v>0</v>
      </c>
      <c r="X81" s="126">
        <f t="shared" si="184"/>
        <v>0</v>
      </c>
      <c r="Y81" s="126">
        <f t="shared" si="159"/>
        <v>0</v>
      </c>
      <c r="Z81" s="127" t="e">
        <f t="shared" si="160"/>
        <v>#DIV/0!</v>
      </c>
      <c r="AA81" s="138"/>
      <c r="AB81" s="130"/>
      <c r="AC81" s="130"/>
      <c r="AD81" s="130"/>
      <c r="AE81" s="130"/>
      <c r="AF81" s="130"/>
      <c r="AG81" s="130"/>
    </row>
    <row r="82" spans="1:33" ht="30" customHeight="1">
      <c r="A82" s="107" t="s">
        <v>74</v>
      </c>
      <c r="B82" s="154" t="s">
        <v>160</v>
      </c>
      <c r="C82" s="152" t="s">
        <v>161</v>
      </c>
      <c r="D82" s="140"/>
      <c r="E82" s="141">
        <f>SUM(E83:E85)</f>
        <v>0</v>
      </c>
      <c r="F82" s="142"/>
      <c r="G82" s="143">
        <f t="shared" ref="G82:H82" si="185">SUM(G83:G85)</f>
        <v>0</v>
      </c>
      <c r="H82" s="141">
        <f t="shared" si="185"/>
        <v>0</v>
      </c>
      <c r="I82" s="142"/>
      <c r="J82" s="143">
        <f t="shared" ref="J82:K82" si="186">SUM(J83:J85)</f>
        <v>0</v>
      </c>
      <c r="K82" s="141">
        <f t="shared" si="186"/>
        <v>0</v>
      </c>
      <c r="L82" s="142"/>
      <c r="M82" s="143">
        <f t="shared" ref="M82:N82" si="187">SUM(M83:M85)</f>
        <v>0</v>
      </c>
      <c r="N82" s="141">
        <f t="shared" si="187"/>
        <v>0</v>
      </c>
      <c r="O82" s="142"/>
      <c r="P82" s="143">
        <f t="shared" ref="P82:Q82" si="188">SUM(P83:P85)</f>
        <v>0</v>
      </c>
      <c r="Q82" s="141">
        <f t="shared" si="188"/>
        <v>0</v>
      </c>
      <c r="R82" s="142"/>
      <c r="S82" s="143">
        <f t="shared" ref="S82:T82" si="189">SUM(S83:S85)</f>
        <v>0</v>
      </c>
      <c r="T82" s="141">
        <f t="shared" si="189"/>
        <v>0</v>
      </c>
      <c r="U82" s="142"/>
      <c r="V82" s="143">
        <f t="shared" ref="V82:X82" si="190">SUM(V83:V85)</f>
        <v>0</v>
      </c>
      <c r="W82" s="143">
        <f t="shared" si="190"/>
        <v>0</v>
      </c>
      <c r="X82" s="143">
        <f t="shared" si="190"/>
        <v>0</v>
      </c>
      <c r="Y82" s="143">
        <f t="shared" si="159"/>
        <v>0</v>
      </c>
      <c r="Z82" s="143" t="e">
        <f t="shared" si="160"/>
        <v>#DIV/0!</v>
      </c>
      <c r="AA82" s="145"/>
      <c r="AB82" s="117"/>
      <c r="AC82" s="117"/>
      <c r="AD82" s="117"/>
      <c r="AE82" s="117"/>
      <c r="AF82" s="117"/>
      <c r="AG82" s="117"/>
    </row>
    <row r="83" spans="1:33" ht="30" customHeight="1">
      <c r="A83" s="118" t="s">
        <v>77</v>
      </c>
      <c r="B83" s="119" t="s">
        <v>162</v>
      </c>
      <c r="C83" s="200" t="s">
        <v>163</v>
      </c>
      <c r="D83" s="201" t="s">
        <v>164</v>
      </c>
      <c r="E83" s="122"/>
      <c r="F83" s="123"/>
      <c r="G83" s="124">
        <f t="shared" ref="G83:G85" si="191">E83*F83</f>
        <v>0</v>
      </c>
      <c r="H83" s="122"/>
      <c r="I83" s="123"/>
      <c r="J83" s="124">
        <f t="shared" ref="J83:J85" si="192">H83*I83</f>
        <v>0</v>
      </c>
      <c r="K83" s="122"/>
      <c r="L83" s="123"/>
      <c r="M83" s="124">
        <f t="shared" ref="M83:M85" si="193">K83*L83</f>
        <v>0</v>
      </c>
      <c r="N83" s="122"/>
      <c r="O83" s="123"/>
      <c r="P83" s="124">
        <f t="shared" ref="P83:P85" si="194">N83*O83</f>
        <v>0</v>
      </c>
      <c r="Q83" s="122"/>
      <c r="R83" s="123"/>
      <c r="S83" s="124">
        <f t="shared" ref="S83:S85" si="195">Q83*R83</f>
        <v>0</v>
      </c>
      <c r="T83" s="122"/>
      <c r="U83" s="123"/>
      <c r="V83" s="124">
        <f t="shared" ref="V83:V85" si="196">T83*U83</f>
        <v>0</v>
      </c>
      <c r="W83" s="125">
        <f t="shared" ref="W83:W85" si="197">G83+M83+S83</f>
        <v>0</v>
      </c>
      <c r="X83" s="126">
        <f t="shared" ref="X83:X85" si="198">J83+P83+V83</f>
        <v>0</v>
      </c>
      <c r="Y83" s="126">
        <f t="shared" si="159"/>
        <v>0</v>
      </c>
      <c r="Z83" s="127" t="e">
        <f t="shared" si="160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>
      <c r="A84" s="118" t="s">
        <v>77</v>
      </c>
      <c r="B84" s="119" t="s">
        <v>165</v>
      </c>
      <c r="C84" s="200" t="s">
        <v>166</v>
      </c>
      <c r="D84" s="201" t="s">
        <v>164</v>
      </c>
      <c r="E84" s="122"/>
      <c r="F84" s="123"/>
      <c r="G84" s="124">
        <f t="shared" si="191"/>
        <v>0</v>
      </c>
      <c r="H84" s="122"/>
      <c r="I84" s="123"/>
      <c r="J84" s="124">
        <f t="shared" si="192"/>
        <v>0</v>
      </c>
      <c r="K84" s="122"/>
      <c r="L84" s="123"/>
      <c r="M84" s="124">
        <f t="shared" si="193"/>
        <v>0</v>
      </c>
      <c r="N84" s="122"/>
      <c r="O84" s="123"/>
      <c r="P84" s="124">
        <f t="shared" si="194"/>
        <v>0</v>
      </c>
      <c r="Q84" s="122"/>
      <c r="R84" s="123"/>
      <c r="S84" s="124">
        <f t="shared" si="195"/>
        <v>0</v>
      </c>
      <c r="T84" s="122"/>
      <c r="U84" s="123"/>
      <c r="V84" s="124">
        <f t="shared" si="196"/>
        <v>0</v>
      </c>
      <c r="W84" s="125">
        <f t="shared" si="197"/>
        <v>0</v>
      </c>
      <c r="X84" s="126">
        <f t="shared" si="198"/>
        <v>0</v>
      </c>
      <c r="Y84" s="126">
        <f t="shared" si="159"/>
        <v>0</v>
      </c>
      <c r="Z84" s="127" t="e">
        <f t="shared" si="160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>
      <c r="A85" s="131" t="s">
        <v>77</v>
      </c>
      <c r="B85" s="153" t="s">
        <v>167</v>
      </c>
      <c r="C85" s="202" t="s">
        <v>168</v>
      </c>
      <c r="D85" s="203" t="s">
        <v>164</v>
      </c>
      <c r="E85" s="134"/>
      <c r="F85" s="135"/>
      <c r="G85" s="136">
        <f t="shared" si="191"/>
        <v>0</v>
      </c>
      <c r="H85" s="134"/>
      <c r="I85" s="135"/>
      <c r="J85" s="136">
        <f t="shared" si="192"/>
        <v>0</v>
      </c>
      <c r="K85" s="134"/>
      <c r="L85" s="135"/>
      <c r="M85" s="136">
        <f t="shared" si="193"/>
        <v>0</v>
      </c>
      <c r="N85" s="134"/>
      <c r="O85" s="135"/>
      <c r="P85" s="136">
        <f t="shared" si="194"/>
        <v>0</v>
      </c>
      <c r="Q85" s="134"/>
      <c r="R85" s="135"/>
      <c r="S85" s="136">
        <f t="shared" si="195"/>
        <v>0</v>
      </c>
      <c r="T85" s="134"/>
      <c r="U85" s="135"/>
      <c r="V85" s="136">
        <f t="shared" si="196"/>
        <v>0</v>
      </c>
      <c r="W85" s="137">
        <f t="shared" si="197"/>
        <v>0</v>
      </c>
      <c r="X85" s="126">
        <f t="shared" si="198"/>
        <v>0</v>
      </c>
      <c r="Y85" s="126">
        <f t="shared" si="159"/>
        <v>0</v>
      </c>
      <c r="Z85" s="127" t="e">
        <f t="shared" si="160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>
      <c r="A86" s="107" t="s">
        <v>74</v>
      </c>
      <c r="B86" s="154" t="s">
        <v>169</v>
      </c>
      <c r="C86" s="152" t="s">
        <v>170</v>
      </c>
      <c r="D86" s="140"/>
      <c r="E86" s="141">
        <f>SUM(E87:E89)</f>
        <v>0</v>
      </c>
      <c r="F86" s="142"/>
      <c r="G86" s="143">
        <f t="shared" ref="G86:H86" si="199">SUM(G87:G89)</f>
        <v>0</v>
      </c>
      <c r="H86" s="141">
        <f t="shared" si="199"/>
        <v>0</v>
      </c>
      <c r="I86" s="142"/>
      <c r="J86" s="143">
        <f t="shared" ref="J86:K86" si="200">SUM(J87:J89)</f>
        <v>0</v>
      </c>
      <c r="K86" s="141">
        <f t="shared" si="200"/>
        <v>0</v>
      </c>
      <c r="L86" s="142"/>
      <c r="M86" s="143">
        <f t="shared" ref="M86:N86" si="201">SUM(M87:M89)</f>
        <v>0</v>
      </c>
      <c r="N86" s="141">
        <f t="shared" si="201"/>
        <v>0</v>
      </c>
      <c r="O86" s="142"/>
      <c r="P86" s="143">
        <f t="shared" ref="P86:Q86" si="202">SUM(P87:P89)</f>
        <v>0</v>
      </c>
      <c r="Q86" s="141">
        <f t="shared" si="202"/>
        <v>0</v>
      </c>
      <c r="R86" s="142"/>
      <c r="S86" s="143">
        <f t="shared" ref="S86:T86" si="203">SUM(S87:S89)</f>
        <v>0</v>
      </c>
      <c r="T86" s="141">
        <f t="shared" si="203"/>
        <v>0</v>
      </c>
      <c r="U86" s="142"/>
      <c r="V86" s="143">
        <f t="shared" ref="V86:X86" si="204">SUM(V87:V89)</f>
        <v>0</v>
      </c>
      <c r="W86" s="143">
        <f t="shared" si="204"/>
        <v>0</v>
      </c>
      <c r="X86" s="143">
        <f t="shared" si="204"/>
        <v>0</v>
      </c>
      <c r="Y86" s="143">
        <f t="shared" si="159"/>
        <v>0</v>
      </c>
      <c r="Z86" s="143" t="e">
        <f t="shared" si="160"/>
        <v>#DIV/0!</v>
      </c>
      <c r="AA86" s="145"/>
      <c r="AB86" s="117"/>
      <c r="AC86" s="117"/>
      <c r="AD86" s="117"/>
      <c r="AE86" s="117"/>
      <c r="AF86" s="117"/>
      <c r="AG86" s="117"/>
    </row>
    <row r="87" spans="1:33" ht="30" customHeight="1">
      <c r="A87" s="118" t="s">
        <v>77</v>
      </c>
      <c r="B87" s="119" t="s">
        <v>171</v>
      </c>
      <c r="C87" s="186" t="s">
        <v>172</v>
      </c>
      <c r="D87" s="201" t="s">
        <v>111</v>
      </c>
      <c r="E87" s="122"/>
      <c r="F87" s="123"/>
      <c r="G87" s="124">
        <f t="shared" ref="G87:G89" si="205">E87*F87</f>
        <v>0</v>
      </c>
      <c r="H87" s="122"/>
      <c r="I87" s="123"/>
      <c r="J87" s="124">
        <f t="shared" ref="J87:J89" si="206">H87*I87</f>
        <v>0</v>
      </c>
      <c r="K87" s="122"/>
      <c r="L87" s="123"/>
      <c r="M87" s="124">
        <f t="shared" ref="M87:M89" si="207">K87*L87</f>
        <v>0</v>
      </c>
      <c r="N87" s="122"/>
      <c r="O87" s="123"/>
      <c r="P87" s="124">
        <f t="shared" ref="P87:P89" si="208">N87*O87</f>
        <v>0</v>
      </c>
      <c r="Q87" s="122"/>
      <c r="R87" s="123"/>
      <c r="S87" s="124">
        <f t="shared" ref="S87:S89" si="209">Q87*R87</f>
        <v>0</v>
      </c>
      <c r="T87" s="122"/>
      <c r="U87" s="123"/>
      <c r="V87" s="124">
        <f t="shared" ref="V87:V89" si="210">T87*U87</f>
        <v>0</v>
      </c>
      <c r="W87" s="125">
        <f t="shared" ref="W87:W89" si="211">G87+M87+S87</f>
        <v>0</v>
      </c>
      <c r="X87" s="126">
        <f t="shared" ref="X87:X89" si="212">J87+P87+V87</f>
        <v>0</v>
      </c>
      <c r="Y87" s="126">
        <f t="shared" si="159"/>
        <v>0</v>
      </c>
      <c r="Z87" s="127" t="e">
        <f t="shared" si="160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>
      <c r="A88" s="118" t="s">
        <v>77</v>
      </c>
      <c r="B88" s="119" t="s">
        <v>173</v>
      </c>
      <c r="C88" s="186" t="s">
        <v>172</v>
      </c>
      <c r="D88" s="201" t="s">
        <v>111</v>
      </c>
      <c r="E88" s="122"/>
      <c r="F88" s="123"/>
      <c r="G88" s="124">
        <f t="shared" si="205"/>
        <v>0</v>
      </c>
      <c r="H88" s="122"/>
      <c r="I88" s="123"/>
      <c r="J88" s="124">
        <f t="shared" si="206"/>
        <v>0</v>
      </c>
      <c r="K88" s="122"/>
      <c r="L88" s="123"/>
      <c r="M88" s="124">
        <f t="shared" si="207"/>
        <v>0</v>
      </c>
      <c r="N88" s="122"/>
      <c r="O88" s="123"/>
      <c r="P88" s="124">
        <f t="shared" si="208"/>
        <v>0</v>
      </c>
      <c r="Q88" s="122"/>
      <c r="R88" s="123"/>
      <c r="S88" s="124">
        <f t="shared" si="209"/>
        <v>0</v>
      </c>
      <c r="T88" s="122"/>
      <c r="U88" s="123"/>
      <c r="V88" s="124">
        <f t="shared" si="210"/>
        <v>0</v>
      </c>
      <c r="W88" s="125">
        <f t="shared" si="211"/>
        <v>0</v>
      </c>
      <c r="X88" s="126">
        <f t="shared" si="212"/>
        <v>0</v>
      </c>
      <c r="Y88" s="126">
        <f t="shared" si="159"/>
        <v>0</v>
      </c>
      <c r="Z88" s="127" t="e">
        <f t="shared" si="160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>
      <c r="A89" s="131" t="s">
        <v>77</v>
      </c>
      <c r="B89" s="132" t="s">
        <v>174</v>
      </c>
      <c r="C89" s="162" t="s">
        <v>172</v>
      </c>
      <c r="D89" s="203" t="s">
        <v>111</v>
      </c>
      <c r="E89" s="134"/>
      <c r="F89" s="135"/>
      <c r="G89" s="136">
        <f t="shared" si="205"/>
        <v>0</v>
      </c>
      <c r="H89" s="134"/>
      <c r="I89" s="135"/>
      <c r="J89" s="136">
        <f t="shared" si="206"/>
        <v>0</v>
      </c>
      <c r="K89" s="134"/>
      <c r="L89" s="135"/>
      <c r="M89" s="136">
        <f t="shared" si="207"/>
        <v>0</v>
      </c>
      <c r="N89" s="134"/>
      <c r="O89" s="135"/>
      <c r="P89" s="136">
        <f t="shared" si="208"/>
        <v>0</v>
      </c>
      <c r="Q89" s="134"/>
      <c r="R89" s="135"/>
      <c r="S89" s="136">
        <f t="shared" si="209"/>
        <v>0</v>
      </c>
      <c r="T89" s="134"/>
      <c r="U89" s="135"/>
      <c r="V89" s="136">
        <f t="shared" si="210"/>
        <v>0</v>
      </c>
      <c r="W89" s="137">
        <f t="shared" si="211"/>
        <v>0</v>
      </c>
      <c r="X89" s="126">
        <f t="shared" si="212"/>
        <v>0</v>
      </c>
      <c r="Y89" s="126">
        <f t="shared" si="159"/>
        <v>0</v>
      </c>
      <c r="Z89" s="127" t="e">
        <f t="shared" si="160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>
      <c r="A90" s="107" t="s">
        <v>74</v>
      </c>
      <c r="B90" s="154" t="s">
        <v>175</v>
      </c>
      <c r="C90" s="152" t="s">
        <v>176</v>
      </c>
      <c r="D90" s="140"/>
      <c r="E90" s="141">
        <f>SUM(E91:E93)</f>
        <v>0</v>
      </c>
      <c r="F90" s="142"/>
      <c r="G90" s="143">
        <f t="shared" ref="G90:H90" si="213">SUM(G91:G93)</f>
        <v>0</v>
      </c>
      <c r="H90" s="141">
        <f t="shared" si="213"/>
        <v>0</v>
      </c>
      <c r="I90" s="142"/>
      <c r="J90" s="143">
        <f t="shared" ref="J90:K90" si="214">SUM(J91:J93)</f>
        <v>0</v>
      </c>
      <c r="K90" s="141">
        <f t="shared" si="214"/>
        <v>0</v>
      </c>
      <c r="L90" s="142"/>
      <c r="M90" s="143">
        <f t="shared" ref="M90:N90" si="215">SUM(M91:M93)</f>
        <v>0</v>
      </c>
      <c r="N90" s="141">
        <f t="shared" si="215"/>
        <v>0</v>
      </c>
      <c r="O90" s="142"/>
      <c r="P90" s="143">
        <f t="shared" ref="P90:Q90" si="216">SUM(P91:P93)</f>
        <v>0</v>
      </c>
      <c r="Q90" s="141">
        <f t="shared" si="216"/>
        <v>0</v>
      </c>
      <c r="R90" s="142"/>
      <c r="S90" s="143">
        <f t="shared" ref="S90:T90" si="217">SUM(S91:S93)</f>
        <v>0</v>
      </c>
      <c r="T90" s="141">
        <f t="shared" si="217"/>
        <v>0</v>
      </c>
      <c r="U90" s="142"/>
      <c r="V90" s="143">
        <f t="shared" ref="V90:X90" si="218">SUM(V91:V93)</f>
        <v>0</v>
      </c>
      <c r="W90" s="143">
        <f t="shared" si="218"/>
        <v>0</v>
      </c>
      <c r="X90" s="143">
        <f t="shared" si="218"/>
        <v>0</v>
      </c>
      <c r="Y90" s="143">
        <f t="shared" si="159"/>
        <v>0</v>
      </c>
      <c r="Z90" s="143" t="e">
        <f t="shared" si="160"/>
        <v>#DIV/0!</v>
      </c>
      <c r="AA90" s="145"/>
      <c r="AB90" s="117"/>
      <c r="AC90" s="117"/>
      <c r="AD90" s="117"/>
      <c r="AE90" s="117"/>
      <c r="AF90" s="117"/>
      <c r="AG90" s="117"/>
    </row>
    <row r="91" spans="1:33" ht="30" customHeight="1">
      <c r="A91" s="118" t="s">
        <v>77</v>
      </c>
      <c r="B91" s="119" t="s">
        <v>177</v>
      </c>
      <c r="C91" s="186" t="s">
        <v>172</v>
      </c>
      <c r="D91" s="201" t="s">
        <v>111</v>
      </c>
      <c r="E91" s="122"/>
      <c r="F91" s="123"/>
      <c r="G91" s="124">
        <f t="shared" ref="G91:G93" si="219">E91*F91</f>
        <v>0</v>
      </c>
      <c r="H91" s="122"/>
      <c r="I91" s="123"/>
      <c r="J91" s="124">
        <f t="shared" ref="J91:J93" si="220">H91*I91</f>
        <v>0</v>
      </c>
      <c r="K91" s="122"/>
      <c r="L91" s="123"/>
      <c r="M91" s="124">
        <f t="shared" ref="M91:M93" si="221">K91*L91</f>
        <v>0</v>
      </c>
      <c r="N91" s="122"/>
      <c r="O91" s="123"/>
      <c r="P91" s="124">
        <f t="shared" ref="P91:P93" si="222">N91*O91</f>
        <v>0</v>
      </c>
      <c r="Q91" s="122"/>
      <c r="R91" s="123"/>
      <c r="S91" s="124">
        <f t="shared" ref="S91:S93" si="223">Q91*R91</f>
        <v>0</v>
      </c>
      <c r="T91" s="122"/>
      <c r="U91" s="123"/>
      <c r="V91" s="124">
        <f t="shared" ref="V91:V93" si="224">T91*U91</f>
        <v>0</v>
      </c>
      <c r="W91" s="125">
        <f t="shared" ref="W91:W93" si="225">G91+M91+S91</f>
        <v>0</v>
      </c>
      <c r="X91" s="126">
        <f t="shared" ref="X91:X93" si="226">J91+P91+V91</f>
        <v>0</v>
      </c>
      <c r="Y91" s="126">
        <f t="shared" si="159"/>
        <v>0</v>
      </c>
      <c r="Z91" s="127" t="e">
        <f t="shared" si="160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>
      <c r="A92" s="118" t="s">
        <v>77</v>
      </c>
      <c r="B92" s="119" t="s">
        <v>178</v>
      </c>
      <c r="C92" s="186" t="s">
        <v>172</v>
      </c>
      <c r="D92" s="201" t="s">
        <v>111</v>
      </c>
      <c r="E92" s="122"/>
      <c r="F92" s="123"/>
      <c r="G92" s="124">
        <f t="shared" si="219"/>
        <v>0</v>
      </c>
      <c r="H92" s="122"/>
      <c r="I92" s="123"/>
      <c r="J92" s="124">
        <f t="shared" si="220"/>
        <v>0</v>
      </c>
      <c r="K92" s="122"/>
      <c r="L92" s="123"/>
      <c r="M92" s="124">
        <f t="shared" si="221"/>
        <v>0</v>
      </c>
      <c r="N92" s="122"/>
      <c r="O92" s="123"/>
      <c r="P92" s="124">
        <f t="shared" si="222"/>
        <v>0</v>
      </c>
      <c r="Q92" s="122"/>
      <c r="R92" s="123"/>
      <c r="S92" s="124">
        <f t="shared" si="223"/>
        <v>0</v>
      </c>
      <c r="T92" s="122"/>
      <c r="U92" s="123"/>
      <c r="V92" s="124">
        <f t="shared" si="224"/>
        <v>0</v>
      </c>
      <c r="W92" s="125">
        <f t="shared" si="225"/>
        <v>0</v>
      </c>
      <c r="X92" s="126">
        <f t="shared" si="226"/>
        <v>0</v>
      </c>
      <c r="Y92" s="126">
        <f t="shared" si="159"/>
        <v>0</v>
      </c>
      <c r="Z92" s="127" t="e">
        <f t="shared" si="160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>
      <c r="A93" s="131" t="s">
        <v>77</v>
      </c>
      <c r="B93" s="153" t="s">
        <v>179</v>
      </c>
      <c r="C93" s="162" t="s">
        <v>172</v>
      </c>
      <c r="D93" s="203" t="s">
        <v>111</v>
      </c>
      <c r="E93" s="134"/>
      <c r="F93" s="135"/>
      <c r="G93" s="136">
        <f t="shared" si="219"/>
        <v>0</v>
      </c>
      <c r="H93" s="134"/>
      <c r="I93" s="135"/>
      <c r="J93" s="136">
        <f t="shared" si="220"/>
        <v>0</v>
      </c>
      <c r="K93" s="134"/>
      <c r="L93" s="135"/>
      <c r="M93" s="136">
        <f t="shared" si="221"/>
        <v>0</v>
      </c>
      <c r="N93" s="134"/>
      <c r="O93" s="135"/>
      <c r="P93" s="136">
        <f t="shared" si="222"/>
        <v>0</v>
      </c>
      <c r="Q93" s="134"/>
      <c r="R93" s="135"/>
      <c r="S93" s="136">
        <f t="shared" si="223"/>
        <v>0</v>
      </c>
      <c r="T93" s="134"/>
      <c r="U93" s="135"/>
      <c r="V93" s="136">
        <f t="shared" si="224"/>
        <v>0</v>
      </c>
      <c r="W93" s="137">
        <f t="shared" si="225"/>
        <v>0</v>
      </c>
      <c r="X93" s="126">
        <f t="shared" si="226"/>
        <v>0</v>
      </c>
      <c r="Y93" s="164">
        <f t="shared" si="159"/>
        <v>0</v>
      </c>
      <c r="Z93" s="127" t="e">
        <f t="shared" si="160"/>
        <v>#DIV/0!</v>
      </c>
      <c r="AA93" s="138"/>
      <c r="AB93" s="130"/>
      <c r="AC93" s="130"/>
      <c r="AD93" s="130"/>
      <c r="AE93" s="130"/>
      <c r="AF93" s="130"/>
      <c r="AG93" s="130"/>
    </row>
    <row r="94" spans="1:33" ht="30" customHeight="1">
      <c r="A94" s="165" t="s">
        <v>180</v>
      </c>
      <c r="B94" s="166"/>
      <c r="C94" s="167"/>
      <c r="D94" s="168"/>
      <c r="E94" s="172">
        <f>E90+E86+E82+E66+E62</f>
        <v>0</v>
      </c>
      <c r="F94" s="188"/>
      <c r="G94" s="171">
        <f t="shared" ref="G94:H94" si="227">G90+G86+G82+G66+G62</f>
        <v>0</v>
      </c>
      <c r="H94" s="172">
        <f t="shared" si="227"/>
        <v>0</v>
      </c>
      <c r="I94" s="188"/>
      <c r="J94" s="171">
        <f t="shared" ref="J94:K94" si="228">J90+J86+J82+J66+J62</f>
        <v>0</v>
      </c>
      <c r="K94" s="189">
        <f t="shared" si="228"/>
        <v>0</v>
      </c>
      <c r="L94" s="188"/>
      <c r="M94" s="171">
        <f t="shared" ref="M94:N94" si="229">M90+M86+M82+M66+M62</f>
        <v>0</v>
      </c>
      <c r="N94" s="189">
        <f t="shared" si="229"/>
        <v>0</v>
      </c>
      <c r="O94" s="188"/>
      <c r="P94" s="171">
        <f t="shared" ref="P94:Q94" si="230">P90+P86+P82+P66+P62</f>
        <v>0</v>
      </c>
      <c r="Q94" s="189">
        <f t="shared" si="230"/>
        <v>0</v>
      </c>
      <c r="R94" s="188"/>
      <c r="S94" s="171">
        <f t="shared" ref="S94:T94" si="231">S90+S86+S82+S66+S62</f>
        <v>0</v>
      </c>
      <c r="T94" s="189">
        <f t="shared" si="231"/>
        <v>0</v>
      </c>
      <c r="U94" s="188"/>
      <c r="V94" s="171">
        <f t="shared" ref="V94:X94" si="232">V90+V86+V82+V66+V62</f>
        <v>0</v>
      </c>
      <c r="W94" s="190">
        <f t="shared" si="232"/>
        <v>0</v>
      </c>
      <c r="X94" s="204">
        <f t="shared" si="232"/>
        <v>0</v>
      </c>
      <c r="Y94" s="205">
        <f t="shared" si="159"/>
        <v>0</v>
      </c>
      <c r="Z94" s="205" t="e">
        <f t="shared" si="160"/>
        <v>#DIV/0!</v>
      </c>
      <c r="AA94" s="176"/>
      <c r="AB94" s="7"/>
      <c r="AC94" s="7"/>
      <c r="AD94" s="7"/>
      <c r="AE94" s="7"/>
      <c r="AF94" s="7"/>
      <c r="AG94" s="7"/>
    </row>
    <row r="95" spans="1:33" ht="30" customHeight="1">
      <c r="A95" s="206" t="s">
        <v>72</v>
      </c>
      <c r="B95" s="207">
        <v>5</v>
      </c>
      <c r="C95" s="208" t="s">
        <v>181</v>
      </c>
      <c r="D95" s="103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09"/>
      <c r="Z95" s="105"/>
      <c r="AA95" s="106"/>
      <c r="AB95" s="7"/>
      <c r="AC95" s="7"/>
      <c r="AD95" s="7"/>
      <c r="AE95" s="7"/>
      <c r="AF95" s="7"/>
      <c r="AG95" s="7"/>
    </row>
    <row r="96" spans="1:33" ht="30" customHeight="1">
      <c r="A96" s="107" t="s">
        <v>74</v>
      </c>
      <c r="B96" s="154" t="s">
        <v>182</v>
      </c>
      <c r="C96" s="139" t="s">
        <v>183</v>
      </c>
      <c r="D96" s="140"/>
      <c r="E96" s="141">
        <f>SUM(E97:E99)</f>
        <v>0</v>
      </c>
      <c r="F96" s="142"/>
      <c r="G96" s="143">
        <f t="shared" ref="G96:H96" si="233">SUM(G97:G99)</f>
        <v>0</v>
      </c>
      <c r="H96" s="141">
        <f t="shared" si="233"/>
        <v>0</v>
      </c>
      <c r="I96" s="142"/>
      <c r="J96" s="143">
        <f t="shared" ref="J96:K96" si="234">SUM(J97:J99)</f>
        <v>0</v>
      </c>
      <c r="K96" s="141">
        <f t="shared" si="234"/>
        <v>0</v>
      </c>
      <c r="L96" s="142"/>
      <c r="M96" s="143">
        <f t="shared" ref="M96:N96" si="235">SUM(M97:M99)</f>
        <v>0</v>
      </c>
      <c r="N96" s="141">
        <f t="shared" si="235"/>
        <v>0</v>
      </c>
      <c r="O96" s="142"/>
      <c r="P96" s="143">
        <f t="shared" ref="P96:Q96" si="236">SUM(P97:P99)</f>
        <v>0</v>
      </c>
      <c r="Q96" s="141">
        <f t="shared" si="236"/>
        <v>0</v>
      </c>
      <c r="R96" s="142"/>
      <c r="S96" s="143">
        <f t="shared" ref="S96:T96" si="237">SUM(S97:S99)</f>
        <v>0</v>
      </c>
      <c r="T96" s="141">
        <f t="shared" si="237"/>
        <v>0</v>
      </c>
      <c r="U96" s="142"/>
      <c r="V96" s="143">
        <f t="shared" ref="V96:X96" si="238">SUM(V97:V99)</f>
        <v>0</v>
      </c>
      <c r="W96" s="210">
        <f t="shared" si="238"/>
        <v>0</v>
      </c>
      <c r="X96" s="210">
        <f t="shared" si="238"/>
        <v>0</v>
      </c>
      <c r="Y96" s="210">
        <f t="shared" ref="Y96:Y108" si="239">W96-X96</f>
        <v>0</v>
      </c>
      <c r="Z96" s="115" t="e">
        <f t="shared" ref="Z96:Z108" si="240">Y96/W96</f>
        <v>#DIV/0!</v>
      </c>
      <c r="AA96" s="145"/>
      <c r="AB96" s="130"/>
      <c r="AC96" s="130"/>
      <c r="AD96" s="130"/>
      <c r="AE96" s="130"/>
      <c r="AF96" s="130"/>
      <c r="AG96" s="130"/>
    </row>
    <row r="97" spans="1:33" ht="30" customHeight="1">
      <c r="A97" s="118" t="s">
        <v>77</v>
      </c>
      <c r="B97" s="119" t="s">
        <v>184</v>
      </c>
      <c r="C97" s="211" t="s">
        <v>185</v>
      </c>
      <c r="D97" s="201" t="s">
        <v>186</v>
      </c>
      <c r="E97" s="122"/>
      <c r="F97" s="123"/>
      <c r="G97" s="124">
        <f t="shared" ref="G97:G99" si="241">E97*F97</f>
        <v>0</v>
      </c>
      <c r="H97" s="122"/>
      <c r="I97" s="123"/>
      <c r="J97" s="124">
        <f t="shared" ref="J97:J99" si="242">H97*I97</f>
        <v>0</v>
      </c>
      <c r="K97" s="122"/>
      <c r="L97" s="123"/>
      <c r="M97" s="124">
        <f t="shared" ref="M97:M99" si="243">K97*L97</f>
        <v>0</v>
      </c>
      <c r="N97" s="122"/>
      <c r="O97" s="123"/>
      <c r="P97" s="124">
        <f t="shared" ref="P97:P99" si="244">N97*O97</f>
        <v>0</v>
      </c>
      <c r="Q97" s="122"/>
      <c r="R97" s="123"/>
      <c r="S97" s="124">
        <f t="shared" ref="S97:S99" si="245">Q97*R97</f>
        <v>0</v>
      </c>
      <c r="T97" s="122"/>
      <c r="U97" s="123"/>
      <c r="V97" s="124">
        <f t="shared" ref="V97:V99" si="246">T97*U97</f>
        <v>0</v>
      </c>
      <c r="W97" s="125">
        <f t="shared" ref="W97:W99" si="247">G97+M97+S97</f>
        <v>0</v>
      </c>
      <c r="X97" s="126">
        <f t="shared" ref="X97:X99" si="248">J97+P97+V97</f>
        <v>0</v>
      </c>
      <c r="Y97" s="126">
        <f t="shared" si="239"/>
        <v>0</v>
      </c>
      <c r="Z97" s="127" t="e">
        <f t="shared" si="240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>
      <c r="A98" s="118" t="s">
        <v>77</v>
      </c>
      <c r="B98" s="119" t="s">
        <v>187</v>
      </c>
      <c r="C98" s="211" t="s">
        <v>185</v>
      </c>
      <c r="D98" s="201" t="s">
        <v>186</v>
      </c>
      <c r="E98" s="122"/>
      <c r="F98" s="123"/>
      <c r="G98" s="124">
        <f t="shared" si="241"/>
        <v>0</v>
      </c>
      <c r="H98" s="122"/>
      <c r="I98" s="123"/>
      <c r="J98" s="124">
        <f t="shared" si="242"/>
        <v>0</v>
      </c>
      <c r="K98" s="122"/>
      <c r="L98" s="123"/>
      <c r="M98" s="124">
        <f t="shared" si="243"/>
        <v>0</v>
      </c>
      <c r="N98" s="122"/>
      <c r="O98" s="123"/>
      <c r="P98" s="124">
        <f t="shared" si="244"/>
        <v>0</v>
      </c>
      <c r="Q98" s="122"/>
      <c r="R98" s="123"/>
      <c r="S98" s="124">
        <f t="shared" si="245"/>
        <v>0</v>
      </c>
      <c r="T98" s="122"/>
      <c r="U98" s="123"/>
      <c r="V98" s="124">
        <f t="shared" si="246"/>
        <v>0</v>
      </c>
      <c r="W98" s="125">
        <f t="shared" si="247"/>
        <v>0</v>
      </c>
      <c r="X98" s="126">
        <f t="shared" si="248"/>
        <v>0</v>
      </c>
      <c r="Y98" s="126">
        <f t="shared" si="239"/>
        <v>0</v>
      </c>
      <c r="Z98" s="127" t="e">
        <f t="shared" si="240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>
      <c r="A99" s="131" t="s">
        <v>77</v>
      </c>
      <c r="B99" s="132" t="s">
        <v>188</v>
      </c>
      <c r="C99" s="211" t="s">
        <v>185</v>
      </c>
      <c r="D99" s="203" t="s">
        <v>186</v>
      </c>
      <c r="E99" s="134"/>
      <c r="F99" s="135"/>
      <c r="G99" s="136">
        <f t="shared" si="241"/>
        <v>0</v>
      </c>
      <c r="H99" s="134"/>
      <c r="I99" s="135"/>
      <c r="J99" s="136">
        <f t="shared" si="242"/>
        <v>0</v>
      </c>
      <c r="K99" s="134"/>
      <c r="L99" s="135"/>
      <c r="M99" s="136">
        <f t="shared" si="243"/>
        <v>0</v>
      </c>
      <c r="N99" s="134"/>
      <c r="O99" s="135"/>
      <c r="P99" s="136">
        <f t="shared" si="244"/>
        <v>0</v>
      </c>
      <c r="Q99" s="134"/>
      <c r="R99" s="135"/>
      <c r="S99" s="136">
        <f t="shared" si="245"/>
        <v>0</v>
      </c>
      <c r="T99" s="134"/>
      <c r="U99" s="135"/>
      <c r="V99" s="136">
        <f t="shared" si="246"/>
        <v>0</v>
      </c>
      <c r="W99" s="137">
        <f t="shared" si="247"/>
        <v>0</v>
      </c>
      <c r="X99" s="126">
        <f t="shared" si="248"/>
        <v>0</v>
      </c>
      <c r="Y99" s="126">
        <f t="shared" si="239"/>
        <v>0</v>
      </c>
      <c r="Z99" s="127" t="e">
        <f t="shared" si="240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>
      <c r="A100" s="107" t="s">
        <v>74</v>
      </c>
      <c r="B100" s="154" t="s">
        <v>189</v>
      </c>
      <c r="C100" s="139" t="s">
        <v>190</v>
      </c>
      <c r="D100" s="212"/>
      <c r="E100" s="213">
        <f>SUM(E101:E103)</f>
        <v>0</v>
      </c>
      <c r="F100" s="142"/>
      <c r="G100" s="143">
        <f t="shared" ref="G100:H100" si="249">SUM(G101:G103)</f>
        <v>0</v>
      </c>
      <c r="H100" s="213">
        <f t="shared" si="249"/>
        <v>0</v>
      </c>
      <c r="I100" s="142"/>
      <c r="J100" s="143">
        <f t="shared" ref="J100:K100" si="250">SUM(J101:J103)</f>
        <v>0</v>
      </c>
      <c r="K100" s="213">
        <f t="shared" si="250"/>
        <v>0</v>
      </c>
      <c r="L100" s="142"/>
      <c r="M100" s="143">
        <f t="shared" ref="M100:N100" si="251">SUM(M101:M103)</f>
        <v>0</v>
      </c>
      <c r="N100" s="213">
        <f t="shared" si="251"/>
        <v>0</v>
      </c>
      <c r="O100" s="142"/>
      <c r="P100" s="143">
        <f t="shared" ref="P100:Q100" si="252">SUM(P101:P103)</f>
        <v>0</v>
      </c>
      <c r="Q100" s="213">
        <f t="shared" si="252"/>
        <v>0</v>
      </c>
      <c r="R100" s="142"/>
      <c r="S100" s="143">
        <f t="shared" ref="S100:T100" si="253">SUM(S101:S103)</f>
        <v>0</v>
      </c>
      <c r="T100" s="213">
        <f t="shared" si="253"/>
        <v>0</v>
      </c>
      <c r="U100" s="142"/>
      <c r="V100" s="143">
        <f t="shared" ref="V100:X100" si="254">SUM(V101:V103)</f>
        <v>0</v>
      </c>
      <c r="W100" s="210">
        <f t="shared" si="254"/>
        <v>0</v>
      </c>
      <c r="X100" s="210">
        <f t="shared" si="254"/>
        <v>0</v>
      </c>
      <c r="Y100" s="210">
        <f t="shared" si="239"/>
        <v>0</v>
      </c>
      <c r="Z100" s="210" t="e">
        <f t="shared" si="240"/>
        <v>#DIV/0!</v>
      </c>
      <c r="AA100" s="145"/>
      <c r="AB100" s="130"/>
      <c r="AC100" s="130"/>
      <c r="AD100" s="130"/>
      <c r="AE100" s="130"/>
      <c r="AF100" s="130"/>
      <c r="AG100" s="130"/>
    </row>
    <row r="101" spans="1:33" ht="30" customHeight="1">
      <c r="A101" s="118" t="s">
        <v>77</v>
      </c>
      <c r="B101" s="119" t="s">
        <v>191</v>
      </c>
      <c r="C101" s="211" t="s">
        <v>192</v>
      </c>
      <c r="D101" s="214" t="s">
        <v>111</v>
      </c>
      <c r="E101" s="122"/>
      <c r="F101" s="123"/>
      <c r="G101" s="124">
        <f t="shared" ref="G101:G103" si="255">E101*F101</f>
        <v>0</v>
      </c>
      <c r="H101" s="122"/>
      <c r="I101" s="123"/>
      <c r="J101" s="124">
        <f t="shared" ref="J101:J103" si="256">H101*I101</f>
        <v>0</v>
      </c>
      <c r="K101" s="122"/>
      <c r="L101" s="123"/>
      <c r="M101" s="124">
        <f t="shared" ref="M101:M103" si="257">K101*L101</f>
        <v>0</v>
      </c>
      <c r="N101" s="122"/>
      <c r="O101" s="123"/>
      <c r="P101" s="124">
        <f t="shared" ref="P101:P103" si="258">N101*O101</f>
        <v>0</v>
      </c>
      <c r="Q101" s="122"/>
      <c r="R101" s="123"/>
      <c r="S101" s="124">
        <f t="shared" ref="S101:S103" si="259">Q101*R101</f>
        <v>0</v>
      </c>
      <c r="T101" s="122"/>
      <c r="U101" s="123"/>
      <c r="V101" s="124">
        <f t="shared" ref="V101:V103" si="260">T101*U101</f>
        <v>0</v>
      </c>
      <c r="W101" s="125">
        <f t="shared" ref="W101:W103" si="261">G101+M101+S101</f>
        <v>0</v>
      </c>
      <c r="X101" s="126">
        <f t="shared" ref="X101:X103" si="262">J101+P101+V101</f>
        <v>0</v>
      </c>
      <c r="Y101" s="126">
        <f t="shared" si="239"/>
        <v>0</v>
      </c>
      <c r="Z101" s="127" t="e">
        <f t="shared" si="240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>
      <c r="A102" s="118" t="s">
        <v>77</v>
      </c>
      <c r="B102" s="119" t="s">
        <v>193</v>
      </c>
      <c r="C102" s="186" t="s">
        <v>192</v>
      </c>
      <c r="D102" s="201" t="s">
        <v>111</v>
      </c>
      <c r="E102" s="122"/>
      <c r="F102" s="123"/>
      <c r="G102" s="124">
        <f t="shared" si="255"/>
        <v>0</v>
      </c>
      <c r="H102" s="122"/>
      <c r="I102" s="123"/>
      <c r="J102" s="124">
        <f t="shared" si="256"/>
        <v>0</v>
      </c>
      <c r="K102" s="122"/>
      <c r="L102" s="123"/>
      <c r="M102" s="124">
        <f t="shared" si="257"/>
        <v>0</v>
      </c>
      <c r="N102" s="122"/>
      <c r="O102" s="123"/>
      <c r="P102" s="124">
        <f t="shared" si="258"/>
        <v>0</v>
      </c>
      <c r="Q102" s="122"/>
      <c r="R102" s="123"/>
      <c r="S102" s="124">
        <f t="shared" si="259"/>
        <v>0</v>
      </c>
      <c r="T102" s="122"/>
      <c r="U102" s="123"/>
      <c r="V102" s="124">
        <f t="shared" si="260"/>
        <v>0</v>
      </c>
      <c r="W102" s="125">
        <f t="shared" si="261"/>
        <v>0</v>
      </c>
      <c r="X102" s="126">
        <f t="shared" si="262"/>
        <v>0</v>
      </c>
      <c r="Y102" s="126">
        <f t="shared" si="239"/>
        <v>0</v>
      </c>
      <c r="Z102" s="127" t="e">
        <f t="shared" si="240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>
      <c r="A103" s="131" t="s">
        <v>77</v>
      </c>
      <c r="B103" s="132" t="s">
        <v>194</v>
      </c>
      <c r="C103" s="162" t="s">
        <v>192</v>
      </c>
      <c r="D103" s="203" t="s">
        <v>111</v>
      </c>
      <c r="E103" s="134"/>
      <c r="F103" s="135"/>
      <c r="G103" s="136">
        <f t="shared" si="255"/>
        <v>0</v>
      </c>
      <c r="H103" s="134"/>
      <c r="I103" s="135"/>
      <c r="J103" s="136">
        <f t="shared" si="256"/>
        <v>0</v>
      </c>
      <c r="K103" s="134"/>
      <c r="L103" s="135"/>
      <c r="M103" s="136">
        <f t="shared" si="257"/>
        <v>0</v>
      </c>
      <c r="N103" s="134"/>
      <c r="O103" s="135"/>
      <c r="P103" s="136">
        <f t="shared" si="258"/>
        <v>0</v>
      </c>
      <c r="Q103" s="134"/>
      <c r="R103" s="135"/>
      <c r="S103" s="136">
        <f t="shared" si="259"/>
        <v>0</v>
      </c>
      <c r="T103" s="134"/>
      <c r="U103" s="135"/>
      <c r="V103" s="136">
        <f t="shared" si="260"/>
        <v>0</v>
      </c>
      <c r="W103" s="137">
        <f t="shared" si="261"/>
        <v>0</v>
      </c>
      <c r="X103" s="126">
        <f t="shared" si="262"/>
        <v>0</v>
      </c>
      <c r="Y103" s="126">
        <f t="shared" si="239"/>
        <v>0</v>
      </c>
      <c r="Z103" s="127" t="e">
        <f t="shared" si="240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>
      <c r="A104" s="107" t="s">
        <v>74</v>
      </c>
      <c r="B104" s="154" t="s">
        <v>195</v>
      </c>
      <c r="C104" s="215" t="s">
        <v>196</v>
      </c>
      <c r="D104" s="216"/>
      <c r="E104" s="213">
        <f>SUM(E105:E107)</f>
        <v>0</v>
      </c>
      <c r="F104" s="142"/>
      <c r="G104" s="143">
        <f t="shared" ref="G104:H104" si="263">SUM(G105:G107)</f>
        <v>0</v>
      </c>
      <c r="H104" s="213">
        <f t="shared" si="263"/>
        <v>0</v>
      </c>
      <c r="I104" s="142"/>
      <c r="J104" s="143">
        <f t="shared" ref="J104:K104" si="264">SUM(J105:J107)</f>
        <v>0</v>
      </c>
      <c r="K104" s="213">
        <f t="shared" si="264"/>
        <v>0</v>
      </c>
      <c r="L104" s="142"/>
      <c r="M104" s="143">
        <f t="shared" ref="M104:N104" si="265">SUM(M105:M107)</f>
        <v>0</v>
      </c>
      <c r="N104" s="213">
        <f t="shared" si="265"/>
        <v>0</v>
      </c>
      <c r="O104" s="142"/>
      <c r="P104" s="143">
        <f t="shared" ref="P104:Q104" si="266">SUM(P105:P107)</f>
        <v>0</v>
      </c>
      <c r="Q104" s="213">
        <f t="shared" si="266"/>
        <v>0</v>
      </c>
      <c r="R104" s="142"/>
      <c r="S104" s="143">
        <f t="shared" ref="S104:T104" si="267">SUM(S105:S107)</f>
        <v>0</v>
      </c>
      <c r="T104" s="213">
        <f t="shared" si="267"/>
        <v>0</v>
      </c>
      <c r="U104" s="142"/>
      <c r="V104" s="143">
        <f t="shared" ref="V104:X104" si="268">SUM(V105:V107)</f>
        <v>0</v>
      </c>
      <c r="W104" s="210">
        <f t="shared" si="268"/>
        <v>0</v>
      </c>
      <c r="X104" s="210">
        <f t="shared" si="268"/>
        <v>0</v>
      </c>
      <c r="Y104" s="210">
        <f t="shared" si="239"/>
        <v>0</v>
      </c>
      <c r="Z104" s="210" t="e">
        <f t="shared" si="240"/>
        <v>#DIV/0!</v>
      </c>
      <c r="AA104" s="145"/>
      <c r="AB104" s="130"/>
      <c r="AC104" s="130"/>
      <c r="AD104" s="130"/>
      <c r="AE104" s="130"/>
      <c r="AF104" s="130"/>
      <c r="AG104" s="130"/>
    </row>
    <row r="105" spans="1:33" ht="30" customHeight="1">
      <c r="A105" s="118" t="s">
        <v>77</v>
      </c>
      <c r="B105" s="119" t="s">
        <v>197</v>
      </c>
      <c r="C105" s="217" t="s">
        <v>117</v>
      </c>
      <c r="D105" s="218" t="s">
        <v>118</v>
      </c>
      <c r="E105" s="122"/>
      <c r="F105" s="123"/>
      <c r="G105" s="124">
        <f t="shared" ref="G105:G107" si="269">E105*F105</f>
        <v>0</v>
      </c>
      <c r="H105" s="122"/>
      <c r="I105" s="123"/>
      <c r="J105" s="124">
        <f t="shared" ref="J105:J107" si="270">H105*I105</f>
        <v>0</v>
      </c>
      <c r="K105" s="122"/>
      <c r="L105" s="123"/>
      <c r="M105" s="124">
        <f t="shared" ref="M105:M107" si="271">K105*L105</f>
        <v>0</v>
      </c>
      <c r="N105" s="122"/>
      <c r="O105" s="123"/>
      <c r="P105" s="124">
        <f t="shared" ref="P105:P107" si="272">N105*O105</f>
        <v>0</v>
      </c>
      <c r="Q105" s="122"/>
      <c r="R105" s="123"/>
      <c r="S105" s="124">
        <f t="shared" ref="S105:S107" si="273">Q105*R105</f>
        <v>0</v>
      </c>
      <c r="T105" s="122"/>
      <c r="U105" s="123"/>
      <c r="V105" s="124">
        <f t="shared" ref="V105:V107" si="274">T105*U105</f>
        <v>0</v>
      </c>
      <c r="W105" s="125">
        <f t="shared" ref="W105:W107" si="275">G105+M105+S105</f>
        <v>0</v>
      </c>
      <c r="X105" s="126">
        <f t="shared" ref="X105:X107" si="276">J105+P105+V105</f>
        <v>0</v>
      </c>
      <c r="Y105" s="126">
        <f t="shared" si="239"/>
        <v>0</v>
      </c>
      <c r="Z105" s="127" t="e">
        <f t="shared" si="240"/>
        <v>#DIV/0!</v>
      </c>
      <c r="AA105" s="128"/>
      <c r="AB105" s="129"/>
      <c r="AC105" s="130"/>
      <c r="AD105" s="130"/>
      <c r="AE105" s="130"/>
      <c r="AF105" s="130"/>
      <c r="AG105" s="130"/>
    </row>
    <row r="106" spans="1:33" ht="30" customHeight="1">
      <c r="A106" s="118" t="s">
        <v>77</v>
      </c>
      <c r="B106" s="119" t="s">
        <v>198</v>
      </c>
      <c r="C106" s="217" t="s">
        <v>117</v>
      </c>
      <c r="D106" s="218" t="s">
        <v>118</v>
      </c>
      <c r="E106" s="122"/>
      <c r="F106" s="123"/>
      <c r="G106" s="124">
        <f t="shared" si="269"/>
        <v>0</v>
      </c>
      <c r="H106" s="122"/>
      <c r="I106" s="123"/>
      <c r="J106" s="124">
        <f t="shared" si="270"/>
        <v>0</v>
      </c>
      <c r="K106" s="122"/>
      <c r="L106" s="123"/>
      <c r="M106" s="124">
        <f t="shared" si="271"/>
        <v>0</v>
      </c>
      <c r="N106" s="122"/>
      <c r="O106" s="123"/>
      <c r="P106" s="124">
        <f t="shared" si="272"/>
        <v>0</v>
      </c>
      <c r="Q106" s="122"/>
      <c r="R106" s="123"/>
      <c r="S106" s="124">
        <f t="shared" si="273"/>
        <v>0</v>
      </c>
      <c r="T106" s="122"/>
      <c r="U106" s="123"/>
      <c r="V106" s="124">
        <f t="shared" si="274"/>
        <v>0</v>
      </c>
      <c r="W106" s="125">
        <f t="shared" si="275"/>
        <v>0</v>
      </c>
      <c r="X106" s="126">
        <f t="shared" si="276"/>
        <v>0</v>
      </c>
      <c r="Y106" s="126">
        <f t="shared" si="239"/>
        <v>0</v>
      </c>
      <c r="Z106" s="127" t="e">
        <f t="shared" si="240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>
      <c r="A107" s="131" t="s">
        <v>77</v>
      </c>
      <c r="B107" s="132" t="s">
        <v>199</v>
      </c>
      <c r="C107" s="219" t="s">
        <v>117</v>
      </c>
      <c r="D107" s="218" t="s">
        <v>118</v>
      </c>
      <c r="E107" s="148"/>
      <c r="F107" s="149"/>
      <c r="G107" s="150">
        <f t="shared" si="269"/>
        <v>0</v>
      </c>
      <c r="H107" s="148"/>
      <c r="I107" s="149"/>
      <c r="J107" s="150">
        <f t="shared" si="270"/>
        <v>0</v>
      </c>
      <c r="K107" s="148"/>
      <c r="L107" s="149"/>
      <c r="M107" s="150">
        <f t="shared" si="271"/>
        <v>0</v>
      </c>
      <c r="N107" s="148"/>
      <c r="O107" s="149"/>
      <c r="P107" s="150">
        <f t="shared" si="272"/>
        <v>0</v>
      </c>
      <c r="Q107" s="148"/>
      <c r="R107" s="149"/>
      <c r="S107" s="150">
        <f t="shared" si="273"/>
        <v>0</v>
      </c>
      <c r="T107" s="148"/>
      <c r="U107" s="149"/>
      <c r="V107" s="150">
        <f t="shared" si="274"/>
        <v>0</v>
      </c>
      <c r="W107" s="137">
        <f t="shared" si="275"/>
        <v>0</v>
      </c>
      <c r="X107" s="126">
        <f t="shared" si="276"/>
        <v>0</v>
      </c>
      <c r="Y107" s="126">
        <f t="shared" si="239"/>
        <v>0</v>
      </c>
      <c r="Z107" s="127" t="e">
        <f t="shared" si="240"/>
        <v>#DIV/0!</v>
      </c>
      <c r="AA107" s="151"/>
      <c r="AB107" s="130"/>
      <c r="AC107" s="130"/>
      <c r="AD107" s="130"/>
      <c r="AE107" s="130"/>
      <c r="AF107" s="130"/>
      <c r="AG107" s="130"/>
    </row>
    <row r="108" spans="1:33" ht="39.75" customHeight="1">
      <c r="A108" s="407" t="s">
        <v>200</v>
      </c>
      <c r="B108" s="380"/>
      <c r="C108" s="380"/>
      <c r="D108" s="381"/>
      <c r="E108" s="188"/>
      <c r="F108" s="188"/>
      <c r="G108" s="171">
        <f>G96+G100+G104</f>
        <v>0</v>
      </c>
      <c r="H108" s="188"/>
      <c r="I108" s="188"/>
      <c r="J108" s="171">
        <f>J96+J100+J104</f>
        <v>0</v>
      </c>
      <c r="K108" s="188"/>
      <c r="L108" s="188"/>
      <c r="M108" s="171">
        <f>M96+M100+M104</f>
        <v>0</v>
      </c>
      <c r="N108" s="188"/>
      <c r="O108" s="188"/>
      <c r="P108" s="171">
        <f>P96+P100+P104</f>
        <v>0</v>
      </c>
      <c r="Q108" s="188"/>
      <c r="R108" s="188"/>
      <c r="S108" s="171">
        <f>S96+S100+S104</f>
        <v>0</v>
      </c>
      <c r="T108" s="188"/>
      <c r="U108" s="188"/>
      <c r="V108" s="171">
        <f t="shared" ref="V108:X108" si="277">V96+V100+V104</f>
        <v>0</v>
      </c>
      <c r="W108" s="190">
        <f t="shared" si="277"/>
        <v>0</v>
      </c>
      <c r="X108" s="190">
        <f t="shared" si="277"/>
        <v>0</v>
      </c>
      <c r="Y108" s="190">
        <f t="shared" si="239"/>
        <v>0</v>
      </c>
      <c r="Z108" s="190" t="e">
        <f t="shared" si="240"/>
        <v>#DIV/0!</v>
      </c>
      <c r="AA108" s="176"/>
      <c r="AB108" s="5"/>
      <c r="AC108" s="7"/>
      <c r="AD108" s="7"/>
      <c r="AE108" s="7"/>
      <c r="AF108" s="7"/>
      <c r="AG108" s="7"/>
    </row>
    <row r="109" spans="1:33" ht="30" customHeight="1">
      <c r="A109" s="177" t="s">
        <v>72</v>
      </c>
      <c r="B109" s="178">
        <v>6</v>
      </c>
      <c r="C109" s="179" t="s">
        <v>201</v>
      </c>
      <c r="D109" s="180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5"/>
      <c r="X109" s="105"/>
      <c r="Y109" s="209"/>
      <c r="Z109" s="105"/>
      <c r="AA109" s="106"/>
      <c r="AB109" s="7"/>
      <c r="AC109" s="7"/>
      <c r="AD109" s="7"/>
      <c r="AE109" s="7"/>
      <c r="AF109" s="7"/>
      <c r="AG109" s="7"/>
    </row>
    <row r="110" spans="1:33" ht="30" customHeight="1">
      <c r="A110" s="107" t="s">
        <v>74</v>
      </c>
      <c r="B110" s="154" t="s">
        <v>202</v>
      </c>
      <c r="C110" s="220" t="s">
        <v>203</v>
      </c>
      <c r="D110" s="110"/>
      <c r="E110" s="111">
        <f>SUM(E111:E194)</f>
        <v>833</v>
      </c>
      <c r="F110" s="112"/>
      <c r="G110" s="113">
        <f t="shared" ref="G110:H110" si="278">SUM(G111:G194)</f>
        <v>61666</v>
      </c>
      <c r="H110" s="111">
        <f t="shared" si="278"/>
        <v>833</v>
      </c>
      <c r="I110" s="112"/>
      <c r="J110" s="113">
        <f t="shared" ref="J110:K110" si="279">SUM(J111:J194)</f>
        <v>61666</v>
      </c>
      <c r="K110" s="111">
        <f t="shared" si="279"/>
        <v>0</v>
      </c>
      <c r="L110" s="112"/>
      <c r="M110" s="113">
        <f t="shared" ref="M110:N110" si="280">SUM(M111:M194)</f>
        <v>0</v>
      </c>
      <c r="N110" s="111">
        <f t="shared" si="280"/>
        <v>0</v>
      </c>
      <c r="O110" s="112"/>
      <c r="P110" s="113">
        <f t="shared" ref="P110:Q110" si="281">SUM(P111:P194)</f>
        <v>0</v>
      </c>
      <c r="Q110" s="111">
        <f t="shared" si="281"/>
        <v>0</v>
      </c>
      <c r="R110" s="112"/>
      <c r="S110" s="113">
        <f t="shared" ref="S110:T110" si="282">SUM(S111:S194)</f>
        <v>0</v>
      </c>
      <c r="T110" s="111">
        <f t="shared" si="282"/>
        <v>0</v>
      </c>
      <c r="U110" s="112"/>
      <c r="V110" s="113">
        <f t="shared" ref="V110:X110" si="283">SUM(V111:V194)</f>
        <v>0</v>
      </c>
      <c r="W110" s="113">
        <f t="shared" si="283"/>
        <v>61666</v>
      </c>
      <c r="X110" s="113">
        <f t="shared" si="283"/>
        <v>61666</v>
      </c>
      <c r="Y110" s="113">
        <f t="shared" ref="Y110:Y203" si="284">W110-X110</f>
        <v>0</v>
      </c>
      <c r="Z110" s="115">
        <f t="shared" ref="Z110:Z203" si="285">Y110/W110</f>
        <v>0</v>
      </c>
      <c r="AA110" s="116"/>
      <c r="AB110" s="117"/>
      <c r="AC110" s="117"/>
      <c r="AD110" s="117"/>
      <c r="AE110" s="117"/>
      <c r="AF110" s="117"/>
      <c r="AG110" s="117"/>
    </row>
    <row r="111" spans="1:33" ht="30" customHeight="1">
      <c r="A111" s="118" t="s">
        <v>77</v>
      </c>
      <c r="B111" s="119" t="s">
        <v>204</v>
      </c>
      <c r="C111" s="344" t="s">
        <v>437</v>
      </c>
      <c r="D111" s="345" t="s">
        <v>111</v>
      </c>
      <c r="E111" s="341">
        <v>1</v>
      </c>
      <c r="F111" s="342">
        <v>261</v>
      </c>
      <c r="G111" s="343">
        <f t="shared" ref="G111:G194" si="286">E111*F111</f>
        <v>261</v>
      </c>
      <c r="H111" s="341">
        <v>1</v>
      </c>
      <c r="I111" s="342">
        <v>261</v>
      </c>
      <c r="J111" s="343">
        <f t="shared" ref="J111:J194" si="287">H111*I111</f>
        <v>261</v>
      </c>
      <c r="K111" s="122"/>
      <c r="L111" s="123"/>
      <c r="M111" s="124">
        <f t="shared" ref="M111:M194" si="288">K111*L111</f>
        <v>0</v>
      </c>
      <c r="N111" s="122"/>
      <c r="O111" s="123"/>
      <c r="P111" s="124">
        <f t="shared" ref="P111:P194" si="289">N111*O111</f>
        <v>0</v>
      </c>
      <c r="Q111" s="122"/>
      <c r="R111" s="123"/>
      <c r="S111" s="124">
        <f t="shared" ref="S111:S194" si="290">Q111*R111</f>
        <v>0</v>
      </c>
      <c r="T111" s="122"/>
      <c r="U111" s="123"/>
      <c r="V111" s="124">
        <f t="shared" ref="V111:V194" si="291">T111*U111</f>
        <v>0</v>
      </c>
      <c r="W111" s="125">
        <f t="shared" ref="W111:W194" si="292">G111+M111+S111</f>
        <v>261</v>
      </c>
      <c r="X111" s="126">
        <f t="shared" ref="X111:X194" si="293">J111+P111+V111</f>
        <v>261</v>
      </c>
      <c r="Y111" s="126">
        <f t="shared" si="284"/>
        <v>0</v>
      </c>
      <c r="Z111" s="127">
        <f t="shared" si="285"/>
        <v>0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>
      <c r="A112" s="118" t="s">
        <v>77</v>
      </c>
      <c r="B112" s="119" t="s">
        <v>206</v>
      </c>
      <c r="C112" s="346" t="s">
        <v>438</v>
      </c>
      <c r="D112" s="345" t="s">
        <v>111</v>
      </c>
      <c r="E112" s="341">
        <v>2</v>
      </c>
      <c r="F112" s="342">
        <v>216</v>
      </c>
      <c r="G112" s="343">
        <f t="shared" si="286"/>
        <v>432</v>
      </c>
      <c r="H112" s="341">
        <v>2</v>
      </c>
      <c r="I112" s="342">
        <v>216</v>
      </c>
      <c r="J112" s="343">
        <f t="shared" si="287"/>
        <v>432</v>
      </c>
      <c r="K112" s="122"/>
      <c r="L112" s="123"/>
      <c r="M112" s="124">
        <f t="shared" si="288"/>
        <v>0</v>
      </c>
      <c r="N112" s="122"/>
      <c r="O112" s="123"/>
      <c r="P112" s="124">
        <f t="shared" si="289"/>
        <v>0</v>
      </c>
      <c r="Q112" s="122"/>
      <c r="R112" s="123"/>
      <c r="S112" s="124">
        <f t="shared" si="290"/>
        <v>0</v>
      </c>
      <c r="T112" s="122"/>
      <c r="U112" s="123"/>
      <c r="V112" s="124">
        <f t="shared" si="291"/>
        <v>0</v>
      </c>
      <c r="W112" s="125">
        <f t="shared" si="292"/>
        <v>432</v>
      </c>
      <c r="X112" s="126">
        <f t="shared" si="293"/>
        <v>432</v>
      </c>
      <c r="Y112" s="126">
        <f t="shared" si="284"/>
        <v>0</v>
      </c>
      <c r="Z112" s="127">
        <f t="shared" si="285"/>
        <v>0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>
      <c r="A113" s="118" t="s">
        <v>77</v>
      </c>
      <c r="B113" s="119" t="s">
        <v>207</v>
      </c>
      <c r="C113" s="346" t="s">
        <v>439</v>
      </c>
      <c r="D113" s="347" t="s">
        <v>111</v>
      </c>
      <c r="E113" s="348">
        <v>5</v>
      </c>
      <c r="F113" s="349">
        <v>85</v>
      </c>
      <c r="G113" s="350">
        <f t="shared" si="286"/>
        <v>425</v>
      </c>
      <c r="H113" s="348">
        <v>5</v>
      </c>
      <c r="I113" s="349">
        <v>85</v>
      </c>
      <c r="J113" s="350">
        <f t="shared" si="287"/>
        <v>425</v>
      </c>
      <c r="K113" s="134"/>
      <c r="L113" s="135"/>
      <c r="M113" s="124">
        <f t="shared" si="288"/>
        <v>0</v>
      </c>
      <c r="N113" s="134"/>
      <c r="O113" s="135"/>
      <c r="P113" s="124">
        <f t="shared" si="289"/>
        <v>0</v>
      </c>
      <c r="Q113" s="134"/>
      <c r="R113" s="135"/>
      <c r="S113" s="124">
        <f t="shared" si="290"/>
        <v>0</v>
      </c>
      <c r="T113" s="134"/>
      <c r="U113" s="135"/>
      <c r="V113" s="124">
        <f t="shared" si="291"/>
        <v>0</v>
      </c>
      <c r="W113" s="125">
        <f t="shared" si="292"/>
        <v>425</v>
      </c>
      <c r="X113" s="126">
        <f t="shared" si="293"/>
        <v>425</v>
      </c>
      <c r="Y113" s="126">
        <f t="shared" si="284"/>
        <v>0</v>
      </c>
      <c r="Z113" s="127">
        <f t="shared" si="285"/>
        <v>0</v>
      </c>
      <c r="AA113" s="138"/>
      <c r="AB113" s="130"/>
      <c r="AC113" s="130"/>
      <c r="AD113" s="130"/>
      <c r="AE113" s="130"/>
      <c r="AF113" s="130"/>
      <c r="AG113" s="130"/>
    </row>
    <row r="114" spans="1:33" ht="30" customHeight="1">
      <c r="A114" s="118" t="s">
        <v>77</v>
      </c>
      <c r="B114" s="119" t="s">
        <v>356</v>
      </c>
      <c r="C114" s="346" t="s">
        <v>440</v>
      </c>
      <c r="D114" s="347" t="s">
        <v>111</v>
      </c>
      <c r="E114" s="348">
        <v>1</v>
      </c>
      <c r="F114" s="349">
        <v>457</v>
      </c>
      <c r="G114" s="350">
        <f t="shared" si="286"/>
        <v>457</v>
      </c>
      <c r="H114" s="348">
        <v>1</v>
      </c>
      <c r="I114" s="349">
        <v>457</v>
      </c>
      <c r="J114" s="350">
        <f t="shared" si="287"/>
        <v>457</v>
      </c>
      <c r="K114" s="134"/>
      <c r="L114" s="135"/>
      <c r="M114" s="124">
        <f t="shared" si="288"/>
        <v>0</v>
      </c>
      <c r="N114" s="134"/>
      <c r="O114" s="135"/>
      <c r="P114" s="124">
        <f t="shared" si="289"/>
        <v>0</v>
      </c>
      <c r="Q114" s="134"/>
      <c r="R114" s="135"/>
      <c r="S114" s="124">
        <f t="shared" si="290"/>
        <v>0</v>
      </c>
      <c r="T114" s="134"/>
      <c r="U114" s="135"/>
      <c r="V114" s="124">
        <f t="shared" si="291"/>
        <v>0</v>
      </c>
      <c r="W114" s="125">
        <f t="shared" si="292"/>
        <v>457</v>
      </c>
      <c r="X114" s="126">
        <f t="shared" si="293"/>
        <v>457</v>
      </c>
      <c r="Y114" s="126">
        <f t="shared" si="284"/>
        <v>0</v>
      </c>
      <c r="Z114" s="127">
        <f t="shared" si="285"/>
        <v>0</v>
      </c>
      <c r="AA114" s="138"/>
      <c r="AB114" s="130"/>
      <c r="AC114" s="130"/>
      <c r="AD114" s="130"/>
      <c r="AE114" s="130"/>
      <c r="AF114" s="130"/>
      <c r="AG114" s="130"/>
    </row>
    <row r="115" spans="1:33" ht="30" customHeight="1">
      <c r="A115" s="118" t="s">
        <v>77</v>
      </c>
      <c r="B115" s="119" t="s">
        <v>357</v>
      </c>
      <c r="C115" s="346" t="s">
        <v>441</v>
      </c>
      <c r="D115" s="347" t="s">
        <v>111</v>
      </c>
      <c r="E115" s="348">
        <v>8</v>
      </c>
      <c r="F115" s="349">
        <v>66</v>
      </c>
      <c r="G115" s="350">
        <f t="shared" si="286"/>
        <v>528</v>
      </c>
      <c r="H115" s="348">
        <v>8</v>
      </c>
      <c r="I115" s="349">
        <v>66</v>
      </c>
      <c r="J115" s="350">
        <f t="shared" si="287"/>
        <v>528</v>
      </c>
      <c r="K115" s="134"/>
      <c r="L115" s="135"/>
      <c r="M115" s="124">
        <f t="shared" si="288"/>
        <v>0</v>
      </c>
      <c r="N115" s="134"/>
      <c r="O115" s="135"/>
      <c r="P115" s="124">
        <f t="shared" si="289"/>
        <v>0</v>
      </c>
      <c r="Q115" s="134"/>
      <c r="R115" s="135"/>
      <c r="S115" s="124">
        <f t="shared" si="290"/>
        <v>0</v>
      </c>
      <c r="T115" s="134"/>
      <c r="U115" s="135"/>
      <c r="V115" s="124">
        <f t="shared" si="291"/>
        <v>0</v>
      </c>
      <c r="W115" s="125">
        <f t="shared" si="292"/>
        <v>528</v>
      </c>
      <c r="X115" s="126">
        <f t="shared" si="293"/>
        <v>528</v>
      </c>
      <c r="Y115" s="126">
        <f t="shared" si="284"/>
        <v>0</v>
      </c>
      <c r="Z115" s="127">
        <f t="shared" si="285"/>
        <v>0</v>
      </c>
      <c r="AA115" s="138"/>
      <c r="AB115" s="130"/>
      <c r="AC115" s="130"/>
      <c r="AD115" s="130"/>
      <c r="AE115" s="130"/>
      <c r="AF115" s="130"/>
      <c r="AG115" s="130"/>
    </row>
    <row r="116" spans="1:33" ht="30" customHeight="1">
      <c r="A116" s="118" t="s">
        <v>77</v>
      </c>
      <c r="B116" s="119" t="s">
        <v>358</v>
      </c>
      <c r="C116" s="346" t="s">
        <v>442</v>
      </c>
      <c r="D116" s="347" t="s">
        <v>111</v>
      </c>
      <c r="E116" s="348">
        <v>2</v>
      </c>
      <c r="F116" s="349">
        <v>410</v>
      </c>
      <c r="G116" s="350">
        <f t="shared" si="286"/>
        <v>820</v>
      </c>
      <c r="H116" s="348">
        <v>2</v>
      </c>
      <c r="I116" s="349">
        <v>410</v>
      </c>
      <c r="J116" s="350">
        <f t="shared" si="287"/>
        <v>820</v>
      </c>
      <c r="K116" s="134"/>
      <c r="L116" s="135"/>
      <c r="M116" s="124">
        <f t="shared" si="288"/>
        <v>0</v>
      </c>
      <c r="N116" s="134"/>
      <c r="O116" s="135"/>
      <c r="P116" s="124">
        <f t="shared" si="289"/>
        <v>0</v>
      </c>
      <c r="Q116" s="134"/>
      <c r="R116" s="135"/>
      <c r="S116" s="124">
        <f t="shared" si="290"/>
        <v>0</v>
      </c>
      <c r="T116" s="134"/>
      <c r="U116" s="135"/>
      <c r="V116" s="124">
        <f t="shared" si="291"/>
        <v>0</v>
      </c>
      <c r="W116" s="125">
        <f t="shared" si="292"/>
        <v>820</v>
      </c>
      <c r="X116" s="126">
        <f t="shared" si="293"/>
        <v>820</v>
      </c>
      <c r="Y116" s="126">
        <f t="shared" si="284"/>
        <v>0</v>
      </c>
      <c r="Z116" s="127">
        <f t="shared" si="285"/>
        <v>0</v>
      </c>
      <c r="AA116" s="138"/>
      <c r="AB116" s="130"/>
      <c r="AC116" s="130"/>
      <c r="AD116" s="130"/>
      <c r="AE116" s="130"/>
      <c r="AF116" s="130"/>
      <c r="AG116" s="130"/>
    </row>
    <row r="117" spans="1:33" ht="30" customHeight="1">
      <c r="A117" s="118" t="s">
        <v>77</v>
      </c>
      <c r="B117" s="119" t="s">
        <v>359</v>
      </c>
      <c r="C117" s="346" t="s">
        <v>443</v>
      </c>
      <c r="D117" s="347" t="s">
        <v>111</v>
      </c>
      <c r="E117" s="348">
        <v>12</v>
      </c>
      <c r="F117" s="349">
        <v>151</v>
      </c>
      <c r="G117" s="350">
        <f t="shared" si="286"/>
        <v>1812</v>
      </c>
      <c r="H117" s="348">
        <v>12</v>
      </c>
      <c r="I117" s="349">
        <v>151</v>
      </c>
      <c r="J117" s="350">
        <f t="shared" si="287"/>
        <v>1812</v>
      </c>
      <c r="K117" s="134"/>
      <c r="L117" s="135"/>
      <c r="M117" s="124">
        <f t="shared" si="288"/>
        <v>0</v>
      </c>
      <c r="N117" s="134"/>
      <c r="O117" s="135"/>
      <c r="P117" s="124">
        <f t="shared" si="289"/>
        <v>0</v>
      </c>
      <c r="Q117" s="134"/>
      <c r="R117" s="135"/>
      <c r="S117" s="124">
        <f t="shared" si="290"/>
        <v>0</v>
      </c>
      <c r="T117" s="134"/>
      <c r="U117" s="135"/>
      <c r="V117" s="124">
        <f t="shared" si="291"/>
        <v>0</v>
      </c>
      <c r="W117" s="125">
        <f t="shared" si="292"/>
        <v>1812</v>
      </c>
      <c r="X117" s="126">
        <f t="shared" si="293"/>
        <v>1812</v>
      </c>
      <c r="Y117" s="126">
        <f t="shared" si="284"/>
        <v>0</v>
      </c>
      <c r="Z117" s="127">
        <f t="shared" si="285"/>
        <v>0</v>
      </c>
      <c r="AA117" s="138"/>
      <c r="AB117" s="130"/>
      <c r="AC117" s="130"/>
      <c r="AD117" s="130"/>
      <c r="AE117" s="130"/>
      <c r="AF117" s="130"/>
      <c r="AG117" s="130"/>
    </row>
    <row r="118" spans="1:33" ht="30" customHeight="1">
      <c r="A118" s="118" t="s">
        <v>77</v>
      </c>
      <c r="B118" s="119" t="s">
        <v>360</v>
      </c>
      <c r="C118" s="346" t="s">
        <v>444</v>
      </c>
      <c r="D118" s="347" t="s">
        <v>111</v>
      </c>
      <c r="E118" s="348">
        <v>2</v>
      </c>
      <c r="F118" s="349">
        <v>1600</v>
      </c>
      <c r="G118" s="350">
        <f t="shared" si="286"/>
        <v>3200</v>
      </c>
      <c r="H118" s="348">
        <v>2</v>
      </c>
      <c r="I118" s="349">
        <v>1600</v>
      </c>
      <c r="J118" s="350">
        <f t="shared" si="287"/>
        <v>3200</v>
      </c>
      <c r="K118" s="134"/>
      <c r="L118" s="135"/>
      <c r="M118" s="124">
        <f t="shared" si="288"/>
        <v>0</v>
      </c>
      <c r="N118" s="134"/>
      <c r="O118" s="135"/>
      <c r="P118" s="124">
        <f t="shared" si="289"/>
        <v>0</v>
      </c>
      <c r="Q118" s="134"/>
      <c r="R118" s="135"/>
      <c r="S118" s="124">
        <f t="shared" si="290"/>
        <v>0</v>
      </c>
      <c r="T118" s="134"/>
      <c r="U118" s="135"/>
      <c r="V118" s="124">
        <f t="shared" si="291"/>
        <v>0</v>
      </c>
      <c r="W118" s="125">
        <f t="shared" si="292"/>
        <v>3200</v>
      </c>
      <c r="X118" s="126">
        <f t="shared" si="293"/>
        <v>3200</v>
      </c>
      <c r="Y118" s="126">
        <f t="shared" si="284"/>
        <v>0</v>
      </c>
      <c r="Z118" s="127">
        <f t="shared" si="285"/>
        <v>0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>
      <c r="A119" s="118" t="s">
        <v>77</v>
      </c>
      <c r="B119" s="119" t="s">
        <v>361</v>
      </c>
      <c r="C119" s="346" t="s">
        <v>445</v>
      </c>
      <c r="D119" s="347" t="s">
        <v>111</v>
      </c>
      <c r="E119" s="348">
        <v>1</v>
      </c>
      <c r="F119" s="349">
        <v>1182</v>
      </c>
      <c r="G119" s="350">
        <f t="shared" si="286"/>
        <v>1182</v>
      </c>
      <c r="H119" s="348">
        <v>1</v>
      </c>
      <c r="I119" s="349">
        <v>1182</v>
      </c>
      <c r="J119" s="350">
        <f t="shared" si="287"/>
        <v>1182</v>
      </c>
      <c r="K119" s="134"/>
      <c r="L119" s="135"/>
      <c r="M119" s="124">
        <f t="shared" si="288"/>
        <v>0</v>
      </c>
      <c r="N119" s="134"/>
      <c r="O119" s="135"/>
      <c r="P119" s="124">
        <f t="shared" si="289"/>
        <v>0</v>
      </c>
      <c r="Q119" s="134"/>
      <c r="R119" s="135"/>
      <c r="S119" s="124">
        <f t="shared" si="290"/>
        <v>0</v>
      </c>
      <c r="T119" s="134"/>
      <c r="U119" s="135"/>
      <c r="V119" s="124">
        <f t="shared" si="291"/>
        <v>0</v>
      </c>
      <c r="W119" s="125">
        <f t="shared" si="292"/>
        <v>1182</v>
      </c>
      <c r="X119" s="126">
        <f t="shared" si="293"/>
        <v>1182</v>
      </c>
      <c r="Y119" s="126">
        <f t="shared" si="284"/>
        <v>0</v>
      </c>
      <c r="Z119" s="127">
        <f t="shared" si="285"/>
        <v>0</v>
      </c>
      <c r="AA119" s="138"/>
      <c r="AB119" s="130"/>
      <c r="AC119" s="130"/>
      <c r="AD119" s="130"/>
      <c r="AE119" s="130"/>
      <c r="AF119" s="130"/>
      <c r="AG119" s="130"/>
    </row>
    <row r="120" spans="1:33" ht="30" customHeight="1">
      <c r="A120" s="118" t="s">
        <v>77</v>
      </c>
      <c r="B120" s="119" t="s">
        <v>362</v>
      </c>
      <c r="C120" s="346" t="s">
        <v>446</v>
      </c>
      <c r="D120" s="347" t="s">
        <v>111</v>
      </c>
      <c r="E120" s="348">
        <v>2</v>
      </c>
      <c r="F120" s="349">
        <v>237</v>
      </c>
      <c r="G120" s="350">
        <f t="shared" si="286"/>
        <v>474</v>
      </c>
      <c r="H120" s="348">
        <v>2</v>
      </c>
      <c r="I120" s="349">
        <v>237</v>
      </c>
      <c r="J120" s="350">
        <f t="shared" si="287"/>
        <v>474</v>
      </c>
      <c r="K120" s="134"/>
      <c r="L120" s="135"/>
      <c r="M120" s="124">
        <f t="shared" si="288"/>
        <v>0</v>
      </c>
      <c r="N120" s="134"/>
      <c r="O120" s="135"/>
      <c r="P120" s="124">
        <f t="shared" si="289"/>
        <v>0</v>
      </c>
      <c r="Q120" s="134"/>
      <c r="R120" s="135"/>
      <c r="S120" s="124">
        <f t="shared" si="290"/>
        <v>0</v>
      </c>
      <c r="T120" s="134"/>
      <c r="U120" s="135"/>
      <c r="V120" s="124">
        <f t="shared" si="291"/>
        <v>0</v>
      </c>
      <c r="W120" s="125">
        <f t="shared" si="292"/>
        <v>474</v>
      </c>
      <c r="X120" s="126">
        <f t="shared" si="293"/>
        <v>474</v>
      </c>
      <c r="Y120" s="126">
        <f t="shared" si="284"/>
        <v>0</v>
      </c>
      <c r="Z120" s="127">
        <f t="shared" si="285"/>
        <v>0</v>
      </c>
      <c r="AA120" s="138"/>
      <c r="AB120" s="130"/>
      <c r="AC120" s="130"/>
      <c r="AD120" s="130"/>
      <c r="AE120" s="130"/>
      <c r="AF120" s="130"/>
      <c r="AG120" s="130"/>
    </row>
    <row r="121" spans="1:33" ht="30" customHeight="1">
      <c r="A121" s="118" t="s">
        <v>77</v>
      </c>
      <c r="B121" s="119" t="s">
        <v>363</v>
      </c>
      <c r="C121" s="346" t="s">
        <v>447</v>
      </c>
      <c r="D121" s="347" t="s">
        <v>111</v>
      </c>
      <c r="E121" s="348">
        <v>5</v>
      </c>
      <c r="F121" s="349">
        <v>100</v>
      </c>
      <c r="G121" s="350">
        <f t="shared" si="286"/>
        <v>500</v>
      </c>
      <c r="H121" s="348">
        <v>5</v>
      </c>
      <c r="I121" s="349">
        <v>100</v>
      </c>
      <c r="J121" s="350">
        <f t="shared" si="287"/>
        <v>500</v>
      </c>
      <c r="K121" s="134"/>
      <c r="L121" s="135"/>
      <c r="M121" s="124">
        <f t="shared" si="288"/>
        <v>0</v>
      </c>
      <c r="N121" s="134"/>
      <c r="O121" s="135"/>
      <c r="P121" s="124">
        <f t="shared" si="289"/>
        <v>0</v>
      </c>
      <c r="Q121" s="134"/>
      <c r="R121" s="135"/>
      <c r="S121" s="124">
        <f t="shared" si="290"/>
        <v>0</v>
      </c>
      <c r="T121" s="134"/>
      <c r="U121" s="135"/>
      <c r="V121" s="124">
        <f t="shared" si="291"/>
        <v>0</v>
      </c>
      <c r="W121" s="125">
        <f t="shared" si="292"/>
        <v>500</v>
      </c>
      <c r="X121" s="126">
        <f t="shared" si="293"/>
        <v>500</v>
      </c>
      <c r="Y121" s="126">
        <f t="shared" si="284"/>
        <v>0</v>
      </c>
      <c r="Z121" s="127">
        <f t="shared" si="285"/>
        <v>0</v>
      </c>
      <c r="AA121" s="138"/>
      <c r="AB121" s="130"/>
      <c r="AC121" s="130"/>
      <c r="AD121" s="130"/>
      <c r="AE121" s="130"/>
      <c r="AF121" s="130"/>
      <c r="AG121" s="130"/>
    </row>
    <row r="122" spans="1:33" ht="30" customHeight="1">
      <c r="A122" s="118" t="s">
        <v>77</v>
      </c>
      <c r="B122" s="119" t="s">
        <v>364</v>
      </c>
      <c r="C122" s="346" t="s">
        <v>448</v>
      </c>
      <c r="D122" s="347" t="s">
        <v>111</v>
      </c>
      <c r="E122" s="348">
        <v>10</v>
      </c>
      <c r="F122" s="349">
        <v>499</v>
      </c>
      <c r="G122" s="350">
        <f t="shared" si="286"/>
        <v>4990</v>
      </c>
      <c r="H122" s="348">
        <v>10</v>
      </c>
      <c r="I122" s="349">
        <v>499</v>
      </c>
      <c r="J122" s="350">
        <f t="shared" si="287"/>
        <v>4990</v>
      </c>
      <c r="K122" s="134"/>
      <c r="L122" s="135"/>
      <c r="M122" s="124">
        <f t="shared" si="288"/>
        <v>0</v>
      </c>
      <c r="N122" s="134"/>
      <c r="O122" s="135"/>
      <c r="P122" s="124">
        <f t="shared" si="289"/>
        <v>0</v>
      </c>
      <c r="Q122" s="134"/>
      <c r="R122" s="135"/>
      <c r="S122" s="124">
        <f t="shared" si="290"/>
        <v>0</v>
      </c>
      <c r="T122" s="134"/>
      <c r="U122" s="135"/>
      <c r="V122" s="124">
        <f t="shared" si="291"/>
        <v>0</v>
      </c>
      <c r="W122" s="125">
        <f t="shared" si="292"/>
        <v>4990</v>
      </c>
      <c r="X122" s="126">
        <f t="shared" si="293"/>
        <v>4990</v>
      </c>
      <c r="Y122" s="126">
        <f t="shared" si="284"/>
        <v>0</v>
      </c>
      <c r="Z122" s="127">
        <f t="shared" si="285"/>
        <v>0</v>
      </c>
      <c r="AA122" s="138"/>
      <c r="AB122" s="130"/>
      <c r="AC122" s="130"/>
      <c r="AD122" s="130"/>
      <c r="AE122" s="130"/>
      <c r="AF122" s="130"/>
      <c r="AG122" s="130"/>
    </row>
    <row r="123" spans="1:33" ht="30" customHeight="1">
      <c r="A123" s="118" t="s">
        <v>77</v>
      </c>
      <c r="B123" s="119" t="s">
        <v>365</v>
      </c>
      <c r="C123" s="346" t="s">
        <v>449</v>
      </c>
      <c r="D123" s="347" t="s">
        <v>111</v>
      </c>
      <c r="E123" s="348">
        <v>8</v>
      </c>
      <c r="F123" s="349">
        <v>723</v>
      </c>
      <c r="G123" s="350">
        <f t="shared" si="286"/>
        <v>5784</v>
      </c>
      <c r="H123" s="348">
        <v>8</v>
      </c>
      <c r="I123" s="349">
        <v>723</v>
      </c>
      <c r="J123" s="350">
        <f t="shared" si="287"/>
        <v>5784</v>
      </c>
      <c r="K123" s="134"/>
      <c r="L123" s="135"/>
      <c r="M123" s="124">
        <f t="shared" si="288"/>
        <v>0</v>
      </c>
      <c r="N123" s="134"/>
      <c r="O123" s="135"/>
      <c r="P123" s="124">
        <f t="shared" si="289"/>
        <v>0</v>
      </c>
      <c r="Q123" s="134"/>
      <c r="R123" s="135"/>
      <c r="S123" s="124">
        <f t="shared" si="290"/>
        <v>0</v>
      </c>
      <c r="T123" s="134"/>
      <c r="U123" s="135"/>
      <c r="V123" s="124">
        <f t="shared" si="291"/>
        <v>0</v>
      </c>
      <c r="W123" s="125">
        <f t="shared" si="292"/>
        <v>5784</v>
      </c>
      <c r="X123" s="126">
        <f t="shared" si="293"/>
        <v>5784</v>
      </c>
      <c r="Y123" s="126">
        <f t="shared" si="284"/>
        <v>0</v>
      </c>
      <c r="Z123" s="127">
        <f t="shared" si="285"/>
        <v>0</v>
      </c>
      <c r="AA123" s="138"/>
      <c r="AB123" s="130"/>
      <c r="AC123" s="130"/>
      <c r="AD123" s="130"/>
      <c r="AE123" s="130"/>
      <c r="AF123" s="130"/>
      <c r="AG123" s="130"/>
    </row>
    <row r="124" spans="1:33" ht="30" customHeight="1">
      <c r="A124" s="118" t="s">
        <v>77</v>
      </c>
      <c r="B124" s="119" t="s">
        <v>366</v>
      </c>
      <c r="C124" s="346" t="s">
        <v>450</v>
      </c>
      <c r="D124" s="347" t="s">
        <v>111</v>
      </c>
      <c r="E124" s="348">
        <v>5</v>
      </c>
      <c r="F124" s="349">
        <v>52</v>
      </c>
      <c r="G124" s="350">
        <f t="shared" si="286"/>
        <v>260</v>
      </c>
      <c r="H124" s="348">
        <v>5</v>
      </c>
      <c r="I124" s="349">
        <v>52</v>
      </c>
      <c r="J124" s="350">
        <f t="shared" si="287"/>
        <v>260</v>
      </c>
      <c r="K124" s="134"/>
      <c r="L124" s="135"/>
      <c r="M124" s="124">
        <f t="shared" si="288"/>
        <v>0</v>
      </c>
      <c r="N124" s="134"/>
      <c r="O124" s="135"/>
      <c r="P124" s="124">
        <f t="shared" si="289"/>
        <v>0</v>
      </c>
      <c r="Q124" s="134"/>
      <c r="R124" s="135"/>
      <c r="S124" s="124">
        <f t="shared" si="290"/>
        <v>0</v>
      </c>
      <c r="T124" s="134"/>
      <c r="U124" s="135"/>
      <c r="V124" s="124">
        <f t="shared" si="291"/>
        <v>0</v>
      </c>
      <c r="W124" s="125">
        <f t="shared" si="292"/>
        <v>260</v>
      </c>
      <c r="X124" s="126">
        <f t="shared" si="293"/>
        <v>260</v>
      </c>
      <c r="Y124" s="126">
        <f t="shared" si="284"/>
        <v>0</v>
      </c>
      <c r="Z124" s="127">
        <f t="shared" si="285"/>
        <v>0</v>
      </c>
      <c r="AA124" s="138"/>
      <c r="AB124" s="130"/>
      <c r="AC124" s="130"/>
      <c r="AD124" s="130"/>
      <c r="AE124" s="130"/>
      <c r="AF124" s="130"/>
      <c r="AG124" s="130"/>
    </row>
    <row r="125" spans="1:33" ht="30" customHeight="1">
      <c r="A125" s="118" t="s">
        <v>77</v>
      </c>
      <c r="B125" s="119" t="s">
        <v>367</v>
      </c>
      <c r="C125" s="346" t="s">
        <v>451</v>
      </c>
      <c r="D125" s="347" t="s">
        <v>111</v>
      </c>
      <c r="E125" s="348">
        <v>10</v>
      </c>
      <c r="F125" s="349">
        <v>62</v>
      </c>
      <c r="G125" s="350">
        <f t="shared" si="286"/>
        <v>620</v>
      </c>
      <c r="H125" s="348">
        <v>10</v>
      </c>
      <c r="I125" s="349">
        <v>62</v>
      </c>
      <c r="J125" s="350">
        <f t="shared" si="287"/>
        <v>620</v>
      </c>
      <c r="K125" s="134"/>
      <c r="L125" s="135"/>
      <c r="M125" s="124">
        <f t="shared" si="288"/>
        <v>0</v>
      </c>
      <c r="N125" s="134"/>
      <c r="O125" s="135"/>
      <c r="P125" s="124">
        <f t="shared" si="289"/>
        <v>0</v>
      </c>
      <c r="Q125" s="134"/>
      <c r="R125" s="135"/>
      <c r="S125" s="124">
        <f t="shared" si="290"/>
        <v>0</v>
      </c>
      <c r="T125" s="134"/>
      <c r="U125" s="135"/>
      <c r="V125" s="124">
        <f t="shared" si="291"/>
        <v>0</v>
      </c>
      <c r="W125" s="125">
        <f t="shared" si="292"/>
        <v>620</v>
      </c>
      <c r="X125" s="126">
        <f t="shared" si="293"/>
        <v>620</v>
      </c>
      <c r="Y125" s="126">
        <f t="shared" si="284"/>
        <v>0</v>
      </c>
      <c r="Z125" s="127">
        <f t="shared" si="285"/>
        <v>0</v>
      </c>
      <c r="AA125" s="138"/>
      <c r="AB125" s="130"/>
      <c r="AC125" s="130"/>
      <c r="AD125" s="130"/>
      <c r="AE125" s="130"/>
      <c r="AF125" s="130"/>
      <c r="AG125" s="130"/>
    </row>
    <row r="126" spans="1:33" ht="30" customHeight="1">
      <c r="A126" s="118" t="s">
        <v>77</v>
      </c>
      <c r="B126" s="119" t="s">
        <v>368</v>
      </c>
      <c r="C126" s="346" t="s">
        <v>452</v>
      </c>
      <c r="D126" s="347" t="s">
        <v>111</v>
      </c>
      <c r="E126" s="348">
        <v>10</v>
      </c>
      <c r="F126" s="349">
        <v>50</v>
      </c>
      <c r="G126" s="350">
        <f t="shared" si="286"/>
        <v>500</v>
      </c>
      <c r="H126" s="348">
        <v>10</v>
      </c>
      <c r="I126" s="349">
        <v>50</v>
      </c>
      <c r="J126" s="350">
        <f t="shared" si="287"/>
        <v>500</v>
      </c>
      <c r="K126" s="134"/>
      <c r="L126" s="135"/>
      <c r="M126" s="124">
        <f t="shared" si="288"/>
        <v>0</v>
      </c>
      <c r="N126" s="134"/>
      <c r="O126" s="135"/>
      <c r="P126" s="124">
        <f t="shared" si="289"/>
        <v>0</v>
      </c>
      <c r="Q126" s="134"/>
      <c r="R126" s="135"/>
      <c r="S126" s="124">
        <f t="shared" si="290"/>
        <v>0</v>
      </c>
      <c r="T126" s="134"/>
      <c r="U126" s="135"/>
      <c r="V126" s="124">
        <f t="shared" si="291"/>
        <v>0</v>
      </c>
      <c r="W126" s="125">
        <f t="shared" si="292"/>
        <v>500</v>
      </c>
      <c r="X126" s="126">
        <f t="shared" si="293"/>
        <v>500</v>
      </c>
      <c r="Y126" s="126">
        <f t="shared" si="284"/>
        <v>0</v>
      </c>
      <c r="Z126" s="127">
        <f t="shared" si="285"/>
        <v>0</v>
      </c>
      <c r="AA126" s="138"/>
      <c r="AB126" s="130"/>
      <c r="AC126" s="130"/>
      <c r="AD126" s="130"/>
      <c r="AE126" s="130"/>
      <c r="AF126" s="130"/>
      <c r="AG126" s="130"/>
    </row>
    <row r="127" spans="1:33" ht="30" customHeight="1">
      <c r="A127" s="118" t="s">
        <v>77</v>
      </c>
      <c r="B127" s="119" t="s">
        <v>369</v>
      </c>
      <c r="C127" s="346" t="s">
        <v>453</v>
      </c>
      <c r="D127" s="347" t="s">
        <v>111</v>
      </c>
      <c r="E127" s="348">
        <v>1</v>
      </c>
      <c r="F127" s="349">
        <v>127</v>
      </c>
      <c r="G127" s="350">
        <f t="shared" si="286"/>
        <v>127</v>
      </c>
      <c r="H127" s="348">
        <v>1</v>
      </c>
      <c r="I127" s="349">
        <v>127</v>
      </c>
      <c r="J127" s="350">
        <f t="shared" si="287"/>
        <v>127</v>
      </c>
      <c r="K127" s="134"/>
      <c r="L127" s="135"/>
      <c r="M127" s="124">
        <f t="shared" si="288"/>
        <v>0</v>
      </c>
      <c r="N127" s="134"/>
      <c r="O127" s="135"/>
      <c r="P127" s="124">
        <f t="shared" si="289"/>
        <v>0</v>
      </c>
      <c r="Q127" s="134"/>
      <c r="R127" s="135"/>
      <c r="S127" s="124">
        <f t="shared" si="290"/>
        <v>0</v>
      </c>
      <c r="T127" s="134"/>
      <c r="U127" s="135"/>
      <c r="V127" s="124">
        <f t="shared" si="291"/>
        <v>0</v>
      </c>
      <c r="W127" s="125">
        <f t="shared" si="292"/>
        <v>127</v>
      </c>
      <c r="X127" s="126">
        <f t="shared" si="293"/>
        <v>127</v>
      </c>
      <c r="Y127" s="126">
        <f t="shared" si="284"/>
        <v>0</v>
      </c>
      <c r="Z127" s="127">
        <f t="shared" si="285"/>
        <v>0</v>
      </c>
      <c r="AA127" s="138"/>
      <c r="AB127" s="130"/>
      <c r="AC127" s="130"/>
      <c r="AD127" s="130"/>
      <c r="AE127" s="130"/>
      <c r="AF127" s="130"/>
      <c r="AG127" s="130"/>
    </row>
    <row r="128" spans="1:33" ht="30" customHeight="1">
      <c r="A128" s="118" t="s">
        <v>77</v>
      </c>
      <c r="B128" s="119" t="s">
        <v>370</v>
      </c>
      <c r="C128" s="346" t="s">
        <v>454</v>
      </c>
      <c r="D128" s="347" t="s">
        <v>111</v>
      </c>
      <c r="E128" s="348">
        <v>10</v>
      </c>
      <c r="F128" s="349">
        <v>129</v>
      </c>
      <c r="G128" s="350">
        <f t="shared" si="286"/>
        <v>1290</v>
      </c>
      <c r="H128" s="348">
        <v>10</v>
      </c>
      <c r="I128" s="349">
        <v>129</v>
      </c>
      <c r="J128" s="350">
        <f t="shared" si="287"/>
        <v>1290</v>
      </c>
      <c r="K128" s="134"/>
      <c r="L128" s="135"/>
      <c r="M128" s="124">
        <f t="shared" si="288"/>
        <v>0</v>
      </c>
      <c r="N128" s="134"/>
      <c r="O128" s="135"/>
      <c r="P128" s="124">
        <f t="shared" si="289"/>
        <v>0</v>
      </c>
      <c r="Q128" s="134"/>
      <c r="R128" s="135"/>
      <c r="S128" s="124">
        <f t="shared" si="290"/>
        <v>0</v>
      </c>
      <c r="T128" s="134"/>
      <c r="U128" s="135"/>
      <c r="V128" s="124">
        <f t="shared" si="291"/>
        <v>0</v>
      </c>
      <c r="W128" s="125">
        <f t="shared" si="292"/>
        <v>1290</v>
      </c>
      <c r="X128" s="126">
        <f t="shared" si="293"/>
        <v>1290</v>
      </c>
      <c r="Y128" s="126">
        <f t="shared" si="284"/>
        <v>0</v>
      </c>
      <c r="Z128" s="127">
        <f t="shared" si="285"/>
        <v>0</v>
      </c>
      <c r="AA128" s="138"/>
      <c r="AB128" s="130"/>
      <c r="AC128" s="130"/>
      <c r="AD128" s="130"/>
      <c r="AE128" s="130"/>
      <c r="AF128" s="130"/>
      <c r="AG128" s="130"/>
    </row>
    <row r="129" spans="1:33" ht="30" customHeight="1">
      <c r="A129" s="118" t="s">
        <v>77</v>
      </c>
      <c r="B129" s="119" t="s">
        <v>371</v>
      </c>
      <c r="C129" s="346" t="s">
        <v>455</v>
      </c>
      <c r="D129" s="347" t="s">
        <v>111</v>
      </c>
      <c r="E129" s="348">
        <v>16</v>
      </c>
      <c r="F129" s="349">
        <v>23</v>
      </c>
      <c r="G129" s="350">
        <f t="shared" si="286"/>
        <v>368</v>
      </c>
      <c r="H129" s="348">
        <v>16</v>
      </c>
      <c r="I129" s="349">
        <v>23</v>
      </c>
      <c r="J129" s="350">
        <f t="shared" si="287"/>
        <v>368</v>
      </c>
      <c r="K129" s="134"/>
      <c r="L129" s="135"/>
      <c r="M129" s="124">
        <f t="shared" si="288"/>
        <v>0</v>
      </c>
      <c r="N129" s="134"/>
      <c r="O129" s="135"/>
      <c r="P129" s="124">
        <f t="shared" si="289"/>
        <v>0</v>
      </c>
      <c r="Q129" s="134"/>
      <c r="R129" s="135"/>
      <c r="S129" s="124">
        <f t="shared" si="290"/>
        <v>0</v>
      </c>
      <c r="T129" s="134"/>
      <c r="U129" s="135"/>
      <c r="V129" s="124">
        <f t="shared" si="291"/>
        <v>0</v>
      </c>
      <c r="W129" s="125">
        <f t="shared" si="292"/>
        <v>368</v>
      </c>
      <c r="X129" s="126">
        <f t="shared" si="293"/>
        <v>368</v>
      </c>
      <c r="Y129" s="126">
        <f t="shared" si="284"/>
        <v>0</v>
      </c>
      <c r="Z129" s="127">
        <f t="shared" si="285"/>
        <v>0</v>
      </c>
      <c r="AA129" s="138"/>
      <c r="AB129" s="130"/>
      <c r="AC129" s="130"/>
      <c r="AD129" s="130"/>
      <c r="AE129" s="130"/>
      <c r="AF129" s="130"/>
      <c r="AG129" s="130"/>
    </row>
    <row r="130" spans="1:33" ht="30" customHeight="1">
      <c r="A130" s="118" t="s">
        <v>77</v>
      </c>
      <c r="B130" s="119" t="s">
        <v>372</v>
      </c>
      <c r="C130" s="346" t="s">
        <v>456</v>
      </c>
      <c r="D130" s="347" t="s">
        <v>111</v>
      </c>
      <c r="E130" s="348">
        <v>2</v>
      </c>
      <c r="F130" s="349">
        <v>54</v>
      </c>
      <c r="G130" s="350">
        <f t="shared" si="286"/>
        <v>108</v>
      </c>
      <c r="H130" s="348">
        <v>2</v>
      </c>
      <c r="I130" s="349">
        <v>54</v>
      </c>
      <c r="J130" s="350">
        <f t="shared" si="287"/>
        <v>108</v>
      </c>
      <c r="K130" s="134"/>
      <c r="L130" s="135"/>
      <c r="M130" s="124">
        <f t="shared" si="288"/>
        <v>0</v>
      </c>
      <c r="N130" s="134"/>
      <c r="O130" s="135"/>
      <c r="P130" s="124">
        <f t="shared" si="289"/>
        <v>0</v>
      </c>
      <c r="Q130" s="134"/>
      <c r="R130" s="135"/>
      <c r="S130" s="124">
        <f t="shared" si="290"/>
        <v>0</v>
      </c>
      <c r="T130" s="134"/>
      <c r="U130" s="135"/>
      <c r="V130" s="124">
        <f t="shared" si="291"/>
        <v>0</v>
      </c>
      <c r="W130" s="125">
        <f t="shared" si="292"/>
        <v>108</v>
      </c>
      <c r="X130" s="126">
        <f t="shared" si="293"/>
        <v>108</v>
      </c>
      <c r="Y130" s="126">
        <f t="shared" si="284"/>
        <v>0</v>
      </c>
      <c r="Z130" s="127">
        <f t="shared" si="285"/>
        <v>0</v>
      </c>
      <c r="AA130" s="138"/>
      <c r="AB130" s="130"/>
      <c r="AC130" s="130"/>
      <c r="AD130" s="130"/>
      <c r="AE130" s="130"/>
      <c r="AF130" s="130"/>
      <c r="AG130" s="130"/>
    </row>
    <row r="131" spans="1:33" ht="30" customHeight="1">
      <c r="A131" s="118" t="s">
        <v>77</v>
      </c>
      <c r="B131" s="119" t="s">
        <v>373</v>
      </c>
      <c r="C131" s="346" t="s">
        <v>457</v>
      </c>
      <c r="D131" s="347" t="s">
        <v>111</v>
      </c>
      <c r="E131" s="348">
        <v>1</v>
      </c>
      <c r="F131" s="349">
        <v>117</v>
      </c>
      <c r="G131" s="350">
        <f t="shared" si="286"/>
        <v>117</v>
      </c>
      <c r="H131" s="348">
        <v>1</v>
      </c>
      <c r="I131" s="349">
        <v>117</v>
      </c>
      <c r="J131" s="350">
        <f t="shared" si="287"/>
        <v>117</v>
      </c>
      <c r="K131" s="134"/>
      <c r="L131" s="135"/>
      <c r="M131" s="124">
        <f t="shared" si="288"/>
        <v>0</v>
      </c>
      <c r="N131" s="134"/>
      <c r="O131" s="135"/>
      <c r="P131" s="124">
        <f t="shared" si="289"/>
        <v>0</v>
      </c>
      <c r="Q131" s="134"/>
      <c r="R131" s="135"/>
      <c r="S131" s="124">
        <f t="shared" si="290"/>
        <v>0</v>
      </c>
      <c r="T131" s="134"/>
      <c r="U131" s="135"/>
      <c r="V131" s="124">
        <f t="shared" si="291"/>
        <v>0</v>
      </c>
      <c r="W131" s="125">
        <f t="shared" si="292"/>
        <v>117</v>
      </c>
      <c r="X131" s="126">
        <f t="shared" si="293"/>
        <v>117</v>
      </c>
      <c r="Y131" s="126">
        <f t="shared" si="284"/>
        <v>0</v>
      </c>
      <c r="Z131" s="127">
        <f t="shared" si="285"/>
        <v>0</v>
      </c>
      <c r="AA131" s="138"/>
      <c r="AB131" s="130"/>
      <c r="AC131" s="130"/>
      <c r="AD131" s="130"/>
      <c r="AE131" s="130"/>
      <c r="AF131" s="130"/>
      <c r="AG131" s="130"/>
    </row>
    <row r="132" spans="1:33" ht="30" customHeight="1">
      <c r="A132" s="118" t="s">
        <v>77</v>
      </c>
      <c r="B132" s="119" t="s">
        <v>374</v>
      </c>
      <c r="C132" s="346" t="s">
        <v>458</v>
      </c>
      <c r="D132" s="347" t="s">
        <v>111</v>
      </c>
      <c r="E132" s="348">
        <v>1</v>
      </c>
      <c r="F132" s="349">
        <v>62</v>
      </c>
      <c r="G132" s="350">
        <f t="shared" si="286"/>
        <v>62</v>
      </c>
      <c r="H132" s="348">
        <v>1</v>
      </c>
      <c r="I132" s="349">
        <v>62</v>
      </c>
      <c r="J132" s="350">
        <f t="shared" si="287"/>
        <v>62</v>
      </c>
      <c r="K132" s="134"/>
      <c r="L132" s="135"/>
      <c r="M132" s="124">
        <f t="shared" si="288"/>
        <v>0</v>
      </c>
      <c r="N132" s="134"/>
      <c r="O132" s="135"/>
      <c r="P132" s="124">
        <f t="shared" si="289"/>
        <v>0</v>
      </c>
      <c r="Q132" s="134"/>
      <c r="R132" s="135"/>
      <c r="S132" s="124">
        <f t="shared" si="290"/>
        <v>0</v>
      </c>
      <c r="T132" s="134"/>
      <c r="U132" s="135"/>
      <c r="V132" s="124">
        <f t="shared" si="291"/>
        <v>0</v>
      </c>
      <c r="W132" s="125">
        <f t="shared" si="292"/>
        <v>62</v>
      </c>
      <c r="X132" s="126">
        <f t="shared" si="293"/>
        <v>62</v>
      </c>
      <c r="Y132" s="126">
        <f t="shared" si="284"/>
        <v>0</v>
      </c>
      <c r="Z132" s="127">
        <f t="shared" si="285"/>
        <v>0</v>
      </c>
      <c r="AA132" s="138"/>
      <c r="AB132" s="130"/>
      <c r="AC132" s="130"/>
      <c r="AD132" s="130"/>
      <c r="AE132" s="130"/>
      <c r="AF132" s="130"/>
      <c r="AG132" s="130"/>
    </row>
    <row r="133" spans="1:33" ht="30" customHeight="1">
      <c r="A133" s="118" t="s">
        <v>77</v>
      </c>
      <c r="B133" s="119" t="s">
        <v>375</v>
      </c>
      <c r="C133" s="346" t="s">
        <v>459</v>
      </c>
      <c r="D133" s="347" t="s">
        <v>111</v>
      </c>
      <c r="E133" s="348">
        <v>2</v>
      </c>
      <c r="F133" s="349">
        <v>16</v>
      </c>
      <c r="G133" s="350">
        <f t="shared" si="286"/>
        <v>32</v>
      </c>
      <c r="H133" s="348">
        <v>2</v>
      </c>
      <c r="I133" s="349">
        <v>16</v>
      </c>
      <c r="J133" s="350">
        <f t="shared" si="287"/>
        <v>32</v>
      </c>
      <c r="K133" s="134"/>
      <c r="L133" s="135"/>
      <c r="M133" s="124">
        <f t="shared" si="288"/>
        <v>0</v>
      </c>
      <c r="N133" s="134"/>
      <c r="O133" s="135"/>
      <c r="P133" s="124">
        <f t="shared" si="289"/>
        <v>0</v>
      </c>
      <c r="Q133" s="134"/>
      <c r="R133" s="135"/>
      <c r="S133" s="124">
        <f t="shared" si="290"/>
        <v>0</v>
      </c>
      <c r="T133" s="134"/>
      <c r="U133" s="135"/>
      <c r="V133" s="124">
        <f t="shared" si="291"/>
        <v>0</v>
      </c>
      <c r="W133" s="125">
        <f t="shared" si="292"/>
        <v>32</v>
      </c>
      <c r="X133" s="126">
        <f t="shared" si="293"/>
        <v>32</v>
      </c>
      <c r="Y133" s="126">
        <f t="shared" si="284"/>
        <v>0</v>
      </c>
      <c r="Z133" s="127">
        <f t="shared" si="285"/>
        <v>0</v>
      </c>
      <c r="AA133" s="138"/>
      <c r="AB133" s="130"/>
      <c r="AC133" s="130"/>
      <c r="AD133" s="130"/>
      <c r="AE133" s="130"/>
      <c r="AF133" s="130"/>
      <c r="AG133" s="130"/>
    </row>
    <row r="134" spans="1:33" ht="30" customHeight="1">
      <c r="A134" s="118" t="s">
        <v>77</v>
      </c>
      <c r="B134" s="119" t="s">
        <v>376</v>
      </c>
      <c r="C134" s="346" t="s">
        <v>460</v>
      </c>
      <c r="D134" s="347" t="s">
        <v>111</v>
      </c>
      <c r="E134" s="348">
        <v>10</v>
      </c>
      <c r="F134" s="349">
        <v>67</v>
      </c>
      <c r="G134" s="350">
        <f t="shared" si="286"/>
        <v>670</v>
      </c>
      <c r="H134" s="348">
        <v>10</v>
      </c>
      <c r="I134" s="349">
        <v>67</v>
      </c>
      <c r="J134" s="350">
        <f t="shared" si="287"/>
        <v>670</v>
      </c>
      <c r="K134" s="134"/>
      <c r="L134" s="135"/>
      <c r="M134" s="124">
        <f t="shared" si="288"/>
        <v>0</v>
      </c>
      <c r="N134" s="134"/>
      <c r="O134" s="135"/>
      <c r="P134" s="124">
        <f t="shared" si="289"/>
        <v>0</v>
      </c>
      <c r="Q134" s="134"/>
      <c r="R134" s="135"/>
      <c r="S134" s="124">
        <f t="shared" si="290"/>
        <v>0</v>
      </c>
      <c r="T134" s="134"/>
      <c r="U134" s="135"/>
      <c r="V134" s="124">
        <f t="shared" si="291"/>
        <v>0</v>
      </c>
      <c r="W134" s="125">
        <f t="shared" si="292"/>
        <v>670</v>
      </c>
      <c r="X134" s="126">
        <f t="shared" si="293"/>
        <v>670</v>
      </c>
      <c r="Y134" s="126">
        <f t="shared" si="284"/>
        <v>0</v>
      </c>
      <c r="Z134" s="127">
        <f t="shared" si="285"/>
        <v>0</v>
      </c>
      <c r="AA134" s="138"/>
      <c r="AB134" s="130"/>
      <c r="AC134" s="130"/>
      <c r="AD134" s="130"/>
      <c r="AE134" s="130"/>
      <c r="AF134" s="130"/>
      <c r="AG134" s="130"/>
    </row>
    <row r="135" spans="1:33" ht="30" customHeight="1">
      <c r="A135" s="118" t="s">
        <v>77</v>
      </c>
      <c r="B135" s="119" t="s">
        <v>377</v>
      </c>
      <c r="C135" s="346" t="s">
        <v>461</v>
      </c>
      <c r="D135" s="347" t="s">
        <v>111</v>
      </c>
      <c r="E135" s="348">
        <v>5</v>
      </c>
      <c r="F135" s="349">
        <v>29</v>
      </c>
      <c r="G135" s="350">
        <f t="shared" si="286"/>
        <v>145</v>
      </c>
      <c r="H135" s="348">
        <v>5</v>
      </c>
      <c r="I135" s="349">
        <v>29</v>
      </c>
      <c r="J135" s="350">
        <f t="shared" si="287"/>
        <v>145</v>
      </c>
      <c r="K135" s="134"/>
      <c r="L135" s="135"/>
      <c r="M135" s="124">
        <f t="shared" si="288"/>
        <v>0</v>
      </c>
      <c r="N135" s="134"/>
      <c r="O135" s="135"/>
      <c r="P135" s="124">
        <f t="shared" si="289"/>
        <v>0</v>
      </c>
      <c r="Q135" s="134"/>
      <c r="R135" s="135"/>
      <c r="S135" s="124">
        <f t="shared" si="290"/>
        <v>0</v>
      </c>
      <c r="T135" s="134"/>
      <c r="U135" s="135"/>
      <c r="V135" s="124">
        <f t="shared" si="291"/>
        <v>0</v>
      </c>
      <c r="W135" s="125">
        <f t="shared" si="292"/>
        <v>145</v>
      </c>
      <c r="X135" s="126">
        <f t="shared" si="293"/>
        <v>145</v>
      </c>
      <c r="Y135" s="126">
        <f t="shared" si="284"/>
        <v>0</v>
      </c>
      <c r="Z135" s="127">
        <f t="shared" si="285"/>
        <v>0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>
      <c r="A136" s="118" t="s">
        <v>77</v>
      </c>
      <c r="B136" s="119" t="s">
        <v>378</v>
      </c>
      <c r="C136" s="346" t="s">
        <v>462</v>
      </c>
      <c r="D136" s="347" t="s">
        <v>111</v>
      </c>
      <c r="E136" s="348">
        <v>1</v>
      </c>
      <c r="F136" s="349">
        <v>35</v>
      </c>
      <c r="G136" s="350">
        <f t="shared" si="286"/>
        <v>35</v>
      </c>
      <c r="H136" s="348">
        <v>1</v>
      </c>
      <c r="I136" s="349">
        <v>35</v>
      </c>
      <c r="J136" s="350">
        <f t="shared" si="287"/>
        <v>35</v>
      </c>
      <c r="K136" s="134"/>
      <c r="L136" s="135"/>
      <c r="M136" s="124">
        <f t="shared" si="288"/>
        <v>0</v>
      </c>
      <c r="N136" s="134"/>
      <c r="O136" s="135"/>
      <c r="P136" s="124">
        <f t="shared" si="289"/>
        <v>0</v>
      </c>
      <c r="Q136" s="134"/>
      <c r="R136" s="135"/>
      <c r="S136" s="124">
        <f t="shared" si="290"/>
        <v>0</v>
      </c>
      <c r="T136" s="134"/>
      <c r="U136" s="135"/>
      <c r="V136" s="124">
        <f t="shared" si="291"/>
        <v>0</v>
      </c>
      <c r="W136" s="125">
        <f t="shared" si="292"/>
        <v>35</v>
      </c>
      <c r="X136" s="126">
        <f t="shared" si="293"/>
        <v>35</v>
      </c>
      <c r="Y136" s="126">
        <f t="shared" si="284"/>
        <v>0</v>
      </c>
      <c r="Z136" s="127">
        <f t="shared" si="285"/>
        <v>0</v>
      </c>
      <c r="AA136" s="138"/>
      <c r="AB136" s="130"/>
      <c r="AC136" s="130"/>
      <c r="AD136" s="130"/>
      <c r="AE136" s="130"/>
      <c r="AF136" s="130"/>
      <c r="AG136" s="130"/>
    </row>
    <row r="137" spans="1:33" ht="30" customHeight="1">
      <c r="A137" s="118" t="s">
        <v>77</v>
      </c>
      <c r="B137" s="119" t="s">
        <v>379</v>
      </c>
      <c r="C137" s="346" t="s">
        <v>463</v>
      </c>
      <c r="D137" s="347" t="s">
        <v>111</v>
      </c>
      <c r="E137" s="348">
        <v>1</v>
      </c>
      <c r="F137" s="349">
        <v>232</v>
      </c>
      <c r="G137" s="350">
        <f t="shared" si="286"/>
        <v>232</v>
      </c>
      <c r="H137" s="348">
        <v>1</v>
      </c>
      <c r="I137" s="349">
        <v>232</v>
      </c>
      <c r="J137" s="350">
        <f t="shared" si="287"/>
        <v>232</v>
      </c>
      <c r="K137" s="134"/>
      <c r="L137" s="135"/>
      <c r="M137" s="124">
        <f t="shared" si="288"/>
        <v>0</v>
      </c>
      <c r="N137" s="134"/>
      <c r="O137" s="135"/>
      <c r="P137" s="124">
        <f t="shared" si="289"/>
        <v>0</v>
      </c>
      <c r="Q137" s="134"/>
      <c r="R137" s="135"/>
      <c r="S137" s="124">
        <f t="shared" si="290"/>
        <v>0</v>
      </c>
      <c r="T137" s="134"/>
      <c r="U137" s="135"/>
      <c r="V137" s="124">
        <f t="shared" si="291"/>
        <v>0</v>
      </c>
      <c r="W137" s="125">
        <f t="shared" si="292"/>
        <v>232</v>
      </c>
      <c r="X137" s="126">
        <f t="shared" si="293"/>
        <v>232</v>
      </c>
      <c r="Y137" s="126">
        <f t="shared" si="284"/>
        <v>0</v>
      </c>
      <c r="Z137" s="127">
        <f t="shared" si="285"/>
        <v>0</v>
      </c>
      <c r="AA137" s="138"/>
      <c r="AB137" s="130"/>
      <c r="AC137" s="130"/>
      <c r="AD137" s="130"/>
      <c r="AE137" s="130"/>
      <c r="AF137" s="130"/>
      <c r="AG137" s="130"/>
    </row>
    <row r="138" spans="1:33" ht="30" customHeight="1">
      <c r="A138" s="118" t="s">
        <v>77</v>
      </c>
      <c r="B138" s="119" t="s">
        <v>380</v>
      </c>
      <c r="C138" s="346" t="s">
        <v>464</v>
      </c>
      <c r="D138" s="347" t="s">
        <v>111</v>
      </c>
      <c r="E138" s="348">
        <v>5</v>
      </c>
      <c r="F138" s="349">
        <v>86</v>
      </c>
      <c r="G138" s="350">
        <f t="shared" si="286"/>
        <v>430</v>
      </c>
      <c r="H138" s="348">
        <v>5</v>
      </c>
      <c r="I138" s="349">
        <v>86</v>
      </c>
      <c r="J138" s="350">
        <f t="shared" si="287"/>
        <v>430</v>
      </c>
      <c r="K138" s="134"/>
      <c r="L138" s="135"/>
      <c r="M138" s="124">
        <f t="shared" si="288"/>
        <v>0</v>
      </c>
      <c r="N138" s="134"/>
      <c r="O138" s="135"/>
      <c r="P138" s="124">
        <f t="shared" si="289"/>
        <v>0</v>
      </c>
      <c r="Q138" s="134"/>
      <c r="R138" s="135"/>
      <c r="S138" s="124">
        <f t="shared" si="290"/>
        <v>0</v>
      </c>
      <c r="T138" s="134"/>
      <c r="U138" s="135"/>
      <c r="V138" s="124">
        <f t="shared" si="291"/>
        <v>0</v>
      </c>
      <c r="W138" s="125">
        <f t="shared" si="292"/>
        <v>430</v>
      </c>
      <c r="X138" s="126">
        <f t="shared" si="293"/>
        <v>430</v>
      </c>
      <c r="Y138" s="126">
        <f t="shared" si="284"/>
        <v>0</v>
      </c>
      <c r="Z138" s="127">
        <f t="shared" si="285"/>
        <v>0</v>
      </c>
      <c r="AA138" s="138"/>
      <c r="AB138" s="130"/>
      <c r="AC138" s="130"/>
      <c r="AD138" s="130"/>
      <c r="AE138" s="130"/>
      <c r="AF138" s="130"/>
      <c r="AG138" s="130"/>
    </row>
    <row r="139" spans="1:33" ht="30" customHeight="1">
      <c r="A139" s="118" t="s">
        <v>77</v>
      </c>
      <c r="B139" s="119" t="s">
        <v>381</v>
      </c>
      <c r="C139" s="346" t="s">
        <v>465</v>
      </c>
      <c r="D139" s="347" t="s">
        <v>111</v>
      </c>
      <c r="E139" s="348">
        <v>1</v>
      </c>
      <c r="F139" s="349">
        <v>850</v>
      </c>
      <c r="G139" s="350">
        <f t="shared" si="286"/>
        <v>850</v>
      </c>
      <c r="H139" s="348">
        <v>1</v>
      </c>
      <c r="I139" s="349">
        <v>850</v>
      </c>
      <c r="J139" s="350">
        <f t="shared" si="287"/>
        <v>850</v>
      </c>
      <c r="K139" s="134"/>
      <c r="L139" s="135"/>
      <c r="M139" s="124">
        <f t="shared" si="288"/>
        <v>0</v>
      </c>
      <c r="N139" s="134"/>
      <c r="O139" s="135"/>
      <c r="P139" s="124">
        <f t="shared" si="289"/>
        <v>0</v>
      </c>
      <c r="Q139" s="134"/>
      <c r="R139" s="135"/>
      <c r="S139" s="124">
        <f t="shared" si="290"/>
        <v>0</v>
      </c>
      <c r="T139" s="134"/>
      <c r="U139" s="135"/>
      <c r="V139" s="124">
        <f t="shared" si="291"/>
        <v>0</v>
      </c>
      <c r="W139" s="125">
        <f t="shared" si="292"/>
        <v>850</v>
      </c>
      <c r="X139" s="126">
        <f t="shared" si="293"/>
        <v>850</v>
      </c>
      <c r="Y139" s="126">
        <f t="shared" si="284"/>
        <v>0</v>
      </c>
      <c r="Z139" s="127">
        <f t="shared" si="285"/>
        <v>0</v>
      </c>
      <c r="AA139" s="138"/>
      <c r="AB139" s="130"/>
      <c r="AC139" s="130"/>
      <c r="AD139" s="130"/>
      <c r="AE139" s="130"/>
      <c r="AF139" s="130"/>
      <c r="AG139" s="130"/>
    </row>
    <row r="140" spans="1:33" ht="30" customHeight="1">
      <c r="A140" s="118" t="s">
        <v>77</v>
      </c>
      <c r="B140" s="119" t="s">
        <v>382</v>
      </c>
      <c r="C140" s="346" t="s">
        <v>466</v>
      </c>
      <c r="D140" s="347" t="s">
        <v>111</v>
      </c>
      <c r="E140" s="348">
        <v>1</v>
      </c>
      <c r="F140" s="349">
        <v>722</v>
      </c>
      <c r="G140" s="350">
        <f t="shared" si="286"/>
        <v>722</v>
      </c>
      <c r="H140" s="348">
        <v>1</v>
      </c>
      <c r="I140" s="349">
        <v>722</v>
      </c>
      <c r="J140" s="350">
        <f t="shared" si="287"/>
        <v>722</v>
      </c>
      <c r="K140" s="134"/>
      <c r="L140" s="135"/>
      <c r="M140" s="124">
        <f t="shared" si="288"/>
        <v>0</v>
      </c>
      <c r="N140" s="134"/>
      <c r="O140" s="135"/>
      <c r="P140" s="124">
        <f t="shared" si="289"/>
        <v>0</v>
      </c>
      <c r="Q140" s="134"/>
      <c r="R140" s="135"/>
      <c r="S140" s="124">
        <f t="shared" si="290"/>
        <v>0</v>
      </c>
      <c r="T140" s="134"/>
      <c r="U140" s="135"/>
      <c r="V140" s="124">
        <f t="shared" si="291"/>
        <v>0</v>
      </c>
      <c r="W140" s="125">
        <f t="shared" si="292"/>
        <v>722</v>
      </c>
      <c r="X140" s="126">
        <f t="shared" si="293"/>
        <v>722</v>
      </c>
      <c r="Y140" s="126">
        <f t="shared" si="284"/>
        <v>0</v>
      </c>
      <c r="Z140" s="127">
        <f t="shared" si="285"/>
        <v>0</v>
      </c>
      <c r="AA140" s="138"/>
      <c r="AB140" s="130"/>
      <c r="AC140" s="130"/>
      <c r="AD140" s="130"/>
      <c r="AE140" s="130"/>
      <c r="AF140" s="130"/>
      <c r="AG140" s="130"/>
    </row>
    <row r="141" spans="1:33" ht="30" customHeight="1">
      <c r="A141" s="118" t="s">
        <v>77</v>
      </c>
      <c r="B141" s="119" t="s">
        <v>383</v>
      </c>
      <c r="C141" s="346" t="s">
        <v>467</v>
      </c>
      <c r="D141" s="347" t="s">
        <v>111</v>
      </c>
      <c r="E141" s="348">
        <v>1</v>
      </c>
      <c r="F141" s="349">
        <v>56</v>
      </c>
      <c r="G141" s="350">
        <f t="shared" si="286"/>
        <v>56</v>
      </c>
      <c r="H141" s="348">
        <v>1</v>
      </c>
      <c r="I141" s="349">
        <v>56</v>
      </c>
      <c r="J141" s="350">
        <f t="shared" si="287"/>
        <v>56</v>
      </c>
      <c r="K141" s="134"/>
      <c r="L141" s="135"/>
      <c r="M141" s="124">
        <f t="shared" si="288"/>
        <v>0</v>
      </c>
      <c r="N141" s="134"/>
      <c r="O141" s="135"/>
      <c r="P141" s="124">
        <f t="shared" si="289"/>
        <v>0</v>
      </c>
      <c r="Q141" s="134"/>
      <c r="R141" s="135"/>
      <c r="S141" s="124">
        <f t="shared" si="290"/>
        <v>0</v>
      </c>
      <c r="T141" s="134"/>
      <c r="U141" s="135"/>
      <c r="V141" s="124">
        <f t="shared" si="291"/>
        <v>0</v>
      </c>
      <c r="W141" s="125">
        <f t="shared" si="292"/>
        <v>56</v>
      </c>
      <c r="X141" s="126">
        <f t="shared" si="293"/>
        <v>56</v>
      </c>
      <c r="Y141" s="126">
        <f t="shared" si="284"/>
        <v>0</v>
      </c>
      <c r="Z141" s="127">
        <f t="shared" si="285"/>
        <v>0</v>
      </c>
      <c r="AA141" s="138"/>
      <c r="AB141" s="130"/>
      <c r="AC141" s="130"/>
      <c r="AD141" s="130"/>
      <c r="AE141" s="130"/>
      <c r="AF141" s="130"/>
      <c r="AG141" s="130"/>
    </row>
    <row r="142" spans="1:33" ht="30" customHeight="1">
      <c r="A142" s="118" t="s">
        <v>77</v>
      </c>
      <c r="B142" s="119" t="s">
        <v>384</v>
      </c>
      <c r="C142" s="346" t="s">
        <v>468</v>
      </c>
      <c r="D142" s="347" t="s">
        <v>111</v>
      </c>
      <c r="E142" s="348">
        <v>10</v>
      </c>
      <c r="F142" s="349">
        <v>16</v>
      </c>
      <c r="G142" s="350">
        <f t="shared" si="286"/>
        <v>160</v>
      </c>
      <c r="H142" s="348">
        <v>10</v>
      </c>
      <c r="I142" s="349">
        <v>16</v>
      </c>
      <c r="J142" s="350">
        <f t="shared" si="287"/>
        <v>160</v>
      </c>
      <c r="K142" s="134"/>
      <c r="L142" s="135"/>
      <c r="M142" s="124">
        <f t="shared" si="288"/>
        <v>0</v>
      </c>
      <c r="N142" s="134"/>
      <c r="O142" s="135"/>
      <c r="P142" s="124">
        <f t="shared" si="289"/>
        <v>0</v>
      </c>
      <c r="Q142" s="134"/>
      <c r="R142" s="135"/>
      <c r="S142" s="124">
        <f t="shared" si="290"/>
        <v>0</v>
      </c>
      <c r="T142" s="134"/>
      <c r="U142" s="135"/>
      <c r="V142" s="124">
        <f t="shared" si="291"/>
        <v>0</v>
      </c>
      <c r="W142" s="125">
        <f t="shared" si="292"/>
        <v>160</v>
      </c>
      <c r="X142" s="126">
        <f t="shared" si="293"/>
        <v>160</v>
      </c>
      <c r="Y142" s="126">
        <f t="shared" si="284"/>
        <v>0</v>
      </c>
      <c r="Z142" s="127">
        <f t="shared" si="285"/>
        <v>0</v>
      </c>
      <c r="AA142" s="138"/>
      <c r="AB142" s="130"/>
      <c r="AC142" s="130"/>
      <c r="AD142" s="130"/>
      <c r="AE142" s="130"/>
      <c r="AF142" s="130"/>
      <c r="AG142" s="130"/>
    </row>
    <row r="143" spans="1:33" ht="30" customHeight="1">
      <c r="A143" s="118" t="s">
        <v>77</v>
      </c>
      <c r="B143" s="119" t="s">
        <v>385</v>
      </c>
      <c r="C143" s="346" t="s">
        <v>469</v>
      </c>
      <c r="D143" s="347" t="s">
        <v>111</v>
      </c>
      <c r="E143" s="348">
        <v>10</v>
      </c>
      <c r="F143" s="349">
        <v>18</v>
      </c>
      <c r="G143" s="350">
        <f t="shared" si="286"/>
        <v>180</v>
      </c>
      <c r="H143" s="348">
        <v>10</v>
      </c>
      <c r="I143" s="349">
        <v>18</v>
      </c>
      <c r="J143" s="350">
        <f t="shared" si="287"/>
        <v>180</v>
      </c>
      <c r="K143" s="134"/>
      <c r="L143" s="135"/>
      <c r="M143" s="124">
        <f t="shared" si="288"/>
        <v>0</v>
      </c>
      <c r="N143" s="134"/>
      <c r="O143" s="135"/>
      <c r="P143" s="124">
        <f t="shared" si="289"/>
        <v>0</v>
      </c>
      <c r="Q143" s="134"/>
      <c r="R143" s="135"/>
      <c r="S143" s="124">
        <f t="shared" si="290"/>
        <v>0</v>
      </c>
      <c r="T143" s="134"/>
      <c r="U143" s="135"/>
      <c r="V143" s="124">
        <f t="shared" si="291"/>
        <v>0</v>
      </c>
      <c r="W143" s="125">
        <f t="shared" si="292"/>
        <v>180</v>
      </c>
      <c r="X143" s="126">
        <f t="shared" si="293"/>
        <v>180</v>
      </c>
      <c r="Y143" s="126">
        <f t="shared" si="284"/>
        <v>0</v>
      </c>
      <c r="Z143" s="127">
        <f t="shared" si="285"/>
        <v>0</v>
      </c>
      <c r="AA143" s="138"/>
      <c r="AB143" s="130"/>
      <c r="AC143" s="130"/>
      <c r="AD143" s="130"/>
      <c r="AE143" s="130"/>
      <c r="AF143" s="130"/>
      <c r="AG143" s="130"/>
    </row>
    <row r="144" spans="1:33" ht="30" customHeight="1">
      <c r="A144" s="118" t="s">
        <v>77</v>
      </c>
      <c r="B144" s="119" t="s">
        <v>386</v>
      </c>
      <c r="C144" s="346" t="s">
        <v>470</v>
      </c>
      <c r="D144" s="347" t="s">
        <v>111</v>
      </c>
      <c r="E144" s="348">
        <v>5</v>
      </c>
      <c r="F144" s="349">
        <v>17</v>
      </c>
      <c r="G144" s="350">
        <f t="shared" si="286"/>
        <v>85</v>
      </c>
      <c r="H144" s="348">
        <v>5</v>
      </c>
      <c r="I144" s="349">
        <v>17</v>
      </c>
      <c r="J144" s="350">
        <f t="shared" si="287"/>
        <v>85</v>
      </c>
      <c r="K144" s="134"/>
      <c r="L144" s="135"/>
      <c r="M144" s="124">
        <f t="shared" si="288"/>
        <v>0</v>
      </c>
      <c r="N144" s="134"/>
      <c r="O144" s="135"/>
      <c r="P144" s="124">
        <f t="shared" si="289"/>
        <v>0</v>
      </c>
      <c r="Q144" s="134"/>
      <c r="R144" s="135"/>
      <c r="S144" s="124">
        <f t="shared" si="290"/>
        <v>0</v>
      </c>
      <c r="T144" s="134"/>
      <c r="U144" s="135"/>
      <c r="V144" s="124">
        <f t="shared" si="291"/>
        <v>0</v>
      </c>
      <c r="W144" s="125">
        <f t="shared" si="292"/>
        <v>85</v>
      </c>
      <c r="X144" s="126">
        <f t="shared" si="293"/>
        <v>85</v>
      </c>
      <c r="Y144" s="126">
        <f t="shared" si="284"/>
        <v>0</v>
      </c>
      <c r="Z144" s="127">
        <f t="shared" si="285"/>
        <v>0</v>
      </c>
      <c r="AA144" s="138"/>
      <c r="AB144" s="130"/>
      <c r="AC144" s="130"/>
      <c r="AD144" s="130"/>
      <c r="AE144" s="130"/>
      <c r="AF144" s="130"/>
      <c r="AG144" s="130"/>
    </row>
    <row r="145" spans="1:33" ht="30" customHeight="1">
      <c r="A145" s="118" t="s">
        <v>77</v>
      </c>
      <c r="B145" s="119" t="s">
        <v>387</v>
      </c>
      <c r="C145" s="346" t="s">
        <v>471</v>
      </c>
      <c r="D145" s="347" t="s">
        <v>111</v>
      </c>
      <c r="E145" s="348">
        <v>1</v>
      </c>
      <c r="F145" s="349">
        <v>705</v>
      </c>
      <c r="G145" s="350">
        <f t="shared" si="286"/>
        <v>705</v>
      </c>
      <c r="H145" s="348">
        <v>1</v>
      </c>
      <c r="I145" s="349">
        <v>705</v>
      </c>
      <c r="J145" s="350">
        <f t="shared" si="287"/>
        <v>705</v>
      </c>
      <c r="K145" s="134"/>
      <c r="L145" s="135"/>
      <c r="M145" s="124">
        <f t="shared" si="288"/>
        <v>0</v>
      </c>
      <c r="N145" s="134"/>
      <c r="O145" s="135"/>
      <c r="P145" s="124">
        <f t="shared" si="289"/>
        <v>0</v>
      </c>
      <c r="Q145" s="134"/>
      <c r="R145" s="135"/>
      <c r="S145" s="124">
        <f t="shared" si="290"/>
        <v>0</v>
      </c>
      <c r="T145" s="134"/>
      <c r="U145" s="135"/>
      <c r="V145" s="124">
        <f t="shared" si="291"/>
        <v>0</v>
      </c>
      <c r="W145" s="125">
        <f t="shared" si="292"/>
        <v>705</v>
      </c>
      <c r="X145" s="126">
        <f t="shared" si="293"/>
        <v>705</v>
      </c>
      <c r="Y145" s="126">
        <f t="shared" si="284"/>
        <v>0</v>
      </c>
      <c r="Z145" s="127">
        <f t="shared" si="285"/>
        <v>0</v>
      </c>
      <c r="AA145" s="138"/>
      <c r="AB145" s="130"/>
      <c r="AC145" s="130"/>
      <c r="AD145" s="130"/>
      <c r="AE145" s="130"/>
      <c r="AF145" s="130"/>
      <c r="AG145" s="130"/>
    </row>
    <row r="146" spans="1:33" ht="30" customHeight="1">
      <c r="A146" s="118" t="s">
        <v>77</v>
      </c>
      <c r="B146" s="119" t="s">
        <v>388</v>
      </c>
      <c r="C146" s="346" t="s">
        <v>472</v>
      </c>
      <c r="D146" s="347" t="s">
        <v>111</v>
      </c>
      <c r="E146" s="348">
        <v>1</v>
      </c>
      <c r="F146" s="349">
        <v>65</v>
      </c>
      <c r="G146" s="350">
        <f t="shared" si="286"/>
        <v>65</v>
      </c>
      <c r="H146" s="348">
        <v>1</v>
      </c>
      <c r="I146" s="349">
        <v>65</v>
      </c>
      <c r="J146" s="350">
        <f t="shared" si="287"/>
        <v>65</v>
      </c>
      <c r="K146" s="134"/>
      <c r="L146" s="135"/>
      <c r="M146" s="124">
        <f t="shared" si="288"/>
        <v>0</v>
      </c>
      <c r="N146" s="134"/>
      <c r="O146" s="135"/>
      <c r="P146" s="124">
        <f t="shared" si="289"/>
        <v>0</v>
      </c>
      <c r="Q146" s="134"/>
      <c r="R146" s="135"/>
      <c r="S146" s="124">
        <f t="shared" si="290"/>
        <v>0</v>
      </c>
      <c r="T146" s="134"/>
      <c r="U146" s="135"/>
      <c r="V146" s="124">
        <f t="shared" si="291"/>
        <v>0</v>
      </c>
      <c r="W146" s="125">
        <f t="shared" si="292"/>
        <v>65</v>
      </c>
      <c r="X146" s="126">
        <f t="shared" si="293"/>
        <v>65</v>
      </c>
      <c r="Y146" s="126">
        <f t="shared" si="284"/>
        <v>0</v>
      </c>
      <c r="Z146" s="127">
        <f t="shared" si="285"/>
        <v>0</v>
      </c>
      <c r="AA146" s="138"/>
      <c r="AB146" s="130"/>
      <c r="AC146" s="130"/>
      <c r="AD146" s="130"/>
      <c r="AE146" s="130"/>
      <c r="AF146" s="130"/>
      <c r="AG146" s="130"/>
    </row>
    <row r="147" spans="1:33" ht="30" customHeight="1">
      <c r="A147" s="118" t="s">
        <v>77</v>
      </c>
      <c r="B147" s="119" t="s">
        <v>389</v>
      </c>
      <c r="C147" s="346" t="s">
        <v>473</v>
      </c>
      <c r="D147" s="347" t="s">
        <v>111</v>
      </c>
      <c r="E147" s="348">
        <v>1</v>
      </c>
      <c r="F147" s="349">
        <v>150</v>
      </c>
      <c r="G147" s="350">
        <f t="shared" si="286"/>
        <v>150</v>
      </c>
      <c r="H147" s="348">
        <v>1</v>
      </c>
      <c r="I147" s="349">
        <v>150</v>
      </c>
      <c r="J147" s="350">
        <f t="shared" si="287"/>
        <v>150</v>
      </c>
      <c r="K147" s="134"/>
      <c r="L147" s="135"/>
      <c r="M147" s="124">
        <f t="shared" si="288"/>
        <v>0</v>
      </c>
      <c r="N147" s="134"/>
      <c r="O147" s="135"/>
      <c r="P147" s="124">
        <f t="shared" si="289"/>
        <v>0</v>
      </c>
      <c r="Q147" s="134"/>
      <c r="R147" s="135"/>
      <c r="S147" s="124">
        <f t="shared" si="290"/>
        <v>0</v>
      </c>
      <c r="T147" s="134"/>
      <c r="U147" s="135"/>
      <c r="V147" s="124">
        <f t="shared" si="291"/>
        <v>0</v>
      </c>
      <c r="W147" s="125">
        <f t="shared" si="292"/>
        <v>150</v>
      </c>
      <c r="X147" s="126">
        <f t="shared" si="293"/>
        <v>150</v>
      </c>
      <c r="Y147" s="126">
        <f t="shared" si="284"/>
        <v>0</v>
      </c>
      <c r="Z147" s="127">
        <f t="shared" si="285"/>
        <v>0</v>
      </c>
      <c r="AA147" s="138"/>
      <c r="AB147" s="130"/>
      <c r="AC147" s="130"/>
      <c r="AD147" s="130"/>
      <c r="AE147" s="130"/>
      <c r="AF147" s="130"/>
      <c r="AG147" s="130"/>
    </row>
    <row r="148" spans="1:33" ht="30" customHeight="1">
      <c r="A148" s="118" t="s">
        <v>77</v>
      </c>
      <c r="B148" s="119" t="s">
        <v>390</v>
      </c>
      <c r="C148" s="346" t="s">
        <v>474</v>
      </c>
      <c r="D148" s="347" t="s">
        <v>111</v>
      </c>
      <c r="E148" s="348">
        <v>1</v>
      </c>
      <c r="F148" s="349">
        <v>326</v>
      </c>
      <c r="G148" s="350">
        <f t="shared" si="286"/>
        <v>326</v>
      </c>
      <c r="H148" s="348">
        <v>1</v>
      </c>
      <c r="I148" s="349">
        <v>326</v>
      </c>
      <c r="J148" s="350">
        <f t="shared" si="287"/>
        <v>326</v>
      </c>
      <c r="K148" s="134"/>
      <c r="L148" s="135"/>
      <c r="M148" s="124">
        <f t="shared" si="288"/>
        <v>0</v>
      </c>
      <c r="N148" s="134"/>
      <c r="O148" s="135"/>
      <c r="P148" s="124">
        <f t="shared" si="289"/>
        <v>0</v>
      </c>
      <c r="Q148" s="134"/>
      <c r="R148" s="135"/>
      <c r="S148" s="124">
        <f t="shared" si="290"/>
        <v>0</v>
      </c>
      <c r="T148" s="134"/>
      <c r="U148" s="135"/>
      <c r="V148" s="124">
        <f t="shared" si="291"/>
        <v>0</v>
      </c>
      <c r="W148" s="125">
        <f t="shared" si="292"/>
        <v>326</v>
      </c>
      <c r="X148" s="126">
        <f t="shared" si="293"/>
        <v>326</v>
      </c>
      <c r="Y148" s="126">
        <f t="shared" si="284"/>
        <v>0</v>
      </c>
      <c r="Z148" s="127">
        <f t="shared" si="285"/>
        <v>0</v>
      </c>
      <c r="AA148" s="138"/>
      <c r="AB148" s="130"/>
      <c r="AC148" s="130"/>
      <c r="AD148" s="130"/>
      <c r="AE148" s="130"/>
      <c r="AF148" s="130"/>
      <c r="AG148" s="130"/>
    </row>
    <row r="149" spans="1:33" ht="30" customHeight="1">
      <c r="A149" s="118" t="s">
        <v>77</v>
      </c>
      <c r="B149" s="119" t="s">
        <v>391</v>
      </c>
      <c r="C149" s="346" t="s">
        <v>475</v>
      </c>
      <c r="D149" s="347" t="s">
        <v>111</v>
      </c>
      <c r="E149" s="348">
        <v>1</v>
      </c>
      <c r="F149" s="349">
        <v>185</v>
      </c>
      <c r="G149" s="350">
        <f t="shared" si="286"/>
        <v>185</v>
      </c>
      <c r="H149" s="348">
        <v>1</v>
      </c>
      <c r="I149" s="349">
        <v>185</v>
      </c>
      <c r="J149" s="350">
        <f t="shared" si="287"/>
        <v>185</v>
      </c>
      <c r="K149" s="134"/>
      <c r="L149" s="135"/>
      <c r="M149" s="124">
        <f t="shared" si="288"/>
        <v>0</v>
      </c>
      <c r="N149" s="134"/>
      <c r="O149" s="135"/>
      <c r="P149" s="124">
        <f t="shared" si="289"/>
        <v>0</v>
      </c>
      <c r="Q149" s="134"/>
      <c r="R149" s="135"/>
      <c r="S149" s="124">
        <f t="shared" si="290"/>
        <v>0</v>
      </c>
      <c r="T149" s="134"/>
      <c r="U149" s="135"/>
      <c r="V149" s="124">
        <f t="shared" si="291"/>
        <v>0</v>
      </c>
      <c r="W149" s="125">
        <f t="shared" si="292"/>
        <v>185</v>
      </c>
      <c r="X149" s="126">
        <f t="shared" si="293"/>
        <v>185</v>
      </c>
      <c r="Y149" s="126">
        <f t="shared" si="284"/>
        <v>0</v>
      </c>
      <c r="Z149" s="127">
        <f t="shared" si="285"/>
        <v>0</v>
      </c>
      <c r="AA149" s="138"/>
      <c r="AB149" s="130"/>
      <c r="AC149" s="130"/>
      <c r="AD149" s="130"/>
      <c r="AE149" s="130"/>
      <c r="AF149" s="130"/>
      <c r="AG149" s="130"/>
    </row>
    <row r="150" spans="1:33" ht="30" customHeight="1">
      <c r="A150" s="118" t="s">
        <v>77</v>
      </c>
      <c r="B150" s="119" t="s">
        <v>392</v>
      </c>
      <c r="C150" s="346" t="s">
        <v>476</v>
      </c>
      <c r="D150" s="347" t="s">
        <v>111</v>
      </c>
      <c r="E150" s="348">
        <v>1</v>
      </c>
      <c r="F150" s="349">
        <v>560</v>
      </c>
      <c r="G150" s="350">
        <f t="shared" si="286"/>
        <v>560</v>
      </c>
      <c r="H150" s="348">
        <v>1</v>
      </c>
      <c r="I150" s="349">
        <v>560</v>
      </c>
      <c r="J150" s="350">
        <f t="shared" si="287"/>
        <v>560</v>
      </c>
      <c r="K150" s="134"/>
      <c r="L150" s="135"/>
      <c r="M150" s="124">
        <f t="shared" si="288"/>
        <v>0</v>
      </c>
      <c r="N150" s="134"/>
      <c r="O150" s="135"/>
      <c r="P150" s="124">
        <f t="shared" si="289"/>
        <v>0</v>
      </c>
      <c r="Q150" s="134"/>
      <c r="R150" s="135"/>
      <c r="S150" s="124">
        <f t="shared" si="290"/>
        <v>0</v>
      </c>
      <c r="T150" s="134"/>
      <c r="U150" s="135"/>
      <c r="V150" s="124">
        <f t="shared" si="291"/>
        <v>0</v>
      </c>
      <c r="W150" s="125">
        <f t="shared" si="292"/>
        <v>560</v>
      </c>
      <c r="X150" s="126">
        <f t="shared" si="293"/>
        <v>560</v>
      </c>
      <c r="Y150" s="126">
        <f t="shared" si="284"/>
        <v>0</v>
      </c>
      <c r="Z150" s="127">
        <f t="shared" si="285"/>
        <v>0</v>
      </c>
      <c r="AA150" s="138"/>
      <c r="AB150" s="130"/>
      <c r="AC150" s="130"/>
      <c r="AD150" s="130"/>
      <c r="AE150" s="130"/>
      <c r="AF150" s="130"/>
      <c r="AG150" s="130"/>
    </row>
    <row r="151" spans="1:33" ht="30" customHeight="1">
      <c r="A151" s="118" t="s">
        <v>77</v>
      </c>
      <c r="B151" s="119" t="s">
        <v>393</v>
      </c>
      <c r="C151" s="346" t="s">
        <v>477</v>
      </c>
      <c r="D151" s="347" t="s">
        <v>111</v>
      </c>
      <c r="E151" s="348">
        <v>1</v>
      </c>
      <c r="F151" s="349">
        <v>350</v>
      </c>
      <c r="G151" s="350">
        <f t="shared" si="286"/>
        <v>350</v>
      </c>
      <c r="H151" s="348">
        <v>1</v>
      </c>
      <c r="I151" s="349">
        <v>350</v>
      </c>
      <c r="J151" s="350">
        <f t="shared" si="287"/>
        <v>350</v>
      </c>
      <c r="K151" s="134"/>
      <c r="L151" s="135"/>
      <c r="M151" s="124">
        <f t="shared" si="288"/>
        <v>0</v>
      </c>
      <c r="N151" s="134"/>
      <c r="O151" s="135"/>
      <c r="P151" s="124">
        <f t="shared" si="289"/>
        <v>0</v>
      </c>
      <c r="Q151" s="134"/>
      <c r="R151" s="135"/>
      <c r="S151" s="124">
        <f t="shared" si="290"/>
        <v>0</v>
      </c>
      <c r="T151" s="134"/>
      <c r="U151" s="135"/>
      <c r="V151" s="124">
        <f t="shared" si="291"/>
        <v>0</v>
      </c>
      <c r="W151" s="125">
        <f t="shared" si="292"/>
        <v>350</v>
      </c>
      <c r="X151" s="126">
        <f t="shared" si="293"/>
        <v>350</v>
      </c>
      <c r="Y151" s="126">
        <f t="shared" si="284"/>
        <v>0</v>
      </c>
      <c r="Z151" s="127">
        <f t="shared" si="285"/>
        <v>0</v>
      </c>
      <c r="AA151" s="138"/>
      <c r="AB151" s="130"/>
      <c r="AC151" s="130"/>
      <c r="AD151" s="130"/>
      <c r="AE151" s="130"/>
      <c r="AF151" s="130"/>
      <c r="AG151" s="130"/>
    </row>
    <row r="152" spans="1:33" ht="30" customHeight="1">
      <c r="A152" s="118" t="s">
        <v>77</v>
      </c>
      <c r="B152" s="119" t="s">
        <v>394</v>
      </c>
      <c r="C152" s="346" t="s">
        <v>478</v>
      </c>
      <c r="D152" s="347" t="s">
        <v>111</v>
      </c>
      <c r="E152" s="348">
        <v>1</v>
      </c>
      <c r="F152" s="349">
        <v>152</v>
      </c>
      <c r="G152" s="350">
        <f t="shared" si="286"/>
        <v>152</v>
      </c>
      <c r="H152" s="348">
        <v>1</v>
      </c>
      <c r="I152" s="349">
        <v>152</v>
      </c>
      <c r="J152" s="350">
        <f t="shared" si="287"/>
        <v>152</v>
      </c>
      <c r="K152" s="134"/>
      <c r="L152" s="135"/>
      <c r="M152" s="124">
        <f t="shared" si="288"/>
        <v>0</v>
      </c>
      <c r="N152" s="134"/>
      <c r="O152" s="135"/>
      <c r="P152" s="124">
        <f t="shared" si="289"/>
        <v>0</v>
      </c>
      <c r="Q152" s="134"/>
      <c r="R152" s="135"/>
      <c r="S152" s="124">
        <f t="shared" si="290"/>
        <v>0</v>
      </c>
      <c r="T152" s="134"/>
      <c r="U152" s="135"/>
      <c r="V152" s="124">
        <f t="shared" si="291"/>
        <v>0</v>
      </c>
      <c r="W152" s="125">
        <f t="shared" si="292"/>
        <v>152</v>
      </c>
      <c r="X152" s="126">
        <f t="shared" si="293"/>
        <v>152</v>
      </c>
      <c r="Y152" s="126">
        <f t="shared" si="284"/>
        <v>0</v>
      </c>
      <c r="Z152" s="127">
        <f t="shared" si="285"/>
        <v>0</v>
      </c>
      <c r="AA152" s="138"/>
      <c r="AB152" s="130"/>
      <c r="AC152" s="130"/>
      <c r="AD152" s="130"/>
      <c r="AE152" s="130"/>
      <c r="AF152" s="130"/>
      <c r="AG152" s="130"/>
    </row>
    <row r="153" spans="1:33" ht="30" customHeight="1">
      <c r="A153" s="118" t="s">
        <v>77</v>
      </c>
      <c r="B153" s="119" t="s">
        <v>395</v>
      </c>
      <c r="C153" s="346" t="s">
        <v>479</v>
      </c>
      <c r="D153" s="347" t="s">
        <v>111</v>
      </c>
      <c r="E153" s="348">
        <v>1</v>
      </c>
      <c r="F153" s="349">
        <v>152</v>
      </c>
      <c r="G153" s="350">
        <f t="shared" si="286"/>
        <v>152</v>
      </c>
      <c r="H153" s="348">
        <v>1</v>
      </c>
      <c r="I153" s="349">
        <v>152</v>
      </c>
      <c r="J153" s="350">
        <f t="shared" si="287"/>
        <v>152</v>
      </c>
      <c r="K153" s="134"/>
      <c r="L153" s="135"/>
      <c r="M153" s="124">
        <f t="shared" si="288"/>
        <v>0</v>
      </c>
      <c r="N153" s="134"/>
      <c r="O153" s="135"/>
      <c r="P153" s="124">
        <f t="shared" si="289"/>
        <v>0</v>
      </c>
      <c r="Q153" s="134"/>
      <c r="R153" s="135"/>
      <c r="S153" s="124">
        <f t="shared" si="290"/>
        <v>0</v>
      </c>
      <c r="T153" s="134"/>
      <c r="U153" s="135"/>
      <c r="V153" s="124">
        <f t="shared" si="291"/>
        <v>0</v>
      </c>
      <c r="W153" s="125">
        <f t="shared" si="292"/>
        <v>152</v>
      </c>
      <c r="X153" s="126">
        <f t="shared" si="293"/>
        <v>152</v>
      </c>
      <c r="Y153" s="126">
        <f t="shared" si="284"/>
        <v>0</v>
      </c>
      <c r="Z153" s="127">
        <f t="shared" si="285"/>
        <v>0</v>
      </c>
      <c r="AA153" s="138"/>
      <c r="AB153" s="130"/>
      <c r="AC153" s="130"/>
      <c r="AD153" s="130"/>
      <c r="AE153" s="130"/>
      <c r="AF153" s="130"/>
      <c r="AG153" s="130"/>
    </row>
    <row r="154" spans="1:33" ht="30" customHeight="1">
      <c r="A154" s="118" t="s">
        <v>77</v>
      </c>
      <c r="B154" s="119" t="s">
        <v>396</v>
      </c>
      <c r="C154" s="346" t="s">
        <v>480</v>
      </c>
      <c r="D154" s="347" t="s">
        <v>111</v>
      </c>
      <c r="E154" s="348">
        <v>1</v>
      </c>
      <c r="F154" s="349">
        <v>44</v>
      </c>
      <c r="G154" s="350">
        <f t="shared" si="286"/>
        <v>44</v>
      </c>
      <c r="H154" s="348">
        <v>1</v>
      </c>
      <c r="I154" s="349">
        <v>44</v>
      </c>
      <c r="J154" s="350">
        <f t="shared" si="287"/>
        <v>44</v>
      </c>
      <c r="K154" s="134"/>
      <c r="L154" s="135"/>
      <c r="M154" s="124">
        <f t="shared" si="288"/>
        <v>0</v>
      </c>
      <c r="N154" s="134"/>
      <c r="O154" s="135"/>
      <c r="P154" s="124">
        <f t="shared" si="289"/>
        <v>0</v>
      </c>
      <c r="Q154" s="134"/>
      <c r="R154" s="135"/>
      <c r="S154" s="124">
        <f t="shared" si="290"/>
        <v>0</v>
      </c>
      <c r="T154" s="134"/>
      <c r="U154" s="135"/>
      <c r="V154" s="124">
        <f t="shared" si="291"/>
        <v>0</v>
      </c>
      <c r="W154" s="125">
        <f t="shared" si="292"/>
        <v>44</v>
      </c>
      <c r="X154" s="126">
        <f t="shared" si="293"/>
        <v>44</v>
      </c>
      <c r="Y154" s="126">
        <f t="shared" si="284"/>
        <v>0</v>
      </c>
      <c r="Z154" s="127">
        <f t="shared" si="285"/>
        <v>0</v>
      </c>
      <c r="AA154" s="138"/>
      <c r="AB154" s="130"/>
      <c r="AC154" s="130"/>
      <c r="AD154" s="130"/>
      <c r="AE154" s="130"/>
      <c r="AF154" s="130"/>
      <c r="AG154" s="130"/>
    </row>
    <row r="155" spans="1:33" ht="30" customHeight="1">
      <c r="A155" s="118" t="s">
        <v>77</v>
      </c>
      <c r="B155" s="119" t="s">
        <v>397</v>
      </c>
      <c r="C155" s="346" t="s">
        <v>481</v>
      </c>
      <c r="D155" s="347" t="s">
        <v>111</v>
      </c>
      <c r="E155" s="348">
        <v>5</v>
      </c>
      <c r="F155" s="349">
        <v>88</v>
      </c>
      <c r="G155" s="350">
        <f t="shared" si="286"/>
        <v>440</v>
      </c>
      <c r="H155" s="348">
        <v>5</v>
      </c>
      <c r="I155" s="349">
        <v>88</v>
      </c>
      <c r="J155" s="350">
        <f t="shared" si="287"/>
        <v>440</v>
      </c>
      <c r="K155" s="134"/>
      <c r="L155" s="135"/>
      <c r="M155" s="124">
        <f t="shared" si="288"/>
        <v>0</v>
      </c>
      <c r="N155" s="134"/>
      <c r="O155" s="135"/>
      <c r="P155" s="124">
        <f t="shared" si="289"/>
        <v>0</v>
      </c>
      <c r="Q155" s="134"/>
      <c r="R155" s="135"/>
      <c r="S155" s="124">
        <f t="shared" si="290"/>
        <v>0</v>
      </c>
      <c r="T155" s="134"/>
      <c r="U155" s="135"/>
      <c r="V155" s="124">
        <f t="shared" si="291"/>
        <v>0</v>
      </c>
      <c r="W155" s="125">
        <f t="shared" si="292"/>
        <v>440</v>
      </c>
      <c r="X155" s="126">
        <f t="shared" si="293"/>
        <v>440</v>
      </c>
      <c r="Y155" s="126">
        <f t="shared" si="284"/>
        <v>0</v>
      </c>
      <c r="Z155" s="127">
        <f t="shared" si="285"/>
        <v>0</v>
      </c>
      <c r="AA155" s="138"/>
      <c r="AB155" s="130"/>
      <c r="AC155" s="130"/>
      <c r="AD155" s="130"/>
      <c r="AE155" s="130"/>
      <c r="AF155" s="130"/>
      <c r="AG155" s="130"/>
    </row>
    <row r="156" spans="1:33" ht="30" customHeight="1">
      <c r="A156" s="118" t="s">
        <v>77</v>
      </c>
      <c r="B156" s="119" t="s">
        <v>398</v>
      </c>
      <c r="C156" s="346" t="s">
        <v>482</v>
      </c>
      <c r="D156" s="347" t="s">
        <v>111</v>
      </c>
      <c r="E156" s="348">
        <v>5</v>
      </c>
      <c r="F156" s="349">
        <v>22</v>
      </c>
      <c r="G156" s="350">
        <f t="shared" si="286"/>
        <v>110</v>
      </c>
      <c r="H156" s="348">
        <v>5</v>
      </c>
      <c r="I156" s="349">
        <v>22</v>
      </c>
      <c r="J156" s="350">
        <f t="shared" si="287"/>
        <v>110</v>
      </c>
      <c r="K156" s="134"/>
      <c r="L156" s="135"/>
      <c r="M156" s="124">
        <f t="shared" si="288"/>
        <v>0</v>
      </c>
      <c r="N156" s="134"/>
      <c r="O156" s="135"/>
      <c r="P156" s="124">
        <f t="shared" si="289"/>
        <v>0</v>
      </c>
      <c r="Q156" s="134"/>
      <c r="R156" s="135"/>
      <c r="S156" s="124">
        <f t="shared" si="290"/>
        <v>0</v>
      </c>
      <c r="T156" s="134"/>
      <c r="U156" s="135"/>
      <c r="V156" s="124">
        <f t="shared" si="291"/>
        <v>0</v>
      </c>
      <c r="W156" s="125">
        <f t="shared" si="292"/>
        <v>110</v>
      </c>
      <c r="X156" s="126">
        <f t="shared" si="293"/>
        <v>110</v>
      </c>
      <c r="Y156" s="126">
        <f t="shared" si="284"/>
        <v>0</v>
      </c>
      <c r="Z156" s="127">
        <f t="shared" si="285"/>
        <v>0</v>
      </c>
      <c r="AA156" s="138"/>
      <c r="AB156" s="130"/>
      <c r="AC156" s="130"/>
      <c r="AD156" s="130"/>
      <c r="AE156" s="130"/>
      <c r="AF156" s="130"/>
      <c r="AG156" s="130"/>
    </row>
    <row r="157" spans="1:33" ht="30" customHeight="1">
      <c r="A157" s="118" t="s">
        <v>77</v>
      </c>
      <c r="B157" s="119" t="s">
        <v>399</v>
      </c>
      <c r="C157" s="346" t="s">
        <v>483</v>
      </c>
      <c r="D157" s="347" t="s">
        <v>111</v>
      </c>
      <c r="E157" s="348">
        <v>5</v>
      </c>
      <c r="F157" s="349">
        <v>37</v>
      </c>
      <c r="G157" s="350">
        <f t="shared" si="286"/>
        <v>185</v>
      </c>
      <c r="H157" s="348">
        <v>5</v>
      </c>
      <c r="I157" s="349">
        <v>37</v>
      </c>
      <c r="J157" s="350">
        <f t="shared" si="287"/>
        <v>185</v>
      </c>
      <c r="K157" s="134"/>
      <c r="L157" s="135"/>
      <c r="M157" s="124">
        <f t="shared" si="288"/>
        <v>0</v>
      </c>
      <c r="N157" s="134"/>
      <c r="O157" s="135"/>
      <c r="P157" s="124">
        <f t="shared" si="289"/>
        <v>0</v>
      </c>
      <c r="Q157" s="134"/>
      <c r="R157" s="135"/>
      <c r="S157" s="124">
        <f t="shared" si="290"/>
        <v>0</v>
      </c>
      <c r="T157" s="134"/>
      <c r="U157" s="135"/>
      <c r="V157" s="124">
        <f t="shared" si="291"/>
        <v>0</v>
      </c>
      <c r="W157" s="125">
        <f t="shared" si="292"/>
        <v>185</v>
      </c>
      <c r="X157" s="126">
        <f t="shared" si="293"/>
        <v>185</v>
      </c>
      <c r="Y157" s="126">
        <f t="shared" si="284"/>
        <v>0</v>
      </c>
      <c r="Z157" s="127">
        <f t="shared" si="285"/>
        <v>0</v>
      </c>
      <c r="AA157" s="138"/>
      <c r="AB157" s="130"/>
      <c r="AC157" s="130"/>
      <c r="AD157" s="130"/>
      <c r="AE157" s="130"/>
      <c r="AF157" s="130"/>
      <c r="AG157" s="130"/>
    </row>
    <row r="158" spans="1:33" ht="30" customHeight="1">
      <c r="A158" s="118" t="s">
        <v>77</v>
      </c>
      <c r="B158" s="119" t="s">
        <v>400</v>
      </c>
      <c r="C158" s="346" t="s">
        <v>484</v>
      </c>
      <c r="D158" s="347" t="s">
        <v>111</v>
      </c>
      <c r="E158" s="348">
        <v>5</v>
      </c>
      <c r="F158" s="349">
        <v>15</v>
      </c>
      <c r="G158" s="350">
        <f t="shared" si="286"/>
        <v>75</v>
      </c>
      <c r="H158" s="348">
        <v>5</v>
      </c>
      <c r="I158" s="349">
        <v>15</v>
      </c>
      <c r="J158" s="350">
        <f t="shared" si="287"/>
        <v>75</v>
      </c>
      <c r="K158" s="134"/>
      <c r="L158" s="135"/>
      <c r="M158" s="124">
        <f t="shared" si="288"/>
        <v>0</v>
      </c>
      <c r="N158" s="134"/>
      <c r="O158" s="135"/>
      <c r="P158" s="124">
        <f t="shared" si="289"/>
        <v>0</v>
      </c>
      <c r="Q158" s="134"/>
      <c r="R158" s="135"/>
      <c r="S158" s="124">
        <f t="shared" si="290"/>
        <v>0</v>
      </c>
      <c r="T158" s="134"/>
      <c r="U158" s="135"/>
      <c r="V158" s="124">
        <f t="shared" si="291"/>
        <v>0</v>
      </c>
      <c r="W158" s="125">
        <f t="shared" si="292"/>
        <v>75</v>
      </c>
      <c r="X158" s="126">
        <f t="shared" si="293"/>
        <v>75</v>
      </c>
      <c r="Y158" s="126">
        <f t="shared" si="284"/>
        <v>0</v>
      </c>
      <c r="Z158" s="127">
        <f t="shared" si="285"/>
        <v>0</v>
      </c>
      <c r="AA158" s="138"/>
      <c r="AB158" s="130"/>
      <c r="AC158" s="130"/>
      <c r="AD158" s="130"/>
      <c r="AE158" s="130"/>
      <c r="AF158" s="130"/>
      <c r="AG158" s="130"/>
    </row>
    <row r="159" spans="1:33" ht="30" customHeight="1">
      <c r="A159" s="118" t="s">
        <v>77</v>
      </c>
      <c r="B159" s="119" t="s">
        <v>401</v>
      </c>
      <c r="C159" s="346" t="s">
        <v>485</v>
      </c>
      <c r="D159" s="347" t="s">
        <v>111</v>
      </c>
      <c r="E159" s="348">
        <v>5</v>
      </c>
      <c r="F159" s="349">
        <v>36</v>
      </c>
      <c r="G159" s="350">
        <f t="shared" si="286"/>
        <v>180</v>
      </c>
      <c r="H159" s="348">
        <v>5</v>
      </c>
      <c r="I159" s="349">
        <v>36</v>
      </c>
      <c r="J159" s="350">
        <f t="shared" si="287"/>
        <v>180</v>
      </c>
      <c r="K159" s="134"/>
      <c r="L159" s="135"/>
      <c r="M159" s="124">
        <f t="shared" si="288"/>
        <v>0</v>
      </c>
      <c r="N159" s="134"/>
      <c r="O159" s="135"/>
      <c r="P159" s="124">
        <f t="shared" si="289"/>
        <v>0</v>
      </c>
      <c r="Q159" s="134"/>
      <c r="R159" s="135"/>
      <c r="S159" s="124">
        <f t="shared" si="290"/>
        <v>0</v>
      </c>
      <c r="T159" s="134"/>
      <c r="U159" s="135"/>
      <c r="V159" s="124">
        <f t="shared" si="291"/>
        <v>0</v>
      </c>
      <c r="W159" s="125">
        <f t="shared" si="292"/>
        <v>180</v>
      </c>
      <c r="X159" s="126">
        <f t="shared" si="293"/>
        <v>180</v>
      </c>
      <c r="Y159" s="126">
        <f t="shared" si="284"/>
        <v>0</v>
      </c>
      <c r="Z159" s="127">
        <f t="shared" si="285"/>
        <v>0</v>
      </c>
      <c r="AA159" s="138"/>
      <c r="AB159" s="130"/>
      <c r="AC159" s="130"/>
      <c r="AD159" s="130"/>
      <c r="AE159" s="130"/>
      <c r="AF159" s="130"/>
      <c r="AG159" s="130"/>
    </row>
    <row r="160" spans="1:33" ht="30" customHeight="1">
      <c r="A160" s="118" t="s">
        <v>77</v>
      </c>
      <c r="B160" s="119" t="s">
        <v>402</v>
      </c>
      <c r="C160" s="346" t="s">
        <v>486</v>
      </c>
      <c r="D160" s="347" t="s">
        <v>111</v>
      </c>
      <c r="E160" s="348">
        <v>5</v>
      </c>
      <c r="F160" s="349">
        <v>25</v>
      </c>
      <c r="G160" s="350">
        <f t="shared" si="286"/>
        <v>125</v>
      </c>
      <c r="H160" s="348">
        <v>5</v>
      </c>
      <c r="I160" s="349">
        <v>25</v>
      </c>
      <c r="J160" s="350">
        <f t="shared" si="287"/>
        <v>125</v>
      </c>
      <c r="K160" s="134"/>
      <c r="L160" s="135"/>
      <c r="M160" s="124">
        <f t="shared" si="288"/>
        <v>0</v>
      </c>
      <c r="N160" s="134"/>
      <c r="O160" s="135"/>
      <c r="P160" s="124">
        <f t="shared" si="289"/>
        <v>0</v>
      </c>
      <c r="Q160" s="134"/>
      <c r="R160" s="135"/>
      <c r="S160" s="124">
        <f t="shared" si="290"/>
        <v>0</v>
      </c>
      <c r="T160" s="134"/>
      <c r="U160" s="135"/>
      <c r="V160" s="124">
        <f t="shared" si="291"/>
        <v>0</v>
      </c>
      <c r="W160" s="125">
        <f t="shared" si="292"/>
        <v>125</v>
      </c>
      <c r="X160" s="126">
        <f t="shared" si="293"/>
        <v>125</v>
      </c>
      <c r="Y160" s="126">
        <f t="shared" si="284"/>
        <v>0</v>
      </c>
      <c r="Z160" s="127">
        <f t="shared" si="285"/>
        <v>0</v>
      </c>
      <c r="AA160" s="138"/>
      <c r="AB160" s="130"/>
      <c r="AC160" s="130"/>
      <c r="AD160" s="130"/>
      <c r="AE160" s="130"/>
      <c r="AF160" s="130"/>
      <c r="AG160" s="130"/>
    </row>
    <row r="161" spans="1:33" ht="30" customHeight="1">
      <c r="A161" s="118" t="s">
        <v>77</v>
      </c>
      <c r="B161" s="119" t="s">
        <v>403</v>
      </c>
      <c r="C161" s="346" t="s">
        <v>487</v>
      </c>
      <c r="D161" s="347" t="s">
        <v>111</v>
      </c>
      <c r="E161" s="348">
        <v>1</v>
      </c>
      <c r="F161" s="349">
        <v>140</v>
      </c>
      <c r="G161" s="350">
        <f t="shared" si="286"/>
        <v>140</v>
      </c>
      <c r="H161" s="348">
        <v>1</v>
      </c>
      <c r="I161" s="349">
        <v>140</v>
      </c>
      <c r="J161" s="350">
        <f t="shared" si="287"/>
        <v>140</v>
      </c>
      <c r="K161" s="134"/>
      <c r="L161" s="135"/>
      <c r="M161" s="124">
        <f t="shared" si="288"/>
        <v>0</v>
      </c>
      <c r="N161" s="134"/>
      <c r="O161" s="135"/>
      <c r="P161" s="124">
        <f t="shared" si="289"/>
        <v>0</v>
      </c>
      <c r="Q161" s="134"/>
      <c r="R161" s="135"/>
      <c r="S161" s="124">
        <f t="shared" si="290"/>
        <v>0</v>
      </c>
      <c r="T161" s="134"/>
      <c r="U161" s="135"/>
      <c r="V161" s="124">
        <f t="shared" si="291"/>
        <v>0</v>
      </c>
      <c r="W161" s="125">
        <f t="shared" si="292"/>
        <v>140</v>
      </c>
      <c r="X161" s="126">
        <f t="shared" si="293"/>
        <v>140</v>
      </c>
      <c r="Y161" s="126">
        <f t="shared" si="284"/>
        <v>0</v>
      </c>
      <c r="Z161" s="127">
        <f t="shared" si="285"/>
        <v>0</v>
      </c>
      <c r="AA161" s="138"/>
      <c r="AB161" s="130"/>
      <c r="AC161" s="130"/>
      <c r="AD161" s="130"/>
      <c r="AE161" s="130"/>
      <c r="AF161" s="130"/>
      <c r="AG161" s="130"/>
    </row>
    <row r="162" spans="1:33" ht="30" customHeight="1">
      <c r="A162" s="118" t="s">
        <v>77</v>
      </c>
      <c r="B162" s="119" t="s">
        <v>404</v>
      </c>
      <c r="C162" s="346" t="s">
        <v>488</v>
      </c>
      <c r="D162" s="347" t="s">
        <v>111</v>
      </c>
      <c r="E162" s="348">
        <v>1</v>
      </c>
      <c r="F162" s="349">
        <v>140</v>
      </c>
      <c r="G162" s="350">
        <f t="shared" si="286"/>
        <v>140</v>
      </c>
      <c r="H162" s="348">
        <v>1</v>
      </c>
      <c r="I162" s="349">
        <v>140</v>
      </c>
      <c r="J162" s="350">
        <f t="shared" si="287"/>
        <v>140</v>
      </c>
      <c r="K162" s="134"/>
      <c r="L162" s="135"/>
      <c r="M162" s="124">
        <f t="shared" si="288"/>
        <v>0</v>
      </c>
      <c r="N162" s="134"/>
      <c r="O162" s="135"/>
      <c r="P162" s="124">
        <f t="shared" si="289"/>
        <v>0</v>
      </c>
      <c r="Q162" s="134"/>
      <c r="R162" s="135"/>
      <c r="S162" s="124">
        <f t="shared" si="290"/>
        <v>0</v>
      </c>
      <c r="T162" s="134"/>
      <c r="U162" s="135"/>
      <c r="V162" s="124">
        <f t="shared" si="291"/>
        <v>0</v>
      </c>
      <c r="W162" s="125">
        <f t="shared" si="292"/>
        <v>140</v>
      </c>
      <c r="X162" s="126">
        <f t="shared" si="293"/>
        <v>140</v>
      </c>
      <c r="Y162" s="126">
        <f t="shared" si="284"/>
        <v>0</v>
      </c>
      <c r="Z162" s="127">
        <f t="shared" si="285"/>
        <v>0</v>
      </c>
      <c r="AA162" s="138"/>
      <c r="AB162" s="130"/>
      <c r="AC162" s="130"/>
      <c r="AD162" s="130"/>
      <c r="AE162" s="130"/>
      <c r="AF162" s="130"/>
      <c r="AG162" s="130"/>
    </row>
    <row r="163" spans="1:33" ht="30" customHeight="1">
      <c r="A163" s="118" t="s">
        <v>77</v>
      </c>
      <c r="B163" s="119" t="s">
        <v>405</v>
      </c>
      <c r="C163" s="346" t="s">
        <v>489</v>
      </c>
      <c r="D163" s="347" t="s">
        <v>111</v>
      </c>
      <c r="E163" s="348">
        <v>1</v>
      </c>
      <c r="F163" s="349">
        <v>140</v>
      </c>
      <c r="G163" s="350">
        <f t="shared" si="286"/>
        <v>140</v>
      </c>
      <c r="H163" s="348">
        <v>1</v>
      </c>
      <c r="I163" s="349">
        <v>140</v>
      </c>
      <c r="J163" s="350">
        <f t="shared" si="287"/>
        <v>140</v>
      </c>
      <c r="K163" s="134"/>
      <c r="L163" s="135"/>
      <c r="M163" s="124">
        <f t="shared" si="288"/>
        <v>0</v>
      </c>
      <c r="N163" s="134"/>
      <c r="O163" s="135"/>
      <c r="P163" s="124">
        <f t="shared" si="289"/>
        <v>0</v>
      </c>
      <c r="Q163" s="134"/>
      <c r="R163" s="135"/>
      <c r="S163" s="124">
        <f t="shared" si="290"/>
        <v>0</v>
      </c>
      <c r="T163" s="134"/>
      <c r="U163" s="135"/>
      <c r="V163" s="124">
        <f t="shared" si="291"/>
        <v>0</v>
      </c>
      <c r="W163" s="125">
        <f t="shared" si="292"/>
        <v>140</v>
      </c>
      <c r="X163" s="126">
        <f t="shared" si="293"/>
        <v>140</v>
      </c>
      <c r="Y163" s="126">
        <f t="shared" si="284"/>
        <v>0</v>
      </c>
      <c r="Z163" s="127">
        <f t="shared" si="285"/>
        <v>0</v>
      </c>
      <c r="AA163" s="138"/>
      <c r="AB163" s="130"/>
      <c r="AC163" s="130"/>
      <c r="AD163" s="130"/>
      <c r="AE163" s="130"/>
      <c r="AF163" s="130"/>
      <c r="AG163" s="130"/>
    </row>
    <row r="164" spans="1:33" ht="30" customHeight="1">
      <c r="A164" s="118" t="s">
        <v>77</v>
      </c>
      <c r="B164" s="119" t="s">
        <v>406</v>
      </c>
      <c r="C164" s="346" t="s">
        <v>490</v>
      </c>
      <c r="D164" s="347" t="s">
        <v>111</v>
      </c>
      <c r="E164" s="348">
        <v>1</v>
      </c>
      <c r="F164" s="349">
        <v>140</v>
      </c>
      <c r="G164" s="350">
        <f t="shared" si="286"/>
        <v>140</v>
      </c>
      <c r="H164" s="348">
        <v>1</v>
      </c>
      <c r="I164" s="349">
        <v>140</v>
      </c>
      <c r="J164" s="350">
        <f t="shared" si="287"/>
        <v>140</v>
      </c>
      <c r="K164" s="134"/>
      <c r="L164" s="135"/>
      <c r="M164" s="124">
        <f t="shared" si="288"/>
        <v>0</v>
      </c>
      <c r="N164" s="134"/>
      <c r="O164" s="135"/>
      <c r="P164" s="124">
        <f t="shared" si="289"/>
        <v>0</v>
      </c>
      <c r="Q164" s="134"/>
      <c r="R164" s="135"/>
      <c r="S164" s="124">
        <f t="shared" si="290"/>
        <v>0</v>
      </c>
      <c r="T164" s="134"/>
      <c r="U164" s="135"/>
      <c r="V164" s="124">
        <f t="shared" si="291"/>
        <v>0</v>
      </c>
      <c r="W164" s="125">
        <f t="shared" si="292"/>
        <v>140</v>
      </c>
      <c r="X164" s="126">
        <f t="shared" si="293"/>
        <v>140</v>
      </c>
      <c r="Y164" s="126">
        <f t="shared" si="284"/>
        <v>0</v>
      </c>
      <c r="Z164" s="127">
        <f t="shared" si="285"/>
        <v>0</v>
      </c>
      <c r="AA164" s="138"/>
      <c r="AB164" s="130"/>
      <c r="AC164" s="130"/>
      <c r="AD164" s="130"/>
      <c r="AE164" s="130"/>
      <c r="AF164" s="130"/>
      <c r="AG164" s="130"/>
    </row>
    <row r="165" spans="1:33" ht="30" customHeight="1">
      <c r="A165" s="118" t="s">
        <v>77</v>
      </c>
      <c r="B165" s="119" t="s">
        <v>407</v>
      </c>
      <c r="C165" s="346" t="s">
        <v>491</v>
      </c>
      <c r="D165" s="347" t="s">
        <v>111</v>
      </c>
      <c r="E165" s="348">
        <v>2</v>
      </c>
      <c r="F165" s="349">
        <v>142</v>
      </c>
      <c r="G165" s="350">
        <f t="shared" si="286"/>
        <v>284</v>
      </c>
      <c r="H165" s="348">
        <v>2</v>
      </c>
      <c r="I165" s="349">
        <v>142</v>
      </c>
      <c r="J165" s="350">
        <f t="shared" si="287"/>
        <v>284</v>
      </c>
      <c r="K165" s="134"/>
      <c r="L165" s="135"/>
      <c r="M165" s="124">
        <f t="shared" si="288"/>
        <v>0</v>
      </c>
      <c r="N165" s="134"/>
      <c r="O165" s="135"/>
      <c r="P165" s="124">
        <f t="shared" si="289"/>
        <v>0</v>
      </c>
      <c r="Q165" s="134"/>
      <c r="R165" s="135"/>
      <c r="S165" s="124">
        <f t="shared" si="290"/>
        <v>0</v>
      </c>
      <c r="T165" s="134"/>
      <c r="U165" s="135"/>
      <c r="V165" s="124">
        <f t="shared" si="291"/>
        <v>0</v>
      </c>
      <c r="W165" s="125">
        <f t="shared" si="292"/>
        <v>284</v>
      </c>
      <c r="X165" s="126">
        <f t="shared" si="293"/>
        <v>284</v>
      </c>
      <c r="Y165" s="126">
        <f t="shared" si="284"/>
        <v>0</v>
      </c>
      <c r="Z165" s="127">
        <f t="shared" si="285"/>
        <v>0</v>
      </c>
      <c r="AA165" s="138"/>
      <c r="AB165" s="130"/>
      <c r="AC165" s="130"/>
      <c r="AD165" s="130"/>
      <c r="AE165" s="130"/>
      <c r="AF165" s="130"/>
      <c r="AG165" s="130"/>
    </row>
    <row r="166" spans="1:33" ht="30" customHeight="1">
      <c r="A166" s="118" t="s">
        <v>77</v>
      </c>
      <c r="B166" s="119" t="s">
        <v>408</v>
      </c>
      <c r="C166" s="346" t="s">
        <v>492</v>
      </c>
      <c r="D166" s="347" t="s">
        <v>111</v>
      </c>
      <c r="E166" s="348">
        <v>1</v>
      </c>
      <c r="F166" s="349">
        <v>142</v>
      </c>
      <c r="G166" s="350">
        <f t="shared" si="286"/>
        <v>142</v>
      </c>
      <c r="H166" s="348">
        <v>1</v>
      </c>
      <c r="I166" s="349">
        <v>142</v>
      </c>
      <c r="J166" s="350">
        <f t="shared" si="287"/>
        <v>142</v>
      </c>
      <c r="K166" s="134"/>
      <c r="L166" s="135"/>
      <c r="M166" s="124">
        <f t="shared" si="288"/>
        <v>0</v>
      </c>
      <c r="N166" s="134"/>
      <c r="O166" s="135"/>
      <c r="P166" s="124">
        <f t="shared" si="289"/>
        <v>0</v>
      </c>
      <c r="Q166" s="134"/>
      <c r="R166" s="135"/>
      <c r="S166" s="124">
        <f t="shared" si="290"/>
        <v>0</v>
      </c>
      <c r="T166" s="134"/>
      <c r="U166" s="135"/>
      <c r="V166" s="124">
        <f t="shared" si="291"/>
        <v>0</v>
      </c>
      <c r="W166" s="125">
        <f t="shared" si="292"/>
        <v>142</v>
      </c>
      <c r="X166" s="126">
        <f t="shared" si="293"/>
        <v>142</v>
      </c>
      <c r="Y166" s="126">
        <f t="shared" si="284"/>
        <v>0</v>
      </c>
      <c r="Z166" s="127">
        <f t="shared" si="285"/>
        <v>0</v>
      </c>
      <c r="AA166" s="138"/>
      <c r="AB166" s="130"/>
      <c r="AC166" s="130"/>
      <c r="AD166" s="130"/>
      <c r="AE166" s="130"/>
      <c r="AF166" s="130"/>
      <c r="AG166" s="130"/>
    </row>
    <row r="167" spans="1:33" ht="30" customHeight="1">
      <c r="A167" s="118" t="s">
        <v>77</v>
      </c>
      <c r="B167" s="119" t="s">
        <v>409</v>
      </c>
      <c r="C167" s="346" t="s">
        <v>493</v>
      </c>
      <c r="D167" s="347" t="s">
        <v>111</v>
      </c>
      <c r="E167" s="348">
        <v>1</v>
      </c>
      <c r="F167" s="349">
        <v>90</v>
      </c>
      <c r="G167" s="350">
        <f t="shared" si="286"/>
        <v>90</v>
      </c>
      <c r="H167" s="348">
        <v>1</v>
      </c>
      <c r="I167" s="349">
        <v>90</v>
      </c>
      <c r="J167" s="350">
        <f t="shared" si="287"/>
        <v>90</v>
      </c>
      <c r="K167" s="134"/>
      <c r="L167" s="135"/>
      <c r="M167" s="124">
        <f t="shared" si="288"/>
        <v>0</v>
      </c>
      <c r="N167" s="134"/>
      <c r="O167" s="135"/>
      <c r="P167" s="124">
        <f t="shared" si="289"/>
        <v>0</v>
      </c>
      <c r="Q167" s="134"/>
      <c r="R167" s="135"/>
      <c r="S167" s="124">
        <f t="shared" si="290"/>
        <v>0</v>
      </c>
      <c r="T167" s="134"/>
      <c r="U167" s="135"/>
      <c r="V167" s="124">
        <f t="shared" si="291"/>
        <v>0</v>
      </c>
      <c r="W167" s="125">
        <f t="shared" si="292"/>
        <v>90</v>
      </c>
      <c r="X167" s="126">
        <f t="shared" si="293"/>
        <v>90</v>
      </c>
      <c r="Y167" s="126">
        <f t="shared" si="284"/>
        <v>0</v>
      </c>
      <c r="Z167" s="127">
        <f t="shared" si="285"/>
        <v>0</v>
      </c>
      <c r="AA167" s="138"/>
      <c r="AB167" s="130"/>
      <c r="AC167" s="130"/>
      <c r="AD167" s="130"/>
      <c r="AE167" s="130"/>
      <c r="AF167" s="130"/>
      <c r="AG167" s="130"/>
    </row>
    <row r="168" spans="1:33" ht="30" customHeight="1">
      <c r="A168" s="118" t="s">
        <v>77</v>
      </c>
      <c r="B168" s="119" t="s">
        <v>410</v>
      </c>
      <c r="C168" s="346" t="s">
        <v>494</v>
      </c>
      <c r="D168" s="347" t="s">
        <v>111</v>
      </c>
      <c r="E168" s="348">
        <v>1</v>
      </c>
      <c r="F168" s="349">
        <v>308</v>
      </c>
      <c r="G168" s="350">
        <f t="shared" si="286"/>
        <v>308</v>
      </c>
      <c r="H168" s="348">
        <v>1</v>
      </c>
      <c r="I168" s="349">
        <v>308</v>
      </c>
      <c r="J168" s="350">
        <f t="shared" si="287"/>
        <v>308</v>
      </c>
      <c r="K168" s="134"/>
      <c r="L168" s="135"/>
      <c r="M168" s="124">
        <f t="shared" si="288"/>
        <v>0</v>
      </c>
      <c r="N168" s="134"/>
      <c r="O168" s="135"/>
      <c r="P168" s="124">
        <f t="shared" si="289"/>
        <v>0</v>
      </c>
      <c r="Q168" s="134"/>
      <c r="R168" s="135"/>
      <c r="S168" s="124">
        <f t="shared" si="290"/>
        <v>0</v>
      </c>
      <c r="T168" s="134"/>
      <c r="U168" s="135"/>
      <c r="V168" s="124">
        <f t="shared" si="291"/>
        <v>0</v>
      </c>
      <c r="W168" s="125">
        <f t="shared" si="292"/>
        <v>308</v>
      </c>
      <c r="X168" s="126">
        <f t="shared" si="293"/>
        <v>308</v>
      </c>
      <c r="Y168" s="126">
        <f t="shared" si="284"/>
        <v>0</v>
      </c>
      <c r="Z168" s="127">
        <f t="shared" si="285"/>
        <v>0</v>
      </c>
      <c r="AA168" s="138"/>
      <c r="AB168" s="130"/>
      <c r="AC168" s="130"/>
      <c r="AD168" s="130"/>
      <c r="AE168" s="130"/>
      <c r="AF168" s="130"/>
      <c r="AG168" s="130"/>
    </row>
    <row r="169" spans="1:33" ht="30" customHeight="1">
      <c r="A169" s="118" t="s">
        <v>77</v>
      </c>
      <c r="B169" s="119" t="s">
        <v>411</v>
      </c>
      <c r="C169" s="346" t="s">
        <v>495</v>
      </c>
      <c r="D169" s="347" t="s">
        <v>111</v>
      </c>
      <c r="E169" s="348">
        <v>1</v>
      </c>
      <c r="F169" s="349">
        <v>553</v>
      </c>
      <c r="G169" s="350">
        <f t="shared" si="286"/>
        <v>553</v>
      </c>
      <c r="H169" s="348">
        <v>1</v>
      </c>
      <c r="I169" s="349">
        <v>553</v>
      </c>
      <c r="J169" s="350">
        <f t="shared" si="287"/>
        <v>553</v>
      </c>
      <c r="K169" s="134"/>
      <c r="L169" s="135"/>
      <c r="M169" s="124">
        <f t="shared" si="288"/>
        <v>0</v>
      </c>
      <c r="N169" s="134"/>
      <c r="O169" s="135"/>
      <c r="P169" s="124">
        <f t="shared" si="289"/>
        <v>0</v>
      </c>
      <c r="Q169" s="134"/>
      <c r="R169" s="135"/>
      <c r="S169" s="124">
        <f t="shared" si="290"/>
        <v>0</v>
      </c>
      <c r="T169" s="134"/>
      <c r="U169" s="135"/>
      <c r="V169" s="124">
        <f t="shared" si="291"/>
        <v>0</v>
      </c>
      <c r="W169" s="125">
        <f t="shared" si="292"/>
        <v>553</v>
      </c>
      <c r="X169" s="126">
        <f t="shared" si="293"/>
        <v>553</v>
      </c>
      <c r="Y169" s="126">
        <f t="shared" si="284"/>
        <v>0</v>
      </c>
      <c r="Z169" s="127">
        <f t="shared" si="285"/>
        <v>0</v>
      </c>
      <c r="AA169" s="138"/>
      <c r="AB169" s="130"/>
      <c r="AC169" s="130"/>
      <c r="AD169" s="130"/>
      <c r="AE169" s="130"/>
      <c r="AF169" s="130"/>
      <c r="AG169" s="130"/>
    </row>
    <row r="170" spans="1:33" ht="30" customHeight="1">
      <c r="A170" s="118" t="s">
        <v>77</v>
      </c>
      <c r="B170" s="119" t="s">
        <v>412</v>
      </c>
      <c r="C170" s="346" t="s">
        <v>496</v>
      </c>
      <c r="D170" s="347" t="s">
        <v>111</v>
      </c>
      <c r="E170" s="348">
        <v>1</v>
      </c>
      <c r="F170" s="349">
        <v>219</v>
      </c>
      <c r="G170" s="350">
        <f t="shared" si="286"/>
        <v>219</v>
      </c>
      <c r="H170" s="348">
        <v>1</v>
      </c>
      <c r="I170" s="349">
        <v>219</v>
      </c>
      <c r="J170" s="350">
        <f t="shared" si="287"/>
        <v>219</v>
      </c>
      <c r="K170" s="134"/>
      <c r="L170" s="135"/>
      <c r="M170" s="124">
        <f t="shared" si="288"/>
        <v>0</v>
      </c>
      <c r="N170" s="134"/>
      <c r="O170" s="135"/>
      <c r="P170" s="124">
        <f t="shared" si="289"/>
        <v>0</v>
      </c>
      <c r="Q170" s="134"/>
      <c r="R170" s="135"/>
      <c r="S170" s="124">
        <f t="shared" si="290"/>
        <v>0</v>
      </c>
      <c r="T170" s="134"/>
      <c r="U170" s="135"/>
      <c r="V170" s="124">
        <f t="shared" si="291"/>
        <v>0</v>
      </c>
      <c r="W170" s="125">
        <f t="shared" si="292"/>
        <v>219</v>
      </c>
      <c r="X170" s="126">
        <f t="shared" si="293"/>
        <v>219</v>
      </c>
      <c r="Y170" s="126">
        <f t="shared" si="284"/>
        <v>0</v>
      </c>
      <c r="Z170" s="127">
        <f t="shared" si="285"/>
        <v>0</v>
      </c>
      <c r="AA170" s="138"/>
      <c r="AB170" s="130"/>
      <c r="AC170" s="130"/>
      <c r="AD170" s="130"/>
      <c r="AE170" s="130"/>
      <c r="AF170" s="130"/>
      <c r="AG170" s="130"/>
    </row>
    <row r="171" spans="1:33" ht="30" customHeight="1">
      <c r="A171" s="118" t="s">
        <v>77</v>
      </c>
      <c r="B171" s="119" t="s">
        <v>413</v>
      </c>
      <c r="C171" s="346" t="s">
        <v>497</v>
      </c>
      <c r="D171" s="347" t="s">
        <v>111</v>
      </c>
      <c r="E171" s="348">
        <v>2</v>
      </c>
      <c r="F171" s="349">
        <v>199</v>
      </c>
      <c r="G171" s="350">
        <f t="shared" si="286"/>
        <v>398</v>
      </c>
      <c r="H171" s="348">
        <v>2</v>
      </c>
      <c r="I171" s="349">
        <v>199</v>
      </c>
      <c r="J171" s="350">
        <f t="shared" si="287"/>
        <v>398</v>
      </c>
      <c r="K171" s="134"/>
      <c r="L171" s="135"/>
      <c r="M171" s="124">
        <f t="shared" si="288"/>
        <v>0</v>
      </c>
      <c r="N171" s="134"/>
      <c r="O171" s="135"/>
      <c r="P171" s="124">
        <f t="shared" si="289"/>
        <v>0</v>
      </c>
      <c r="Q171" s="134"/>
      <c r="R171" s="135"/>
      <c r="S171" s="124">
        <f t="shared" si="290"/>
        <v>0</v>
      </c>
      <c r="T171" s="134"/>
      <c r="U171" s="135"/>
      <c r="V171" s="124">
        <f t="shared" si="291"/>
        <v>0</v>
      </c>
      <c r="W171" s="125">
        <f t="shared" si="292"/>
        <v>398</v>
      </c>
      <c r="X171" s="126">
        <f t="shared" si="293"/>
        <v>398</v>
      </c>
      <c r="Y171" s="126">
        <f t="shared" si="284"/>
        <v>0</v>
      </c>
      <c r="Z171" s="127">
        <f t="shared" si="285"/>
        <v>0</v>
      </c>
      <c r="AA171" s="138"/>
      <c r="AB171" s="130"/>
      <c r="AC171" s="130"/>
      <c r="AD171" s="130"/>
      <c r="AE171" s="130"/>
      <c r="AF171" s="130"/>
      <c r="AG171" s="130"/>
    </row>
    <row r="172" spans="1:33" ht="30" customHeight="1">
      <c r="A172" s="118" t="s">
        <v>77</v>
      </c>
      <c r="B172" s="119" t="s">
        <v>414</v>
      </c>
      <c r="C172" s="346" t="s">
        <v>498</v>
      </c>
      <c r="D172" s="347" t="s">
        <v>111</v>
      </c>
      <c r="E172" s="348">
        <v>2</v>
      </c>
      <c r="F172" s="349">
        <v>231</v>
      </c>
      <c r="G172" s="350">
        <f t="shared" si="286"/>
        <v>462</v>
      </c>
      <c r="H172" s="348">
        <v>2</v>
      </c>
      <c r="I172" s="349">
        <v>231</v>
      </c>
      <c r="J172" s="350">
        <f t="shared" si="287"/>
        <v>462</v>
      </c>
      <c r="K172" s="134"/>
      <c r="L172" s="135"/>
      <c r="M172" s="124">
        <f t="shared" si="288"/>
        <v>0</v>
      </c>
      <c r="N172" s="134"/>
      <c r="O172" s="135"/>
      <c r="P172" s="124">
        <f t="shared" si="289"/>
        <v>0</v>
      </c>
      <c r="Q172" s="134"/>
      <c r="R172" s="135"/>
      <c r="S172" s="124">
        <f t="shared" si="290"/>
        <v>0</v>
      </c>
      <c r="T172" s="134"/>
      <c r="U172" s="135"/>
      <c r="V172" s="124">
        <f t="shared" si="291"/>
        <v>0</v>
      </c>
      <c r="W172" s="125">
        <f t="shared" si="292"/>
        <v>462</v>
      </c>
      <c r="X172" s="126">
        <f t="shared" si="293"/>
        <v>462</v>
      </c>
      <c r="Y172" s="126">
        <f t="shared" si="284"/>
        <v>0</v>
      </c>
      <c r="Z172" s="127">
        <f t="shared" si="285"/>
        <v>0</v>
      </c>
      <c r="AA172" s="138"/>
      <c r="AB172" s="130"/>
      <c r="AC172" s="130"/>
      <c r="AD172" s="130"/>
      <c r="AE172" s="130"/>
      <c r="AF172" s="130"/>
      <c r="AG172" s="130"/>
    </row>
    <row r="173" spans="1:33" ht="30" customHeight="1">
      <c r="A173" s="118" t="s">
        <v>77</v>
      </c>
      <c r="B173" s="119" t="s">
        <v>415</v>
      </c>
      <c r="C173" s="346" t="s">
        <v>499</v>
      </c>
      <c r="D173" s="347" t="s">
        <v>111</v>
      </c>
      <c r="E173" s="348">
        <v>2</v>
      </c>
      <c r="F173" s="349">
        <v>190</v>
      </c>
      <c r="G173" s="350">
        <f t="shared" si="286"/>
        <v>380</v>
      </c>
      <c r="H173" s="348">
        <v>2</v>
      </c>
      <c r="I173" s="349">
        <v>190</v>
      </c>
      <c r="J173" s="350">
        <f t="shared" si="287"/>
        <v>380</v>
      </c>
      <c r="K173" s="134"/>
      <c r="L173" s="135"/>
      <c r="M173" s="124">
        <f t="shared" si="288"/>
        <v>0</v>
      </c>
      <c r="N173" s="134"/>
      <c r="O173" s="135"/>
      <c r="P173" s="124">
        <f t="shared" si="289"/>
        <v>0</v>
      </c>
      <c r="Q173" s="134"/>
      <c r="R173" s="135"/>
      <c r="S173" s="124">
        <f t="shared" si="290"/>
        <v>0</v>
      </c>
      <c r="T173" s="134"/>
      <c r="U173" s="135"/>
      <c r="V173" s="124">
        <f t="shared" si="291"/>
        <v>0</v>
      </c>
      <c r="W173" s="125">
        <f t="shared" si="292"/>
        <v>380</v>
      </c>
      <c r="X173" s="126">
        <f t="shared" si="293"/>
        <v>380</v>
      </c>
      <c r="Y173" s="126">
        <f t="shared" si="284"/>
        <v>0</v>
      </c>
      <c r="Z173" s="127">
        <f t="shared" si="285"/>
        <v>0</v>
      </c>
      <c r="AA173" s="138"/>
      <c r="AB173" s="130"/>
      <c r="AC173" s="130"/>
      <c r="AD173" s="130"/>
      <c r="AE173" s="130"/>
      <c r="AF173" s="130"/>
      <c r="AG173" s="130"/>
    </row>
    <row r="174" spans="1:33" ht="30" customHeight="1">
      <c r="A174" s="118" t="s">
        <v>77</v>
      </c>
      <c r="B174" s="119" t="s">
        <v>416</v>
      </c>
      <c r="C174" s="346" t="s">
        <v>500</v>
      </c>
      <c r="D174" s="347" t="s">
        <v>111</v>
      </c>
      <c r="E174" s="348">
        <v>8</v>
      </c>
      <c r="F174" s="349">
        <v>132</v>
      </c>
      <c r="G174" s="350">
        <f t="shared" si="286"/>
        <v>1056</v>
      </c>
      <c r="H174" s="348">
        <v>8</v>
      </c>
      <c r="I174" s="349">
        <v>132</v>
      </c>
      <c r="J174" s="350">
        <f t="shared" si="287"/>
        <v>1056</v>
      </c>
      <c r="K174" s="134"/>
      <c r="L174" s="135"/>
      <c r="M174" s="124">
        <f t="shared" si="288"/>
        <v>0</v>
      </c>
      <c r="N174" s="134"/>
      <c r="O174" s="135"/>
      <c r="P174" s="124">
        <f t="shared" si="289"/>
        <v>0</v>
      </c>
      <c r="Q174" s="134"/>
      <c r="R174" s="135"/>
      <c r="S174" s="124">
        <f t="shared" si="290"/>
        <v>0</v>
      </c>
      <c r="T174" s="134"/>
      <c r="U174" s="135"/>
      <c r="V174" s="124">
        <f t="shared" si="291"/>
        <v>0</v>
      </c>
      <c r="W174" s="125">
        <f t="shared" si="292"/>
        <v>1056</v>
      </c>
      <c r="X174" s="126">
        <f t="shared" si="293"/>
        <v>1056</v>
      </c>
      <c r="Y174" s="126">
        <f t="shared" si="284"/>
        <v>0</v>
      </c>
      <c r="Z174" s="127">
        <f t="shared" si="285"/>
        <v>0</v>
      </c>
      <c r="AA174" s="138"/>
      <c r="AB174" s="130"/>
      <c r="AC174" s="130"/>
      <c r="AD174" s="130"/>
      <c r="AE174" s="130"/>
      <c r="AF174" s="130"/>
      <c r="AG174" s="130"/>
    </row>
    <row r="175" spans="1:33" ht="30" customHeight="1">
      <c r="A175" s="118" t="s">
        <v>77</v>
      </c>
      <c r="B175" s="119" t="s">
        <v>417</v>
      </c>
      <c r="C175" s="346" t="s">
        <v>501</v>
      </c>
      <c r="D175" s="347" t="s">
        <v>111</v>
      </c>
      <c r="E175" s="348">
        <v>1</v>
      </c>
      <c r="F175" s="349">
        <v>182</v>
      </c>
      <c r="G175" s="350">
        <f t="shared" si="286"/>
        <v>182</v>
      </c>
      <c r="H175" s="348">
        <v>1</v>
      </c>
      <c r="I175" s="349">
        <v>182</v>
      </c>
      <c r="J175" s="350">
        <f t="shared" si="287"/>
        <v>182</v>
      </c>
      <c r="K175" s="134"/>
      <c r="L175" s="135"/>
      <c r="M175" s="124">
        <f t="shared" si="288"/>
        <v>0</v>
      </c>
      <c r="N175" s="134"/>
      <c r="O175" s="135"/>
      <c r="P175" s="124">
        <f t="shared" si="289"/>
        <v>0</v>
      </c>
      <c r="Q175" s="134"/>
      <c r="R175" s="135"/>
      <c r="S175" s="124">
        <f t="shared" si="290"/>
        <v>0</v>
      </c>
      <c r="T175" s="134"/>
      <c r="U175" s="135"/>
      <c r="V175" s="124">
        <f t="shared" si="291"/>
        <v>0</v>
      </c>
      <c r="W175" s="125">
        <f t="shared" si="292"/>
        <v>182</v>
      </c>
      <c r="X175" s="126">
        <f t="shared" si="293"/>
        <v>182</v>
      </c>
      <c r="Y175" s="126">
        <f t="shared" si="284"/>
        <v>0</v>
      </c>
      <c r="Z175" s="127">
        <f t="shared" si="285"/>
        <v>0</v>
      </c>
      <c r="AA175" s="138"/>
      <c r="AB175" s="130"/>
      <c r="AC175" s="130"/>
      <c r="AD175" s="130"/>
      <c r="AE175" s="130"/>
      <c r="AF175" s="130"/>
      <c r="AG175" s="130"/>
    </row>
    <row r="176" spans="1:33" ht="30" customHeight="1">
      <c r="A176" s="118" t="s">
        <v>77</v>
      </c>
      <c r="B176" s="119" t="s">
        <v>418</v>
      </c>
      <c r="C176" s="346" t="s">
        <v>502</v>
      </c>
      <c r="D176" s="347" t="s">
        <v>111</v>
      </c>
      <c r="E176" s="348">
        <v>1</v>
      </c>
      <c r="F176" s="349">
        <v>182</v>
      </c>
      <c r="G176" s="350">
        <f t="shared" si="286"/>
        <v>182</v>
      </c>
      <c r="H176" s="348">
        <v>1</v>
      </c>
      <c r="I176" s="349">
        <v>182</v>
      </c>
      <c r="J176" s="350">
        <f t="shared" si="287"/>
        <v>182</v>
      </c>
      <c r="K176" s="134"/>
      <c r="L176" s="135"/>
      <c r="M176" s="124">
        <f t="shared" si="288"/>
        <v>0</v>
      </c>
      <c r="N176" s="134"/>
      <c r="O176" s="135"/>
      <c r="P176" s="124">
        <f t="shared" si="289"/>
        <v>0</v>
      </c>
      <c r="Q176" s="134"/>
      <c r="R176" s="135"/>
      <c r="S176" s="124">
        <f t="shared" si="290"/>
        <v>0</v>
      </c>
      <c r="T176" s="134"/>
      <c r="U176" s="135"/>
      <c r="V176" s="124">
        <f t="shared" si="291"/>
        <v>0</v>
      </c>
      <c r="W176" s="125">
        <f t="shared" si="292"/>
        <v>182</v>
      </c>
      <c r="X176" s="126">
        <f t="shared" si="293"/>
        <v>182</v>
      </c>
      <c r="Y176" s="126">
        <f t="shared" si="284"/>
        <v>0</v>
      </c>
      <c r="Z176" s="127">
        <f t="shared" si="285"/>
        <v>0</v>
      </c>
      <c r="AA176" s="138"/>
      <c r="AB176" s="130"/>
      <c r="AC176" s="130"/>
      <c r="AD176" s="130"/>
      <c r="AE176" s="130"/>
      <c r="AF176" s="130"/>
      <c r="AG176" s="130"/>
    </row>
    <row r="177" spans="1:33" ht="30" customHeight="1">
      <c r="A177" s="118" t="s">
        <v>77</v>
      </c>
      <c r="B177" s="119" t="s">
        <v>419</v>
      </c>
      <c r="C177" s="346" t="s">
        <v>503</v>
      </c>
      <c r="D177" s="347" t="s">
        <v>111</v>
      </c>
      <c r="E177" s="348">
        <v>1</v>
      </c>
      <c r="F177" s="349">
        <v>182</v>
      </c>
      <c r="G177" s="350">
        <f t="shared" si="286"/>
        <v>182</v>
      </c>
      <c r="H177" s="348">
        <v>1</v>
      </c>
      <c r="I177" s="349">
        <v>182</v>
      </c>
      <c r="J177" s="350">
        <f t="shared" si="287"/>
        <v>182</v>
      </c>
      <c r="K177" s="134"/>
      <c r="L177" s="135"/>
      <c r="M177" s="124">
        <f t="shared" si="288"/>
        <v>0</v>
      </c>
      <c r="N177" s="134"/>
      <c r="O177" s="135"/>
      <c r="P177" s="124">
        <f t="shared" si="289"/>
        <v>0</v>
      </c>
      <c r="Q177" s="134"/>
      <c r="R177" s="135"/>
      <c r="S177" s="124">
        <f t="shared" si="290"/>
        <v>0</v>
      </c>
      <c r="T177" s="134"/>
      <c r="U177" s="135"/>
      <c r="V177" s="124">
        <f t="shared" si="291"/>
        <v>0</v>
      </c>
      <c r="W177" s="125">
        <f t="shared" si="292"/>
        <v>182</v>
      </c>
      <c r="X177" s="126">
        <f t="shared" si="293"/>
        <v>182</v>
      </c>
      <c r="Y177" s="126">
        <f t="shared" si="284"/>
        <v>0</v>
      </c>
      <c r="Z177" s="127">
        <f t="shared" si="285"/>
        <v>0</v>
      </c>
      <c r="AA177" s="138"/>
      <c r="AB177" s="130"/>
      <c r="AC177" s="130"/>
      <c r="AD177" s="130"/>
      <c r="AE177" s="130"/>
      <c r="AF177" s="130"/>
      <c r="AG177" s="130"/>
    </row>
    <row r="178" spans="1:33" ht="30" customHeight="1">
      <c r="A178" s="118" t="s">
        <v>77</v>
      </c>
      <c r="B178" s="119" t="s">
        <v>420</v>
      </c>
      <c r="C178" s="346" t="s">
        <v>504</v>
      </c>
      <c r="D178" s="347" t="s">
        <v>111</v>
      </c>
      <c r="E178" s="348">
        <v>1</v>
      </c>
      <c r="F178" s="349">
        <v>159</v>
      </c>
      <c r="G178" s="350">
        <f t="shared" si="286"/>
        <v>159</v>
      </c>
      <c r="H178" s="348">
        <v>1</v>
      </c>
      <c r="I178" s="349">
        <v>159</v>
      </c>
      <c r="J178" s="350">
        <f t="shared" si="287"/>
        <v>159</v>
      </c>
      <c r="K178" s="134"/>
      <c r="L178" s="135"/>
      <c r="M178" s="124">
        <f t="shared" si="288"/>
        <v>0</v>
      </c>
      <c r="N178" s="134"/>
      <c r="O178" s="135"/>
      <c r="P178" s="124">
        <f t="shared" si="289"/>
        <v>0</v>
      </c>
      <c r="Q178" s="134"/>
      <c r="R178" s="135"/>
      <c r="S178" s="124">
        <f t="shared" si="290"/>
        <v>0</v>
      </c>
      <c r="T178" s="134"/>
      <c r="U178" s="135"/>
      <c r="V178" s="124">
        <f t="shared" si="291"/>
        <v>0</v>
      </c>
      <c r="W178" s="125">
        <f t="shared" si="292"/>
        <v>159</v>
      </c>
      <c r="X178" s="126">
        <f t="shared" si="293"/>
        <v>159</v>
      </c>
      <c r="Y178" s="126">
        <f t="shared" si="284"/>
        <v>0</v>
      </c>
      <c r="Z178" s="127">
        <f t="shared" si="285"/>
        <v>0</v>
      </c>
      <c r="AA178" s="138"/>
      <c r="AB178" s="130"/>
      <c r="AC178" s="130"/>
      <c r="AD178" s="130"/>
      <c r="AE178" s="130"/>
      <c r="AF178" s="130"/>
      <c r="AG178" s="130"/>
    </row>
    <row r="179" spans="1:33" ht="30" customHeight="1">
      <c r="A179" s="118" t="s">
        <v>77</v>
      </c>
      <c r="B179" s="119" t="s">
        <v>421</v>
      </c>
      <c r="C179" s="346" t="s">
        <v>505</v>
      </c>
      <c r="D179" s="347" t="s">
        <v>111</v>
      </c>
      <c r="E179" s="348">
        <v>4</v>
      </c>
      <c r="F179" s="349">
        <v>159</v>
      </c>
      <c r="G179" s="350">
        <f t="shared" si="286"/>
        <v>636</v>
      </c>
      <c r="H179" s="348">
        <v>4</v>
      </c>
      <c r="I179" s="349">
        <v>159</v>
      </c>
      <c r="J179" s="350">
        <f t="shared" si="287"/>
        <v>636</v>
      </c>
      <c r="K179" s="134"/>
      <c r="L179" s="135"/>
      <c r="M179" s="124">
        <f t="shared" si="288"/>
        <v>0</v>
      </c>
      <c r="N179" s="134"/>
      <c r="O179" s="135"/>
      <c r="P179" s="124">
        <f t="shared" si="289"/>
        <v>0</v>
      </c>
      <c r="Q179" s="134"/>
      <c r="R179" s="135"/>
      <c r="S179" s="124">
        <f t="shared" si="290"/>
        <v>0</v>
      </c>
      <c r="T179" s="134"/>
      <c r="U179" s="135"/>
      <c r="V179" s="124">
        <f t="shared" si="291"/>
        <v>0</v>
      </c>
      <c r="W179" s="125">
        <f t="shared" si="292"/>
        <v>636</v>
      </c>
      <c r="X179" s="126">
        <f t="shared" si="293"/>
        <v>636</v>
      </c>
      <c r="Y179" s="126">
        <f t="shared" si="284"/>
        <v>0</v>
      </c>
      <c r="Z179" s="127">
        <f t="shared" si="285"/>
        <v>0</v>
      </c>
      <c r="AA179" s="138"/>
      <c r="AB179" s="130"/>
      <c r="AC179" s="130"/>
      <c r="AD179" s="130"/>
      <c r="AE179" s="130"/>
      <c r="AF179" s="130"/>
      <c r="AG179" s="130"/>
    </row>
    <row r="180" spans="1:33" ht="30" customHeight="1">
      <c r="A180" s="118" t="s">
        <v>77</v>
      </c>
      <c r="B180" s="119" t="s">
        <v>422</v>
      </c>
      <c r="C180" s="346" t="s">
        <v>506</v>
      </c>
      <c r="D180" s="347" t="s">
        <v>111</v>
      </c>
      <c r="E180" s="348">
        <v>4</v>
      </c>
      <c r="F180" s="349">
        <v>540</v>
      </c>
      <c r="G180" s="350">
        <f t="shared" si="286"/>
        <v>2160</v>
      </c>
      <c r="H180" s="348">
        <v>4</v>
      </c>
      <c r="I180" s="349">
        <v>540</v>
      </c>
      <c r="J180" s="350">
        <f t="shared" si="287"/>
        <v>2160</v>
      </c>
      <c r="K180" s="134"/>
      <c r="L180" s="135"/>
      <c r="M180" s="124">
        <f t="shared" si="288"/>
        <v>0</v>
      </c>
      <c r="N180" s="134"/>
      <c r="O180" s="135"/>
      <c r="P180" s="124">
        <f t="shared" si="289"/>
        <v>0</v>
      </c>
      <c r="Q180" s="134"/>
      <c r="R180" s="135"/>
      <c r="S180" s="124">
        <f t="shared" si="290"/>
        <v>0</v>
      </c>
      <c r="T180" s="134"/>
      <c r="U180" s="135"/>
      <c r="V180" s="124">
        <f t="shared" si="291"/>
        <v>0</v>
      </c>
      <c r="W180" s="125">
        <f t="shared" si="292"/>
        <v>2160</v>
      </c>
      <c r="X180" s="126">
        <f t="shared" si="293"/>
        <v>2160</v>
      </c>
      <c r="Y180" s="126">
        <f t="shared" si="284"/>
        <v>0</v>
      </c>
      <c r="Z180" s="127">
        <f t="shared" si="285"/>
        <v>0</v>
      </c>
      <c r="AA180" s="138"/>
      <c r="AB180" s="130"/>
      <c r="AC180" s="130"/>
      <c r="AD180" s="130"/>
      <c r="AE180" s="130"/>
      <c r="AF180" s="130"/>
      <c r="AG180" s="130"/>
    </row>
    <row r="181" spans="1:33" ht="30" customHeight="1">
      <c r="A181" s="118" t="s">
        <v>77</v>
      </c>
      <c r="B181" s="119" t="s">
        <v>423</v>
      </c>
      <c r="C181" s="346" t="s">
        <v>507</v>
      </c>
      <c r="D181" s="347" t="s">
        <v>111</v>
      </c>
      <c r="E181" s="348">
        <v>3</v>
      </c>
      <c r="F181" s="349">
        <v>110</v>
      </c>
      <c r="G181" s="350">
        <f t="shared" si="286"/>
        <v>330</v>
      </c>
      <c r="H181" s="348">
        <v>3</v>
      </c>
      <c r="I181" s="349">
        <v>110</v>
      </c>
      <c r="J181" s="350">
        <f t="shared" si="287"/>
        <v>330</v>
      </c>
      <c r="K181" s="134"/>
      <c r="L181" s="135"/>
      <c r="M181" s="124">
        <f t="shared" si="288"/>
        <v>0</v>
      </c>
      <c r="N181" s="134"/>
      <c r="O181" s="135"/>
      <c r="P181" s="124">
        <f t="shared" si="289"/>
        <v>0</v>
      </c>
      <c r="Q181" s="134"/>
      <c r="R181" s="135"/>
      <c r="S181" s="124">
        <f t="shared" si="290"/>
        <v>0</v>
      </c>
      <c r="T181" s="134"/>
      <c r="U181" s="135"/>
      <c r="V181" s="124">
        <f t="shared" si="291"/>
        <v>0</v>
      </c>
      <c r="W181" s="125">
        <f t="shared" si="292"/>
        <v>330</v>
      </c>
      <c r="X181" s="126">
        <f t="shared" si="293"/>
        <v>330</v>
      </c>
      <c r="Y181" s="126">
        <f t="shared" si="284"/>
        <v>0</v>
      </c>
      <c r="Z181" s="127">
        <f t="shared" si="285"/>
        <v>0</v>
      </c>
      <c r="AA181" s="138"/>
      <c r="AB181" s="130"/>
      <c r="AC181" s="130"/>
      <c r="AD181" s="130"/>
      <c r="AE181" s="130"/>
      <c r="AF181" s="130"/>
      <c r="AG181" s="130"/>
    </row>
    <row r="182" spans="1:33" ht="30" customHeight="1">
      <c r="A182" s="118" t="s">
        <v>77</v>
      </c>
      <c r="B182" s="119" t="s">
        <v>424</v>
      </c>
      <c r="C182" s="346" t="s">
        <v>508</v>
      </c>
      <c r="D182" s="347" t="s">
        <v>111</v>
      </c>
      <c r="E182" s="348">
        <v>5</v>
      </c>
      <c r="F182" s="349">
        <v>247</v>
      </c>
      <c r="G182" s="350">
        <f t="shared" si="286"/>
        <v>1235</v>
      </c>
      <c r="H182" s="348">
        <v>5</v>
      </c>
      <c r="I182" s="349">
        <v>247</v>
      </c>
      <c r="J182" s="350">
        <f t="shared" si="287"/>
        <v>1235</v>
      </c>
      <c r="K182" s="134"/>
      <c r="L182" s="135"/>
      <c r="M182" s="124">
        <f t="shared" si="288"/>
        <v>0</v>
      </c>
      <c r="N182" s="134"/>
      <c r="O182" s="135"/>
      <c r="P182" s="124">
        <f t="shared" si="289"/>
        <v>0</v>
      </c>
      <c r="Q182" s="134"/>
      <c r="R182" s="135"/>
      <c r="S182" s="124">
        <f t="shared" si="290"/>
        <v>0</v>
      </c>
      <c r="T182" s="134"/>
      <c r="U182" s="135"/>
      <c r="V182" s="124">
        <f t="shared" si="291"/>
        <v>0</v>
      </c>
      <c r="W182" s="125">
        <f t="shared" si="292"/>
        <v>1235</v>
      </c>
      <c r="X182" s="126">
        <f t="shared" si="293"/>
        <v>1235</v>
      </c>
      <c r="Y182" s="126">
        <f t="shared" si="284"/>
        <v>0</v>
      </c>
      <c r="Z182" s="127">
        <f t="shared" si="285"/>
        <v>0</v>
      </c>
      <c r="AA182" s="138"/>
      <c r="AB182" s="130"/>
      <c r="AC182" s="130"/>
      <c r="AD182" s="130"/>
      <c r="AE182" s="130"/>
      <c r="AF182" s="130"/>
      <c r="AG182" s="130"/>
    </row>
    <row r="183" spans="1:33" ht="30" customHeight="1">
      <c r="A183" s="118" t="s">
        <v>77</v>
      </c>
      <c r="B183" s="119" t="s">
        <v>425</v>
      </c>
      <c r="C183" s="346" t="s">
        <v>500</v>
      </c>
      <c r="D183" s="347" t="s">
        <v>111</v>
      </c>
      <c r="E183" s="348">
        <v>15</v>
      </c>
      <c r="F183" s="349">
        <v>41</v>
      </c>
      <c r="G183" s="350">
        <f t="shared" si="286"/>
        <v>615</v>
      </c>
      <c r="H183" s="348">
        <v>15</v>
      </c>
      <c r="I183" s="349">
        <v>41</v>
      </c>
      <c r="J183" s="350">
        <f t="shared" si="287"/>
        <v>615</v>
      </c>
      <c r="K183" s="134"/>
      <c r="L183" s="135"/>
      <c r="M183" s="124">
        <f t="shared" si="288"/>
        <v>0</v>
      </c>
      <c r="N183" s="134"/>
      <c r="O183" s="135"/>
      <c r="P183" s="124">
        <f t="shared" si="289"/>
        <v>0</v>
      </c>
      <c r="Q183" s="134"/>
      <c r="R183" s="135"/>
      <c r="S183" s="124">
        <f t="shared" si="290"/>
        <v>0</v>
      </c>
      <c r="T183" s="134"/>
      <c r="U183" s="135"/>
      <c r="V183" s="124">
        <f t="shared" si="291"/>
        <v>0</v>
      </c>
      <c r="W183" s="125">
        <f t="shared" si="292"/>
        <v>615</v>
      </c>
      <c r="X183" s="126">
        <f t="shared" si="293"/>
        <v>615</v>
      </c>
      <c r="Y183" s="126">
        <f t="shared" si="284"/>
        <v>0</v>
      </c>
      <c r="Z183" s="127">
        <f t="shared" si="285"/>
        <v>0</v>
      </c>
      <c r="AA183" s="138"/>
      <c r="AB183" s="130"/>
      <c r="AC183" s="130"/>
      <c r="AD183" s="130"/>
      <c r="AE183" s="130"/>
      <c r="AF183" s="130"/>
      <c r="AG183" s="130"/>
    </row>
    <row r="184" spans="1:33" ht="30" customHeight="1">
      <c r="A184" s="118" t="s">
        <v>77</v>
      </c>
      <c r="B184" s="119" t="s">
        <v>426</v>
      </c>
      <c r="C184" s="346" t="s">
        <v>509</v>
      </c>
      <c r="D184" s="347" t="s">
        <v>111</v>
      </c>
      <c r="E184" s="348">
        <v>10</v>
      </c>
      <c r="F184" s="349">
        <v>59</v>
      </c>
      <c r="G184" s="350">
        <f t="shared" si="286"/>
        <v>590</v>
      </c>
      <c r="H184" s="348">
        <v>10</v>
      </c>
      <c r="I184" s="349">
        <v>59</v>
      </c>
      <c r="J184" s="350">
        <f t="shared" si="287"/>
        <v>590</v>
      </c>
      <c r="K184" s="134"/>
      <c r="L184" s="135"/>
      <c r="M184" s="124">
        <f t="shared" si="288"/>
        <v>0</v>
      </c>
      <c r="N184" s="134"/>
      <c r="O184" s="135"/>
      <c r="P184" s="124">
        <f t="shared" si="289"/>
        <v>0</v>
      </c>
      <c r="Q184" s="134"/>
      <c r="R184" s="135"/>
      <c r="S184" s="124">
        <f t="shared" si="290"/>
        <v>0</v>
      </c>
      <c r="T184" s="134"/>
      <c r="U184" s="135"/>
      <c r="V184" s="124">
        <f t="shared" si="291"/>
        <v>0</v>
      </c>
      <c r="W184" s="125">
        <f t="shared" si="292"/>
        <v>590</v>
      </c>
      <c r="X184" s="126">
        <f t="shared" si="293"/>
        <v>590</v>
      </c>
      <c r="Y184" s="126">
        <f t="shared" si="284"/>
        <v>0</v>
      </c>
      <c r="Z184" s="127">
        <f t="shared" si="285"/>
        <v>0</v>
      </c>
      <c r="AA184" s="138"/>
      <c r="AB184" s="130"/>
      <c r="AC184" s="130"/>
      <c r="AD184" s="130"/>
      <c r="AE184" s="130"/>
      <c r="AF184" s="130"/>
      <c r="AG184" s="130"/>
    </row>
    <row r="185" spans="1:33" ht="30" customHeight="1">
      <c r="A185" s="118" t="s">
        <v>77</v>
      </c>
      <c r="B185" s="119" t="s">
        <v>427</v>
      </c>
      <c r="C185" s="346" t="s">
        <v>510</v>
      </c>
      <c r="D185" s="347" t="s">
        <v>111</v>
      </c>
      <c r="E185" s="348">
        <v>3</v>
      </c>
      <c r="F185" s="349">
        <v>165</v>
      </c>
      <c r="G185" s="350">
        <f t="shared" si="286"/>
        <v>495</v>
      </c>
      <c r="H185" s="348">
        <v>3</v>
      </c>
      <c r="I185" s="349">
        <v>165</v>
      </c>
      <c r="J185" s="350">
        <f t="shared" si="287"/>
        <v>495</v>
      </c>
      <c r="K185" s="134"/>
      <c r="L185" s="135"/>
      <c r="M185" s="124">
        <f t="shared" si="288"/>
        <v>0</v>
      </c>
      <c r="N185" s="134"/>
      <c r="O185" s="135"/>
      <c r="P185" s="124">
        <f t="shared" si="289"/>
        <v>0</v>
      </c>
      <c r="Q185" s="134"/>
      <c r="R185" s="135"/>
      <c r="S185" s="124">
        <f t="shared" si="290"/>
        <v>0</v>
      </c>
      <c r="T185" s="134"/>
      <c r="U185" s="135"/>
      <c r="V185" s="124">
        <f t="shared" si="291"/>
        <v>0</v>
      </c>
      <c r="W185" s="125">
        <f t="shared" si="292"/>
        <v>495</v>
      </c>
      <c r="X185" s="126">
        <f t="shared" si="293"/>
        <v>495</v>
      </c>
      <c r="Y185" s="126">
        <f t="shared" si="284"/>
        <v>0</v>
      </c>
      <c r="Z185" s="127">
        <f t="shared" si="285"/>
        <v>0</v>
      </c>
      <c r="AA185" s="138"/>
      <c r="AB185" s="130"/>
      <c r="AC185" s="130"/>
      <c r="AD185" s="130"/>
      <c r="AE185" s="130"/>
      <c r="AF185" s="130"/>
      <c r="AG185" s="130"/>
    </row>
    <row r="186" spans="1:33" ht="30" customHeight="1">
      <c r="A186" s="118" t="s">
        <v>77</v>
      </c>
      <c r="B186" s="119" t="s">
        <v>428</v>
      </c>
      <c r="C186" s="346" t="s">
        <v>511</v>
      </c>
      <c r="D186" s="347" t="s">
        <v>111</v>
      </c>
      <c r="E186" s="348">
        <v>2</v>
      </c>
      <c r="F186" s="349">
        <v>46</v>
      </c>
      <c r="G186" s="350">
        <f t="shared" si="286"/>
        <v>92</v>
      </c>
      <c r="H186" s="348">
        <v>2</v>
      </c>
      <c r="I186" s="349">
        <v>46</v>
      </c>
      <c r="J186" s="350">
        <f t="shared" si="287"/>
        <v>92</v>
      </c>
      <c r="K186" s="134"/>
      <c r="L186" s="135"/>
      <c r="M186" s="124">
        <f t="shared" si="288"/>
        <v>0</v>
      </c>
      <c r="N186" s="134"/>
      <c r="O186" s="135"/>
      <c r="P186" s="124">
        <f t="shared" si="289"/>
        <v>0</v>
      </c>
      <c r="Q186" s="134"/>
      <c r="R186" s="135"/>
      <c r="S186" s="124">
        <f t="shared" si="290"/>
        <v>0</v>
      </c>
      <c r="T186" s="134"/>
      <c r="U186" s="135"/>
      <c r="V186" s="124">
        <f t="shared" si="291"/>
        <v>0</v>
      </c>
      <c r="W186" s="125">
        <f t="shared" si="292"/>
        <v>92</v>
      </c>
      <c r="X186" s="126">
        <f t="shared" si="293"/>
        <v>92</v>
      </c>
      <c r="Y186" s="126">
        <f t="shared" si="284"/>
        <v>0</v>
      </c>
      <c r="Z186" s="127">
        <f t="shared" si="285"/>
        <v>0</v>
      </c>
      <c r="AA186" s="138"/>
      <c r="AB186" s="130"/>
      <c r="AC186" s="130"/>
      <c r="AD186" s="130"/>
      <c r="AE186" s="130"/>
      <c r="AF186" s="130"/>
      <c r="AG186" s="130"/>
    </row>
    <row r="187" spans="1:33" ht="30" customHeight="1">
      <c r="A187" s="118" t="s">
        <v>77</v>
      </c>
      <c r="B187" s="119" t="s">
        <v>429</v>
      </c>
      <c r="C187" s="346" t="s">
        <v>512</v>
      </c>
      <c r="D187" s="347" t="s">
        <v>111</v>
      </c>
      <c r="E187" s="348">
        <v>10</v>
      </c>
      <c r="F187" s="349">
        <v>195</v>
      </c>
      <c r="G187" s="350">
        <f t="shared" si="286"/>
        <v>1950</v>
      </c>
      <c r="H187" s="348">
        <v>10</v>
      </c>
      <c r="I187" s="349">
        <v>195</v>
      </c>
      <c r="J187" s="350">
        <f t="shared" si="287"/>
        <v>1950</v>
      </c>
      <c r="K187" s="134"/>
      <c r="L187" s="135"/>
      <c r="M187" s="124">
        <f t="shared" si="288"/>
        <v>0</v>
      </c>
      <c r="N187" s="134"/>
      <c r="O187" s="135"/>
      <c r="P187" s="124">
        <f t="shared" si="289"/>
        <v>0</v>
      </c>
      <c r="Q187" s="134"/>
      <c r="R187" s="135"/>
      <c r="S187" s="124">
        <f t="shared" si="290"/>
        <v>0</v>
      </c>
      <c r="T187" s="134"/>
      <c r="U187" s="135"/>
      <c r="V187" s="124">
        <f t="shared" si="291"/>
        <v>0</v>
      </c>
      <c r="W187" s="125">
        <f t="shared" si="292"/>
        <v>1950</v>
      </c>
      <c r="X187" s="126">
        <f t="shared" si="293"/>
        <v>1950</v>
      </c>
      <c r="Y187" s="126">
        <f t="shared" si="284"/>
        <v>0</v>
      </c>
      <c r="Z187" s="127">
        <f t="shared" si="285"/>
        <v>0</v>
      </c>
      <c r="AA187" s="138"/>
      <c r="AB187" s="130"/>
      <c r="AC187" s="130"/>
      <c r="AD187" s="130"/>
      <c r="AE187" s="130"/>
      <c r="AF187" s="130"/>
      <c r="AG187" s="130"/>
    </row>
    <row r="188" spans="1:33" ht="30" customHeight="1">
      <c r="A188" s="118" t="s">
        <v>77</v>
      </c>
      <c r="B188" s="119" t="s">
        <v>430</v>
      </c>
      <c r="C188" s="346" t="s">
        <v>513</v>
      </c>
      <c r="D188" s="347" t="s">
        <v>111</v>
      </c>
      <c r="E188" s="348">
        <v>1</v>
      </c>
      <c r="F188" s="349">
        <v>240</v>
      </c>
      <c r="G188" s="350">
        <f t="shared" si="286"/>
        <v>240</v>
      </c>
      <c r="H188" s="348">
        <v>1</v>
      </c>
      <c r="I188" s="349">
        <v>240</v>
      </c>
      <c r="J188" s="350">
        <f t="shared" si="287"/>
        <v>240</v>
      </c>
      <c r="K188" s="134"/>
      <c r="L188" s="135"/>
      <c r="M188" s="124">
        <f t="shared" si="288"/>
        <v>0</v>
      </c>
      <c r="N188" s="134"/>
      <c r="O188" s="135"/>
      <c r="P188" s="124">
        <f t="shared" si="289"/>
        <v>0</v>
      </c>
      <c r="Q188" s="134"/>
      <c r="R188" s="135"/>
      <c r="S188" s="124">
        <f t="shared" si="290"/>
        <v>0</v>
      </c>
      <c r="T188" s="134"/>
      <c r="U188" s="135"/>
      <c r="V188" s="124">
        <f t="shared" si="291"/>
        <v>0</v>
      </c>
      <c r="W188" s="125">
        <f t="shared" si="292"/>
        <v>240</v>
      </c>
      <c r="X188" s="126">
        <f t="shared" si="293"/>
        <v>240</v>
      </c>
      <c r="Y188" s="126">
        <f t="shared" si="284"/>
        <v>0</v>
      </c>
      <c r="Z188" s="127">
        <f t="shared" si="285"/>
        <v>0</v>
      </c>
      <c r="AA188" s="138"/>
      <c r="AB188" s="130"/>
      <c r="AC188" s="130"/>
      <c r="AD188" s="130"/>
      <c r="AE188" s="130"/>
      <c r="AF188" s="130"/>
      <c r="AG188" s="130"/>
    </row>
    <row r="189" spans="1:33" ht="30" customHeight="1">
      <c r="A189" s="118" t="s">
        <v>77</v>
      </c>
      <c r="B189" s="119" t="s">
        <v>431</v>
      </c>
      <c r="C189" s="346" t="s">
        <v>514</v>
      </c>
      <c r="D189" s="347" t="s">
        <v>111</v>
      </c>
      <c r="E189" s="348">
        <v>1</v>
      </c>
      <c r="F189" s="349">
        <v>90</v>
      </c>
      <c r="G189" s="350">
        <f t="shared" si="286"/>
        <v>90</v>
      </c>
      <c r="H189" s="348">
        <v>1</v>
      </c>
      <c r="I189" s="349">
        <v>90</v>
      </c>
      <c r="J189" s="350">
        <f t="shared" si="287"/>
        <v>90</v>
      </c>
      <c r="K189" s="134"/>
      <c r="L189" s="135"/>
      <c r="M189" s="124">
        <f t="shared" si="288"/>
        <v>0</v>
      </c>
      <c r="N189" s="134"/>
      <c r="O189" s="135"/>
      <c r="P189" s="124">
        <f t="shared" si="289"/>
        <v>0</v>
      </c>
      <c r="Q189" s="134"/>
      <c r="R189" s="135"/>
      <c r="S189" s="124">
        <f t="shared" si="290"/>
        <v>0</v>
      </c>
      <c r="T189" s="134"/>
      <c r="U189" s="135"/>
      <c r="V189" s="124">
        <f t="shared" si="291"/>
        <v>0</v>
      </c>
      <c r="W189" s="125">
        <f t="shared" si="292"/>
        <v>90</v>
      </c>
      <c r="X189" s="126">
        <f t="shared" si="293"/>
        <v>90</v>
      </c>
      <c r="Y189" s="126">
        <f t="shared" si="284"/>
        <v>0</v>
      </c>
      <c r="Z189" s="127">
        <f t="shared" si="285"/>
        <v>0</v>
      </c>
      <c r="AA189" s="138"/>
      <c r="AB189" s="130"/>
      <c r="AC189" s="130"/>
      <c r="AD189" s="130"/>
      <c r="AE189" s="130"/>
      <c r="AF189" s="130"/>
      <c r="AG189" s="130"/>
    </row>
    <row r="190" spans="1:33" ht="30" customHeight="1">
      <c r="A190" s="118" t="s">
        <v>77</v>
      </c>
      <c r="B190" s="119" t="s">
        <v>432</v>
      </c>
      <c r="C190" s="346" t="s">
        <v>515</v>
      </c>
      <c r="D190" s="347" t="s">
        <v>111</v>
      </c>
      <c r="E190" s="348">
        <v>1</v>
      </c>
      <c r="F190" s="349">
        <v>250</v>
      </c>
      <c r="G190" s="350">
        <f t="shared" si="286"/>
        <v>250</v>
      </c>
      <c r="H190" s="348">
        <v>1</v>
      </c>
      <c r="I190" s="349">
        <v>250</v>
      </c>
      <c r="J190" s="350">
        <f t="shared" si="287"/>
        <v>250</v>
      </c>
      <c r="K190" s="134"/>
      <c r="L190" s="135"/>
      <c r="M190" s="124">
        <f t="shared" si="288"/>
        <v>0</v>
      </c>
      <c r="N190" s="134"/>
      <c r="O190" s="135"/>
      <c r="P190" s="124">
        <f t="shared" si="289"/>
        <v>0</v>
      </c>
      <c r="Q190" s="134"/>
      <c r="R190" s="135"/>
      <c r="S190" s="124">
        <f t="shared" si="290"/>
        <v>0</v>
      </c>
      <c r="T190" s="134"/>
      <c r="U190" s="135"/>
      <c r="V190" s="124">
        <f t="shared" si="291"/>
        <v>0</v>
      </c>
      <c r="W190" s="125">
        <f t="shared" si="292"/>
        <v>250</v>
      </c>
      <c r="X190" s="126">
        <f t="shared" si="293"/>
        <v>250</v>
      </c>
      <c r="Y190" s="126">
        <f t="shared" si="284"/>
        <v>0</v>
      </c>
      <c r="Z190" s="127">
        <f t="shared" si="285"/>
        <v>0</v>
      </c>
      <c r="AA190" s="138"/>
      <c r="AB190" s="130"/>
      <c r="AC190" s="130"/>
      <c r="AD190" s="130"/>
      <c r="AE190" s="130"/>
      <c r="AF190" s="130"/>
      <c r="AG190" s="130"/>
    </row>
    <row r="191" spans="1:33" ht="30" customHeight="1">
      <c r="A191" s="118" t="s">
        <v>77</v>
      </c>
      <c r="B191" s="119" t="s">
        <v>433</v>
      </c>
      <c r="C191" s="346" t="s">
        <v>516</v>
      </c>
      <c r="D191" s="347" t="s">
        <v>111</v>
      </c>
      <c r="E191" s="348">
        <v>1</v>
      </c>
      <c r="F191" s="349">
        <v>32</v>
      </c>
      <c r="G191" s="350">
        <f t="shared" si="286"/>
        <v>32</v>
      </c>
      <c r="H191" s="348">
        <v>1</v>
      </c>
      <c r="I191" s="349">
        <v>32</v>
      </c>
      <c r="J191" s="350">
        <f t="shared" si="287"/>
        <v>32</v>
      </c>
      <c r="K191" s="134"/>
      <c r="L191" s="135"/>
      <c r="M191" s="124">
        <f t="shared" si="288"/>
        <v>0</v>
      </c>
      <c r="N191" s="134"/>
      <c r="O191" s="135"/>
      <c r="P191" s="124">
        <f t="shared" si="289"/>
        <v>0</v>
      </c>
      <c r="Q191" s="134"/>
      <c r="R191" s="135"/>
      <c r="S191" s="124">
        <f t="shared" si="290"/>
        <v>0</v>
      </c>
      <c r="T191" s="134"/>
      <c r="U191" s="135"/>
      <c r="V191" s="124">
        <f t="shared" si="291"/>
        <v>0</v>
      </c>
      <c r="W191" s="125">
        <f t="shared" si="292"/>
        <v>32</v>
      </c>
      <c r="X191" s="126">
        <f t="shared" si="293"/>
        <v>32</v>
      </c>
      <c r="Y191" s="126">
        <f t="shared" si="284"/>
        <v>0</v>
      </c>
      <c r="Z191" s="127">
        <f t="shared" si="285"/>
        <v>0</v>
      </c>
      <c r="AA191" s="138"/>
      <c r="AB191" s="130"/>
      <c r="AC191" s="130"/>
      <c r="AD191" s="130"/>
      <c r="AE191" s="130"/>
      <c r="AF191" s="130"/>
      <c r="AG191" s="130"/>
    </row>
    <row r="192" spans="1:33" ht="30" customHeight="1">
      <c r="A192" s="118" t="s">
        <v>77</v>
      </c>
      <c r="B192" s="119" t="s">
        <v>434</v>
      </c>
      <c r="C192" s="346" t="s">
        <v>517</v>
      </c>
      <c r="D192" s="347" t="s">
        <v>111</v>
      </c>
      <c r="E192" s="348">
        <v>16</v>
      </c>
      <c r="F192" s="349">
        <v>28</v>
      </c>
      <c r="G192" s="350">
        <f t="shared" si="286"/>
        <v>448</v>
      </c>
      <c r="H192" s="348">
        <v>16</v>
      </c>
      <c r="I192" s="349">
        <v>28</v>
      </c>
      <c r="J192" s="350">
        <f t="shared" si="287"/>
        <v>448</v>
      </c>
      <c r="K192" s="134"/>
      <c r="L192" s="135"/>
      <c r="M192" s="124">
        <f t="shared" si="288"/>
        <v>0</v>
      </c>
      <c r="N192" s="134"/>
      <c r="O192" s="135"/>
      <c r="P192" s="124">
        <f t="shared" si="289"/>
        <v>0</v>
      </c>
      <c r="Q192" s="134"/>
      <c r="R192" s="135"/>
      <c r="S192" s="124">
        <f t="shared" si="290"/>
        <v>0</v>
      </c>
      <c r="T192" s="134"/>
      <c r="U192" s="135"/>
      <c r="V192" s="124">
        <f t="shared" si="291"/>
        <v>0</v>
      </c>
      <c r="W192" s="125">
        <f t="shared" si="292"/>
        <v>448</v>
      </c>
      <c r="X192" s="126">
        <f t="shared" si="293"/>
        <v>448</v>
      </c>
      <c r="Y192" s="126">
        <f t="shared" si="284"/>
        <v>0</v>
      </c>
      <c r="Z192" s="127">
        <f t="shared" si="285"/>
        <v>0</v>
      </c>
      <c r="AA192" s="138"/>
      <c r="AB192" s="130"/>
      <c r="AC192" s="130"/>
      <c r="AD192" s="130"/>
      <c r="AE192" s="130"/>
      <c r="AF192" s="130"/>
      <c r="AG192" s="130"/>
    </row>
    <row r="193" spans="1:33" ht="30" customHeight="1">
      <c r="A193" s="118" t="s">
        <v>77</v>
      </c>
      <c r="B193" s="119" t="s">
        <v>435</v>
      </c>
      <c r="C193" s="346" t="s">
        <v>518</v>
      </c>
      <c r="D193" s="347" t="s">
        <v>111</v>
      </c>
      <c r="E193" s="348">
        <v>520</v>
      </c>
      <c r="F193" s="349">
        <v>30</v>
      </c>
      <c r="G193" s="350">
        <f t="shared" si="286"/>
        <v>15600</v>
      </c>
      <c r="H193" s="348">
        <v>520</v>
      </c>
      <c r="I193" s="349">
        <v>30</v>
      </c>
      <c r="J193" s="350">
        <f t="shared" si="287"/>
        <v>15600</v>
      </c>
      <c r="K193" s="134"/>
      <c r="L193" s="135"/>
      <c r="M193" s="124">
        <f t="shared" si="288"/>
        <v>0</v>
      </c>
      <c r="N193" s="134"/>
      <c r="O193" s="135"/>
      <c r="P193" s="124">
        <f t="shared" si="289"/>
        <v>0</v>
      </c>
      <c r="Q193" s="134"/>
      <c r="R193" s="135"/>
      <c r="S193" s="124">
        <f t="shared" si="290"/>
        <v>0</v>
      </c>
      <c r="T193" s="134"/>
      <c r="U193" s="135"/>
      <c r="V193" s="124">
        <f t="shared" si="291"/>
        <v>0</v>
      </c>
      <c r="W193" s="125">
        <f t="shared" si="292"/>
        <v>15600</v>
      </c>
      <c r="X193" s="126">
        <f t="shared" si="293"/>
        <v>15600</v>
      </c>
      <c r="Y193" s="126">
        <f t="shared" si="284"/>
        <v>0</v>
      </c>
      <c r="Z193" s="127">
        <f t="shared" si="285"/>
        <v>0</v>
      </c>
      <c r="AA193" s="138"/>
      <c r="AB193" s="130"/>
      <c r="AC193" s="130"/>
      <c r="AD193" s="130"/>
      <c r="AE193" s="130"/>
      <c r="AF193" s="130"/>
      <c r="AG193" s="130"/>
    </row>
    <row r="194" spans="1:33" ht="31.25" customHeight="1">
      <c r="A194" s="131" t="s">
        <v>77</v>
      </c>
      <c r="B194" s="119" t="s">
        <v>436</v>
      </c>
      <c r="C194" s="346" t="s">
        <v>519</v>
      </c>
      <c r="D194" s="347" t="s">
        <v>111</v>
      </c>
      <c r="E194" s="348">
        <v>1</v>
      </c>
      <c r="F194" s="349">
        <v>28</v>
      </c>
      <c r="G194" s="350">
        <f t="shared" si="286"/>
        <v>28</v>
      </c>
      <c r="H194" s="348">
        <v>1</v>
      </c>
      <c r="I194" s="349">
        <v>28</v>
      </c>
      <c r="J194" s="350">
        <f t="shared" si="287"/>
        <v>28</v>
      </c>
      <c r="K194" s="134"/>
      <c r="L194" s="135"/>
      <c r="M194" s="136">
        <f t="shared" si="288"/>
        <v>0</v>
      </c>
      <c r="N194" s="134"/>
      <c r="O194" s="135"/>
      <c r="P194" s="136">
        <f t="shared" si="289"/>
        <v>0</v>
      </c>
      <c r="Q194" s="134"/>
      <c r="R194" s="135"/>
      <c r="S194" s="136">
        <f t="shared" si="290"/>
        <v>0</v>
      </c>
      <c r="T194" s="134"/>
      <c r="U194" s="135"/>
      <c r="V194" s="136">
        <f t="shared" si="291"/>
        <v>0</v>
      </c>
      <c r="W194" s="137">
        <f t="shared" si="292"/>
        <v>28</v>
      </c>
      <c r="X194" s="126">
        <f t="shared" si="293"/>
        <v>28</v>
      </c>
      <c r="Y194" s="126">
        <f t="shared" si="284"/>
        <v>0</v>
      </c>
      <c r="Z194" s="127">
        <f t="shared" si="285"/>
        <v>0</v>
      </c>
      <c r="AA194" s="138"/>
      <c r="AB194" s="130"/>
      <c r="AC194" s="130"/>
      <c r="AD194" s="130"/>
      <c r="AE194" s="130"/>
      <c r="AF194" s="130"/>
      <c r="AG194" s="130"/>
    </row>
    <row r="195" spans="1:33" ht="30" customHeight="1">
      <c r="A195" s="107" t="s">
        <v>72</v>
      </c>
      <c r="B195" s="154" t="s">
        <v>208</v>
      </c>
      <c r="C195" s="221" t="s">
        <v>209</v>
      </c>
      <c r="D195" s="140"/>
      <c r="E195" s="141">
        <f>SUM(E196:E198)</f>
        <v>0</v>
      </c>
      <c r="F195" s="142"/>
      <c r="G195" s="143">
        <f t="shared" ref="G195:H195" si="294">SUM(G196:G198)</f>
        <v>0</v>
      </c>
      <c r="H195" s="141">
        <f t="shared" si="294"/>
        <v>0</v>
      </c>
      <c r="I195" s="142"/>
      <c r="J195" s="143">
        <f t="shared" ref="J195:K195" si="295">SUM(J196:J198)</f>
        <v>0</v>
      </c>
      <c r="K195" s="141">
        <f t="shared" si="295"/>
        <v>0</v>
      </c>
      <c r="L195" s="142"/>
      <c r="M195" s="143">
        <f t="shared" ref="M195:N195" si="296">SUM(M196:M198)</f>
        <v>0</v>
      </c>
      <c r="N195" s="141">
        <f t="shared" si="296"/>
        <v>0</v>
      </c>
      <c r="O195" s="142"/>
      <c r="P195" s="143">
        <f t="shared" ref="P195:Q195" si="297">SUM(P196:P198)</f>
        <v>0</v>
      </c>
      <c r="Q195" s="141">
        <f t="shared" si="297"/>
        <v>0</v>
      </c>
      <c r="R195" s="142"/>
      <c r="S195" s="143">
        <f t="shared" ref="S195:T195" si="298">SUM(S196:S198)</f>
        <v>0</v>
      </c>
      <c r="T195" s="141">
        <f t="shared" si="298"/>
        <v>0</v>
      </c>
      <c r="U195" s="142"/>
      <c r="V195" s="143">
        <f t="shared" ref="V195:X195" si="299">SUM(V196:V198)</f>
        <v>0</v>
      </c>
      <c r="W195" s="143">
        <f t="shared" si="299"/>
        <v>0</v>
      </c>
      <c r="X195" s="143">
        <f t="shared" si="299"/>
        <v>0</v>
      </c>
      <c r="Y195" s="143">
        <f t="shared" si="284"/>
        <v>0</v>
      </c>
      <c r="Z195" s="143" t="e">
        <f t="shared" si="285"/>
        <v>#DIV/0!</v>
      </c>
      <c r="AA195" s="145"/>
      <c r="AB195" s="117"/>
      <c r="AC195" s="117"/>
      <c r="AD195" s="117"/>
      <c r="AE195" s="117"/>
      <c r="AF195" s="117"/>
      <c r="AG195" s="117"/>
    </row>
    <row r="196" spans="1:33" ht="30" customHeight="1">
      <c r="A196" s="118" t="s">
        <v>77</v>
      </c>
      <c r="B196" s="119" t="s">
        <v>210</v>
      </c>
      <c r="C196" s="186" t="s">
        <v>205</v>
      </c>
      <c r="D196" s="121"/>
      <c r="E196" s="122"/>
      <c r="F196" s="123"/>
      <c r="G196" s="124"/>
      <c r="H196" s="341"/>
      <c r="I196" s="342"/>
      <c r="J196" s="343">
        <f t="shared" ref="J196:J198" si="300">H196*I196</f>
        <v>0</v>
      </c>
      <c r="K196" s="122"/>
      <c r="L196" s="123"/>
      <c r="M196" s="124">
        <f t="shared" ref="M196:M198" si="301">K196*L196</f>
        <v>0</v>
      </c>
      <c r="N196" s="122"/>
      <c r="O196" s="123"/>
      <c r="P196" s="124">
        <f t="shared" ref="P196:P198" si="302">N196*O196</f>
        <v>0</v>
      </c>
      <c r="Q196" s="122"/>
      <c r="R196" s="123"/>
      <c r="S196" s="124">
        <f t="shared" ref="S196:S198" si="303">Q196*R196</f>
        <v>0</v>
      </c>
      <c r="T196" s="122"/>
      <c r="U196" s="123"/>
      <c r="V196" s="124">
        <f t="shared" ref="V196:V198" si="304">T196*U196</f>
        <v>0</v>
      </c>
      <c r="W196" s="125">
        <f t="shared" ref="W196:W198" si="305">G196+M196+S196</f>
        <v>0</v>
      </c>
      <c r="X196" s="126">
        <f t="shared" ref="X196:X198" si="306">J196+P196+V196</f>
        <v>0</v>
      </c>
      <c r="Y196" s="126">
        <f t="shared" si="284"/>
        <v>0</v>
      </c>
      <c r="Z196" s="127" t="e">
        <f t="shared" si="285"/>
        <v>#DIV/0!</v>
      </c>
      <c r="AA196" s="128"/>
      <c r="AB196" s="130"/>
      <c r="AC196" s="130"/>
      <c r="AD196" s="130"/>
      <c r="AE196" s="130"/>
      <c r="AF196" s="130"/>
      <c r="AG196" s="130"/>
    </row>
    <row r="197" spans="1:33" ht="30" customHeight="1">
      <c r="A197" s="118" t="s">
        <v>77</v>
      </c>
      <c r="B197" s="119" t="s">
        <v>211</v>
      </c>
      <c r="C197" s="186" t="s">
        <v>205</v>
      </c>
      <c r="D197" s="121" t="s">
        <v>111</v>
      </c>
      <c r="E197" s="122"/>
      <c r="F197" s="123"/>
      <c r="G197" s="124">
        <f t="shared" ref="G197:G198" si="307">E197*F197</f>
        <v>0</v>
      </c>
      <c r="H197" s="122"/>
      <c r="I197" s="123"/>
      <c r="J197" s="124">
        <f t="shared" si="300"/>
        <v>0</v>
      </c>
      <c r="K197" s="122"/>
      <c r="L197" s="123"/>
      <c r="M197" s="124">
        <f t="shared" si="301"/>
        <v>0</v>
      </c>
      <c r="N197" s="122"/>
      <c r="O197" s="123"/>
      <c r="P197" s="124">
        <f t="shared" si="302"/>
        <v>0</v>
      </c>
      <c r="Q197" s="122"/>
      <c r="R197" s="123"/>
      <c r="S197" s="124">
        <f t="shared" si="303"/>
        <v>0</v>
      </c>
      <c r="T197" s="122"/>
      <c r="U197" s="123"/>
      <c r="V197" s="124">
        <f t="shared" si="304"/>
        <v>0</v>
      </c>
      <c r="W197" s="125">
        <f t="shared" si="305"/>
        <v>0</v>
      </c>
      <c r="X197" s="126">
        <f t="shared" si="306"/>
        <v>0</v>
      </c>
      <c r="Y197" s="126">
        <f t="shared" si="284"/>
        <v>0</v>
      </c>
      <c r="Z197" s="127" t="e">
        <f t="shared" si="285"/>
        <v>#DIV/0!</v>
      </c>
      <c r="AA197" s="128"/>
      <c r="AB197" s="130"/>
      <c r="AC197" s="130"/>
      <c r="AD197" s="130"/>
      <c r="AE197" s="130"/>
      <c r="AF197" s="130"/>
      <c r="AG197" s="130"/>
    </row>
    <row r="198" spans="1:33" ht="30" customHeight="1">
      <c r="A198" s="131" t="s">
        <v>77</v>
      </c>
      <c r="B198" s="132" t="s">
        <v>212</v>
      </c>
      <c r="C198" s="162" t="s">
        <v>205</v>
      </c>
      <c r="D198" s="133" t="s">
        <v>111</v>
      </c>
      <c r="E198" s="134"/>
      <c r="F198" s="135"/>
      <c r="G198" s="136">
        <f t="shared" si="307"/>
        <v>0</v>
      </c>
      <c r="H198" s="134"/>
      <c r="I198" s="135"/>
      <c r="J198" s="136">
        <f t="shared" si="300"/>
        <v>0</v>
      </c>
      <c r="K198" s="134"/>
      <c r="L198" s="135"/>
      <c r="M198" s="136">
        <f t="shared" si="301"/>
        <v>0</v>
      </c>
      <c r="N198" s="134"/>
      <c r="O198" s="135"/>
      <c r="P198" s="136">
        <f t="shared" si="302"/>
        <v>0</v>
      </c>
      <c r="Q198" s="134"/>
      <c r="R198" s="135"/>
      <c r="S198" s="136">
        <f t="shared" si="303"/>
        <v>0</v>
      </c>
      <c r="T198" s="134"/>
      <c r="U198" s="135"/>
      <c r="V198" s="136">
        <f t="shared" si="304"/>
        <v>0</v>
      </c>
      <c r="W198" s="137">
        <f t="shared" si="305"/>
        <v>0</v>
      </c>
      <c r="X198" s="126">
        <f t="shared" si="306"/>
        <v>0</v>
      </c>
      <c r="Y198" s="126">
        <f t="shared" si="284"/>
        <v>0</v>
      </c>
      <c r="Z198" s="127" t="e">
        <f t="shared" si="285"/>
        <v>#DIV/0!</v>
      </c>
      <c r="AA198" s="138"/>
      <c r="AB198" s="130"/>
      <c r="AC198" s="130"/>
      <c r="AD198" s="130"/>
      <c r="AE198" s="130"/>
      <c r="AF198" s="130"/>
      <c r="AG198" s="130"/>
    </row>
    <row r="199" spans="1:33" ht="30" customHeight="1">
      <c r="A199" s="107" t="s">
        <v>72</v>
      </c>
      <c r="B199" s="154" t="s">
        <v>213</v>
      </c>
      <c r="C199" s="221" t="s">
        <v>214</v>
      </c>
      <c r="D199" s="140"/>
      <c r="E199" s="141">
        <f>SUM(E200:E202)</f>
        <v>0</v>
      </c>
      <c r="F199" s="142"/>
      <c r="G199" s="143">
        <f t="shared" ref="G199:H199" si="308">SUM(G200:G202)</f>
        <v>0</v>
      </c>
      <c r="H199" s="141">
        <f t="shared" si="308"/>
        <v>0</v>
      </c>
      <c r="I199" s="142"/>
      <c r="J199" s="143">
        <f t="shared" ref="J199:K199" si="309">SUM(J200:J202)</f>
        <v>0</v>
      </c>
      <c r="K199" s="141">
        <f t="shared" si="309"/>
        <v>0</v>
      </c>
      <c r="L199" s="142"/>
      <c r="M199" s="143">
        <f t="shared" ref="M199:N199" si="310">SUM(M200:M202)</f>
        <v>0</v>
      </c>
      <c r="N199" s="141">
        <f t="shared" si="310"/>
        <v>0</v>
      </c>
      <c r="O199" s="142"/>
      <c r="P199" s="143">
        <f t="shared" ref="P199:Q199" si="311">SUM(P200:P202)</f>
        <v>0</v>
      </c>
      <c r="Q199" s="141">
        <f t="shared" si="311"/>
        <v>0</v>
      </c>
      <c r="R199" s="142"/>
      <c r="S199" s="143">
        <f t="shared" ref="S199:T199" si="312">SUM(S200:S202)</f>
        <v>0</v>
      </c>
      <c r="T199" s="141">
        <f t="shared" si="312"/>
        <v>0</v>
      </c>
      <c r="U199" s="142"/>
      <c r="V199" s="143">
        <f t="shared" ref="V199:X199" si="313">SUM(V200:V202)</f>
        <v>0</v>
      </c>
      <c r="W199" s="143">
        <f t="shared" si="313"/>
        <v>0</v>
      </c>
      <c r="X199" s="143">
        <f t="shared" si="313"/>
        <v>0</v>
      </c>
      <c r="Y199" s="143">
        <f t="shared" si="284"/>
        <v>0</v>
      </c>
      <c r="Z199" s="143" t="e">
        <f t="shared" si="285"/>
        <v>#DIV/0!</v>
      </c>
      <c r="AA199" s="145"/>
      <c r="AB199" s="117"/>
      <c r="AC199" s="117"/>
      <c r="AD199" s="117"/>
      <c r="AE199" s="117"/>
      <c r="AF199" s="117"/>
      <c r="AG199" s="117"/>
    </row>
    <row r="200" spans="1:33" ht="30" customHeight="1">
      <c r="A200" s="118" t="s">
        <v>77</v>
      </c>
      <c r="B200" s="119" t="s">
        <v>215</v>
      </c>
      <c r="C200" s="186" t="s">
        <v>205</v>
      </c>
      <c r="D200" s="121" t="s">
        <v>111</v>
      </c>
      <c r="E200" s="122"/>
      <c r="F200" s="123"/>
      <c r="G200" s="124">
        <f t="shared" ref="G200:G202" si="314">E200*F200</f>
        <v>0</v>
      </c>
      <c r="H200" s="122"/>
      <c r="I200" s="123"/>
      <c r="J200" s="124">
        <f t="shared" ref="J200:J202" si="315">H200*I200</f>
        <v>0</v>
      </c>
      <c r="K200" s="122"/>
      <c r="L200" s="123"/>
      <c r="M200" s="124">
        <f t="shared" ref="M200:M202" si="316">K200*L200</f>
        <v>0</v>
      </c>
      <c r="N200" s="122"/>
      <c r="O200" s="123"/>
      <c r="P200" s="124">
        <f t="shared" ref="P200:P202" si="317">N200*O200</f>
        <v>0</v>
      </c>
      <c r="Q200" s="122"/>
      <c r="R200" s="123"/>
      <c r="S200" s="124">
        <f t="shared" ref="S200:S202" si="318">Q200*R200</f>
        <v>0</v>
      </c>
      <c r="T200" s="122"/>
      <c r="U200" s="123"/>
      <c r="V200" s="124">
        <f t="shared" ref="V200:V202" si="319">T200*U200</f>
        <v>0</v>
      </c>
      <c r="W200" s="125">
        <f t="shared" ref="W200:W202" si="320">G200+M200+S200</f>
        <v>0</v>
      </c>
      <c r="X200" s="126">
        <f t="shared" ref="X200:X202" si="321">J200+P200+V200</f>
        <v>0</v>
      </c>
      <c r="Y200" s="126">
        <f t="shared" si="284"/>
        <v>0</v>
      </c>
      <c r="Z200" s="127" t="e">
        <f t="shared" si="285"/>
        <v>#DIV/0!</v>
      </c>
      <c r="AA200" s="128"/>
      <c r="AB200" s="130"/>
      <c r="AC200" s="130"/>
      <c r="AD200" s="130"/>
      <c r="AE200" s="130"/>
      <c r="AF200" s="130"/>
      <c r="AG200" s="130"/>
    </row>
    <row r="201" spans="1:33" ht="30" customHeight="1">
      <c r="A201" s="118" t="s">
        <v>77</v>
      </c>
      <c r="B201" s="119" t="s">
        <v>216</v>
      </c>
      <c r="C201" s="186" t="s">
        <v>205</v>
      </c>
      <c r="D201" s="121" t="s">
        <v>111</v>
      </c>
      <c r="E201" s="122"/>
      <c r="F201" s="123"/>
      <c r="G201" s="124">
        <f t="shared" si="314"/>
        <v>0</v>
      </c>
      <c r="H201" s="122"/>
      <c r="I201" s="123"/>
      <c r="J201" s="124">
        <f t="shared" si="315"/>
        <v>0</v>
      </c>
      <c r="K201" s="122"/>
      <c r="L201" s="123"/>
      <c r="M201" s="124">
        <f t="shared" si="316"/>
        <v>0</v>
      </c>
      <c r="N201" s="122"/>
      <c r="O201" s="123"/>
      <c r="P201" s="124">
        <f t="shared" si="317"/>
        <v>0</v>
      </c>
      <c r="Q201" s="122"/>
      <c r="R201" s="123"/>
      <c r="S201" s="124">
        <f t="shared" si="318"/>
        <v>0</v>
      </c>
      <c r="T201" s="122"/>
      <c r="U201" s="123"/>
      <c r="V201" s="124">
        <f t="shared" si="319"/>
        <v>0</v>
      </c>
      <c r="W201" s="125">
        <f t="shared" si="320"/>
        <v>0</v>
      </c>
      <c r="X201" s="126">
        <f t="shared" si="321"/>
        <v>0</v>
      </c>
      <c r="Y201" s="126">
        <f t="shared" si="284"/>
        <v>0</v>
      </c>
      <c r="Z201" s="127" t="e">
        <f t="shared" si="285"/>
        <v>#DIV/0!</v>
      </c>
      <c r="AA201" s="128"/>
      <c r="AB201" s="130"/>
      <c r="AC201" s="130"/>
      <c r="AD201" s="130"/>
      <c r="AE201" s="130"/>
      <c r="AF201" s="130"/>
      <c r="AG201" s="130"/>
    </row>
    <row r="202" spans="1:33" ht="30" customHeight="1">
      <c r="A202" s="131" t="s">
        <v>77</v>
      </c>
      <c r="B202" s="132" t="s">
        <v>217</v>
      </c>
      <c r="C202" s="162" t="s">
        <v>205</v>
      </c>
      <c r="D202" s="133" t="s">
        <v>111</v>
      </c>
      <c r="E202" s="148"/>
      <c r="F202" s="149"/>
      <c r="G202" s="150">
        <f t="shared" si="314"/>
        <v>0</v>
      </c>
      <c r="H202" s="148"/>
      <c r="I202" s="149"/>
      <c r="J202" s="150">
        <f t="shared" si="315"/>
        <v>0</v>
      </c>
      <c r="K202" s="148"/>
      <c r="L202" s="149"/>
      <c r="M202" s="150">
        <f t="shared" si="316"/>
        <v>0</v>
      </c>
      <c r="N202" s="148"/>
      <c r="O202" s="149"/>
      <c r="P202" s="150">
        <f t="shared" si="317"/>
        <v>0</v>
      </c>
      <c r="Q202" s="148"/>
      <c r="R202" s="149"/>
      <c r="S202" s="150">
        <f t="shared" si="318"/>
        <v>0</v>
      </c>
      <c r="T202" s="148"/>
      <c r="U202" s="149"/>
      <c r="V202" s="150">
        <f t="shared" si="319"/>
        <v>0</v>
      </c>
      <c r="W202" s="137">
        <f t="shared" si="320"/>
        <v>0</v>
      </c>
      <c r="X202" s="164">
        <f t="shared" si="321"/>
        <v>0</v>
      </c>
      <c r="Y202" s="164">
        <f t="shared" si="284"/>
        <v>0</v>
      </c>
      <c r="Z202" s="222" t="e">
        <f t="shared" si="285"/>
        <v>#DIV/0!</v>
      </c>
      <c r="AA202" s="138"/>
      <c r="AB202" s="130"/>
      <c r="AC202" s="130"/>
      <c r="AD202" s="130"/>
      <c r="AE202" s="130"/>
      <c r="AF202" s="130"/>
      <c r="AG202" s="130"/>
    </row>
    <row r="203" spans="1:33" ht="30" customHeight="1">
      <c r="A203" s="165" t="s">
        <v>218</v>
      </c>
      <c r="B203" s="166"/>
      <c r="C203" s="167"/>
      <c r="D203" s="168"/>
      <c r="E203" s="172">
        <f>E199+E195+E110</f>
        <v>833</v>
      </c>
      <c r="F203" s="188"/>
      <c r="G203" s="171">
        <f t="shared" ref="G203:H203" si="322">G199+G195+G110</f>
        <v>61666</v>
      </c>
      <c r="H203" s="172">
        <f t="shared" si="322"/>
        <v>833</v>
      </c>
      <c r="I203" s="188"/>
      <c r="J203" s="171">
        <f t="shared" ref="J203:K203" si="323">J199+J195+J110</f>
        <v>61666</v>
      </c>
      <c r="K203" s="189">
        <f t="shared" si="323"/>
        <v>0</v>
      </c>
      <c r="L203" s="188"/>
      <c r="M203" s="171">
        <f t="shared" ref="M203:N203" si="324">M199+M195+M110</f>
        <v>0</v>
      </c>
      <c r="N203" s="189">
        <f t="shared" si="324"/>
        <v>0</v>
      </c>
      <c r="O203" s="188"/>
      <c r="P203" s="171">
        <f t="shared" ref="P203:Q203" si="325">P199+P195+P110</f>
        <v>0</v>
      </c>
      <c r="Q203" s="189">
        <f t="shared" si="325"/>
        <v>0</v>
      </c>
      <c r="R203" s="188"/>
      <c r="S203" s="171">
        <f t="shared" ref="S203:T203" si="326">S199+S195+S110</f>
        <v>0</v>
      </c>
      <c r="T203" s="189">
        <f t="shared" si="326"/>
        <v>0</v>
      </c>
      <c r="U203" s="188"/>
      <c r="V203" s="173">
        <f t="shared" ref="V203:X203" si="327">V199+V195+V110</f>
        <v>0</v>
      </c>
      <c r="W203" s="223">
        <f t="shared" si="327"/>
        <v>61666</v>
      </c>
      <c r="X203" s="224">
        <f t="shared" si="327"/>
        <v>61666</v>
      </c>
      <c r="Y203" s="224">
        <f t="shared" si="284"/>
        <v>0</v>
      </c>
      <c r="Z203" s="224">
        <f t="shared" si="285"/>
        <v>0</v>
      </c>
      <c r="AA203" s="225"/>
      <c r="AB203" s="7"/>
      <c r="AC203" s="7"/>
      <c r="AD203" s="7"/>
      <c r="AE203" s="7"/>
      <c r="AF203" s="7"/>
      <c r="AG203" s="7"/>
    </row>
    <row r="204" spans="1:33" ht="30" customHeight="1">
      <c r="A204" s="177" t="s">
        <v>72</v>
      </c>
      <c r="B204" s="207">
        <v>7</v>
      </c>
      <c r="C204" s="179" t="s">
        <v>219</v>
      </c>
      <c r="D204" s="180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226"/>
      <c r="X204" s="226"/>
      <c r="Y204" s="181"/>
      <c r="Z204" s="226"/>
      <c r="AA204" s="227"/>
      <c r="AB204" s="7"/>
      <c r="AC204" s="7"/>
      <c r="AD204" s="7"/>
      <c r="AE204" s="7"/>
      <c r="AF204" s="7"/>
      <c r="AG204" s="7"/>
    </row>
    <row r="205" spans="1:33" ht="30" customHeight="1">
      <c r="A205" s="118" t="s">
        <v>77</v>
      </c>
      <c r="B205" s="119" t="s">
        <v>220</v>
      </c>
      <c r="C205" s="351" t="s">
        <v>221</v>
      </c>
      <c r="D205" s="345" t="s">
        <v>111</v>
      </c>
      <c r="E205" s="341">
        <v>2</v>
      </c>
      <c r="F205" s="342">
        <v>3500</v>
      </c>
      <c r="G205" s="343">
        <f t="shared" ref="G205:G211" si="328">E205*F205</f>
        <v>7000</v>
      </c>
      <c r="H205" s="341">
        <v>2</v>
      </c>
      <c r="I205" s="342">
        <v>3500</v>
      </c>
      <c r="J205" s="124">
        <f t="shared" ref="J205:J215" si="329">H205*I205</f>
        <v>7000</v>
      </c>
      <c r="K205" s="122"/>
      <c r="L205" s="123"/>
      <c r="M205" s="124">
        <f t="shared" ref="M205:M215" si="330">K205*L205</f>
        <v>0</v>
      </c>
      <c r="N205" s="122"/>
      <c r="O205" s="123"/>
      <c r="P205" s="124">
        <f t="shared" ref="P205:P215" si="331">N205*O205</f>
        <v>0</v>
      </c>
      <c r="Q205" s="122"/>
      <c r="R205" s="123"/>
      <c r="S205" s="124">
        <f t="shared" ref="S205:S215" si="332">Q205*R205</f>
        <v>0</v>
      </c>
      <c r="T205" s="122"/>
      <c r="U205" s="123"/>
      <c r="V205" s="228">
        <f t="shared" ref="V205:V215" si="333">T205*U205</f>
        <v>0</v>
      </c>
      <c r="W205" s="229">
        <f t="shared" ref="W205:W215" si="334">G205+M205+S205</f>
        <v>7000</v>
      </c>
      <c r="X205" s="230">
        <f t="shared" ref="X205:X215" si="335">J205+P205+V205</f>
        <v>7000</v>
      </c>
      <c r="Y205" s="230">
        <f t="shared" ref="Y205:Y216" si="336">W205-X205</f>
        <v>0</v>
      </c>
      <c r="Z205" s="231">
        <f t="shared" ref="Z205:Z216" si="337">Y205/W205</f>
        <v>0</v>
      </c>
      <c r="AA205" s="232"/>
      <c r="AB205" s="130"/>
      <c r="AC205" s="130"/>
      <c r="AD205" s="130"/>
      <c r="AE205" s="130"/>
      <c r="AF205" s="130"/>
      <c r="AG205" s="130"/>
    </row>
    <row r="206" spans="1:33" ht="30" customHeight="1">
      <c r="A206" s="118" t="s">
        <v>77</v>
      </c>
      <c r="B206" s="119" t="s">
        <v>222</v>
      </c>
      <c r="C206" s="351" t="s">
        <v>223</v>
      </c>
      <c r="D206" s="345" t="s">
        <v>111</v>
      </c>
      <c r="E206" s="341"/>
      <c r="F206" s="342"/>
      <c r="G206" s="343">
        <f t="shared" si="328"/>
        <v>0</v>
      </c>
      <c r="H206" s="341"/>
      <c r="I206" s="342"/>
      <c r="J206" s="124">
        <f t="shared" si="329"/>
        <v>0</v>
      </c>
      <c r="K206" s="122"/>
      <c r="L206" s="123"/>
      <c r="M206" s="124">
        <f t="shared" si="330"/>
        <v>0</v>
      </c>
      <c r="N206" s="122"/>
      <c r="O206" s="123"/>
      <c r="P206" s="124">
        <f t="shared" si="331"/>
        <v>0</v>
      </c>
      <c r="Q206" s="122"/>
      <c r="R206" s="123"/>
      <c r="S206" s="124">
        <f t="shared" si="332"/>
        <v>0</v>
      </c>
      <c r="T206" s="122"/>
      <c r="U206" s="123"/>
      <c r="V206" s="228">
        <f t="shared" si="333"/>
        <v>0</v>
      </c>
      <c r="W206" s="233">
        <f t="shared" si="334"/>
        <v>0</v>
      </c>
      <c r="X206" s="126">
        <f t="shared" si="335"/>
        <v>0</v>
      </c>
      <c r="Y206" s="126">
        <f t="shared" si="336"/>
        <v>0</v>
      </c>
      <c r="Z206" s="127" t="e">
        <f t="shared" si="337"/>
        <v>#DIV/0!</v>
      </c>
      <c r="AA206" s="128"/>
      <c r="AB206" s="130"/>
      <c r="AC206" s="130"/>
      <c r="AD206" s="130"/>
      <c r="AE206" s="130"/>
      <c r="AF206" s="130"/>
      <c r="AG206" s="130"/>
    </row>
    <row r="207" spans="1:33" ht="30" customHeight="1">
      <c r="A207" s="118" t="s">
        <v>77</v>
      </c>
      <c r="B207" s="119" t="s">
        <v>224</v>
      </c>
      <c r="C207" s="351" t="s">
        <v>225</v>
      </c>
      <c r="D207" s="345" t="s">
        <v>111</v>
      </c>
      <c r="E207" s="341">
        <v>500</v>
      </c>
      <c r="F207" s="342">
        <v>25</v>
      </c>
      <c r="G207" s="343">
        <f t="shared" si="328"/>
        <v>12500</v>
      </c>
      <c r="H207" s="341">
        <v>500</v>
      </c>
      <c r="I207" s="342">
        <v>25</v>
      </c>
      <c r="J207" s="124">
        <f t="shared" si="329"/>
        <v>12500</v>
      </c>
      <c r="K207" s="122"/>
      <c r="L207" s="123"/>
      <c r="M207" s="124">
        <f t="shared" si="330"/>
        <v>0</v>
      </c>
      <c r="N207" s="122"/>
      <c r="O207" s="123"/>
      <c r="P207" s="124">
        <f t="shared" si="331"/>
        <v>0</v>
      </c>
      <c r="Q207" s="122"/>
      <c r="R207" s="123"/>
      <c r="S207" s="124">
        <f t="shared" si="332"/>
        <v>0</v>
      </c>
      <c r="T207" s="122"/>
      <c r="U207" s="123"/>
      <c r="V207" s="228">
        <f t="shared" si="333"/>
        <v>0</v>
      </c>
      <c r="W207" s="233">
        <f t="shared" si="334"/>
        <v>12500</v>
      </c>
      <c r="X207" s="126">
        <f t="shared" si="335"/>
        <v>12500</v>
      </c>
      <c r="Y207" s="126">
        <f t="shared" si="336"/>
        <v>0</v>
      </c>
      <c r="Z207" s="127">
        <f t="shared" si="337"/>
        <v>0</v>
      </c>
      <c r="AA207" s="128"/>
      <c r="AB207" s="130"/>
      <c r="AC207" s="130"/>
      <c r="AD207" s="130"/>
      <c r="AE207" s="130"/>
      <c r="AF207" s="130"/>
      <c r="AG207" s="130"/>
    </row>
    <row r="208" spans="1:33" ht="30" customHeight="1">
      <c r="A208" s="118" t="s">
        <v>77</v>
      </c>
      <c r="B208" s="119" t="s">
        <v>226</v>
      </c>
      <c r="C208" s="351" t="s">
        <v>227</v>
      </c>
      <c r="D208" s="345" t="s">
        <v>111</v>
      </c>
      <c r="E208" s="341"/>
      <c r="F208" s="342"/>
      <c r="G208" s="343">
        <f t="shared" si="328"/>
        <v>0</v>
      </c>
      <c r="H208" s="341"/>
      <c r="I208" s="342"/>
      <c r="J208" s="124">
        <f t="shared" si="329"/>
        <v>0</v>
      </c>
      <c r="K208" s="122"/>
      <c r="L208" s="123"/>
      <c r="M208" s="124">
        <f t="shared" si="330"/>
        <v>0</v>
      </c>
      <c r="N208" s="122"/>
      <c r="O208" s="123"/>
      <c r="P208" s="124">
        <f t="shared" si="331"/>
        <v>0</v>
      </c>
      <c r="Q208" s="122"/>
      <c r="R208" s="123"/>
      <c r="S208" s="124">
        <f t="shared" si="332"/>
        <v>0</v>
      </c>
      <c r="T208" s="122"/>
      <c r="U208" s="123"/>
      <c r="V208" s="228">
        <f t="shared" si="333"/>
        <v>0</v>
      </c>
      <c r="W208" s="233">
        <f t="shared" si="334"/>
        <v>0</v>
      </c>
      <c r="X208" s="126">
        <f t="shared" si="335"/>
        <v>0</v>
      </c>
      <c r="Y208" s="126">
        <f t="shared" si="336"/>
        <v>0</v>
      </c>
      <c r="Z208" s="127" t="e">
        <f t="shared" si="337"/>
        <v>#DIV/0!</v>
      </c>
      <c r="AA208" s="128"/>
      <c r="AB208" s="130"/>
      <c r="AC208" s="130"/>
      <c r="AD208" s="130"/>
      <c r="AE208" s="130"/>
      <c r="AF208" s="130"/>
      <c r="AG208" s="130"/>
    </row>
    <row r="209" spans="1:33" ht="30" customHeight="1">
      <c r="A209" s="118" t="s">
        <v>77</v>
      </c>
      <c r="B209" s="119" t="s">
        <v>228</v>
      </c>
      <c r="C209" s="351" t="s">
        <v>229</v>
      </c>
      <c r="D209" s="345" t="s">
        <v>111</v>
      </c>
      <c r="E209" s="341"/>
      <c r="F209" s="342"/>
      <c r="G209" s="343">
        <f t="shared" si="328"/>
        <v>0</v>
      </c>
      <c r="H209" s="341"/>
      <c r="I209" s="342"/>
      <c r="J209" s="124">
        <f t="shared" si="329"/>
        <v>0</v>
      </c>
      <c r="K209" s="122"/>
      <c r="L209" s="123"/>
      <c r="M209" s="124">
        <f t="shared" si="330"/>
        <v>0</v>
      </c>
      <c r="N209" s="122"/>
      <c r="O209" s="123"/>
      <c r="P209" s="124">
        <f t="shared" si="331"/>
        <v>0</v>
      </c>
      <c r="Q209" s="122"/>
      <c r="R209" s="123"/>
      <c r="S209" s="124">
        <f t="shared" si="332"/>
        <v>0</v>
      </c>
      <c r="T209" s="122"/>
      <c r="U209" s="123"/>
      <c r="V209" s="228">
        <f t="shared" si="333"/>
        <v>0</v>
      </c>
      <c r="W209" s="233">
        <f t="shared" si="334"/>
        <v>0</v>
      </c>
      <c r="X209" s="126">
        <f t="shared" si="335"/>
        <v>0</v>
      </c>
      <c r="Y209" s="126">
        <f t="shared" si="336"/>
        <v>0</v>
      </c>
      <c r="Z209" s="127" t="e">
        <f t="shared" si="337"/>
        <v>#DIV/0!</v>
      </c>
      <c r="AA209" s="128"/>
      <c r="AB209" s="130"/>
      <c r="AC209" s="130"/>
      <c r="AD209" s="130"/>
      <c r="AE209" s="130"/>
      <c r="AF209" s="130"/>
      <c r="AG209" s="130"/>
    </row>
    <row r="210" spans="1:33" ht="30" customHeight="1">
      <c r="A210" s="118" t="s">
        <v>77</v>
      </c>
      <c r="B210" s="119" t="s">
        <v>230</v>
      </c>
      <c r="C210" s="351" t="s">
        <v>231</v>
      </c>
      <c r="D210" s="345" t="s">
        <v>111</v>
      </c>
      <c r="E210" s="341">
        <v>45</v>
      </c>
      <c r="F210" s="342">
        <v>50</v>
      </c>
      <c r="G210" s="343">
        <f t="shared" si="328"/>
        <v>2250</v>
      </c>
      <c r="H210" s="341">
        <v>45</v>
      </c>
      <c r="I210" s="342">
        <v>50</v>
      </c>
      <c r="J210" s="124">
        <f t="shared" si="329"/>
        <v>2250</v>
      </c>
      <c r="K210" s="122"/>
      <c r="L210" s="123"/>
      <c r="M210" s="124">
        <f t="shared" si="330"/>
        <v>0</v>
      </c>
      <c r="N210" s="122"/>
      <c r="O210" s="123"/>
      <c r="P210" s="124">
        <f t="shared" si="331"/>
        <v>0</v>
      </c>
      <c r="Q210" s="122"/>
      <c r="R210" s="123"/>
      <c r="S210" s="124">
        <f t="shared" si="332"/>
        <v>0</v>
      </c>
      <c r="T210" s="122"/>
      <c r="U210" s="123"/>
      <c r="V210" s="228">
        <f t="shared" si="333"/>
        <v>0</v>
      </c>
      <c r="W210" s="233">
        <f t="shared" si="334"/>
        <v>2250</v>
      </c>
      <c r="X210" s="126">
        <f t="shared" si="335"/>
        <v>2250</v>
      </c>
      <c r="Y210" s="126">
        <f t="shared" si="336"/>
        <v>0</v>
      </c>
      <c r="Z210" s="127">
        <f t="shared" si="337"/>
        <v>0</v>
      </c>
      <c r="AA210" s="128"/>
      <c r="AB210" s="130"/>
      <c r="AC210" s="130"/>
      <c r="AD210" s="130"/>
      <c r="AE210" s="130"/>
      <c r="AF210" s="130"/>
      <c r="AG210" s="130"/>
    </row>
    <row r="211" spans="1:33" ht="30" customHeight="1">
      <c r="A211" s="118" t="s">
        <v>77</v>
      </c>
      <c r="B211" s="119" t="s">
        <v>232</v>
      </c>
      <c r="C211" s="351" t="s">
        <v>233</v>
      </c>
      <c r="D211" s="345" t="s">
        <v>111</v>
      </c>
      <c r="E211" s="341">
        <v>2</v>
      </c>
      <c r="F211" s="342">
        <v>3250</v>
      </c>
      <c r="G211" s="343">
        <f t="shared" si="328"/>
        <v>6500</v>
      </c>
      <c r="H211" s="341">
        <v>2</v>
      </c>
      <c r="I211" s="342">
        <v>3250</v>
      </c>
      <c r="J211" s="124">
        <f t="shared" si="329"/>
        <v>6500</v>
      </c>
      <c r="K211" s="122"/>
      <c r="L211" s="123"/>
      <c r="M211" s="124">
        <f t="shared" si="330"/>
        <v>0</v>
      </c>
      <c r="N211" s="122"/>
      <c r="O211" s="123"/>
      <c r="P211" s="124">
        <f t="shared" si="331"/>
        <v>0</v>
      </c>
      <c r="Q211" s="122"/>
      <c r="R211" s="123"/>
      <c r="S211" s="124">
        <f t="shared" si="332"/>
        <v>0</v>
      </c>
      <c r="T211" s="122"/>
      <c r="U211" s="123"/>
      <c r="V211" s="228">
        <f t="shared" si="333"/>
        <v>0</v>
      </c>
      <c r="W211" s="233">
        <f t="shared" si="334"/>
        <v>6500</v>
      </c>
      <c r="X211" s="126">
        <f t="shared" si="335"/>
        <v>6500</v>
      </c>
      <c r="Y211" s="126">
        <f t="shared" si="336"/>
        <v>0</v>
      </c>
      <c r="Z211" s="127">
        <f t="shared" si="337"/>
        <v>0</v>
      </c>
      <c r="AA211" s="128"/>
      <c r="AB211" s="130"/>
      <c r="AC211" s="130"/>
      <c r="AD211" s="130"/>
      <c r="AE211" s="130"/>
      <c r="AF211" s="130"/>
      <c r="AG211" s="130"/>
    </row>
    <row r="212" spans="1:33" ht="30" customHeight="1">
      <c r="A212" s="118" t="s">
        <v>77</v>
      </c>
      <c r="B212" s="119" t="s">
        <v>234</v>
      </c>
      <c r="C212" s="186" t="s">
        <v>235</v>
      </c>
      <c r="D212" s="121" t="s">
        <v>111</v>
      </c>
      <c r="E212" s="122"/>
      <c r="F212" s="123"/>
      <c r="G212" s="124">
        <f t="shared" ref="G212:G215" si="338">E212*F212</f>
        <v>0</v>
      </c>
      <c r="H212" s="122"/>
      <c r="I212" s="123"/>
      <c r="J212" s="124">
        <f t="shared" si="329"/>
        <v>0</v>
      </c>
      <c r="K212" s="122"/>
      <c r="L212" s="123"/>
      <c r="M212" s="124">
        <f t="shared" si="330"/>
        <v>0</v>
      </c>
      <c r="N212" s="122"/>
      <c r="O212" s="123"/>
      <c r="P212" s="124">
        <f t="shared" si="331"/>
        <v>0</v>
      </c>
      <c r="Q212" s="122"/>
      <c r="R212" s="123"/>
      <c r="S212" s="124">
        <f t="shared" si="332"/>
        <v>0</v>
      </c>
      <c r="T212" s="122"/>
      <c r="U212" s="123"/>
      <c r="V212" s="228">
        <f t="shared" si="333"/>
        <v>0</v>
      </c>
      <c r="W212" s="233">
        <f t="shared" si="334"/>
        <v>0</v>
      </c>
      <c r="X212" s="126">
        <f t="shared" si="335"/>
        <v>0</v>
      </c>
      <c r="Y212" s="126">
        <f t="shared" si="336"/>
        <v>0</v>
      </c>
      <c r="Z212" s="127" t="e">
        <f t="shared" si="337"/>
        <v>#DIV/0!</v>
      </c>
      <c r="AA212" s="128"/>
      <c r="AB212" s="130"/>
      <c r="AC212" s="130"/>
      <c r="AD212" s="130"/>
      <c r="AE212" s="130"/>
      <c r="AF212" s="130"/>
      <c r="AG212" s="130"/>
    </row>
    <row r="213" spans="1:33" ht="30" customHeight="1">
      <c r="A213" s="131" t="s">
        <v>77</v>
      </c>
      <c r="B213" s="119" t="s">
        <v>236</v>
      </c>
      <c r="C213" s="162" t="s">
        <v>237</v>
      </c>
      <c r="D213" s="121" t="s">
        <v>111</v>
      </c>
      <c r="E213" s="134"/>
      <c r="F213" s="135"/>
      <c r="G213" s="124">
        <f t="shared" si="338"/>
        <v>0</v>
      </c>
      <c r="H213" s="134"/>
      <c r="I213" s="135"/>
      <c r="J213" s="124">
        <f t="shared" si="329"/>
        <v>0</v>
      </c>
      <c r="K213" s="122"/>
      <c r="L213" s="123"/>
      <c r="M213" s="124">
        <f t="shared" si="330"/>
        <v>0</v>
      </c>
      <c r="N213" s="122"/>
      <c r="O213" s="123"/>
      <c r="P213" s="124">
        <f t="shared" si="331"/>
        <v>0</v>
      </c>
      <c r="Q213" s="122"/>
      <c r="R213" s="123"/>
      <c r="S213" s="124">
        <f t="shared" si="332"/>
        <v>0</v>
      </c>
      <c r="T213" s="122"/>
      <c r="U213" s="123"/>
      <c r="V213" s="228">
        <f t="shared" si="333"/>
        <v>0</v>
      </c>
      <c r="W213" s="233">
        <f t="shared" si="334"/>
        <v>0</v>
      </c>
      <c r="X213" s="126">
        <f t="shared" si="335"/>
        <v>0</v>
      </c>
      <c r="Y213" s="126">
        <f t="shared" si="336"/>
        <v>0</v>
      </c>
      <c r="Z213" s="127" t="e">
        <f t="shared" si="337"/>
        <v>#DIV/0!</v>
      </c>
      <c r="AA213" s="138"/>
      <c r="AB213" s="130"/>
      <c r="AC213" s="130"/>
      <c r="AD213" s="130"/>
      <c r="AE213" s="130"/>
      <c r="AF213" s="130"/>
      <c r="AG213" s="130"/>
    </row>
    <row r="214" spans="1:33" ht="30" customHeight="1">
      <c r="A214" s="131" t="s">
        <v>77</v>
      </c>
      <c r="B214" s="119" t="s">
        <v>238</v>
      </c>
      <c r="C214" s="162" t="s">
        <v>239</v>
      </c>
      <c r="D214" s="133" t="s">
        <v>111</v>
      </c>
      <c r="E214" s="122"/>
      <c r="F214" s="123"/>
      <c r="G214" s="124">
        <f t="shared" si="338"/>
        <v>0</v>
      </c>
      <c r="H214" s="122"/>
      <c r="I214" s="123"/>
      <c r="J214" s="124">
        <f t="shared" si="329"/>
        <v>0</v>
      </c>
      <c r="K214" s="122"/>
      <c r="L214" s="123"/>
      <c r="M214" s="124">
        <f t="shared" si="330"/>
        <v>0</v>
      </c>
      <c r="N214" s="122"/>
      <c r="O214" s="123"/>
      <c r="P214" s="124">
        <f t="shared" si="331"/>
        <v>0</v>
      </c>
      <c r="Q214" s="122"/>
      <c r="R214" s="123"/>
      <c r="S214" s="124">
        <f t="shared" si="332"/>
        <v>0</v>
      </c>
      <c r="T214" s="122"/>
      <c r="U214" s="123"/>
      <c r="V214" s="228">
        <f t="shared" si="333"/>
        <v>0</v>
      </c>
      <c r="W214" s="233">
        <f t="shared" si="334"/>
        <v>0</v>
      </c>
      <c r="X214" s="126">
        <f t="shared" si="335"/>
        <v>0</v>
      </c>
      <c r="Y214" s="126">
        <f t="shared" si="336"/>
        <v>0</v>
      </c>
      <c r="Z214" s="127" t="e">
        <f t="shared" si="337"/>
        <v>#DIV/0!</v>
      </c>
      <c r="AA214" s="128"/>
      <c r="AB214" s="130"/>
      <c r="AC214" s="130"/>
      <c r="AD214" s="130"/>
      <c r="AE214" s="130"/>
      <c r="AF214" s="130"/>
      <c r="AG214" s="130"/>
    </row>
    <row r="215" spans="1:33" ht="30" customHeight="1">
      <c r="A215" s="131" t="s">
        <v>77</v>
      </c>
      <c r="B215" s="119" t="s">
        <v>240</v>
      </c>
      <c r="C215" s="234" t="s">
        <v>241</v>
      </c>
      <c r="D215" s="133"/>
      <c r="E215" s="134"/>
      <c r="F215" s="135">
        <v>0.22</v>
      </c>
      <c r="G215" s="136">
        <f t="shared" si="338"/>
        <v>0</v>
      </c>
      <c r="H215" s="134"/>
      <c r="I215" s="135">
        <v>0.22</v>
      </c>
      <c r="J215" s="136">
        <f t="shared" si="329"/>
        <v>0</v>
      </c>
      <c r="K215" s="134"/>
      <c r="L215" s="135">
        <v>0.22</v>
      </c>
      <c r="M215" s="136">
        <f t="shared" si="330"/>
        <v>0</v>
      </c>
      <c r="N215" s="134"/>
      <c r="O215" s="135">
        <v>0.22</v>
      </c>
      <c r="P215" s="136">
        <f t="shared" si="331"/>
        <v>0</v>
      </c>
      <c r="Q215" s="134"/>
      <c r="R215" s="135">
        <v>0.22</v>
      </c>
      <c r="S215" s="136">
        <f t="shared" si="332"/>
        <v>0</v>
      </c>
      <c r="T215" s="134"/>
      <c r="U215" s="135">
        <v>0.22</v>
      </c>
      <c r="V215" s="235">
        <f t="shared" si="333"/>
        <v>0</v>
      </c>
      <c r="W215" s="236">
        <f t="shared" si="334"/>
        <v>0</v>
      </c>
      <c r="X215" s="237">
        <f t="shared" si="335"/>
        <v>0</v>
      </c>
      <c r="Y215" s="237">
        <f t="shared" si="336"/>
        <v>0</v>
      </c>
      <c r="Z215" s="238" t="e">
        <f t="shared" si="337"/>
        <v>#DIV/0!</v>
      </c>
      <c r="AA215" s="151"/>
      <c r="AB215" s="7"/>
      <c r="AC215" s="7"/>
      <c r="AD215" s="7"/>
      <c r="AE215" s="7"/>
      <c r="AF215" s="7"/>
      <c r="AG215" s="7"/>
    </row>
    <row r="216" spans="1:33" ht="30" customHeight="1">
      <c r="A216" s="165" t="s">
        <v>242</v>
      </c>
      <c r="B216" s="239"/>
      <c r="C216" s="167"/>
      <c r="D216" s="168"/>
      <c r="E216" s="172">
        <f>SUM(E205:E214)</f>
        <v>549</v>
      </c>
      <c r="F216" s="188"/>
      <c r="G216" s="171">
        <f>SUM(G205:G215)</f>
        <v>28250</v>
      </c>
      <c r="H216" s="172">
        <f>SUM(H205:H214)</f>
        <v>549</v>
      </c>
      <c r="I216" s="188"/>
      <c r="J216" s="171">
        <f>SUM(J205:J215)</f>
        <v>28250</v>
      </c>
      <c r="K216" s="189">
        <f>SUM(K205:K214)</f>
        <v>0</v>
      </c>
      <c r="L216" s="188"/>
      <c r="M216" s="171">
        <f>SUM(M205:M215)</f>
        <v>0</v>
      </c>
      <c r="N216" s="189">
        <f>SUM(N205:N214)</f>
        <v>0</v>
      </c>
      <c r="O216" s="188"/>
      <c r="P216" s="171">
        <f>SUM(P205:P215)</f>
        <v>0</v>
      </c>
      <c r="Q216" s="189">
        <f>SUM(Q205:Q214)</f>
        <v>0</v>
      </c>
      <c r="R216" s="188"/>
      <c r="S216" s="171">
        <f>SUM(S205:S215)</f>
        <v>0</v>
      </c>
      <c r="T216" s="189">
        <f>SUM(T205:T214)</f>
        <v>0</v>
      </c>
      <c r="U216" s="188"/>
      <c r="V216" s="173">
        <f t="shared" ref="V216:X216" si="339">SUM(V205:V215)</f>
        <v>0</v>
      </c>
      <c r="W216" s="223">
        <f t="shared" si="339"/>
        <v>28250</v>
      </c>
      <c r="X216" s="224">
        <f t="shared" si="339"/>
        <v>28250</v>
      </c>
      <c r="Y216" s="224">
        <f t="shared" si="336"/>
        <v>0</v>
      </c>
      <c r="Z216" s="224">
        <f t="shared" si="337"/>
        <v>0</v>
      </c>
      <c r="AA216" s="225"/>
      <c r="AB216" s="7"/>
      <c r="AC216" s="7"/>
      <c r="AD216" s="7"/>
      <c r="AE216" s="7"/>
      <c r="AF216" s="7"/>
      <c r="AG216" s="7"/>
    </row>
    <row r="217" spans="1:33" ht="30" customHeight="1">
      <c r="A217" s="240" t="s">
        <v>72</v>
      </c>
      <c r="B217" s="207">
        <v>8</v>
      </c>
      <c r="C217" s="241" t="s">
        <v>243</v>
      </c>
      <c r="D217" s="180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226"/>
      <c r="X217" s="226"/>
      <c r="Y217" s="181"/>
      <c r="Z217" s="226"/>
      <c r="AA217" s="227"/>
      <c r="AB217" s="117"/>
      <c r="AC217" s="117"/>
      <c r="AD217" s="117"/>
      <c r="AE217" s="117"/>
      <c r="AF217" s="117"/>
      <c r="AG217" s="117"/>
    </row>
    <row r="218" spans="1:33" ht="30" customHeight="1">
      <c r="A218" s="118" t="s">
        <v>77</v>
      </c>
      <c r="B218" s="119" t="s">
        <v>244</v>
      </c>
      <c r="C218" s="186" t="s">
        <v>245</v>
      </c>
      <c r="D218" s="121" t="s">
        <v>246</v>
      </c>
      <c r="E218" s="122"/>
      <c r="F218" s="123"/>
      <c r="G218" s="124">
        <f t="shared" ref="G218:G223" si="340">E218*F218</f>
        <v>0</v>
      </c>
      <c r="H218" s="122"/>
      <c r="I218" s="123"/>
      <c r="J218" s="124">
        <f t="shared" ref="J218:J223" si="341">H218*I218</f>
        <v>0</v>
      </c>
      <c r="K218" s="122"/>
      <c r="L218" s="123"/>
      <c r="M218" s="124">
        <f t="shared" ref="M218:M223" si="342">K218*L218</f>
        <v>0</v>
      </c>
      <c r="N218" s="122"/>
      <c r="O218" s="123"/>
      <c r="P218" s="124">
        <f t="shared" ref="P218:P223" si="343">N218*O218</f>
        <v>0</v>
      </c>
      <c r="Q218" s="122"/>
      <c r="R218" s="123"/>
      <c r="S218" s="124">
        <f t="shared" ref="S218:S223" si="344">Q218*R218</f>
        <v>0</v>
      </c>
      <c r="T218" s="122"/>
      <c r="U218" s="123"/>
      <c r="V218" s="228">
        <f t="shared" ref="V218:V223" si="345">T218*U218</f>
        <v>0</v>
      </c>
      <c r="W218" s="229">
        <f t="shared" ref="W218:W223" si="346">G218+M218+S218</f>
        <v>0</v>
      </c>
      <c r="X218" s="230">
        <f t="shared" ref="X218:X223" si="347">J218+P218+V218</f>
        <v>0</v>
      </c>
      <c r="Y218" s="230">
        <f t="shared" ref="Y218:Y224" si="348">W218-X218</f>
        <v>0</v>
      </c>
      <c r="Z218" s="231" t="e">
        <f t="shared" ref="Z218:Z224" si="349">Y218/W218</f>
        <v>#DIV/0!</v>
      </c>
      <c r="AA218" s="232"/>
      <c r="AB218" s="130"/>
      <c r="AC218" s="130"/>
      <c r="AD218" s="130"/>
      <c r="AE218" s="130"/>
      <c r="AF218" s="130"/>
      <c r="AG218" s="130"/>
    </row>
    <row r="219" spans="1:33" ht="30" customHeight="1">
      <c r="A219" s="118" t="s">
        <v>77</v>
      </c>
      <c r="B219" s="119" t="s">
        <v>247</v>
      </c>
      <c r="C219" s="186" t="s">
        <v>248</v>
      </c>
      <c r="D219" s="121" t="s">
        <v>246</v>
      </c>
      <c r="E219" s="122"/>
      <c r="F219" s="123"/>
      <c r="G219" s="124">
        <f t="shared" si="340"/>
        <v>0</v>
      </c>
      <c r="H219" s="122"/>
      <c r="I219" s="123"/>
      <c r="J219" s="124">
        <f t="shared" si="341"/>
        <v>0</v>
      </c>
      <c r="K219" s="122"/>
      <c r="L219" s="123"/>
      <c r="M219" s="124">
        <f t="shared" si="342"/>
        <v>0</v>
      </c>
      <c r="N219" s="122"/>
      <c r="O219" s="123"/>
      <c r="P219" s="124">
        <f t="shared" si="343"/>
        <v>0</v>
      </c>
      <c r="Q219" s="122"/>
      <c r="R219" s="123"/>
      <c r="S219" s="124">
        <f t="shared" si="344"/>
        <v>0</v>
      </c>
      <c r="T219" s="122"/>
      <c r="U219" s="123"/>
      <c r="V219" s="228">
        <f t="shared" si="345"/>
        <v>0</v>
      </c>
      <c r="W219" s="233">
        <f t="shared" si="346"/>
        <v>0</v>
      </c>
      <c r="X219" s="126">
        <f t="shared" si="347"/>
        <v>0</v>
      </c>
      <c r="Y219" s="126">
        <f t="shared" si="348"/>
        <v>0</v>
      </c>
      <c r="Z219" s="127" t="e">
        <f t="shared" si="349"/>
        <v>#DIV/0!</v>
      </c>
      <c r="AA219" s="128"/>
      <c r="AB219" s="130"/>
      <c r="AC219" s="130"/>
      <c r="AD219" s="130"/>
      <c r="AE219" s="130"/>
      <c r="AF219" s="130"/>
      <c r="AG219" s="130"/>
    </row>
    <row r="220" spans="1:33" ht="30" customHeight="1">
      <c r="A220" s="118" t="s">
        <v>77</v>
      </c>
      <c r="B220" s="119" t="s">
        <v>249</v>
      </c>
      <c r="C220" s="186" t="s">
        <v>250</v>
      </c>
      <c r="D220" s="121" t="s">
        <v>251</v>
      </c>
      <c r="E220" s="242"/>
      <c r="F220" s="243"/>
      <c r="G220" s="124">
        <f t="shared" si="340"/>
        <v>0</v>
      </c>
      <c r="H220" s="242"/>
      <c r="I220" s="243"/>
      <c r="J220" s="124">
        <f t="shared" si="341"/>
        <v>0</v>
      </c>
      <c r="K220" s="122"/>
      <c r="L220" s="123"/>
      <c r="M220" s="124">
        <f t="shared" si="342"/>
        <v>0</v>
      </c>
      <c r="N220" s="122"/>
      <c r="O220" s="123"/>
      <c r="P220" s="124">
        <f t="shared" si="343"/>
        <v>0</v>
      </c>
      <c r="Q220" s="122"/>
      <c r="R220" s="123"/>
      <c r="S220" s="124">
        <f t="shared" si="344"/>
        <v>0</v>
      </c>
      <c r="T220" s="122"/>
      <c r="U220" s="123"/>
      <c r="V220" s="228">
        <f t="shared" si="345"/>
        <v>0</v>
      </c>
      <c r="W220" s="244">
        <f t="shared" si="346"/>
        <v>0</v>
      </c>
      <c r="X220" s="126">
        <f t="shared" si="347"/>
        <v>0</v>
      </c>
      <c r="Y220" s="126">
        <f t="shared" si="348"/>
        <v>0</v>
      </c>
      <c r="Z220" s="127" t="e">
        <f t="shared" si="349"/>
        <v>#DIV/0!</v>
      </c>
      <c r="AA220" s="128"/>
      <c r="AB220" s="130"/>
      <c r="AC220" s="130"/>
      <c r="AD220" s="130"/>
      <c r="AE220" s="130"/>
      <c r="AF220" s="130"/>
      <c r="AG220" s="130"/>
    </row>
    <row r="221" spans="1:33" ht="30" customHeight="1">
      <c r="A221" s="118" t="s">
        <v>77</v>
      </c>
      <c r="B221" s="119" t="s">
        <v>252</v>
      </c>
      <c r="C221" s="186" t="s">
        <v>253</v>
      </c>
      <c r="D221" s="121" t="s">
        <v>251</v>
      </c>
      <c r="E221" s="122"/>
      <c r="F221" s="123"/>
      <c r="G221" s="124">
        <f t="shared" si="340"/>
        <v>0</v>
      </c>
      <c r="H221" s="122"/>
      <c r="I221" s="123"/>
      <c r="J221" s="124">
        <f t="shared" si="341"/>
        <v>0</v>
      </c>
      <c r="K221" s="242"/>
      <c r="L221" s="243"/>
      <c r="M221" s="124">
        <f t="shared" si="342"/>
        <v>0</v>
      </c>
      <c r="N221" s="242"/>
      <c r="O221" s="243"/>
      <c r="P221" s="124">
        <f t="shared" si="343"/>
        <v>0</v>
      </c>
      <c r="Q221" s="242"/>
      <c r="R221" s="243"/>
      <c r="S221" s="124">
        <f t="shared" si="344"/>
        <v>0</v>
      </c>
      <c r="T221" s="242"/>
      <c r="U221" s="243"/>
      <c r="V221" s="228">
        <f t="shared" si="345"/>
        <v>0</v>
      </c>
      <c r="W221" s="244">
        <f t="shared" si="346"/>
        <v>0</v>
      </c>
      <c r="X221" s="126">
        <f t="shared" si="347"/>
        <v>0</v>
      </c>
      <c r="Y221" s="126">
        <f t="shared" si="348"/>
        <v>0</v>
      </c>
      <c r="Z221" s="127" t="e">
        <f t="shared" si="349"/>
        <v>#DIV/0!</v>
      </c>
      <c r="AA221" s="128"/>
      <c r="AB221" s="130"/>
      <c r="AC221" s="130"/>
      <c r="AD221" s="130"/>
      <c r="AE221" s="130"/>
      <c r="AF221" s="130"/>
      <c r="AG221" s="130"/>
    </row>
    <row r="222" spans="1:33" ht="30" customHeight="1">
      <c r="A222" s="118" t="s">
        <v>77</v>
      </c>
      <c r="B222" s="119" t="s">
        <v>254</v>
      </c>
      <c r="C222" s="186" t="s">
        <v>255</v>
      </c>
      <c r="D222" s="121" t="s">
        <v>251</v>
      </c>
      <c r="E222" s="122"/>
      <c r="F222" s="123"/>
      <c r="G222" s="124">
        <f t="shared" si="340"/>
        <v>0</v>
      </c>
      <c r="H222" s="122"/>
      <c r="I222" s="123"/>
      <c r="J222" s="124">
        <f t="shared" si="341"/>
        <v>0</v>
      </c>
      <c r="K222" s="122"/>
      <c r="L222" s="123"/>
      <c r="M222" s="124">
        <f t="shared" si="342"/>
        <v>0</v>
      </c>
      <c r="N222" s="122"/>
      <c r="O222" s="123"/>
      <c r="P222" s="124">
        <f t="shared" si="343"/>
        <v>0</v>
      </c>
      <c r="Q222" s="122"/>
      <c r="R222" s="123"/>
      <c r="S222" s="124">
        <f t="shared" si="344"/>
        <v>0</v>
      </c>
      <c r="T222" s="122"/>
      <c r="U222" s="123"/>
      <c r="V222" s="228">
        <f t="shared" si="345"/>
        <v>0</v>
      </c>
      <c r="W222" s="233">
        <f t="shared" si="346"/>
        <v>0</v>
      </c>
      <c r="X222" s="126">
        <f t="shared" si="347"/>
        <v>0</v>
      </c>
      <c r="Y222" s="126">
        <f t="shared" si="348"/>
        <v>0</v>
      </c>
      <c r="Z222" s="127" t="e">
        <f t="shared" si="349"/>
        <v>#DIV/0!</v>
      </c>
      <c r="AA222" s="128"/>
      <c r="AB222" s="130"/>
      <c r="AC222" s="130"/>
      <c r="AD222" s="130"/>
      <c r="AE222" s="130"/>
      <c r="AF222" s="130"/>
      <c r="AG222" s="130"/>
    </row>
    <row r="223" spans="1:33" ht="30" customHeight="1">
      <c r="A223" s="131" t="s">
        <v>77</v>
      </c>
      <c r="B223" s="153" t="s">
        <v>256</v>
      </c>
      <c r="C223" s="163" t="s">
        <v>257</v>
      </c>
      <c r="D223" s="133"/>
      <c r="E223" s="134"/>
      <c r="F223" s="135">
        <v>0.22</v>
      </c>
      <c r="G223" s="136">
        <f t="shared" si="340"/>
        <v>0</v>
      </c>
      <c r="H223" s="134"/>
      <c r="I223" s="135">
        <v>0.22</v>
      </c>
      <c r="J223" s="136">
        <f t="shared" si="341"/>
        <v>0</v>
      </c>
      <c r="K223" s="134"/>
      <c r="L223" s="135">
        <v>0.22</v>
      </c>
      <c r="M223" s="136">
        <f t="shared" si="342"/>
        <v>0</v>
      </c>
      <c r="N223" s="134"/>
      <c r="O223" s="135">
        <v>0.22</v>
      </c>
      <c r="P223" s="136">
        <f t="shared" si="343"/>
        <v>0</v>
      </c>
      <c r="Q223" s="134"/>
      <c r="R223" s="135">
        <v>0.22</v>
      </c>
      <c r="S223" s="136">
        <f t="shared" si="344"/>
        <v>0</v>
      </c>
      <c r="T223" s="134"/>
      <c r="U223" s="135">
        <v>0.22</v>
      </c>
      <c r="V223" s="235">
        <f t="shared" si="345"/>
        <v>0</v>
      </c>
      <c r="W223" s="236">
        <f t="shared" si="346"/>
        <v>0</v>
      </c>
      <c r="X223" s="237">
        <f t="shared" si="347"/>
        <v>0</v>
      </c>
      <c r="Y223" s="237">
        <f t="shared" si="348"/>
        <v>0</v>
      </c>
      <c r="Z223" s="238" t="e">
        <f t="shared" si="349"/>
        <v>#DIV/0!</v>
      </c>
      <c r="AA223" s="151"/>
      <c r="AB223" s="7"/>
      <c r="AC223" s="7"/>
      <c r="AD223" s="7"/>
      <c r="AE223" s="7"/>
      <c r="AF223" s="7"/>
      <c r="AG223" s="7"/>
    </row>
    <row r="224" spans="1:33" ht="30" customHeight="1">
      <c r="A224" s="165" t="s">
        <v>258</v>
      </c>
      <c r="B224" s="245"/>
      <c r="C224" s="167"/>
      <c r="D224" s="168"/>
      <c r="E224" s="172">
        <f>SUM(E218:E222)</f>
        <v>0</v>
      </c>
      <c r="F224" s="188"/>
      <c r="G224" s="172">
        <f>SUM(G218:G223)</f>
        <v>0</v>
      </c>
      <c r="H224" s="172">
        <f>SUM(H218:H222)</f>
        <v>0</v>
      </c>
      <c r="I224" s="188"/>
      <c r="J224" s="172">
        <f>SUM(J218:J223)</f>
        <v>0</v>
      </c>
      <c r="K224" s="172">
        <f>SUM(K218:K222)</f>
        <v>0</v>
      </c>
      <c r="L224" s="188"/>
      <c r="M224" s="172">
        <f>SUM(M218:M223)</f>
        <v>0</v>
      </c>
      <c r="N224" s="172">
        <f>SUM(N218:N222)</f>
        <v>0</v>
      </c>
      <c r="O224" s="188"/>
      <c r="P224" s="172">
        <f>SUM(P218:P223)</f>
        <v>0</v>
      </c>
      <c r="Q224" s="172">
        <f>SUM(Q218:Q222)</f>
        <v>0</v>
      </c>
      <c r="R224" s="188"/>
      <c r="S224" s="172">
        <f>SUM(S218:S223)</f>
        <v>0</v>
      </c>
      <c r="T224" s="172">
        <f>SUM(T218:T222)</f>
        <v>0</v>
      </c>
      <c r="U224" s="188"/>
      <c r="V224" s="246">
        <f t="shared" ref="V224:X224" si="350">SUM(V218:V223)</f>
        <v>0</v>
      </c>
      <c r="W224" s="223">
        <f t="shared" si="350"/>
        <v>0</v>
      </c>
      <c r="X224" s="224">
        <f t="shared" si="350"/>
        <v>0</v>
      </c>
      <c r="Y224" s="224">
        <f t="shared" si="348"/>
        <v>0</v>
      </c>
      <c r="Z224" s="224" t="e">
        <f t="shared" si="349"/>
        <v>#DIV/0!</v>
      </c>
      <c r="AA224" s="225"/>
      <c r="AB224" s="7"/>
      <c r="AC224" s="7"/>
      <c r="AD224" s="7"/>
      <c r="AE224" s="7"/>
      <c r="AF224" s="7"/>
      <c r="AG224" s="7"/>
    </row>
    <row r="225" spans="1:33" ht="30" customHeight="1">
      <c r="A225" s="177" t="s">
        <v>72</v>
      </c>
      <c r="B225" s="178">
        <v>9</v>
      </c>
      <c r="C225" s="179" t="s">
        <v>259</v>
      </c>
      <c r="D225" s="180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247"/>
      <c r="X225" s="247"/>
      <c r="Y225" s="209"/>
      <c r="Z225" s="247"/>
      <c r="AA225" s="248"/>
      <c r="AB225" s="7"/>
      <c r="AC225" s="7"/>
      <c r="AD225" s="7"/>
      <c r="AE225" s="7"/>
      <c r="AF225" s="7"/>
      <c r="AG225" s="7"/>
    </row>
    <row r="226" spans="1:33" ht="30" customHeight="1">
      <c r="A226" s="249" t="s">
        <v>77</v>
      </c>
      <c r="B226" s="250">
        <v>43839</v>
      </c>
      <c r="C226" s="352" t="s">
        <v>260</v>
      </c>
      <c r="D226" s="251" t="s">
        <v>142</v>
      </c>
      <c r="E226" s="252">
        <v>1</v>
      </c>
      <c r="F226" s="253">
        <v>13500</v>
      </c>
      <c r="G226" s="254">
        <f t="shared" ref="G226" si="351">E226*F226</f>
        <v>13500</v>
      </c>
      <c r="H226" s="252">
        <v>1</v>
      </c>
      <c r="I226" s="253">
        <v>13500</v>
      </c>
      <c r="J226" s="254">
        <f t="shared" ref="J226:J231" si="352">H226*I226</f>
        <v>13500</v>
      </c>
      <c r="K226" s="255"/>
      <c r="L226" s="253"/>
      <c r="M226" s="254">
        <f t="shared" ref="M226:M231" si="353">K226*L226</f>
        <v>0</v>
      </c>
      <c r="N226" s="255"/>
      <c r="O226" s="253"/>
      <c r="P226" s="254">
        <f t="shared" ref="P226:P231" si="354">N226*O226</f>
        <v>0</v>
      </c>
      <c r="Q226" s="255"/>
      <c r="R226" s="253"/>
      <c r="S226" s="254">
        <f t="shared" ref="S226:S231" si="355">Q226*R226</f>
        <v>0</v>
      </c>
      <c r="T226" s="255"/>
      <c r="U226" s="253"/>
      <c r="V226" s="254">
        <f t="shared" ref="V226:V231" si="356">T226*U226</f>
        <v>0</v>
      </c>
      <c r="W226" s="230">
        <f t="shared" ref="W226:W231" si="357">G226+M226+S226</f>
        <v>13500</v>
      </c>
      <c r="X226" s="126">
        <f t="shared" ref="X226:X231" si="358">J226+P226+V226</f>
        <v>13500</v>
      </c>
      <c r="Y226" s="126">
        <f t="shared" ref="Y226:Y232" si="359">W226-X226</f>
        <v>0</v>
      </c>
      <c r="Z226" s="127">
        <f t="shared" ref="Z226:Z232" si="360">Y226/W226</f>
        <v>0</v>
      </c>
      <c r="AA226" s="232"/>
      <c r="AB226" s="129"/>
      <c r="AC226" s="130"/>
      <c r="AD226" s="130"/>
      <c r="AE226" s="130"/>
      <c r="AF226" s="130"/>
      <c r="AG226" s="130"/>
    </row>
    <row r="227" spans="1:33" ht="30" customHeight="1">
      <c r="A227" s="118" t="s">
        <v>77</v>
      </c>
      <c r="B227" s="256">
        <v>43870</v>
      </c>
      <c r="C227" s="351" t="s">
        <v>261</v>
      </c>
      <c r="D227" s="257"/>
      <c r="E227" s="258"/>
      <c r="F227" s="123"/>
      <c r="G227" s="124">
        <f t="shared" ref="G227:G231" si="361">E227*F227</f>
        <v>0</v>
      </c>
      <c r="H227" s="258"/>
      <c r="I227" s="123"/>
      <c r="J227" s="124">
        <f t="shared" si="352"/>
        <v>0</v>
      </c>
      <c r="K227" s="122"/>
      <c r="L227" s="123"/>
      <c r="M227" s="124">
        <f t="shared" si="353"/>
        <v>0</v>
      </c>
      <c r="N227" s="122"/>
      <c r="O227" s="123"/>
      <c r="P227" s="124">
        <f t="shared" si="354"/>
        <v>0</v>
      </c>
      <c r="Q227" s="122"/>
      <c r="R227" s="123"/>
      <c r="S227" s="124">
        <f t="shared" si="355"/>
        <v>0</v>
      </c>
      <c r="T227" s="122"/>
      <c r="U227" s="123"/>
      <c r="V227" s="124">
        <f t="shared" si="356"/>
        <v>0</v>
      </c>
      <c r="W227" s="125">
        <f t="shared" si="357"/>
        <v>0</v>
      </c>
      <c r="X227" s="126">
        <f t="shared" si="358"/>
        <v>0</v>
      </c>
      <c r="Y227" s="126">
        <f t="shared" si="359"/>
        <v>0</v>
      </c>
      <c r="Z227" s="127" t="e">
        <f t="shared" si="360"/>
        <v>#DIV/0!</v>
      </c>
      <c r="AA227" s="128"/>
      <c r="AB227" s="130"/>
      <c r="AC227" s="130"/>
      <c r="AD227" s="130"/>
      <c r="AE227" s="130"/>
      <c r="AF227" s="130"/>
      <c r="AG227" s="130"/>
    </row>
    <row r="228" spans="1:33" ht="30" customHeight="1">
      <c r="A228" s="118" t="s">
        <v>77</v>
      </c>
      <c r="B228" s="256">
        <v>43899</v>
      </c>
      <c r="C228" s="351" t="s">
        <v>262</v>
      </c>
      <c r="D228" s="257"/>
      <c r="E228" s="258"/>
      <c r="F228" s="123"/>
      <c r="G228" s="124">
        <f t="shared" si="361"/>
        <v>0</v>
      </c>
      <c r="H228" s="258"/>
      <c r="I228" s="123"/>
      <c r="J228" s="124">
        <f t="shared" si="352"/>
        <v>0</v>
      </c>
      <c r="K228" s="122"/>
      <c r="L228" s="123"/>
      <c r="M228" s="124">
        <f t="shared" si="353"/>
        <v>0</v>
      </c>
      <c r="N228" s="122"/>
      <c r="O228" s="123"/>
      <c r="P228" s="124">
        <f t="shared" si="354"/>
        <v>0</v>
      </c>
      <c r="Q228" s="122"/>
      <c r="R228" s="123"/>
      <c r="S228" s="124">
        <f t="shared" si="355"/>
        <v>0</v>
      </c>
      <c r="T228" s="122"/>
      <c r="U228" s="123"/>
      <c r="V228" s="124">
        <f t="shared" si="356"/>
        <v>0</v>
      </c>
      <c r="W228" s="125">
        <f t="shared" si="357"/>
        <v>0</v>
      </c>
      <c r="X228" s="126">
        <f t="shared" si="358"/>
        <v>0</v>
      </c>
      <c r="Y228" s="126">
        <f t="shared" si="359"/>
        <v>0</v>
      </c>
      <c r="Z228" s="127" t="e">
        <f t="shared" si="360"/>
        <v>#DIV/0!</v>
      </c>
      <c r="AA228" s="128"/>
      <c r="AB228" s="130"/>
      <c r="AC228" s="130"/>
      <c r="AD228" s="130"/>
      <c r="AE228" s="130"/>
      <c r="AF228" s="130"/>
      <c r="AG228" s="130"/>
    </row>
    <row r="229" spans="1:33" ht="30" customHeight="1">
      <c r="A229" s="118" t="s">
        <v>77</v>
      </c>
      <c r="B229" s="256">
        <v>43930</v>
      </c>
      <c r="C229" s="351" t="s">
        <v>263</v>
      </c>
      <c r="D229" s="257" t="s">
        <v>142</v>
      </c>
      <c r="E229" s="258">
        <v>4</v>
      </c>
      <c r="F229" s="123">
        <v>10000</v>
      </c>
      <c r="G229" s="124">
        <f t="shared" si="361"/>
        <v>40000</v>
      </c>
      <c r="H229" s="258">
        <v>4</v>
      </c>
      <c r="I229" s="123">
        <v>10000</v>
      </c>
      <c r="J229" s="124">
        <f t="shared" si="352"/>
        <v>40000</v>
      </c>
      <c r="K229" s="122"/>
      <c r="L229" s="123"/>
      <c r="M229" s="124">
        <f t="shared" si="353"/>
        <v>0</v>
      </c>
      <c r="N229" s="122"/>
      <c r="O229" s="123"/>
      <c r="P229" s="124">
        <f t="shared" si="354"/>
        <v>0</v>
      </c>
      <c r="Q229" s="122"/>
      <c r="R229" s="123"/>
      <c r="S229" s="124">
        <f t="shared" si="355"/>
        <v>0</v>
      </c>
      <c r="T229" s="122"/>
      <c r="U229" s="123"/>
      <c r="V229" s="124">
        <f t="shared" si="356"/>
        <v>0</v>
      </c>
      <c r="W229" s="125">
        <f t="shared" si="357"/>
        <v>40000</v>
      </c>
      <c r="X229" s="126">
        <f t="shared" si="358"/>
        <v>40000</v>
      </c>
      <c r="Y229" s="126">
        <f t="shared" si="359"/>
        <v>0</v>
      </c>
      <c r="Z229" s="127">
        <f t="shared" si="360"/>
        <v>0</v>
      </c>
      <c r="AA229" s="128"/>
      <c r="AB229" s="130"/>
      <c r="AC229" s="130"/>
      <c r="AD229" s="130"/>
      <c r="AE229" s="130"/>
      <c r="AF229" s="130"/>
      <c r="AG229" s="130"/>
    </row>
    <row r="230" spans="1:33" ht="30" customHeight="1">
      <c r="A230" s="131" t="s">
        <v>77</v>
      </c>
      <c r="B230" s="256">
        <v>43960</v>
      </c>
      <c r="C230" s="162" t="s">
        <v>264</v>
      </c>
      <c r="D230" s="259"/>
      <c r="E230" s="260"/>
      <c r="F230" s="135"/>
      <c r="G230" s="136">
        <f t="shared" si="361"/>
        <v>0</v>
      </c>
      <c r="H230" s="260"/>
      <c r="I230" s="135"/>
      <c r="J230" s="136">
        <f t="shared" si="352"/>
        <v>0</v>
      </c>
      <c r="K230" s="134"/>
      <c r="L230" s="135"/>
      <c r="M230" s="136">
        <f t="shared" si="353"/>
        <v>0</v>
      </c>
      <c r="N230" s="134"/>
      <c r="O230" s="135"/>
      <c r="P230" s="136">
        <f t="shared" si="354"/>
        <v>0</v>
      </c>
      <c r="Q230" s="134"/>
      <c r="R230" s="135"/>
      <c r="S230" s="136">
        <f t="shared" si="355"/>
        <v>0</v>
      </c>
      <c r="T230" s="134"/>
      <c r="U230" s="135"/>
      <c r="V230" s="136">
        <f t="shared" si="356"/>
        <v>0</v>
      </c>
      <c r="W230" s="137">
        <f t="shared" si="357"/>
        <v>0</v>
      </c>
      <c r="X230" s="126">
        <f t="shared" si="358"/>
        <v>0</v>
      </c>
      <c r="Y230" s="126">
        <f t="shared" si="359"/>
        <v>0</v>
      </c>
      <c r="Z230" s="127" t="e">
        <f t="shared" si="360"/>
        <v>#DIV/0!</v>
      </c>
      <c r="AA230" s="138"/>
      <c r="AB230" s="130"/>
      <c r="AC230" s="130"/>
      <c r="AD230" s="130"/>
      <c r="AE230" s="130"/>
      <c r="AF230" s="130"/>
      <c r="AG230" s="130"/>
    </row>
    <row r="231" spans="1:33" ht="30" customHeight="1">
      <c r="A231" s="131" t="s">
        <v>77</v>
      </c>
      <c r="B231" s="256">
        <v>43991</v>
      </c>
      <c r="C231" s="234" t="s">
        <v>265</v>
      </c>
      <c r="D231" s="147"/>
      <c r="E231" s="134"/>
      <c r="F231" s="135">
        <v>0.22</v>
      </c>
      <c r="G231" s="136">
        <f t="shared" si="361"/>
        <v>0</v>
      </c>
      <c r="H231" s="134"/>
      <c r="I231" s="135">
        <v>0.22</v>
      </c>
      <c r="J231" s="136">
        <f t="shared" si="352"/>
        <v>0</v>
      </c>
      <c r="K231" s="134"/>
      <c r="L231" s="135">
        <v>0.22</v>
      </c>
      <c r="M231" s="136">
        <f t="shared" si="353"/>
        <v>0</v>
      </c>
      <c r="N231" s="134"/>
      <c r="O231" s="135">
        <v>0.22</v>
      </c>
      <c r="P231" s="136">
        <f t="shared" si="354"/>
        <v>0</v>
      </c>
      <c r="Q231" s="134"/>
      <c r="R231" s="135">
        <v>0.22</v>
      </c>
      <c r="S231" s="136">
        <f t="shared" si="355"/>
        <v>0</v>
      </c>
      <c r="T231" s="134"/>
      <c r="U231" s="135">
        <v>0.22</v>
      </c>
      <c r="V231" s="136">
        <f t="shared" si="356"/>
        <v>0</v>
      </c>
      <c r="W231" s="137">
        <f t="shared" si="357"/>
        <v>0</v>
      </c>
      <c r="X231" s="164">
        <f t="shared" si="358"/>
        <v>0</v>
      </c>
      <c r="Y231" s="164">
        <f t="shared" si="359"/>
        <v>0</v>
      </c>
      <c r="Z231" s="222" t="e">
        <f t="shared" si="360"/>
        <v>#DIV/0!</v>
      </c>
      <c r="AA231" s="138"/>
      <c r="AB231" s="7"/>
      <c r="AC231" s="7"/>
      <c r="AD231" s="7"/>
      <c r="AE231" s="7"/>
      <c r="AF231" s="7"/>
      <c r="AG231" s="7"/>
    </row>
    <row r="232" spans="1:33" ht="30" customHeight="1">
      <c r="A232" s="165" t="s">
        <v>266</v>
      </c>
      <c r="B232" s="166"/>
      <c r="C232" s="167"/>
      <c r="D232" s="168"/>
      <c r="E232" s="172">
        <f>SUM(E226:E230)</f>
        <v>5</v>
      </c>
      <c r="F232" s="188"/>
      <c r="G232" s="171">
        <f>SUM(G226:G231)</f>
        <v>53500</v>
      </c>
      <c r="H232" s="172">
        <f>SUM(H226:H230)</f>
        <v>5</v>
      </c>
      <c r="I232" s="188"/>
      <c r="J232" s="171">
        <f>SUM(J226:J231)</f>
        <v>53500</v>
      </c>
      <c r="K232" s="189">
        <f>SUM(K226:K230)</f>
        <v>0</v>
      </c>
      <c r="L232" s="188"/>
      <c r="M232" s="171">
        <f>SUM(M226:M231)</f>
        <v>0</v>
      </c>
      <c r="N232" s="189">
        <f>SUM(N226:N230)</f>
        <v>0</v>
      </c>
      <c r="O232" s="188"/>
      <c r="P232" s="171">
        <f>SUM(P226:P231)</f>
        <v>0</v>
      </c>
      <c r="Q232" s="189">
        <f>SUM(Q226:Q230)</f>
        <v>0</v>
      </c>
      <c r="R232" s="188"/>
      <c r="S232" s="171">
        <f>SUM(S226:S231)</f>
        <v>0</v>
      </c>
      <c r="T232" s="189">
        <f>SUM(T226:T230)</f>
        <v>0</v>
      </c>
      <c r="U232" s="188"/>
      <c r="V232" s="173">
        <f t="shared" ref="V232:X232" si="362">SUM(V226:V231)</f>
        <v>0</v>
      </c>
      <c r="W232" s="223">
        <f t="shared" si="362"/>
        <v>53500</v>
      </c>
      <c r="X232" s="224">
        <f t="shared" si="362"/>
        <v>53500</v>
      </c>
      <c r="Y232" s="224">
        <f t="shared" si="359"/>
        <v>0</v>
      </c>
      <c r="Z232" s="224">
        <f t="shared" si="360"/>
        <v>0</v>
      </c>
      <c r="AA232" s="225"/>
      <c r="AB232" s="7"/>
      <c r="AC232" s="7"/>
      <c r="AD232" s="7"/>
      <c r="AE232" s="7"/>
      <c r="AF232" s="7"/>
      <c r="AG232" s="7"/>
    </row>
    <row r="233" spans="1:33" ht="30" customHeight="1">
      <c r="A233" s="177" t="s">
        <v>72</v>
      </c>
      <c r="B233" s="207">
        <v>10</v>
      </c>
      <c r="C233" s="261" t="s">
        <v>267</v>
      </c>
      <c r="D233" s="180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226"/>
      <c r="X233" s="226"/>
      <c r="Y233" s="181"/>
      <c r="Z233" s="226"/>
      <c r="AA233" s="227"/>
      <c r="AB233" s="7"/>
      <c r="AC233" s="7"/>
      <c r="AD233" s="7"/>
      <c r="AE233" s="7"/>
      <c r="AF233" s="7"/>
      <c r="AG233" s="7"/>
    </row>
    <row r="234" spans="1:33" ht="30" customHeight="1">
      <c r="A234" s="118" t="s">
        <v>77</v>
      </c>
      <c r="B234" s="256">
        <v>43840</v>
      </c>
      <c r="C234" s="262" t="s">
        <v>268</v>
      </c>
      <c r="D234" s="251"/>
      <c r="E234" s="263"/>
      <c r="F234" s="159"/>
      <c r="G234" s="160">
        <f t="shared" ref="G234:G238" si="363">E234*F234</f>
        <v>0</v>
      </c>
      <c r="H234" s="263"/>
      <c r="I234" s="159"/>
      <c r="J234" s="160">
        <f t="shared" ref="J234:J238" si="364">H234*I234</f>
        <v>0</v>
      </c>
      <c r="K234" s="158"/>
      <c r="L234" s="159"/>
      <c r="M234" s="160">
        <f t="shared" ref="M234:M238" si="365">K234*L234</f>
        <v>0</v>
      </c>
      <c r="N234" s="158"/>
      <c r="O234" s="159"/>
      <c r="P234" s="160">
        <f t="shared" ref="P234:P238" si="366">N234*O234</f>
        <v>0</v>
      </c>
      <c r="Q234" s="158"/>
      <c r="R234" s="159"/>
      <c r="S234" s="160">
        <f t="shared" ref="S234:S238" si="367">Q234*R234</f>
        <v>0</v>
      </c>
      <c r="T234" s="158"/>
      <c r="U234" s="159"/>
      <c r="V234" s="264">
        <f t="shared" ref="V234:V238" si="368">T234*U234</f>
        <v>0</v>
      </c>
      <c r="W234" s="265">
        <f t="shared" ref="W234:W238" si="369">G234+M234+S234</f>
        <v>0</v>
      </c>
      <c r="X234" s="230">
        <f t="shared" ref="X234:X238" si="370">J234+P234+V234</f>
        <v>0</v>
      </c>
      <c r="Y234" s="230">
        <f t="shared" ref="Y234:Y239" si="371">W234-X234</f>
        <v>0</v>
      </c>
      <c r="Z234" s="231" t="e">
        <f t="shared" ref="Z234:Z239" si="372">Y234/W234</f>
        <v>#DIV/0!</v>
      </c>
      <c r="AA234" s="266"/>
      <c r="AB234" s="130"/>
      <c r="AC234" s="130"/>
      <c r="AD234" s="130"/>
      <c r="AE234" s="130"/>
      <c r="AF234" s="130"/>
      <c r="AG234" s="130"/>
    </row>
    <row r="235" spans="1:33" ht="30" customHeight="1">
      <c r="A235" s="118" t="s">
        <v>77</v>
      </c>
      <c r="B235" s="256">
        <v>43871</v>
      </c>
      <c r="C235" s="262" t="s">
        <v>268</v>
      </c>
      <c r="D235" s="257"/>
      <c r="E235" s="258"/>
      <c r="F235" s="123"/>
      <c r="G235" s="124">
        <f t="shared" si="363"/>
        <v>0</v>
      </c>
      <c r="H235" s="258"/>
      <c r="I235" s="123"/>
      <c r="J235" s="124">
        <f t="shared" si="364"/>
        <v>0</v>
      </c>
      <c r="K235" s="122"/>
      <c r="L235" s="123"/>
      <c r="M235" s="124">
        <f t="shared" si="365"/>
        <v>0</v>
      </c>
      <c r="N235" s="122"/>
      <c r="O235" s="123"/>
      <c r="P235" s="124">
        <f t="shared" si="366"/>
        <v>0</v>
      </c>
      <c r="Q235" s="122"/>
      <c r="R235" s="123"/>
      <c r="S235" s="124">
        <f t="shared" si="367"/>
        <v>0</v>
      </c>
      <c r="T235" s="122"/>
      <c r="U235" s="123"/>
      <c r="V235" s="228">
        <f t="shared" si="368"/>
        <v>0</v>
      </c>
      <c r="W235" s="233">
        <f t="shared" si="369"/>
        <v>0</v>
      </c>
      <c r="X235" s="126">
        <f t="shared" si="370"/>
        <v>0</v>
      </c>
      <c r="Y235" s="126">
        <f t="shared" si="371"/>
        <v>0</v>
      </c>
      <c r="Z235" s="127" t="e">
        <f t="shared" si="372"/>
        <v>#DIV/0!</v>
      </c>
      <c r="AA235" s="128"/>
      <c r="AB235" s="130"/>
      <c r="AC235" s="130"/>
      <c r="AD235" s="130"/>
      <c r="AE235" s="130"/>
      <c r="AF235" s="130"/>
      <c r="AG235" s="130"/>
    </row>
    <row r="236" spans="1:33" ht="30" customHeight="1">
      <c r="A236" s="118" t="s">
        <v>77</v>
      </c>
      <c r="B236" s="256">
        <v>43900</v>
      </c>
      <c r="C236" s="262" t="s">
        <v>268</v>
      </c>
      <c r="D236" s="257"/>
      <c r="E236" s="258"/>
      <c r="F236" s="123"/>
      <c r="G236" s="124">
        <f t="shared" si="363"/>
        <v>0</v>
      </c>
      <c r="H236" s="258"/>
      <c r="I236" s="123"/>
      <c r="J236" s="124">
        <f t="shared" si="364"/>
        <v>0</v>
      </c>
      <c r="K236" s="122"/>
      <c r="L236" s="123"/>
      <c r="M236" s="124">
        <f t="shared" si="365"/>
        <v>0</v>
      </c>
      <c r="N236" s="122"/>
      <c r="O236" s="123"/>
      <c r="P236" s="124">
        <f t="shared" si="366"/>
        <v>0</v>
      </c>
      <c r="Q236" s="122"/>
      <c r="R236" s="123"/>
      <c r="S236" s="124">
        <f t="shared" si="367"/>
        <v>0</v>
      </c>
      <c r="T236" s="122"/>
      <c r="U236" s="123"/>
      <c r="V236" s="228">
        <f t="shared" si="368"/>
        <v>0</v>
      </c>
      <c r="W236" s="233">
        <f t="shared" si="369"/>
        <v>0</v>
      </c>
      <c r="X236" s="126">
        <f t="shared" si="370"/>
        <v>0</v>
      </c>
      <c r="Y236" s="126">
        <f t="shared" si="371"/>
        <v>0</v>
      </c>
      <c r="Z236" s="127" t="e">
        <f t="shared" si="372"/>
        <v>#DIV/0!</v>
      </c>
      <c r="AA236" s="128"/>
      <c r="AB236" s="130"/>
      <c r="AC236" s="130"/>
      <c r="AD236" s="130"/>
      <c r="AE236" s="130"/>
      <c r="AF236" s="130"/>
      <c r="AG236" s="130"/>
    </row>
    <row r="237" spans="1:33" ht="30" customHeight="1">
      <c r="A237" s="131" t="s">
        <v>77</v>
      </c>
      <c r="B237" s="267">
        <v>43931</v>
      </c>
      <c r="C237" s="162" t="s">
        <v>269</v>
      </c>
      <c r="D237" s="259" t="s">
        <v>80</v>
      </c>
      <c r="E237" s="260"/>
      <c r="F237" s="135"/>
      <c r="G237" s="124">
        <f t="shared" si="363"/>
        <v>0</v>
      </c>
      <c r="H237" s="260"/>
      <c r="I237" s="135"/>
      <c r="J237" s="124">
        <f t="shared" si="364"/>
        <v>0</v>
      </c>
      <c r="K237" s="134"/>
      <c r="L237" s="135"/>
      <c r="M237" s="136">
        <f t="shared" si="365"/>
        <v>0</v>
      </c>
      <c r="N237" s="134"/>
      <c r="O237" s="135"/>
      <c r="P237" s="136">
        <f t="shared" si="366"/>
        <v>0</v>
      </c>
      <c r="Q237" s="134"/>
      <c r="R237" s="135"/>
      <c r="S237" s="136">
        <f t="shared" si="367"/>
        <v>0</v>
      </c>
      <c r="T237" s="134"/>
      <c r="U237" s="135"/>
      <c r="V237" s="235">
        <f t="shared" si="368"/>
        <v>0</v>
      </c>
      <c r="W237" s="268">
        <f t="shared" si="369"/>
        <v>0</v>
      </c>
      <c r="X237" s="126">
        <f t="shared" si="370"/>
        <v>0</v>
      </c>
      <c r="Y237" s="126">
        <f t="shared" si="371"/>
        <v>0</v>
      </c>
      <c r="Z237" s="127" t="e">
        <f t="shared" si="372"/>
        <v>#DIV/0!</v>
      </c>
      <c r="AA237" s="219"/>
      <c r="AB237" s="130"/>
      <c r="AC237" s="130"/>
      <c r="AD237" s="130"/>
      <c r="AE237" s="130"/>
      <c r="AF237" s="130"/>
      <c r="AG237" s="130"/>
    </row>
    <row r="238" spans="1:33" ht="30" customHeight="1">
      <c r="A238" s="131" t="s">
        <v>77</v>
      </c>
      <c r="B238" s="269">
        <v>43961</v>
      </c>
      <c r="C238" s="234" t="s">
        <v>270</v>
      </c>
      <c r="D238" s="270"/>
      <c r="E238" s="134"/>
      <c r="F238" s="135">
        <v>0.22</v>
      </c>
      <c r="G238" s="136">
        <f t="shared" si="363"/>
        <v>0</v>
      </c>
      <c r="H238" s="134"/>
      <c r="I238" s="135">
        <v>0.22</v>
      </c>
      <c r="J238" s="136">
        <f t="shared" si="364"/>
        <v>0</v>
      </c>
      <c r="K238" s="134"/>
      <c r="L238" s="135">
        <v>0.22</v>
      </c>
      <c r="M238" s="136">
        <f t="shared" si="365"/>
        <v>0</v>
      </c>
      <c r="N238" s="134"/>
      <c r="O238" s="135">
        <v>0.22</v>
      </c>
      <c r="P238" s="136">
        <f t="shared" si="366"/>
        <v>0</v>
      </c>
      <c r="Q238" s="134"/>
      <c r="R238" s="135">
        <v>0.22</v>
      </c>
      <c r="S238" s="136">
        <f t="shared" si="367"/>
        <v>0</v>
      </c>
      <c r="T238" s="134"/>
      <c r="U238" s="135">
        <v>0.22</v>
      </c>
      <c r="V238" s="235">
        <f t="shared" si="368"/>
        <v>0</v>
      </c>
      <c r="W238" s="236">
        <f t="shared" si="369"/>
        <v>0</v>
      </c>
      <c r="X238" s="237">
        <f t="shared" si="370"/>
        <v>0</v>
      </c>
      <c r="Y238" s="237">
        <f t="shared" si="371"/>
        <v>0</v>
      </c>
      <c r="Z238" s="238" t="e">
        <f t="shared" si="372"/>
        <v>#DIV/0!</v>
      </c>
      <c r="AA238" s="271"/>
      <c r="AB238" s="7"/>
      <c r="AC238" s="7"/>
      <c r="AD238" s="7"/>
      <c r="AE238" s="7"/>
      <c r="AF238" s="7"/>
      <c r="AG238" s="7"/>
    </row>
    <row r="239" spans="1:33" ht="30" customHeight="1">
      <c r="A239" s="165" t="s">
        <v>271</v>
      </c>
      <c r="B239" s="166"/>
      <c r="C239" s="167"/>
      <c r="D239" s="168"/>
      <c r="E239" s="172">
        <f>SUM(E234:E237)</f>
        <v>0</v>
      </c>
      <c r="F239" s="188"/>
      <c r="G239" s="171">
        <f>SUM(G234:G238)</f>
        <v>0</v>
      </c>
      <c r="H239" s="172">
        <f>SUM(H234:H237)</f>
        <v>0</v>
      </c>
      <c r="I239" s="188"/>
      <c r="J239" s="171">
        <f>SUM(J234:J238)</f>
        <v>0</v>
      </c>
      <c r="K239" s="189">
        <f>SUM(K234:K237)</f>
        <v>0</v>
      </c>
      <c r="L239" s="188"/>
      <c r="M239" s="171">
        <f>SUM(M234:M238)</f>
        <v>0</v>
      </c>
      <c r="N239" s="189">
        <f>SUM(N234:N237)</f>
        <v>0</v>
      </c>
      <c r="O239" s="188"/>
      <c r="P239" s="171">
        <f>SUM(P234:P238)</f>
        <v>0</v>
      </c>
      <c r="Q239" s="189">
        <f>SUM(Q234:Q237)</f>
        <v>0</v>
      </c>
      <c r="R239" s="188"/>
      <c r="S239" s="171">
        <f>SUM(S234:S238)</f>
        <v>0</v>
      </c>
      <c r="T239" s="189">
        <f>SUM(T234:T237)</f>
        <v>0</v>
      </c>
      <c r="U239" s="188"/>
      <c r="V239" s="173">
        <f t="shared" ref="V239:X239" si="373">SUM(V234:V238)</f>
        <v>0</v>
      </c>
      <c r="W239" s="223">
        <f t="shared" si="373"/>
        <v>0</v>
      </c>
      <c r="X239" s="224">
        <f t="shared" si="373"/>
        <v>0</v>
      </c>
      <c r="Y239" s="224">
        <f t="shared" si="371"/>
        <v>0</v>
      </c>
      <c r="Z239" s="224" t="e">
        <f t="shared" si="372"/>
        <v>#DIV/0!</v>
      </c>
      <c r="AA239" s="225"/>
      <c r="AB239" s="7"/>
      <c r="AC239" s="7"/>
      <c r="AD239" s="7"/>
      <c r="AE239" s="7"/>
      <c r="AF239" s="7"/>
      <c r="AG239" s="7"/>
    </row>
    <row r="240" spans="1:33" ht="30" customHeight="1">
      <c r="A240" s="177" t="s">
        <v>72</v>
      </c>
      <c r="B240" s="207">
        <v>11</v>
      </c>
      <c r="C240" s="179" t="s">
        <v>272</v>
      </c>
      <c r="D240" s="180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226"/>
      <c r="X240" s="226"/>
      <c r="Y240" s="181"/>
      <c r="Z240" s="226"/>
      <c r="AA240" s="227"/>
      <c r="AB240" s="7"/>
      <c r="AC240" s="7"/>
      <c r="AD240" s="7"/>
      <c r="AE240" s="7"/>
      <c r="AF240" s="7"/>
      <c r="AG240" s="7"/>
    </row>
    <row r="241" spans="1:33" ht="30" customHeight="1">
      <c r="A241" s="272" t="s">
        <v>77</v>
      </c>
      <c r="B241" s="256">
        <v>43841</v>
      </c>
      <c r="C241" s="262" t="s">
        <v>273</v>
      </c>
      <c r="D241" s="157" t="s">
        <v>111</v>
      </c>
      <c r="E241" s="158"/>
      <c r="F241" s="159"/>
      <c r="G241" s="160">
        <f t="shared" ref="G241:G242" si="374">E241*F241</f>
        <v>0</v>
      </c>
      <c r="H241" s="158"/>
      <c r="I241" s="159"/>
      <c r="J241" s="160">
        <f t="shared" ref="J241:J242" si="375">H241*I241</f>
        <v>0</v>
      </c>
      <c r="K241" s="158"/>
      <c r="L241" s="159"/>
      <c r="M241" s="160">
        <f t="shared" ref="M241:M242" si="376">K241*L241</f>
        <v>0</v>
      </c>
      <c r="N241" s="158"/>
      <c r="O241" s="159"/>
      <c r="P241" s="160">
        <f t="shared" ref="P241:P242" si="377">N241*O241</f>
        <v>0</v>
      </c>
      <c r="Q241" s="158"/>
      <c r="R241" s="159"/>
      <c r="S241" s="160">
        <f t="shared" ref="S241:S242" si="378">Q241*R241</f>
        <v>0</v>
      </c>
      <c r="T241" s="158"/>
      <c r="U241" s="159"/>
      <c r="V241" s="264">
        <f t="shared" ref="V241:V242" si="379">T241*U241</f>
        <v>0</v>
      </c>
      <c r="W241" s="265">
        <f t="shared" ref="W241:W242" si="380">G241+M241+S241</f>
        <v>0</v>
      </c>
      <c r="X241" s="230">
        <f t="shared" ref="X241:X242" si="381">J241+P241+V241</f>
        <v>0</v>
      </c>
      <c r="Y241" s="230">
        <f t="shared" ref="Y241:Y243" si="382">W241-X241</f>
        <v>0</v>
      </c>
      <c r="Z241" s="231" t="e">
        <f t="shared" ref="Z241:Z243" si="383">Y241/W241</f>
        <v>#DIV/0!</v>
      </c>
      <c r="AA241" s="266"/>
      <c r="AB241" s="130"/>
      <c r="AC241" s="130"/>
      <c r="AD241" s="130"/>
      <c r="AE241" s="130"/>
      <c r="AF241" s="130"/>
      <c r="AG241" s="130"/>
    </row>
    <row r="242" spans="1:33" ht="30" customHeight="1">
      <c r="A242" s="273" t="s">
        <v>77</v>
      </c>
      <c r="B242" s="256">
        <v>43872</v>
      </c>
      <c r="C242" s="162" t="s">
        <v>273</v>
      </c>
      <c r="D242" s="133" t="s">
        <v>111</v>
      </c>
      <c r="E242" s="134"/>
      <c r="F242" s="135"/>
      <c r="G242" s="124">
        <f t="shared" si="374"/>
        <v>0</v>
      </c>
      <c r="H242" s="134"/>
      <c r="I242" s="135"/>
      <c r="J242" s="124">
        <f t="shared" si="375"/>
        <v>0</v>
      </c>
      <c r="K242" s="134"/>
      <c r="L242" s="135"/>
      <c r="M242" s="136">
        <f t="shared" si="376"/>
        <v>0</v>
      </c>
      <c r="N242" s="134"/>
      <c r="O242" s="135"/>
      <c r="P242" s="136">
        <f t="shared" si="377"/>
        <v>0</v>
      </c>
      <c r="Q242" s="134"/>
      <c r="R242" s="135"/>
      <c r="S242" s="136">
        <f t="shared" si="378"/>
        <v>0</v>
      </c>
      <c r="T242" s="134"/>
      <c r="U242" s="135"/>
      <c r="V242" s="235">
        <f t="shared" si="379"/>
        <v>0</v>
      </c>
      <c r="W242" s="274">
        <f t="shared" si="380"/>
        <v>0</v>
      </c>
      <c r="X242" s="237">
        <f t="shared" si="381"/>
        <v>0</v>
      </c>
      <c r="Y242" s="237">
        <f t="shared" si="382"/>
        <v>0</v>
      </c>
      <c r="Z242" s="238" t="e">
        <f t="shared" si="383"/>
        <v>#DIV/0!</v>
      </c>
      <c r="AA242" s="271"/>
      <c r="AB242" s="129"/>
      <c r="AC242" s="130"/>
      <c r="AD242" s="130"/>
      <c r="AE242" s="130"/>
      <c r="AF242" s="130"/>
      <c r="AG242" s="130"/>
    </row>
    <row r="243" spans="1:33" ht="30" customHeight="1">
      <c r="A243" s="398" t="s">
        <v>274</v>
      </c>
      <c r="B243" s="399"/>
      <c r="C243" s="399"/>
      <c r="D243" s="400"/>
      <c r="E243" s="172">
        <f>SUM(E241:E242)</f>
        <v>0</v>
      </c>
      <c r="F243" s="188"/>
      <c r="G243" s="171">
        <f t="shared" ref="G243:H243" si="384">SUM(G241:G242)</f>
        <v>0</v>
      </c>
      <c r="H243" s="172">
        <f t="shared" si="384"/>
        <v>0</v>
      </c>
      <c r="I243" s="188"/>
      <c r="J243" s="171">
        <f t="shared" ref="J243:K243" si="385">SUM(J241:J242)</f>
        <v>0</v>
      </c>
      <c r="K243" s="189">
        <f t="shared" si="385"/>
        <v>0</v>
      </c>
      <c r="L243" s="188"/>
      <c r="M243" s="171">
        <f t="shared" ref="M243:N243" si="386">SUM(M241:M242)</f>
        <v>0</v>
      </c>
      <c r="N243" s="189">
        <f t="shared" si="386"/>
        <v>0</v>
      </c>
      <c r="O243" s="188"/>
      <c r="P243" s="171">
        <f t="shared" ref="P243:Q243" si="387">SUM(P241:P242)</f>
        <v>0</v>
      </c>
      <c r="Q243" s="189">
        <f t="shared" si="387"/>
        <v>0</v>
      </c>
      <c r="R243" s="188"/>
      <c r="S243" s="171">
        <f t="shared" ref="S243:T243" si="388">SUM(S241:S242)</f>
        <v>0</v>
      </c>
      <c r="T243" s="189">
        <f t="shared" si="388"/>
        <v>0</v>
      </c>
      <c r="U243" s="188"/>
      <c r="V243" s="173">
        <f t="shared" ref="V243:X243" si="389">SUM(V241:V242)</f>
        <v>0</v>
      </c>
      <c r="W243" s="223">
        <f t="shared" si="389"/>
        <v>0</v>
      </c>
      <c r="X243" s="224">
        <f t="shared" si="389"/>
        <v>0</v>
      </c>
      <c r="Y243" s="224">
        <f t="shared" si="382"/>
        <v>0</v>
      </c>
      <c r="Z243" s="224" t="e">
        <f t="shared" si="383"/>
        <v>#DIV/0!</v>
      </c>
      <c r="AA243" s="225"/>
      <c r="AB243" s="7"/>
      <c r="AC243" s="7"/>
      <c r="AD243" s="7"/>
      <c r="AE243" s="7"/>
      <c r="AF243" s="7"/>
      <c r="AG243" s="7"/>
    </row>
    <row r="244" spans="1:33" ht="30" customHeight="1">
      <c r="A244" s="206" t="s">
        <v>72</v>
      </c>
      <c r="B244" s="207">
        <v>12</v>
      </c>
      <c r="C244" s="208" t="s">
        <v>275</v>
      </c>
      <c r="D244" s="275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226"/>
      <c r="X244" s="226"/>
      <c r="Y244" s="181"/>
      <c r="Z244" s="226"/>
      <c r="AA244" s="227"/>
      <c r="AB244" s="7"/>
      <c r="AC244" s="7"/>
      <c r="AD244" s="7"/>
      <c r="AE244" s="7"/>
      <c r="AF244" s="7"/>
      <c r="AG244" s="7"/>
    </row>
    <row r="245" spans="1:33" ht="30" customHeight="1">
      <c r="A245" s="155" t="s">
        <v>77</v>
      </c>
      <c r="B245" s="276">
        <v>43842</v>
      </c>
      <c r="C245" s="277" t="s">
        <v>276</v>
      </c>
      <c r="D245" s="251" t="s">
        <v>277</v>
      </c>
      <c r="E245" s="263"/>
      <c r="F245" s="159"/>
      <c r="G245" s="160">
        <f t="shared" ref="G245:G248" si="390">E245*F245</f>
        <v>0</v>
      </c>
      <c r="H245" s="263"/>
      <c r="I245" s="159"/>
      <c r="J245" s="160">
        <f t="shared" ref="J245:J248" si="391">H245*I245</f>
        <v>0</v>
      </c>
      <c r="K245" s="158"/>
      <c r="L245" s="159"/>
      <c r="M245" s="160">
        <f t="shared" ref="M245:M248" si="392">K245*L245</f>
        <v>0</v>
      </c>
      <c r="N245" s="158"/>
      <c r="O245" s="159"/>
      <c r="P245" s="160">
        <f t="shared" ref="P245:P248" si="393">N245*O245</f>
        <v>0</v>
      </c>
      <c r="Q245" s="158"/>
      <c r="R245" s="159"/>
      <c r="S245" s="160">
        <f t="shared" ref="S245:S248" si="394">Q245*R245</f>
        <v>0</v>
      </c>
      <c r="T245" s="158"/>
      <c r="U245" s="159"/>
      <c r="V245" s="264">
        <f t="shared" ref="V245:V248" si="395">T245*U245</f>
        <v>0</v>
      </c>
      <c r="W245" s="265">
        <f t="shared" ref="W245:W248" si="396">G245+M245+S245</f>
        <v>0</v>
      </c>
      <c r="X245" s="230">
        <f t="shared" ref="X245:X248" si="397">J245+P245+V245</f>
        <v>0</v>
      </c>
      <c r="Y245" s="230">
        <f t="shared" ref="Y245:Y249" si="398">W245-X245</f>
        <v>0</v>
      </c>
      <c r="Z245" s="231" t="e">
        <f t="shared" ref="Z245:Z249" si="399">Y245/W245</f>
        <v>#DIV/0!</v>
      </c>
      <c r="AA245" s="278"/>
      <c r="AB245" s="129"/>
      <c r="AC245" s="130"/>
      <c r="AD245" s="130"/>
      <c r="AE245" s="130"/>
      <c r="AF245" s="130"/>
      <c r="AG245" s="130"/>
    </row>
    <row r="246" spans="1:33" ht="30" customHeight="1">
      <c r="A246" s="118" t="s">
        <v>77</v>
      </c>
      <c r="B246" s="256">
        <v>43873</v>
      </c>
      <c r="C246" s="325" t="s">
        <v>341</v>
      </c>
      <c r="D246" s="257" t="s">
        <v>246</v>
      </c>
      <c r="E246" s="258"/>
      <c r="F246" s="123"/>
      <c r="G246" s="124">
        <f>E246*F246</f>
        <v>0</v>
      </c>
      <c r="H246" s="258"/>
      <c r="I246" s="123"/>
      <c r="J246" s="124">
        <f t="shared" si="391"/>
        <v>0</v>
      </c>
      <c r="K246" s="122"/>
      <c r="L246" s="123"/>
      <c r="M246" s="124">
        <f t="shared" si="392"/>
        <v>0</v>
      </c>
      <c r="N246" s="122"/>
      <c r="O246" s="123"/>
      <c r="P246" s="124">
        <f t="shared" si="393"/>
        <v>0</v>
      </c>
      <c r="Q246" s="122"/>
      <c r="R246" s="123"/>
      <c r="S246" s="124">
        <f t="shared" si="394"/>
        <v>0</v>
      </c>
      <c r="T246" s="122"/>
      <c r="U246" s="123"/>
      <c r="V246" s="228">
        <f t="shared" si="395"/>
        <v>0</v>
      </c>
      <c r="W246" s="279">
        <f t="shared" si="396"/>
        <v>0</v>
      </c>
      <c r="X246" s="126">
        <f t="shared" si="397"/>
        <v>0</v>
      </c>
      <c r="Y246" s="126">
        <f t="shared" si="398"/>
        <v>0</v>
      </c>
      <c r="Z246" s="127" t="e">
        <f t="shared" si="399"/>
        <v>#DIV/0!</v>
      </c>
      <c r="AA246" s="280"/>
      <c r="AB246" s="130"/>
      <c r="AC246" s="130"/>
      <c r="AD246" s="130"/>
      <c r="AE246" s="130"/>
      <c r="AF246" s="130"/>
      <c r="AG246" s="130"/>
    </row>
    <row r="247" spans="1:33" ht="30" customHeight="1">
      <c r="A247" s="131" t="s">
        <v>77</v>
      </c>
      <c r="B247" s="267">
        <v>43902</v>
      </c>
      <c r="C247" s="162" t="s">
        <v>278</v>
      </c>
      <c r="D247" s="259" t="s">
        <v>246</v>
      </c>
      <c r="E247" s="260"/>
      <c r="F247" s="135"/>
      <c r="G247" s="136">
        <f t="shared" si="390"/>
        <v>0</v>
      </c>
      <c r="H247" s="260"/>
      <c r="I247" s="135"/>
      <c r="J247" s="136">
        <f t="shared" si="391"/>
        <v>0</v>
      </c>
      <c r="K247" s="134"/>
      <c r="L247" s="135"/>
      <c r="M247" s="136">
        <f t="shared" si="392"/>
        <v>0</v>
      </c>
      <c r="N247" s="134"/>
      <c r="O247" s="135"/>
      <c r="P247" s="136">
        <f t="shared" si="393"/>
        <v>0</v>
      </c>
      <c r="Q247" s="134"/>
      <c r="R247" s="135"/>
      <c r="S247" s="136">
        <f t="shared" si="394"/>
        <v>0</v>
      </c>
      <c r="T247" s="134"/>
      <c r="U247" s="135"/>
      <c r="V247" s="235">
        <f t="shared" si="395"/>
        <v>0</v>
      </c>
      <c r="W247" s="268">
        <f t="shared" si="396"/>
        <v>0</v>
      </c>
      <c r="X247" s="126">
        <f t="shared" si="397"/>
        <v>0</v>
      </c>
      <c r="Y247" s="126">
        <f t="shared" si="398"/>
        <v>0</v>
      </c>
      <c r="Z247" s="127" t="e">
        <f t="shared" si="399"/>
        <v>#DIV/0!</v>
      </c>
      <c r="AA247" s="281"/>
      <c r="AB247" s="130"/>
      <c r="AC247" s="130"/>
      <c r="AD247" s="130"/>
      <c r="AE247" s="130"/>
      <c r="AF247" s="130"/>
      <c r="AG247" s="130"/>
    </row>
    <row r="248" spans="1:33" ht="30" customHeight="1">
      <c r="A248" s="131" t="s">
        <v>77</v>
      </c>
      <c r="B248" s="267">
        <v>43933</v>
      </c>
      <c r="C248" s="234" t="s">
        <v>279</v>
      </c>
      <c r="D248" s="270"/>
      <c r="E248" s="260"/>
      <c r="F248" s="135">
        <v>0.22</v>
      </c>
      <c r="G248" s="136">
        <f t="shared" si="390"/>
        <v>0</v>
      </c>
      <c r="H248" s="260"/>
      <c r="I248" s="135">
        <v>0.22</v>
      </c>
      <c r="J248" s="136">
        <f t="shared" si="391"/>
        <v>0</v>
      </c>
      <c r="K248" s="134"/>
      <c r="L248" s="135">
        <v>0.22</v>
      </c>
      <c r="M248" s="136">
        <f t="shared" si="392"/>
        <v>0</v>
      </c>
      <c r="N248" s="134"/>
      <c r="O248" s="135">
        <v>0.22</v>
      </c>
      <c r="P248" s="136">
        <f t="shared" si="393"/>
        <v>0</v>
      </c>
      <c r="Q248" s="134"/>
      <c r="R248" s="135">
        <v>0.22</v>
      </c>
      <c r="S248" s="136">
        <f t="shared" si="394"/>
        <v>0</v>
      </c>
      <c r="T248" s="134"/>
      <c r="U248" s="135">
        <v>0.22</v>
      </c>
      <c r="V248" s="235">
        <f t="shared" si="395"/>
        <v>0</v>
      </c>
      <c r="W248" s="236">
        <f t="shared" si="396"/>
        <v>0</v>
      </c>
      <c r="X248" s="237">
        <f t="shared" si="397"/>
        <v>0</v>
      </c>
      <c r="Y248" s="237">
        <f t="shared" si="398"/>
        <v>0</v>
      </c>
      <c r="Z248" s="238" t="e">
        <f t="shared" si="399"/>
        <v>#DIV/0!</v>
      </c>
      <c r="AA248" s="151"/>
      <c r="AB248" s="7"/>
      <c r="AC248" s="7"/>
      <c r="AD248" s="7"/>
      <c r="AE248" s="7"/>
      <c r="AF248" s="7"/>
      <c r="AG248" s="7"/>
    </row>
    <row r="249" spans="1:33" ht="30" customHeight="1">
      <c r="A249" s="165" t="s">
        <v>280</v>
      </c>
      <c r="B249" s="166"/>
      <c r="C249" s="167"/>
      <c r="D249" s="282"/>
      <c r="E249" s="172">
        <f>SUM(E245:E247)</f>
        <v>0</v>
      </c>
      <c r="F249" s="188"/>
      <c r="G249" s="171">
        <f>SUM(G245:G248)</f>
        <v>0</v>
      </c>
      <c r="H249" s="172">
        <f>SUM(H245:H247)</f>
        <v>0</v>
      </c>
      <c r="I249" s="188"/>
      <c r="J249" s="171">
        <f>SUM(J245:J248)</f>
        <v>0</v>
      </c>
      <c r="K249" s="189">
        <f>SUM(K245:K247)</f>
        <v>0</v>
      </c>
      <c r="L249" s="188"/>
      <c r="M249" s="171">
        <f>SUM(M245:M248)</f>
        <v>0</v>
      </c>
      <c r="N249" s="189">
        <f>SUM(N245:N247)</f>
        <v>0</v>
      </c>
      <c r="O249" s="188"/>
      <c r="P249" s="171">
        <f>SUM(P245:P248)</f>
        <v>0</v>
      </c>
      <c r="Q249" s="189">
        <f>SUM(Q245:Q247)</f>
        <v>0</v>
      </c>
      <c r="R249" s="188"/>
      <c r="S249" s="171">
        <f>SUM(S245:S248)</f>
        <v>0</v>
      </c>
      <c r="T249" s="189">
        <f>SUM(T245:T247)</f>
        <v>0</v>
      </c>
      <c r="U249" s="188"/>
      <c r="V249" s="173">
        <f t="shared" ref="V249:X249" si="400">SUM(V245:V248)</f>
        <v>0</v>
      </c>
      <c r="W249" s="223">
        <f t="shared" si="400"/>
        <v>0</v>
      </c>
      <c r="X249" s="224">
        <f t="shared" si="400"/>
        <v>0</v>
      </c>
      <c r="Y249" s="224">
        <f t="shared" si="398"/>
        <v>0</v>
      </c>
      <c r="Z249" s="224" t="e">
        <f t="shared" si="399"/>
        <v>#DIV/0!</v>
      </c>
      <c r="AA249" s="225"/>
      <c r="AB249" s="7"/>
      <c r="AC249" s="7"/>
      <c r="AD249" s="7"/>
      <c r="AE249" s="7"/>
      <c r="AF249" s="7"/>
      <c r="AG249" s="7"/>
    </row>
    <row r="250" spans="1:33" ht="30" customHeight="1">
      <c r="A250" s="206" t="s">
        <v>72</v>
      </c>
      <c r="B250" s="283">
        <v>13</v>
      </c>
      <c r="C250" s="208" t="s">
        <v>281</v>
      </c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226"/>
      <c r="X250" s="226"/>
      <c r="Y250" s="181"/>
      <c r="Z250" s="226"/>
      <c r="AA250" s="227"/>
      <c r="AB250" s="6"/>
      <c r="AC250" s="7"/>
      <c r="AD250" s="7"/>
      <c r="AE250" s="7"/>
      <c r="AF250" s="7"/>
      <c r="AG250" s="7"/>
    </row>
    <row r="251" spans="1:33" ht="30" customHeight="1">
      <c r="A251" s="107" t="s">
        <v>74</v>
      </c>
      <c r="B251" s="154" t="s">
        <v>282</v>
      </c>
      <c r="C251" s="284" t="s">
        <v>283</v>
      </c>
      <c r="D251" s="140"/>
      <c r="E251" s="141">
        <f>SUM(E252:E254)</f>
        <v>6</v>
      </c>
      <c r="F251" s="142"/>
      <c r="G251" s="143">
        <f>SUM(G252:G255)</f>
        <v>59900</v>
      </c>
      <c r="H251" s="141">
        <f>SUM(H252:H254)</f>
        <v>6</v>
      </c>
      <c r="I251" s="142"/>
      <c r="J251" s="143">
        <f>SUM(J252:J255)</f>
        <v>59900</v>
      </c>
      <c r="K251" s="141">
        <f>SUM(K252:K254)</f>
        <v>0</v>
      </c>
      <c r="L251" s="142"/>
      <c r="M251" s="143">
        <f>SUM(M252:M255)</f>
        <v>0</v>
      </c>
      <c r="N251" s="141">
        <f>SUM(N252:N254)</f>
        <v>0</v>
      </c>
      <c r="O251" s="142"/>
      <c r="P251" s="143">
        <f>SUM(P252:P255)</f>
        <v>0</v>
      </c>
      <c r="Q251" s="141">
        <f>SUM(Q252:Q254)</f>
        <v>0</v>
      </c>
      <c r="R251" s="142"/>
      <c r="S251" s="143">
        <f>SUM(S252:S255)</f>
        <v>0</v>
      </c>
      <c r="T251" s="141">
        <f>SUM(T252:T254)</f>
        <v>0</v>
      </c>
      <c r="U251" s="142"/>
      <c r="V251" s="285">
        <f t="shared" ref="V251:X251" si="401">SUM(V252:V255)</f>
        <v>0</v>
      </c>
      <c r="W251" s="286">
        <f t="shared" si="401"/>
        <v>59900</v>
      </c>
      <c r="X251" s="143">
        <f t="shared" si="401"/>
        <v>59900</v>
      </c>
      <c r="Y251" s="143">
        <f t="shared" ref="Y251:Y275" si="402">W251-X251</f>
        <v>0</v>
      </c>
      <c r="Z251" s="143">
        <f t="shared" ref="Z251:Z276" si="403">Y251/W251</f>
        <v>0</v>
      </c>
      <c r="AA251" s="145"/>
      <c r="AB251" s="117"/>
      <c r="AC251" s="117"/>
      <c r="AD251" s="117"/>
      <c r="AE251" s="117"/>
      <c r="AF251" s="117"/>
      <c r="AG251" s="117"/>
    </row>
    <row r="252" spans="1:33" ht="30" customHeight="1">
      <c r="A252" s="118" t="s">
        <v>77</v>
      </c>
      <c r="B252" s="119" t="s">
        <v>284</v>
      </c>
      <c r="C252" s="353" t="s">
        <v>285</v>
      </c>
      <c r="D252" s="345" t="s">
        <v>142</v>
      </c>
      <c r="E252" s="341">
        <v>4</v>
      </c>
      <c r="F252" s="342">
        <v>9950</v>
      </c>
      <c r="G252" s="343">
        <f t="shared" ref="G252:G253" si="404">E252*F252</f>
        <v>39800</v>
      </c>
      <c r="H252" s="341">
        <v>4</v>
      </c>
      <c r="I252" s="342">
        <v>9950</v>
      </c>
      <c r="J252" s="124">
        <f t="shared" ref="J252:J255" si="405">H252*I252</f>
        <v>39800</v>
      </c>
      <c r="K252" s="122"/>
      <c r="L252" s="123"/>
      <c r="M252" s="124">
        <f t="shared" ref="M252:M255" si="406">K252*L252</f>
        <v>0</v>
      </c>
      <c r="N252" s="122"/>
      <c r="O252" s="123"/>
      <c r="P252" s="124">
        <f t="shared" ref="P252:P255" si="407">N252*O252</f>
        <v>0</v>
      </c>
      <c r="Q252" s="122"/>
      <c r="R252" s="123"/>
      <c r="S252" s="124">
        <f t="shared" ref="S252:S255" si="408">Q252*R252</f>
        <v>0</v>
      </c>
      <c r="T252" s="122"/>
      <c r="U252" s="123"/>
      <c r="V252" s="228">
        <f t="shared" ref="V252:V255" si="409">T252*U252</f>
        <v>0</v>
      </c>
      <c r="W252" s="233">
        <f t="shared" ref="W252:W255" si="410">G252+M252+S252</f>
        <v>39800</v>
      </c>
      <c r="X252" s="126">
        <f t="shared" ref="X252:X255" si="411">J252+P252+V252</f>
        <v>39800</v>
      </c>
      <c r="Y252" s="126">
        <f t="shared" si="402"/>
        <v>0</v>
      </c>
      <c r="Z252" s="127">
        <f t="shared" si="403"/>
        <v>0</v>
      </c>
      <c r="AA252" s="128"/>
      <c r="AB252" s="130"/>
      <c r="AC252" s="130"/>
      <c r="AD252" s="130"/>
      <c r="AE252" s="130"/>
      <c r="AF252" s="130"/>
      <c r="AG252" s="130"/>
    </row>
    <row r="253" spans="1:33" ht="30" customHeight="1">
      <c r="A253" s="118" t="s">
        <v>77</v>
      </c>
      <c r="B253" s="119" t="s">
        <v>286</v>
      </c>
      <c r="C253" s="354" t="s">
        <v>287</v>
      </c>
      <c r="D253" s="345" t="s">
        <v>142</v>
      </c>
      <c r="E253" s="341">
        <v>2</v>
      </c>
      <c r="F253" s="342">
        <v>10050</v>
      </c>
      <c r="G253" s="343">
        <f t="shared" si="404"/>
        <v>20100</v>
      </c>
      <c r="H253" s="341">
        <v>2</v>
      </c>
      <c r="I253" s="342">
        <v>10050</v>
      </c>
      <c r="J253" s="124">
        <f t="shared" si="405"/>
        <v>20100</v>
      </c>
      <c r="K253" s="122"/>
      <c r="L253" s="123"/>
      <c r="M253" s="124">
        <f t="shared" si="406"/>
        <v>0</v>
      </c>
      <c r="N253" s="122"/>
      <c r="O253" s="123"/>
      <c r="P253" s="124">
        <f t="shared" si="407"/>
        <v>0</v>
      </c>
      <c r="Q253" s="122"/>
      <c r="R253" s="123"/>
      <c r="S253" s="124">
        <f t="shared" si="408"/>
        <v>0</v>
      </c>
      <c r="T253" s="122"/>
      <c r="U253" s="123"/>
      <c r="V253" s="228">
        <f t="shared" si="409"/>
        <v>0</v>
      </c>
      <c r="W253" s="233">
        <f t="shared" si="410"/>
        <v>20100</v>
      </c>
      <c r="X253" s="126">
        <f t="shared" si="411"/>
        <v>20100</v>
      </c>
      <c r="Y253" s="126">
        <f t="shared" si="402"/>
        <v>0</v>
      </c>
      <c r="Z253" s="127">
        <f t="shared" si="403"/>
        <v>0</v>
      </c>
      <c r="AA253" s="128"/>
      <c r="AB253" s="130"/>
      <c r="AC253" s="130"/>
      <c r="AD253" s="130"/>
      <c r="AE253" s="130"/>
      <c r="AF253" s="130"/>
      <c r="AG253" s="130"/>
    </row>
    <row r="254" spans="1:33" ht="30" customHeight="1">
      <c r="A254" s="118" t="s">
        <v>77</v>
      </c>
      <c r="B254" s="119" t="s">
        <v>288</v>
      </c>
      <c r="C254" s="287" t="s">
        <v>289</v>
      </c>
      <c r="D254" s="121" t="s">
        <v>142</v>
      </c>
      <c r="E254" s="122"/>
      <c r="F254" s="123"/>
      <c r="G254" s="124">
        <f t="shared" ref="G254:G255" si="412">E254*F254</f>
        <v>0</v>
      </c>
      <c r="H254" s="122"/>
      <c r="I254" s="123"/>
      <c r="J254" s="124">
        <f t="shared" si="405"/>
        <v>0</v>
      </c>
      <c r="K254" s="122"/>
      <c r="L254" s="123"/>
      <c r="M254" s="124">
        <f t="shared" si="406"/>
        <v>0</v>
      </c>
      <c r="N254" s="122"/>
      <c r="O254" s="123"/>
      <c r="P254" s="124">
        <f t="shared" si="407"/>
        <v>0</v>
      </c>
      <c r="Q254" s="122"/>
      <c r="R254" s="123"/>
      <c r="S254" s="124">
        <f t="shared" si="408"/>
        <v>0</v>
      </c>
      <c r="T254" s="122"/>
      <c r="U254" s="123"/>
      <c r="V254" s="228">
        <f t="shared" si="409"/>
        <v>0</v>
      </c>
      <c r="W254" s="233">
        <f t="shared" si="410"/>
        <v>0</v>
      </c>
      <c r="X254" s="126">
        <f t="shared" si="411"/>
        <v>0</v>
      </c>
      <c r="Y254" s="126">
        <f t="shared" si="402"/>
        <v>0</v>
      </c>
      <c r="Z254" s="127" t="e">
        <f t="shared" si="403"/>
        <v>#DIV/0!</v>
      </c>
      <c r="AA254" s="128"/>
      <c r="AB254" s="130"/>
      <c r="AC254" s="130"/>
      <c r="AD254" s="130"/>
      <c r="AE254" s="130"/>
      <c r="AF254" s="130"/>
      <c r="AG254" s="130"/>
    </row>
    <row r="255" spans="1:33" ht="30" customHeight="1">
      <c r="A255" s="146" t="s">
        <v>77</v>
      </c>
      <c r="B255" s="153" t="s">
        <v>290</v>
      </c>
      <c r="C255" s="287" t="s">
        <v>291</v>
      </c>
      <c r="D255" s="147"/>
      <c r="E255" s="148"/>
      <c r="F255" s="149">
        <v>0.22</v>
      </c>
      <c r="G255" s="150">
        <f t="shared" si="412"/>
        <v>0</v>
      </c>
      <c r="H255" s="148"/>
      <c r="I255" s="149">
        <v>0.22</v>
      </c>
      <c r="J255" s="150">
        <f t="shared" si="405"/>
        <v>0</v>
      </c>
      <c r="K255" s="148"/>
      <c r="L255" s="149">
        <v>0.22</v>
      </c>
      <c r="M255" s="150">
        <f t="shared" si="406"/>
        <v>0</v>
      </c>
      <c r="N255" s="148"/>
      <c r="O255" s="149">
        <v>0.22</v>
      </c>
      <c r="P255" s="150">
        <f t="shared" si="407"/>
        <v>0</v>
      </c>
      <c r="Q255" s="148"/>
      <c r="R255" s="149">
        <v>0.22</v>
      </c>
      <c r="S255" s="150">
        <f t="shared" si="408"/>
        <v>0</v>
      </c>
      <c r="T255" s="148"/>
      <c r="U255" s="149">
        <v>0.22</v>
      </c>
      <c r="V255" s="288">
        <f t="shared" si="409"/>
        <v>0</v>
      </c>
      <c r="W255" s="236">
        <f t="shared" si="410"/>
        <v>0</v>
      </c>
      <c r="X255" s="237">
        <f t="shared" si="411"/>
        <v>0</v>
      </c>
      <c r="Y255" s="237">
        <f t="shared" si="402"/>
        <v>0</v>
      </c>
      <c r="Z255" s="238" t="e">
        <f t="shared" si="403"/>
        <v>#DIV/0!</v>
      </c>
      <c r="AA255" s="151"/>
      <c r="AB255" s="130"/>
      <c r="AC255" s="130"/>
      <c r="AD255" s="130"/>
      <c r="AE255" s="130"/>
      <c r="AF255" s="130"/>
      <c r="AG255" s="130"/>
    </row>
    <row r="256" spans="1:33" ht="30" customHeight="1">
      <c r="A256" s="289" t="s">
        <v>74</v>
      </c>
      <c r="B256" s="290" t="s">
        <v>292</v>
      </c>
      <c r="C256" s="221" t="s">
        <v>293</v>
      </c>
      <c r="D256" s="110"/>
      <c r="E256" s="111">
        <f>SUM(E257:E259)</f>
        <v>0</v>
      </c>
      <c r="F256" s="112"/>
      <c r="G256" s="113">
        <f>SUM(G257:G260)</f>
        <v>0</v>
      </c>
      <c r="H256" s="111">
        <f>SUM(H257:H259)</f>
        <v>0</v>
      </c>
      <c r="I256" s="112"/>
      <c r="J256" s="113">
        <f>SUM(J257:J260)</f>
        <v>0</v>
      </c>
      <c r="K256" s="111">
        <f>SUM(K257:K259)</f>
        <v>0</v>
      </c>
      <c r="L256" s="112"/>
      <c r="M256" s="113">
        <f>SUM(M257:M260)</f>
        <v>0</v>
      </c>
      <c r="N256" s="111">
        <f>SUM(N257:N259)</f>
        <v>0</v>
      </c>
      <c r="O256" s="112"/>
      <c r="P256" s="113">
        <f>SUM(P257:P260)</f>
        <v>0</v>
      </c>
      <c r="Q256" s="111">
        <f>SUM(Q257:Q259)</f>
        <v>0</v>
      </c>
      <c r="R256" s="112"/>
      <c r="S256" s="113">
        <f>SUM(S257:S260)</f>
        <v>0</v>
      </c>
      <c r="T256" s="111">
        <f>SUM(T257:T259)</f>
        <v>0</v>
      </c>
      <c r="U256" s="112"/>
      <c r="V256" s="113">
        <f t="shared" ref="V256:X256" si="413">SUM(V257:V260)</f>
        <v>0</v>
      </c>
      <c r="W256" s="113">
        <f t="shared" si="413"/>
        <v>0</v>
      </c>
      <c r="X256" s="113">
        <f t="shared" si="413"/>
        <v>0</v>
      </c>
      <c r="Y256" s="113">
        <f t="shared" si="402"/>
        <v>0</v>
      </c>
      <c r="Z256" s="113" t="e">
        <f t="shared" si="403"/>
        <v>#DIV/0!</v>
      </c>
      <c r="AA256" s="113"/>
      <c r="AB256" s="117"/>
      <c r="AC256" s="117"/>
      <c r="AD256" s="117"/>
      <c r="AE256" s="117"/>
      <c r="AF256" s="117"/>
      <c r="AG256" s="117"/>
    </row>
    <row r="257" spans="1:33" ht="30" customHeight="1">
      <c r="A257" s="118" t="s">
        <v>77</v>
      </c>
      <c r="B257" s="119" t="s">
        <v>294</v>
      </c>
      <c r="C257" s="325" t="s">
        <v>325</v>
      </c>
      <c r="D257" s="329" t="s">
        <v>142</v>
      </c>
      <c r="E257" s="122"/>
      <c r="F257" s="123"/>
      <c r="G257" s="124">
        <f t="shared" ref="G257:G260" si="414">E257*F257</f>
        <v>0</v>
      </c>
      <c r="H257" s="122"/>
      <c r="I257" s="123"/>
      <c r="J257" s="124">
        <f t="shared" ref="J257:J260" si="415">H257*I257</f>
        <v>0</v>
      </c>
      <c r="K257" s="122"/>
      <c r="L257" s="123"/>
      <c r="M257" s="124">
        <f t="shared" ref="M257:M260" si="416">K257*L257</f>
        <v>0</v>
      </c>
      <c r="N257" s="122"/>
      <c r="O257" s="123"/>
      <c r="P257" s="124">
        <f t="shared" ref="P257:P260" si="417">N257*O257</f>
        <v>0</v>
      </c>
      <c r="Q257" s="122"/>
      <c r="R257" s="123"/>
      <c r="S257" s="124">
        <f t="shared" ref="S257:S260" si="418">Q257*R257</f>
        <v>0</v>
      </c>
      <c r="T257" s="122"/>
      <c r="U257" s="123"/>
      <c r="V257" s="124">
        <f t="shared" ref="V257:V260" si="419">T257*U257</f>
        <v>0</v>
      </c>
      <c r="W257" s="125">
        <f t="shared" ref="W257:W260" si="420">G257+M257+S257</f>
        <v>0</v>
      </c>
      <c r="X257" s="126">
        <f t="shared" ref="X257:X260" si="421">J257+P257+V257</f>
        <v>0</v>
      </c>
      <c r="Y257" s="126">
        <f t="shared" si="402"/>
        <v>0</v>
      </c>
      <c r="Z257" s="127" t="e">
        <f t="shared" si="403"/>
        <v>#DIV/0!</v>
      </c>
      <c r="AA257" s="128"/>
      <c r="AB257" s="130"/>
      <c r="AC257" s="130"/>
      <c r="AD257" s="130"/>
      <c r="AE257" s="130"/>
      <c r="AF257" s="130"/>
      <c r="AG257" s="130"/>
    </row>
    <row r="258" spans="1:33" ht="30" customHeight="1">
      <c r="A258" s="118" t="s">
        <v>77</v>
      </c>
      <c r="B258" s="119" t="s">
        <v>295</v>
      </c>
      <c r="C258" s="325" t="s">
        <v>326</v>
      </c>
      <c r="D258" s="329" t="s">
        <v>142</v>
      </c>
      <c r="E258" s="122"/>
      <c r="F258" s="123"/>
      <c r="G258" s="124">
        <f t="shared" si="414"/>
        <v>0</v>
      </c>
      <c r="H258" s="122"/>
      <c r="I258" s="123"/>
      <c r="J258" s="124">
        <f t="shared" si="415"/>
        <v>0</v>
      </c>
      <c r="K258" s="122"/>
      <c r="L258" s="123"/>
      <c r="M258" s="124">
        <f t="shared" si="416"/>
        <v>0</v>
      </c>
      <c r="N258" s="122"/>
      <c r="O258" s="123"/>
      <c r="P258" s="124">
        <f t="shared" si="417"/>
        <v>0</v>
      </c>
      <c r="Q258" s="122"/>
      <c r="R258" s="123"/>
      <c r="S258" s="124">
        <f t="shared" si="418"/>
        <v>0</v>
      </c>
      <c r="T258" s="122"/>
      <c r="U258" s="123"/>
      <c r="V258" s="124">
        <f t="shared" si="419"/>
        <v>0</v>
      </c>
      <c r="W258" s="125">
        <f t="shared" si="420"/>
        <v>0</v>
      </c>
      <c r="X258" s="126">
        <f t="shared" si="421"/>
        <v>0</v>
      </c>
      <c r="Y258" s="126">
        <f t="shared" si="402"/>
        <v>0</v>
      </c>
      <c r="Z258" s="127" t="e">
        <f t="shared" si="403"/>
        <v>#DIV/0!</v>
      </c>
      <c r="AA258" s="128"/>
      <c r="AB258" s="130"/>
      <c r="AC258" s="130"/>
      <c r="AD258" s="130"/>
      <c r="AE258" s="130"/>
      <c r="AF258" s="130"/>
      <c r="AG258" s="130"/>
    </row>
    <row r="259" spans="1:33" ht="30" customHeight="1">
      <c r="A259" s="131" t="s">
        <v>77</v>
      </c>
      <c r="B259" s="132" t="s">
        <v>296</v>
      </c>
      <c r="C259" s="325" t="s">
        <v>327</v>
      </c>
      <c r="D259" s="330" t="s">
        <v>142</v>
      </c>
      <c r="E259" s="134"/>
      <c r="F259" s="135"/>
      <c r="G259" s="136">
        <f t="shared" si="414"/>
        <v>0</v>
      </c>
      <c r="H259" s="134"/>
      <c r="I259" s="135"/>
      <c r="J259" s="136">
        <f t="shared" si="415"/>
        <v>0</v>
      </c>
      <c r="K259" s="134"/>
      <c r="L259" s="135"/>
      <c r="M259" s="136">
        <f t="shared" si="416"/>
        <v>0</v>
      </c>
      <c r="N259" s="134"/>
      <c r="O259" s="135"/>
      <c r="P259" s="136">
        <f t="shared" si="417"/>
        <v>0</v>
      </c>
      <c r="Q259" s="134"/>
      <c r="R259" s="135"/>
      <c r="S259" s="136">
        <f t="shared" si="418"/>
        <v>0</v>
      </c>
      <c r="T259" s="134"/>
      <c r="U259" s="135"/>
      <c r="V259" s="136">
        <f t="shared" si="419"/>
        <v>0</v>
      </c>
      <c r="W259" s="137">
        <f t="shared" si="420"/>
        <v>0</v>
      </c>
      <c r="X259" s="126">
        <f t="shared" si="421"/>
        <v>0</v>
      </c>
      <c r="Y259" s="126">
        <f t="shared" si="402"/>
        <v>0</v>
      </c>
      <c r="Z259" s="127" t="e">
        <f t="shared" si="403"/>
        <v>#DIV/0!</v>
      </c>
      <c r="AA259" s="138"/>
      <c r="AB259" s="130"/>
      <c r="AC259" s="130"/>
      <c r="AD259" s="130"/>
      <c r="AE259" s="130"/>
      <c r="AF259" s="130"/>
      <c r="AG259" s="130"/>
    </row>
    <row r="260" spans="1:33" ht="30" customHeight="1">
      <c r="A260" s="131" t="s">
        <v>77</v>
      </c>
      <c r="B260" s="132" t="s">
        <v>297</v>
      </c>
      <c r="C260" s="187" t="s">
        <v>298</v>
      </c>
      <c r="D260" s="147"/>
      <c r="E260" s="134"/>
      <c r="F260" s="135">
        <v>0.22</v>
      </c>
      <c r="G260" s="136">
        <f t="shared" si="414"/>
        <v>0</v>
      </c>
      <c r="H260" s="134"/>
      <c r="I260" s="135">
        <v>0.22</v>
      </c>
      <c r="J260" s="136">
        <f t="shared" si="415"/>
        <v>0</v>
      </c>
      <c r="K260" s="134"/>
      <c r="L260" s="135">
        <v>0.22</v>
      </c>
      <c r="M260" s="136">
        <f t="shared" si="416"/>
        <v>0</v>
      </c>
      <c r="N260" s="134"/>
      <c r="O260" s="135">
        <v>0.22</v>
      </c>
      <c r="P260" s="136">
        <f t="shared" si="417"/>
        <v>0</v>
      </c>
      <c r="Q260" s="134"/>
      <c r="R260" s="135">
        <v>0.22</v>
      </c>
      <c r="S260" s="136">
        <f t="shared" si="418"/>
        <v>0</v>
      </c>
      <c r="T260" s="134"/>
      <c r="U260" s="135">
        <v>0.22</v>
      </c>
      <c r="V260" s="136">
        <f t="shared" si="419"/>
        <v>0</v>
      </c>
      <c r="W260" s="137">
        <f t="shared" si="420"/>
        <v>0</v>
      </c>
      <c r="X260" s="126">
        <f t="shared" si="421"/>
        <v>0</v>
      </c>
      <c r="Y260" s="126">
        <f t="shared" si="402"/>
        <v>0</v>
      </c>
      <c r="Z260" s="127" t="e">
        <f t="shared" si="403"/>
        <v>#DIV/0!</v>
      </c>
      <c r="AA260" s="151"/>
      <c r="AB260" s="130"/>
      <c r="AC260" s="130"/>
      <c r="AD260" s="130"/>
      <c r="AE260" s="130"/>
      <c r="AF260" s="130"/>
      <c r="AG260" s="130"/>
    </row>
    <row r="261" spans="1:33" ht="30" customHeight="1">
      <c r="A261" s="107" t="s">
        <v>74</v>
      </c>
      <c r="B261" s="154" t="s">
        <v>299</v>
      </c>
      <c r="C261" s="221" t="s">
        <v>300</v>
      </c>
      <c r="D261" s="140"/>
      <c r="E261" s="141">
        <f>SUM(E262:E264)</f>
        <v>0</v>
      </c>
      <c r="F261" s="142"/>
      <c r="G261" s="143">
        <f t="shared" ref="G261:H261" si="422">SUM(G262:G264)</f>
        <v>0</v>
      </c>
      <c r="H261" s="141">
        <f t="shared" si="422"/>
        <v>0</v>
      </c>
      <c r="I261" s="142"/>
      <c r="J261" s="143">
        <f t="shared" ref="J261:K261" si="423">SUM(J262:J264)</f>
        <v>0</v>
      </c>
      <c r="K261" s="141">
        <f t="shared" si="423"/>
        <v>0</v>
      </c>
      <c r="L261" s="142"/>
      <c r="M261" s="143">
        <f t="shared" ref="M261:N261" si="424">SUM(M262:M264)</f>
        <v>0</v>
      </c>
      <c r="N261" s="141">
        <f t="shared" si="424"/>
        <v>0</v>
      </c>
      <c r="O261" s="142"/>
      <c r="P261" s="143">
        <f t="shared" ref="P261:Q261" si="425">SUM(P262:P264)</f>
        <v>0</v>
      </c>
      <c r="Q261" s="141">
        <f t="shared" si="425"/>
        <v>0</v>
      </c>
      <c r="R261" s="142"/>
      <c r="S261" s="143">
        <f t="shared" ref="S261:T261" si="426">SUM(S262:S264)</f>
        <v>0</v>
      </c>
      <c r="T261" s="141">
        <f t="shared" si="426"/>
        <v>0</v>
      </c>
      <c r="U261" s="142"/>
      <c r="V261" s="143">
        <f t="shared" ref="V261:X261" si="427">SUM(V262:V264)</f>
        <v>0</v>
      </c>
      <c r="W261" s="143">
        <f t="shared" si="427"/>
        <v>0</v>
      </c>
      <c r="X261" s="143">
        <f t="shared" si="427"/>
        <v>0</v>
      </c>
      <c r="Y261" s="143">
        <f t="shared" si="402"/>
        <v>0</v>
      </c>
      <c r="Z261" s="143" t="e">
        <f t="shared" si="403"/>
        <v>#DIV/0!</v>
      </c>
      <c r="AA261" s="291"/>
      <c r="AB261" s="117"/>
      <c r="AC261" s="117"/>
      <c r="AD261" s="117"/>
      <c r="AE261" s="117"/>
      <c r="AF261" s="117"/>
      <c r="AG261" s="117"/>
    </row>
    <row r="262" spans="1:33" ht="30" customHeight="1">
      <c r="A262" s="118" t="s">
        <v>77</v>
      </c>
      <c r="B262" s="119" t="s">
        <v>301</v>
      </c>
      <c r="C262" s="186" t="s">
        <v>302</v>
      </c>
      <c r="D262" s="121"/>
      <c r="E262" s="122"/>
      <c r="F262" s="123"/>
      <c r="G262" s="124">
        <f t="shared" ref="G262:G264" si="428">E262*F262</f>
        <v>0</v>
      </c>
      <c r="H262" s="122"/>
      <c r="I262" s="123"/>
      <c r="J262" s="124">
        <f t="shared" ref="J262:J274" si="429">H262*I262</f>
        <v>0</v>
      </c>
      <c r="K262" s="122"/>
      <c r="L262" s="123"/>
      <c r="M262" s="124">
        <f t="shared" ref="M262:M264" si="430">K262*L262</f>
        <v>0</v>
      </c>
      <c r="N262" s="122"/>
      <c r="O262" s="123"/>
      <c r="P262" s="124">
        <f t="shared" ref="P262:P264" si="431">N262*O262</f>
        <v>0</v>
      </c>
      <c r="Q262" s="122"/>
      <c r="R262" s="123"/>
      <c r="S262" s="124">
        <f t="shared" ref="S262:S264" si="432">Q262*R262</f>
        <v>0</v>
      </c>
      <c r="T262" s="122"/>
      <c r="U262" s="123"/>
      <c r="V262" s="124">
        <f t="shared" ref="V262:V264" si="433">T262*U262</f>
        <v>0</v>
      </c>
      <c r="W262" s="125">
        <f t="shared" ref="W262:W264" si="434">G262+M262+S262</f>
        <v>0</v>
      </c>
      <c r="X262" s="126">
        <f t="shared" ref="X262:X264" si="435">J262+P262+V262</f>
        <v>0</v>
      </c>
      <c r="Y262" s="126">
        <f t="shared" si="402"/>
        <v>0</v>
      </c>
      <c r="Z262" s="127" t="e">
        <f t="shared" si="403"/>
        <v>#DIV/0!</v>
      </c>
      <c r="AA262" s="280"/>
      <c r="AB262" s="130"/>
      <c r="AC262" s="130"/>
      <c r="AD262" s="130"/>
      <c r="AE262" s="130"/>
      <c r="AF262" s="130"/>
      <c r="AG262" s="130"/>
    </row>
    <row r="263" spans="1:33" ht="30" customHeight="1">
      <c r="A263" s="118" t="s">
        <v>77</v>
      </c>
      <c r="B263" s="119" t="s">
        <v>303</v>
      </c>
      <c r="C263" s="186" t="s">
        <v>302</v>
      </c>
      <c r="D263" s="121"/>
      <c r="E263" s="122"/>
      <c r="F263" s="123"/>
      <c r="G263" s="124">
        <f t="shared" si="428"/>
        <v>0</v>
      </c>
      <c r="H263" s="122"/>
      <c r="I263" s="123"/>
      <c r="J263" s="124">
        <f t="shared" si="429"/>
        <v>0</v>
      </c>
      <c r="K263" s="122"/>
      <c r="L263" s="123"/>
      <c r="M263" s="124">
        <f t="shared" si="430"/>
        <v>0</v>
      </c>
      <c r="N263" s="122"/>
      <c r="O263" s="123"/>
      <c r="P263" s="124">
        <f t="shared" si="431"/>
        <v>0</v>
      </c>
      <c r="Q263" s="122"/>
      <c r="R263" s="123"/>
      <c r="S263" s="124">
        <f t="shared" si="432"/>
        <v>0</v>
      </c>
      <c r="T263" s="122"/>
      <c r="U263" s="123"/>
      <c r="V263" s="124">
        <f t="shared" si="433"/>
        <v>0</v>
      </c>
      <c r="W263" s="125">
        <f t="shared" si="434"/>
        <v>0</v>
      </c>
      <c r="X263" s="126">
        <f t="shared" si="435"/>
        <v>0</v>
      </c>
      <c r="Y263" s="126">
        <f t="shared" si="402"/>
        <v>0</v>
      </c>
      <c r="Z263" s="127" t="e">
        <f t="shared" si="403"/>
        <v>#DIV/0!</v>
      </c>
      <c r="AA263" s="280"/>
      <c r="AB263" s="130"/>
      <c r="AC263" s="130"/>
      <c r="AD263" s="130"/>
      <c r="AE263" s="130"/>
      <c r="AF263" s="130"/>
      <c r="AG263" s="130"/>
    </row>
    <row r="264" spans="1:33" ht="30" customHeight="1">
      <c r="A264" s="131" t="s">
        <v>77</v>
      </c>
      <c r="B264" s="132" t="s">
        <v>304</v>
      </c>
      <c r="C264" s="162" t="s">
        <v>302</v>
      </c>
      <c r="D264" s="133"/>
      <c r="E264" s="134"/>
      <c r="F264" s="135"/>
      <c r="G264" s="136">
        <f t="shared" si="428"/>
        <v>0</v>
      </c>
      <c r="H264" s="134"/>
      <c r="I264" s="135"/>
      <c r="J264" s="136">
        <f t="shared" si="429"/>
        <v>0</v>
      </c>
      <c r="K264" s="134"/>
      <c r="L264" s="135"/>
      <c r="M264" s="136">
        <f t="shared" si="430"/>
        <v>0</v>
      </c>
      <c r="N264" s="134"/>
      <c r="O264" s="135"/>
      <c r="P264" s="136">
        <f t="shared" si="431"/>
        <v>0</v>
      </c>
      <c r="Q264" s="134"/>
      <c r="R264" s="135"/>
      <c r="S264" s="136">
        <f t="shared" si="432"/>
        <v>0</v>
      </c>
      <c r="T264" s="134"/>
      <c r="U264" s="135"/>
      <c r="V264" s="136">
        <f t="shared" si="433"/>
        <v>0</v>
      </c>
      <c r="W264" s="137">
        <f t="shared" si="434"/>
        <v>0</v>
      </c>
      <c r="X264" s="126">
        <f t="shared" si="435"/>
        <v>0</v>
      </c>
      <c r="Y264" s="126">
        <f t="shared" si="402"/>
        <v>0</v>
      </c>
      <c r="Z264" s="127" t="e">
        <f t="shared" si="403"/>
        <v>#DIV/0!</v>
      </c>
      <c r="AA264" s="281"/>
      <c r="AB264" s="130"/>
      <c r="AC264" s="130"/>
      <c r="AD264" s="130"/>
      <c r="AE264" s="130"/>
      <c r="AF264" s="130"/>
      <c r="AG264" s="130"/>
    </row>
    <row r="265" spans="1:33" ht="30" customHeight="1">
      <c r="A265" s="107" t="s">
        <v>74</v>
      </c>
      <c r="B265" s="154" t="s">
        <v>305</v>
      </c>
      <c r="C265" s="292" t="s">
        <v>281</v>
      </c>
      <c r="D265" s="140"/>
      <c r="E265" s="141">
        <f>SUM(E266:E273)</f>
        <v>58</v>
      </c>
      <c r="F265" s="142"/>
      <c r="G265" s="143">
        <f>SUM(G266:G274)</f>
        <v>51375</v>
      </c>
      <c r="H265" s="141">
        <f>SUM(H266:H273)</f>
        <v>36</v>
      </c>
      <c r="I265" s="142"/>
      <c r="J265" s="143">
        <f>SUM(J266:J274)</f>
        <v>51210</v>
      </c>
      <c r="K265" s="141">
        <f>SUM(K266:K273)</f>
        <v>0</v>
      </c>
      <c r="L265" s="142"/>
      <c r="M265" s="143">
        <f>SUM(M266:M274)</f>
        <v>0</v>
      </c>
      <c r="N265" s="141">
        <f>SUM(N266:N273)</f>
        <v>0</v>
      </c>
      <c r="O265" s="142"/>
      <c r="P265" s="143">
        <f>SUM(P266:P274)</f>
        <v>0</v>
      </c>
      <c r="Q265" s="141">
        <f>SUM(Q266:Q273)</f>
        <v>0</v>
      </c>
      <c r="R265" s="142"/>
      <c r="S265" s="143">
        <f>SUM(S266:S274)</f>
        <v>0</v>
      </c>
      <c r="T265" s="141">
        <f>SUM(T266:T273)</f>
        <v>0</v>
      </c>
      <c r="U265" s="142"/>
      <c r="V265" s="143">
        <f>SUM(V266:V274)</f>
        <v>0</v>
      </c>
      <c r="W265" s="143">
        <f>SUM(W266:W274)</f>
        <v>51375</v>
      </c>
      <c r="X265" s="143">
        <f>SUM(X266:X274)</f>
        <v>51210</v>
      </c>
      <c r="Y265" s="143">
        <f t="shared" si="402"/>
        <v>165</v>
      </c>
      <c r="Z265" s="143">
        <f t="shared" si="403"/>
        <v>3.2116788321167882E-3</v>
      </c>
      <c r="AA265" s="291"/>
      <c r="AB265" s="117"/>
      <c r="AC265" s="117"/>
      <c r="AD265" s="117"/>
      <c r="AE265" s="117"/>
      <c r="AF265" s="117"/>
      <c r="AG265" s="117"/>
    </row>
    <row r="266" spans="1:33" ht="30" customHeight="1">
      <c r="A266" s="118" t="s">
        <v>77</v>
      </c>
      <c r="B266" s="119" t="s">
        <v>306</v>
      </c>
      <c r="C266" s="186" t="s">
        <v>307</v>
      </c>
      <c r="D266" s="121"/>
      <c r="E266" s="122"/>
      <c r="F266" s="123"/>
      <c r="G266" s="124">
        <f t="shared" ref="G266:G273" si="436">E266*F266</f>
        <v>0</v>
      </c>
      <c r="H266" s="122"/>
      <c r="I266" s="123"/>
      <c r="J266" s="136">
        <f t="shared" si="429"/>
        <v>0</v>
      </c>
      <c r="K266" s="122"/>
      <c r="L266" s="123"/>
      <c r="M266" s="124">
        <f t="shared" ref="M266:M274" si="437">K266*L266</f>
        <v>0</v>
      </c>
      <c r="N266" s="122"/>
      <c r="O266" s="123"/>
      <c r="P266" s="124">
        <f t="shared" ref="P266:P274" si="438">N266*O266</f>
        <v>0</v>
      </c>
      <c r="Q266" s="122"/>
      <c r="R266" s="123"/>
      <c r="S266" s="124">
        <f t="shared" ref="S266:S274" si="439">Q266*R266</f>
        <v>0</v>
      </c>
      <c r="T266" s="122"/>
      <c r="U266" s="123"/>
      <c r="V266" s="124">
        <f t="shared" ref="V266:V274" si="440">T266*U266</f>
        <v>0</v>
      </c>
      <c r="W266" s="125">
        <f t="shared" ref="W266:W274" si="441">G266+M266+S266</f>
        <v>0</v>
      </c>
      <c r="X266" s="126">
        <f t="shared" ref="X266:X274" si="442">J266+P266+V266</f>
        <v>0</v>
      </c>
      <c r="Y266" s="126">
        <f t="shared" si="402"/>
        <v>0</v>
      </c>
      <c r="Z266" s="127" t="e">
        <f t="shared" si="403"/>
        <v>#DIV/0!</v>
      </c>
      <c r="AA266" s="280"/>
      <c r="AB266" s="130"/>
      <c r="AC266" s="130"/>
      <c r="AD266" s="130"/>
      <c r="AE266" s="130"/>
      <c r="AF266" s="130"/>
      <c r="AG266" s="130"/>
    </row>
    <row r="267" spans="1:33" ht="30" customHeight="1">
      <c r="A267" s="118" t="s">
        <v>77</v>
      </c>
      <c r="B267" s="119" t="s">
        <v>308</v>
      </c>
      <c r="C267" s="186" t="s">
        <v>309</v>
      </c>
      <c r="D267" s="121" t="s">
        <v>142</v>
      </c>
      <c r="E267" s="122">
        <v>50</v>
      </c>
      <c r="F267" s="123">
        <v>5</v>
      </c>
      <c r="G267" s="124">
        <f t="shared" si="436"/>
        <v>250</v>
      </c>
      <c r="H267" s="122">
        <v>27</v>
      </c>
      <c r="I267" s="123">
        <v>5</v>
      </c>
      <c r="J267" s="136">
        <f t="shared" si="429"/>
        <v>135</v>
      </c>
      <c r="K267" s="122"/>
      <c r="L267" s="123"/>
      <c r="M267" s="124">
        <f t="shared" si="437"/>
        <v>0</v>
      </c>
      <c r="N267" s="122"/>
      <c r="O267" s="123"/>
      <c r="P267" s="124">
        <f t="shared" si="438"/>
        <v>0</v>
      </c>
      <c r="Q267" s="122"/>
      <c r="R267" s="123"/>
      <c r="S267" s="124">
        <f t="shared" si="439"/>
        <v>0</v>
      </c>
      <c r="T267" s="122"/>
      <c r="U267" s="123"/>
      <c r="V267" s="124">
        <f t="shared" si="440"/>
        <v>0</v>
      </c>
      <c r="W267" s="137">
        <f t="shared" si="441"/>
        <v>250</v>
      </c>
      <c r="X267" s="126">
        <f t="shared" si="442"/>
        <v>135</v>
      </c>
      <c r="Y267" s="126">
        <f t="shared" si="402"/>
        <v>115</v>
      </c>
      <c r="Z267" s="127">
        <f t="shared" si="403"/>
        <v>0.46</v>
      </c>
      <c r="AA267" s="280"/>
      <c r="AB267" s="130"/>
      <c r="AC267" s="130"/>
      <c r="AD267" s="130"/>
      <c r="AE267" s="130"/>
      <c r="AF267" s="130"/>
      <c r="AG267" s="130"/>
    </row>
    <row r="268" spans="1:33" ht="30" customHeight="1">
      <c r="A268" s="118" t="s">
        <v>77</v>
      </c>
      <c r="B268" s="119" t="s">
        <v>310</v>
      </c>
      <c r="C268" s="186" t="s">
        <v>311</v>
      </c>
      <c r="D268" s="121" t="s">
        <v>80</v>
      </c>
      <c r="E268" s="122">
        <v>4</v>
      </c>
      <c r="F268" s="123">
        <v>200</v>
      </c>
      <c r="G268" s="124">
        <f t="shared" si="436"/>
        <v>800</v>
      </c>
      <c r="H268" s="122">
        <v>5</v>
      </c>
      <c r="I268" s="123">
        <v>150</v>
      </c>
      <c r="J268" s="136">
        <f t="shared" si="429"/>
        <v>750</v>
      </c>
      <c r="K268" s="122"/>
      <c r="L268" s="123"/>
      <c r="M268" s="124">
        <f t="shared" si="437"/>
        <v>0</v>
      </c>
      <c r="N268" s="122"/>
      <c r="O268" s="123"/>
      <c r="P268" s="124">
        <f t="shared" si="438"/>
        <v>0</v>
      </c>
      <c r="Q268" s="122"/>
      <c r="R268" s="123"/>
      <c r="S268" s="124">
        <f t="shared" si="439"/>
        <v>0</v>
      </c>
      <c r="T268" s="122"/>
      <c r="U268" s="123"/>
      <c r="V268" s="124">
        <f t="shared" si="440"/>
        <v>0</v>
      </c>
      <c r="W268" s="137">
        <f t="shared" si="441"/>
        <v>800</v>
      </c>
      <c r="X268" s="126">
        <f t="shared" si="442"/>
        <v>750</v>
      </c>
      <c r="Y268" s="126">
        <f t="shared" si="402"/>
        <v>50</v>
      </c>
      <c r="Z268" s="127">
        <f t="shared" si="403"/>
        <v>6.25E-2</v>
      </c>
      <c r="AA268" s="280"/>
      <c r="AB268" s="130"/>
      <c r="AC268" s="130"/>
      <c r="AD268" s="130"/>
      <c r="AE268" s="130"/>
      <c r="AF268" s="130"/>
      <c r="AG268" s="130"/>
    </row>
    <row r="269" spans="1:33" ht="30" customHeight="1">
      <c r="A269" s="118" t="s">
        <v>77</v>
      </c>
      <c r="B269" s="119" t="s">
        <v>312</v>
      </c>
      <c r="C269" s="186" t="s">
        <v>313</v>
      </c>
      <c r="D269" s="121"/>
      <c r="E269" s="122"/>
      <c r="F269" s="123"/>
      <c r="G269" s="124">
        <f t="shared" si="436"/>
        <v>0</v>
      </c>
      <c r="H269" s="122"/>
      <c r="I269" s="123"/>
      <c r="J269" s="136">
        <f t="shared" si="429"/>
        <v>0</v>
      </c>
      <c r="K269" s="122"/>
      <c r="L269" s="123"/>
      <c r="M269" s="124">
        <f t="shared" si="437"/>
        <v>0</v>
      </c>
      <c r="N269" s="122"/>
      <c r="O269" s="123"/>
      <c r="P269" s="124">
        <f t="shared" si="438"/>
        <v>0</v>
      </c>
      <c r="Q269" s="122"/>
      <c r="R269" s="123"/>
      <c r="S269" s="124">
        <f t="shared" si="439"/>
        <v>0</v>
      </c>
      <c r="T269" s="122"/>
      <c r="U269" s="123"/>
      <c r="V269" s="124">
        <f t="shared" si="440"/>
        <v>0</v>
      </c>
      <c r="W269" s="137">
        <f t="shared" si="441"/>
        <v>0</v>
      </c>
      <c r="X269" s="126">
        <f t="shared" si="442"/>
        <v>0</v>
      </c>
      <c r="Y269" s="126">
        <f t="shared" si="402"/>
        <v>0</v>
      </c>
      <c r="Z269" s="127" t="e">
        <f t="shared" si="403"/>
        <v>#DIV/0!</v>
      </c>
      <c r="AA269" s="280"/>
      <c r="AB269" s="130"/>
      <c r="AC269" s="130"/>
      <c r="AD269" s="130"/>
      <c r="AE269" s="130"/>
      <c r="AF269" s="130"/>
      <c r="AG269" s="130"/>
    </row>
    <row r="270" spans="1:33" ht="30" customHeight="1">
      <c r="A270" s="118" t="s">
        <v>77</v>
      </c>
      <c r="B270" s="119" t="s">
        <v>314</v>
      </c>
      <c r="C270" s="337" t="s">
        <v>520</v>
      </c>
      <c r="D270" s="347" t="s">
        <v>142</v>
      </c>
      <c r="E270" s="348">
        <v>1</v>
      </c>
      <c r="F270" s="349">
        <v>5040</v>
      </c>
      <c r="G270" s="350">
        <f t="shared" si="436"/>
        <v>5040</v>
      </c>
      <c r="H270" s="348">
        <v>1</v>
      </c>
      <c r="I270" s="349">
        <v>5040</v>
      </c>
      <c r="J270" s="350">
        <f t="shared" si="429"/>
        <v>5040</v>
      </c>
      <c r="K270" s="122"/>
      <c r="L270" s="123"/>
      <c r="M270" s="124">
        <f t="shared" si="437"/>
        <v>0</v>
      </c>
      <c r="N270" s="122"/>
      <c r="O270" s="123"/>
      <c r="P270" s="124">
        <f t="shared" si="438"/>
        <v>0</v>
      </c>
      <c r="Q270" s="122"/>
      <c r="R270" s="123"/>
      <c r="S270" s="124">
        <f t="shared" si="439"/>
        <v>0</v>
      </c>
      <c r="T270" s="122"/>
      <c r="U270" s="123"/>
      <c r="V270" s="124">
        <f t="shared" si="440"/>
        <v>0</v>
      </c>
      <c r="W270" s="137">
        <f t="shared" si="441"/>
        <v>5040</v>
      </c>
      <c r="X270" s="126">
        <f t="shared" si="442"/>
        <v>5040</v>
      </c>
      <c r="Y270" s="126">
        <f t="shared" si="402"/>
        <v>0</v>
      </c>
      <c r="Z270" s="127">
        <f t="shared" si="403"/>
        <v>0</v>
      </c>
      <c r="AA270" s="280"/>
      <c r="AB270" s="129"/>
      <c r="AC270" s="130"/>
      <c r="AD270" s="130"/>
      <c r="AE270" s="130"/>
      <c r="AF270" s="130"/>
      <c r="AG270" s="130"/>
    </row>
    <row r="271" spans="1:33" ht="30" customHeight="1">
      <c r="A271" s="118" t="s">
        <v>77</v>
      </c>
      <c r="B271" s="119" t="s">
        <v>315</v>
      </c>
      <c r="C271" s="337" t="s">
        <v>521</v>
      </c>
      <c r="D271" s="347" t="s">
        <v>142</v>
      </c>
      <c r="E271" s="348">
        <v>1</v>
      </c>
      <c r="F271" s="349">
        <v>1785</v>
      </c>
      <c r="G271" s="350">
        <f t="shared" si="436"/>
        <v>1785</v>
      </c>
      <c r="H271" s="348">
        <v>1</v>
      </c>
      <c r="I271" s="349">
        <v>1785</v>
      </c>
      <c r="J271" s="350">
        <f t="shared" si="429"/>
        <v>1785</v>
      </c>
      <c r="K271" s="122"/>
      <c r="L271" s="123"/>
      <c r="M271" s="124">
        <f t="shared" si="437"/>
        <v>0</v>
      </c>
      <c r="N271" s="122"/>
      <c r="O271" s="123"/>
      <c r="P271" s="124">
        <f t="shared" si="438"/>
        <v>0</v>
      </c>
      <c r="Q271" s="122"/>
      <c r="R271" s="123"/>
      <c r="S271" s="124">
        <f t="shared" si="439"/>
        <v>0</v>
      </c>
      <c r="T271" s="122"/>
      <c r="U271" s="123"/>
      <c r="V271" s="124">
        <f t="shared" si="440"/>
        <v>0</v>
      </c>
      <c r="W271" s="137">
        <f t="shared" si="441"/>
        <v>1785</v>
      </c>
      <c r="X271" s="126">
        <f t="shared" si="442"/>
        <v>1785</v>
      </c>
      <c r="Y271" s="126">
        <f t="shared" si="402"/>
        <v>0</v>
      </c>
      <c r="Z271" s="127">
        <f t="shared" si="403"/>
        <v>0</v>
      </c>
      <c r="AA271" s="280"/>
      <c r="AB271" s="130"/>
      <c r="AC271" s="130"/>
      <c r="AD271" s="130"/>
      <c r="AE271" s="130"/>
      <c r="AF271" s="130"/>
      <c r="AG271" s="130"/>
    </row>
    <row r="272" spans="1:33" ht="30" customHeight="1">
      <c r="A272" s="118" t="s">
        <v>77</v>
      </c>
      <c r="B272" s="331" t="s">
        <v>316</v>
      </c>
      <c r="C272" s="337" t="s">
        <v>522</v>
      </c>
      <c r="D272" s="347" t="s">
        <v>142</v>
      </c>
      <c r="E272" s="348">
        <v>1</v>
      </c>
      <c r="F272" s="349">
        <v>31500</v>
      </c>
      <c r="G272" s="350">
        <f t="shared" si="436"/>
        <v>31500</v>
      </c>
      <c r="H272" s="348">
        <v>1</v>
      </c>
      <c r="I272" s="349">
        <v>31500</v>
      </c>
      <c r="J272" s="350">
        <f t="shared" si="429"/>
        <v>31500</v>
      </c>
      <c r="K272" s="134"/>
      <c r="L272" s="135"/>
      <c r="M272" s="124">
        <f t="shared" si="437"/>
        <v>0</v>
      </c>
      <c r="N272" s="134"/>
      <c r="O272" s="135"/>
      <c r="P272" s="124">
        <f t="shared" si="438"/>
        <v>0</v>
      </c>
      <c r="Q272" s="134"/>
      <c r="R272" s="135"/>
      <c r="S272" s="124">
        <f t="shared" si="439"/>
        <v>0</v>
      </c>
      <c r="T272" s="134"/>
      <c r="U272" s="135"/>
      <c r="V272" s="124">
        <f t="shared" si="440"/>
        <v>0</v>
      </c>
      <c r="W272" s="137">
        <f t="shared" si="441"/>
        <v>31500</v>
      </c>
      <c r="X272" s="126">
        <f t="shared" si="442"/>
        <v>31500</v>
      </c>
      <c r="Y272" s="126">
        <f t="shared" si="402"/>
        <v>0</v>
      </c>
      <c r="Z272" s="127">
        <f t="shared" si="403"/>
        <v>0</v>
      </c>
      <c r="AA272" s="281"/>
      <c r="AB272" s="130"/>
      <c r="AC272" s="130"/>
      <c r="AD272" s="130"/>
      <c r="AE272" s="130"/>
      <c r="AF272" s="130"/>
      <c r="AG272" s="130"/>
    </row>
    <row r="273" spans="1:33" ht="30" customHeight="1">
      <c r="A273" s="118" t="s">
        <v>77</v>
      </c>
      <c r="B273" s="331" t="s">
        <v>317</v>
      </c>
      <c r="C273" s="337" t="s">
        <v>523</v>
      </c>
      <c r="D273" s="347" t="s">
        <v>142</v>
      </c>
      <c r="E273" s="348">
        <v>1</v>
      </c>
      <c r="F273" s="349">
        <v>12000</v>
      </c>
      <c r="G273" s="350">
        <f t="shared" si="436"/>
        <v>12000</v>
      </c>
      <c r="H273" s="348">
        <v>1</v>
      </c>
      <c r="I273" s="349">
        <v>12000</v>
      </c>
      <c r="J273" s="350">
        <f t="shared" si="429"/>
        <v>12000</v>
      </c>
      <c r="K273" s="134"/>
      <c r="L273" s="135"/>
      <c r="M273" s="124">
        <f t="shared" si="437"/>
        <v>0</v>
      </c>
      <c r="N273" s="134"/>
      <c r="O273" s="135"/>
      <c r="P273" s="124">
        <f t="shared" si="438"/>
        <v>0</v>
      </c>
      <c r="Q273" s="134"/>
      <c r="R273" s="135"/>
      <c r="S273" s="124">
        <f t="shared" si="439"/>
        <v>0</v>
      </c>
      <c r="T273" s="134"/>
      <c r="U273" s="135"/>
      <c r="V273" s="124">
        <f t="shared" si="440"/>
        <v>0</v>
      </c>
      <c r="W273" s="137">
        <f t="shared" si="441"/>
        <v>12000</v>
      </c>
      <c r="X273" s="126">
        <f t="shared" si="442"/>
        <v>12000</v>
      </c>
      <c r="Y273" s="126">
        <f t="shared" si="402"/>
        <v>0</v>
      </c>
      <c r="Z273" s="127">
        <f t="shared" si="403"/>
        <v>0</v>
      </c>
      <c r="AA273" s="281"/>
      <c r="AB273" s="130"/>
      <c r="AC273" s="130"/>
      <c r="AD273" s="130"/>
      <c r="AE273" s="130"/>
      <c r="AF273" s="130"/>
      <c r="AG273" s="130"/>
    </row>
    <row r="274" spans="1:33" ht="30" customHeight="1">
      <c r="A274" s="131" t="s">
        <v>77</v>
      </c>
      <c r="B274" s="331" t="s">
        <v>328</v>
      </c>
      <c r="C274" s="187" t="s">
        <v>318</v>
      </c>
      <c r="D274" s="332" t="s">
        <v>142</v>
      </c>
      <c r="E274" s="134"/>
      <c r="F274" s="135">
        <v>0.22</v>
      </c>
      <c r="G274" s="136">
        <f t="shared" ref="G274" si="443">E274*F274</f>
        <v>0</v>
      </c>
      <c r="H274" s="134"/>
      <c r="I274" s="135"/>
      <c r="J274" s="136">
        <f t="shared" si="429"/>
        <v>0</v>
      </c>
      <c r="K274" s="134"/>
      <c r="L274" s="135">
        <v>0.22</v>
      </c>
      <c r="M274" s="136">
        <f t="shared" si="437"/>
        <v>0</v>
      </c>
      <c r="N274" s="134"/>
      <c r="O274" s="135">
        <v>0.22</v>
      </c>
      <c r="P274" s="136">
        <f t="shared" si="438"/>
        <v>0</v>
      </c>
      <c r="Q274" s="134"/>
      <c r="R274" s="135">
        <v>0.22</v>
      </c>
      <c r="S274" s="136">
        <f t="shared" si="439"/>
        <v>0</v>
      </c>
      <c r="T274" s="134"/>
      <c r="U274" s="135">
        <v>0.22</v>
      </c>
      <c r="V274" s="136">
        <f t="shared" si="440"/>
        <v>0</v>
      </c>
      <c r="W274" s="137">
        <f t="shared" si="441"/>
        <v>0</v>
      </c>
      <c r="X274" s="126">
        <f t="shared" si="442"/>
        <v>0</v>
      </c>
      <c r="Y274" s="126">
        <f t="shared" si="402"/>
        <v>0</v>
      </c>
      <c r="Z274" s="127" t="e">
        <f t="shared" si="403"/>
        <v>#DIV/0!</v>
      </c>
      <c r="AA274" s="151"/>
      <c r="AB274" s="7"/>
      <c r="AC274" s="7"/>
      <c r="AD274" s="7"/>
      <c r="AE274" s="7"/>
      <c r="AF274" s="7"/>
      <c r="AG274" s="7"/>
    </row>
    <row r="275" spans="1:33" ht="30" customHeight="1">
      <c r="A275" s="293" t="s">
        <v>319</v>
      </c>
      <c r="B275" s="294"/>
      <c r="C275" s="295"/>
      <c r="D275" s="296"/>
      <c r="E275" s="172">
        <f>E265+E261+E256+E251</f>
        <v>64</v>
      </c>
      <c r="F275" s="188"/>
      <c r="G275" s="297">
        <f>G251+G256+G261+G265</f>
        <v>111275</v>
      </c>
      <c r="H275" s="172">
        <f>H265+H261+H256+H251</f>
        <v>42</v>
      </c>
      <c r="I275" s="188"/>
      <c r="J275" s="297">
        <f>J265+J261+J256+J251</f>
        <v>111110</v>
      </c>
      <c r="K275" s="172">
        <f>K265+K261+K256+K251</f>
        <v>0</v>
      </c>
      <c r="L275" s="188"/>
      <c r="M275" s="297">
        <f>M265+M261+M256+M251</f>
        <v>0</v>
      </c>
      <c r="N275" s="172">
        <f>N265+N261+N256+N251</f>
        <v>0</v>
      </c>
      <c r="O275" s="188"/>
      <c r="P275" s="297">
        <f>P265+P261+P256+P251</f>
        <v>0</v>
      </c>
      <c r="Q275" s="172">
        <f>Q265+Q261+Q256+Q251</f>
        <v>0</v>
      </c>
      <c r="R275" s="188"/>
      <c r="S275" s="297">
        <f>S265+S261+S256+S251</f>
        <v>0</v>
      </c>
      <c r="T275" s="172">
        <f>T265+T261+T256+T251</f>
        <v>0</v>
      </c>
      <c r="U275" s="188"/>
      <c r="V275" s="297">
        <f>V265+V261+V256+V251</f>
        <v>0</v>
      </c>
      <c r="W275" s="224">
        <f>W265+W251+W261+W256</f>
        <v>111275</v>
      </c>
      <c r="X275" s="224">
        <f>X265+X251+X261+X256</f>
        <v>111110</v>
      </c>
      <c r="Y275" s="224">
        <f t="shared" si="402"/>
        <v>165</v>
      </c>
      <c r="Z275" s="224">
        <f t="shared" si="403"/>
        <v>1.4828128510447091E-3</v>
      </c>
      <c r="AA275" s="225"/>
      <c r="AB275" s="7"/>
      <c r="AC275" s="7"/>
      <c r="AD275" s="7"/>
      <c r="AE275" s="7"/>
      <c r="AF275" s="7"/>
      <c r="AG275" s="7"/>
    </row>
    <row r="276" spans="1:33" ht="30" customHeight="1">
      <c r="A276" s="298" t="s">
        <v>320</v>
      </c>
      <c r="B276" s="299"/>
      <c r="C276" s="300"/>
      <c r="D276" s="301"/>
      <c r="E276" s="302"/>
      <c r="F276" s="303"/>
      <c r="G276" s="304">
        <f>G37+G51+G60+G94+G108+G203+G216+G224+G232+G239+G243+G249+G275</f>
        <v>926933</v>
      </c>
      <c r="H276" s="302"/>
      <c r="I276" s="303"/>
      <c r="J276" s="304">
        <f>J37+J51+J60+J94+J108+J203+J216+J224+J232+J239+J243+J249+J275</f>
        <v>926768</v>
      </c>
      <c r="K276" s="302"/>
      <c r="L276" s="303"/>
      <c r="M276" s="304">
        <f>M37+M51+M60+M94+M108+M203+M216+M224+M232+M239+M243+M249+M275</f>
        <v>0</v>
      </c>
      <c r="N276" s="302"/>
      <c r="O276" s="303"/>
      <c r="P276" s="304">
        <f>P37+P51+P60+P94+P108+P203+P216+P224+P232+P239+P243+P249+P275</f>
        <v>0</v>
      </c>
      <c r="Q276" s="302"/>
      <c r="R276" s="303"/>
      <c r="S276" s="304">
        <f>S37+S51+S60+S94+S108+S203+S216+S224+S232+S239+S243+S249+S275</f>
        <v>0</v>
      </c>
      <c r="T276" s="302"/>
      <c r="U276" s="303"/>
      <c r="V276" s="304">
        <f>V37+V51+V60+V94+V108+V203+V216+V224+V232+V239+V243+V249+V275</f>
        <v>0</v>
      </c>
      <c r="W276" s="304">
        <f>W37+W51+W60+W94+W108+W203+W216+W224+W232+W239+W243+W249+W275</f>
        <v>926933</v>
      </c>
      <c r="X276" s="304">
        <f>X37+X51+X60+X94+X108+X203+X216+X224+X232+X239+X243+X249+X275</f>
        <v>926768</v>
      </c>
      <c r="Y276" s="304">
        <f>Y37+Y51+Y60+Y94+Y108+Y203+Y216+Y224+Y232+Y239+Y243+Y249+Y275</f>
        <v>165</v>
      </c>
      <c r="Z276" s="305">
        <f t="shared" si="403"/>
        <v>1.780063931265798E-4</v>
      </c>
      <c r="AA276" s="306"/>
      <c r="AB276" s="7"/>
      <c r="AC276" s="7"/>
      <c r="AD276" s="7"/>
      <c r="AE276" s="7"/>
      <c r="AF276" s="7"/>
      <c r="AG276" s="7"/>
    </row>
    <row r="277" spans="1:33" ht="15" customHeight="1" thickBot="1">
      <c r="A277" s="401"/>
      <c r="B277" s="386"/>
      <c r="C277" s="386"/>
      <c r="D277" s="73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307"/>
      <c r="X277" s="307"/>
      <c r="Y277" s="307"/>
      <c r="Z277" s="307"/>
      <c r="AA277" s="82"/>
      <c r="AB277" s="7"/>
      <c r="AC277" s="7"/>
      <c r="AD277" s="7"/>
      <c r="AE277" s="7"/>
      <c r="AF277" s="7"/>
      <c r="AG277" s="7"/>
    </row>
    <row r="278" spans="1:33" ht="30" customHeight="1">
      <c r="A278" s="402" t="s">
        <v>321</v>
      </c>
      <c r="B278" s="399"/>
      <c r="C278" s="399"/>
      <c r="D278" s="362"/>
      <c r="E278" s="363"/>
      <c r="F278" s="364"/>
      <c r="G278" s="365">
        <f>Фінансування!C27-'Кошторис  витрат'!G276</f>
        <v>0</v>
      </c>
      <c r="H278" s="363"/>
      <c r="I278" s="364"/>
      <c r="J278" s="365">
        <f>Фінансування!C28-'Кошторис  витрат'!J276</f>
        <v>166</v>
      </c>
      <c r="K278" s="363"/>
      <c r="L278" s="364"/>
      <c r="M278" s="365">
        <f>Фінансування!J27-'Кошторис  витрат'!M276</f>
        <v>0</v>
      </c>
      <c r="N278" s="363"/>
      <c r="O278" s="364"/>
      <c r="P278" s="365">
        <f>Фінансування!J28-'Кошторис  витрат'!P276</f>
        <v>0</v>
      </c>
      <c r="Q278" s="363"/>
      <c r="R278" s="364"/>
      <c r="S278" s="365">
        <f>Фінансування!L27-'Кошторис  витрат'!S276</f>
        <v>0</v>
      </c>
      <c r="T278" s="363"/>
      <c r="U278" s="364"/>
      <c r="V278" s="365">
        <f>Фінансування!L28-'Кошторис  витрат'!V276</f>
        <v>0</v>
      </c>
      <c r="W278" s="366">
        <f>Фінансування!N27-'Кошторис  витрат'!W276</f>
        <v>0</v>
      </c>
      <c r="X278" s="366">
        <f>Фінансування!N28-'Кошторис  витрат'!X276</f>
        <v>166</v>
      </c>
      <c r="Y278" s="366"/>
      <c r="Z278" s="366"/>
      <c r="AA278" s="367"/>
      <c r="AB278" s="7"/>
      <c r="AC278" s="7"/>
      <c r="AD278" s="7"/>
      <c r="AE278" s="7"/>
      <c r="AF278" s="7"/>
      <c r="AG278" s="7"/>
    </row>
    <row r="279" spans="1:33" ht="15.75" customHeight="1">
      <c r="A279" s="355"/>
      <c r="B279" s="368"/>
      <c r="C279" s="359"/>
      <c r="D279" s="369"/>
      <c r="E279" s="370"/>
      <c r="F279" s="370"/>
      <c r="G279" s="370"/>
      <c r="H279" s="370"/>
      <c r="I279" s="370"/>
      <c r="J279" s="370"/>
      <c r="K279" s="370"/>
      <c r="L279" s="370"/>
      <c r="M279" s="370"/>
      <c r="N279" s="370"/>
      <c r="O279" s="370"/>
      <c r="P279" s="370"/>
      <c r="Q279" s="370"/>
      <c r="R279" s="370"/>
      <c r="S279" s="370"/>
      <c r="T279" s="370"/>
      <c r="U279" s="370"/>
      <c r="V279" s="370"/>
      <c r="W279" s="371"/>
      <c r="X279" s="371"/>
      <c r="Y279" s="371"/>
      <c r="Z279" s="371"/>
      <c r="AA279" s="359"/>
      <c r="AB279" s="1"/>
      <c r="AC279" s="1"/>
      <c r="AD279" s="1"/>
      <c r="AE279" s="1"/>
      <c r="AF279" s="1"/>
      <c r="AG279" s="1"/>
    </row>
    <row r="280" spans="1:33" ht="15.75" customHeight="1">
      <c r="A280" s="355"/>
      <c r="B280" s="368"/>
      <c r="C280" s="359"/>
      <c r="D280" s="369"/>
      <c r="E280" s="370"/>
      <c r="F280" s="370"/>
      <c r="G280" s="370"/>
      <c r="H280" s="370"/>
      <c r="I280" s="370"/>
      <c r="J280" s="370"/>
      <c r="K280" s="370"/>
      <c r="L280" s="370"/>
      <c r="M280" s="370"/>
      <c r="N280" s="370"/>
      <c r="O280" s="370"/>
      <c r="P280" s="370"/>
      <c r="Q280" s="370"/>
      <c r="R280" s="370"/>
      <c r="S280" s="370"/>
      <c r="T280" s="370"/>
      <c r="U280" s="370"/>
      <c r="V280" s="370"/>
      <c r="W280" s="371"/>
      <c r="X280" s="371"/>
      <c r="Y280" s="371"/>
      <c r="Z280" s="371"/>
      <c r="AA280" s="359"/>
      <c r="AB280" s="1"/>
      <c r="AC280" s="1"/>
      <c r="AD280" s="1"/>
      <c r="AE280" s="1"/>
      <c r="AF280" s="1"/>
      <c r="AG280" s="1"/>
    </row>
    <row r="281" spans="1:33" ht="15.75" customHeight="1">
      <c r="A281" s="355"/>
      <c r="B281" s="368"/>
      <c r="C281" s="359"/>
      <c r="D281" s="369"/>
      <c r="E281" s="370"/>
      <c r="F281" s="370"/>
      <c r="G281" s="370"/>
      <c r="H281" s="370"/>
      <c r="I281" s="370"/>
      <c r="J281" s="370"/>
      <c r="K281" s="370"/>
      <c r="L281" s="370"/>
      <c r="M281" s="370"/>
      <c r="N281" s="370"/>
      <c r="O281" s="370"/>
      <c r="P281" s="370"/>
      <c r="Q281" s="370"/>
      <c r="R281" s="370"/>
      <c r="S281" s="370"/>
      <c r="T281" s="370"/>
      <c r="U281" s="370"/>
      <c r="V281" s="370"/>
      <c r="W281" s="371"/>
      <c r="X281" s="371"/>
      <c r="Y281" s="371"/>
      <c r="Z281" s="371"/>
      <c r="AA281" s="359"/>
      <c r="AB281" s="1"/>
      <c r="AC281" s="1"/>
      <c r="AD281" s="1"/>
      <c r="AE281" s="1"/>
      <c r="AF281" s="1"/>
      <c r="AG281" s="1"/>
    </row>
    <row r="282" spans="1:33" ht="15.75" customHeight="1">
      <c r="A282" s="392" t="s">
        <v>534</v>
      </c>
      <c r="B282" s="392"/>
      <c r="C282" s="392"/>
      <c r="D282" s="309"/>
      <c r="E282" s="310"/>
      <c r="F282" s="310"/>
      <c r="G282" s="69"/>
      <c r="H282" s="393" t="s">
        <v>535</v>
      </c>
      <c r="I282" s="393"/>
      <c r="J282" s="393"/>
      <c r="K282" s="311"/>
      <c r="L282" s="2"/>
      <c r="M282" s="69"/>
      <c r="N282" s="311"/>
      <c r="O282" s="2"/>
      <c r="P282" s="69"/>
      <c r="Q282" s="69"/>
      <c r="R282" s="69"/>
      <c r="S282" s="69"/>
      <c r="T282" s="69"/>
      <c r="U282" s="69"/>
      <c r="V282" s="69"/>
      <c r="W282" s="70"/>
      <c r="X282" s="70"/>
      <c r="Y282" s="70"/>
      <c r="Z282" s="70"/>
      <c r="AA282" s="2"/>
      <c r="AB282" s="1"/>
      <c r="AC282" s="2"/>
      <c r="AD282" s="1"/>
      <c r="AE282" s="1"/>
      <c r="AF282" s="1"/>
      <c r="AG282" s="1"/>
    </row>
    <row r="283" spans="1:33" ht="15.75" customHeight="1">
      <c r="A283" s="312"/>
      <c r="B283" s="313"/>
      <c r="C283" s="314" t="s">
        <v>322</v>
      </c>
      <c r="D283" s="315"/>
      <c r="E283" s="316" t="s">
        <v>323</v>
      </c>
      <c r="F283" s="316"/>
      <c r="G283" s="317"/>
      <c r="H283" s="318"/>
      <c r="I283" s="319" t="s">
        <v>324</v>
      </c>
      <c r="J283" s="317"/>
      <c r="K283" s="318"/>
      <c r="L283" s="319"/>
      <c r="M283" s="317"/>
      <c r="N283" s="318"/>
      <c r="O283" s="319"/>
      <c r="P283" s="317"/>
      <c r="Q283" s="317"/>
      <c r="R283" s="317"/>
      <c r="S283" s="317"/>
      <c r="T283" s="317"/>
      <c r="U283" s="317"/>
      <c r="V283" s="317"/>
      <c r="W283" s="320"/>
      <c r="X283" s="320"/>
      <c r="Y283" s="320"/>
      <c r="Z283" s="320"/>
      <c r="AA283" s="321"/>
      <c r="AB283" s="322"/>
      <c r="AC283" s="321"/>
      <c r="AD283" s="322"/>
      <c r="AE283" s="322"/>
      <c r="AF283" s="322"/>
      <c r="AG283" s="322"/>
    </row>
    <row r="284" spans="1:33" ht="15.75" customHeight="1">
      <c r="A284" s="1"/>
      <c r="B284" s="308"/>
      <c r="C284" s="2"/>
      <c r="D284" s="30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70"/>
      <c r="X284" s="70"/>
      <c r="Y284" s="70"/>
      <c r="Z284" s="70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08"/>
      <c r="C285" s="2"/>
      <c r="D285" s="30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70"/>
      <c r="X285" s="70"/>
      <c r="Y285" s="70"/>
      <c r="Z285" s="70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08"/>
      <c r="C286" s="2"/>
      <c r="D286" s="30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70"/>
      <c r="X286" s="70"/>
      <c r="Y286" s="70"/>
      <c r="Z286" s="70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08"/>
      <c r="C287" s="2"/>
      <c r="D287" s="30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3"/>
      <c r="X287" s="323"/>
      <c r="Y287" s="323"/>
      <c r="Z287" s="323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08"/>
      <c r="C288" s="2"/>
      <c r="D288" s="30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3"/>
      <c r="X288" s="323"/>
      <c r="Y288" s="323"/>
      <c r="Z288" s="323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08"/>
      <c r="C289" s="2"/>
      <c r="D289" s="30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3"/>
      <c r="X289" s="323"/>
      <c r="Y289" s="323"/>
      <c r="Z289" s="323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08"/>
      <c r="C290" s="2"/>
      <c r="D290" s="30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3"/>
      <c r="X290" s="323"/>
      <c r="Y290" s="323"/>
      <c r="Z290" s="323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08"/>
      <c r="C291" s="2"/>
      <c r="D291" s="30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3"/>
      <c r="X291" s="323"/>
      <c r="Y291" s="323"/>
      <c r="Z291" s="323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08"/>
      <c r="C292" s="2"/>
      <c r="D292" s="30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3"/>
      <c r="X292" s="323"/>
      <c r="Y292" s="323"/>
      <c r="Z292" s="323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08"/>
      <c r="C293" s="2"/>
      <c r="D293" s="30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3"/>
      <c r="X293" s="323"/>
      <c r="Y293" s="323"/>
      <c r="Z293" s="323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08"/>
      <c r="C294" s="2"/>
      <c r="D294" s="30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3"/>
      <c r="X294" s="323"/>
      <c r="Y294" s="323"/>
      <c r="Z294" s="323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08"/>
      <c r="C295" s="2"/>
      <c r="D295" s="30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3"/>
      <c r="X295" s="323"/>
      <c r="Y295" s="323"/>
      <c r="Z295" s="323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08"/>
      <c r="C296" s="2"/>
      <c r="D296" s="30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3"/>
      <c r="X296" s="323"/>
      <c r="Y296" s="323"/>
      <c r="Z296" s="323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08"/>
      <c r="C297" s="2"/>
      <c r="D297" s="30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3"/>
      <c r="X297" s="323"/>
      <c r="Y297" s="323"/>
      <c r="Z297" s="323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08"/>
      <c r="C298" s="2"/>
      <c r="D298" s="30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3"/>
      <c r="X298" s="323"/>
      <c r="Y298" s="323"/>
      <c r="Z298" s="323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08"/>
      <c r="C299" s="2"/>
      <c r="D299" s="30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3"/>
      <c r="X299" s="323"/>
      <c r="Y299" s="323"/>
      <c r="Z299" s="323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08"/>
      <c r="C300" s="2"/>
      <c r="D300" s="30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3"/>
      <c r="X300" s="323"/>
      <c r="Y300" s="323"/>
      <c r="Z300" s="323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08"/>
      <c r="C301" s="2"/>
      <c r="D301" s="30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3"/>
      <c r="X301" s="323"/>
      <c r="Y301" s="323"/>
      <c r="Z301" s="323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08"/>
      <c r="C302" s="2"/>
      <c r="D302" s="30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3"/>
      <c r="X302" s="323"/>
      <c r="Y302" s="323"/>
      <c r="Z302" s="323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08"/>
      <c r="C303" s="2"/>
      <c r="D303" s="30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3"/>
      <c r="X303" s="323"/>
      <c r="Y303" s="323"/>
      <c r="Z303" s="323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08"/>
      <c r="C304" s="2"/>
      <c r="D304" s="30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3"/>
      <c r="X304" s="323"/>
      <c r="Y304" s="323"/>
      <c r="Z304" s="323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08"/>
      <c r="C305" s="2"/>
      <c r="D305" s="30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3"/>
      <c r="X305" s="323"/>
      <c r="Y305" s="323"/>
      <c r="Z305" s="323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08"/>
      <c r="C306" s="2"/>
      <c r="D306" s="30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3"/>
      <c r="X306" s="323"/>
      <c r="Y306" s="323"/>
      <c r="Z306" s="323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08"/>
      <c r="C307" s="2"/>
      <c r="D307" s="30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3"/>
      <c r="X307" s="323"/>
      <c r="Y307" s="323"/>
      <c r="Z307" s="323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08"/>
      <c r="C308" s="2"/>
      <c r="D308" s="30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3"/>
      <c r="X308" s="323"/>
      <c r="Y308" s="323"/>
      <c r="Z308" s="323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08"/>
      <c r="C309" s="2"/>
      <c r="D309" s="30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3"/>
      <c r="X309" s="323"/>
      <c r="Y309" s="323"/>
      <c r="Z309" s="323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08"/>
      <c r="C310" s="2"/>
      <c r="D310" s="30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3"/>
      <c r="X310" s="323"/>
      <c r="Y310" s="323"/>
      <c r="Z310" s="323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08"/>
      <c r="C311" s="2"/>
      <c r="D311" s="30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3"/>
      <c r="X311" s="323"/>
      <c r="Y311" s="323"/>
      <c r="Z311" s="323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08"/>
      <c r="C312" s="2"/>
      <c r="D312" s="30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3"/>
      <c r="X312" s="323"/>
      <c r="Y312" s="323"/>
      <c r="Z312" s="323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08"/>
      <c r="C313" s="2"/>
      <c r="D313" s="30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3"/>
      <c r="X313" s="323"/>
      <c r="Y313" s="323"/>
      <c r="Z313" s="323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08"/>
      <c r="C314" s="2"/>
      <c r="D314" s="30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3"/>
      <c r="X314" s="323"/>
      <c r="Y314" s="323"/>
      <c r="Z314" s="323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08"/>
      <c r="C315" s="2"/>
      <c r="D315" s="30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3"/>
      <c r="X315" s="323"/>
      <c r="Y315" s="323"/>
      <c r="Z315" s="323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08"/>
      <c r="C316" s="2"/>
      <c r="D316" s="30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3"/>
      <c r="X316" s="323"/>
      <c r="Y316" s="323"/>
      <c r="Z316" s="323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08"/>
      <c r="C317" s="2"/>
      <c r="D317" s="30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3"/>
      <c r="X317" s="323"/>
      <c r="Y317" s="323"/>
      <c r="Z317" s="323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08"/>
      <c r="C318" s="2"/>
      <c r="D318" s="30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3"/>
      <c r="X318" s="323"/>
      <c r="Y318" s="323"/>
      <c r="Z318" s="323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08"/>
      <c r="C319" s="2"/>
      <c r="D319" s="30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3"/>
      <c r="X319" s="323"/>
      <c r="Y319" s="323"/>
      <c r="Z319" s="323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08"/>
      <c r="C320" s="2"/>
      <c r="D320" s="30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3"/>
      <c r="X320" s="323"/>
      <c r="Y320" s="323"/>
      <c r="Z320" s="323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08"/>
      <c r="C321" s="2"/>
      <c r="D321" s="30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3"/>
      <c r="X321" s="323"/>
      <c r="Y321" s="323"/>
      <c r="Z321" s="323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08"/>
      <c r="C322" s="2"/>
      <c r="D322" s="30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3"/>
      <c r="X322" s="323"/>
      <c r="Y322" s="323"/>
      <c r="Z322" s="323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08"/>
      <c r="C323" s="2"/>
      <c r="D323" s="30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3"/>
      <c r="X323" s="323"/>
      <c r="Y323" s="323"/>
      <c r="Z323" s="323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08"/>
      <c r="C324" s="2"/>
      <c r="D324" s="30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3"/>
      <c r="X324" s="323"/>
      <c r="Y324" s="323"/>
      <c r="Z324" s="323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08"/>
      <c r="C325" s="2"/>
      <c r="D325" s="30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3"/>
      <c r="X325" s="323"/>
      <c r="Y325" s="323"/>
      <c r="Z325" s="323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08"/>
      <c r="C326" s="2"/>
      <c r="D326" s="30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3"/>
      <c r="X326" s="323"/>
      <c r="Y326" s="323"/>
      <c r="Z326" s="323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08"/>
      <c r="C327" s="2"/>
      <c r="D327" s="30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3"/>
      <c r="X327" s="323"/>
      <c r="Y327" s="323"/>
      <c r="Z327" s="323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08"/>
      <c r="C328" s="2"/>
      <c r="D328" s="30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3"/>
      <c r="X328" s="323"/>
      <c r="Y328" s="323"/>
      <c r="Z328" s="323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08"/>
      <c r="C329" s="2"/>
      <c r="D329" s="30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3"/>
      <c r="X329" s="323"/>
      <c r="Y329" s="323"/>
      <c r="Z329" s="323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08"/>
      <c r="C330" s="2"/>
      <c r="D330" s="30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3"/>
      <c r="X330" s="323"/>
      <c r="Y330" s="323"/>
      <c r="Z330" s="323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08"/>
      <c r="C331" s="2"/>
      <c r="D331" s="30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3"/>
      <c r="X331" s="323"/>
      <c r="Y331" s="323"/>
      <c r="Z331" s="323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08"/>
      <c r="C332" s="2"/>
      <c r="D332" s="30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3"/>
      <c r="X332" s="323"/>
      <c r="Y332" s="323"/>
      <c r="Z332" s="323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08"/>
      <c r="C333" s="2"/>
      <c r="D333" s="30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3"/>
      <c r="X333" s="323"/>
      <c r="Y333" s="323"/>
      <c r="Z333" s="323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08"/>
      <c r="C334" s="2"/>
      <c r="D334" s="30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3"/>
      <c r="X334" s="323"/>
      <c r="Y334" s="323"/>
      <c r="Z334" s="323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08"/>
      <c r="C335" s="2"/>
      <c r="D335" s="30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3"/>
      <c r="X335" s="323"/>
      <c r="Y335" s="323"/>
      <c r="Z335" s="323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08"/>
      <c r="C336" s="2"/>
      <c r="D336" s="30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3"/>
      <c r="X336" s="323"/>
      <c r="Y336" s="323"/>
      <c r="Z336" s="323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08"/>
      <c r="C337" s="2"/>
      <c r="D337" s="30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3"/>
      <c r="X337" s="323"/>
      <c r="Y337" s="323"/>
      <c r="Z337" s="323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08"/>
      <c r="C338" s="2"/>
      <c r="D338" s="30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3"/>
      <c r="X338" s="323"/>
      <c r="Y338" s="323"/>
      <c r="Z338" s="323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08"/>
      <c r="C339" s="2"/>
      <c r="D339" s="30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3"/>
      <c r="X339" s="323"/>
      <c r="Y339" s="323"/>
      <c r="Z339" s="323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08"/>
      <c r="C340" s="2"/>
      <c r="D340" s="30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3"/>
      <c r="X340" s="323"/>
      <c r="Y340" s="323"/>
      <c r="Z340" s="323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08"/>
      <c r="C341" s="2"/>
      <c r="D341" s="30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3"/>
      <c r="X341" s="323"/>
      <c r="Y341" s="323"/>
      <c r="Z341" s="323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08"/>
      <c r="C342" s="2"/>
      <c r="D342" s="30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3"/>
      <c r="X342" s="323"/>
      <c r="Y342" s="323"/>
      <c r="Z342" s="323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08"/>
      <c r="C343" s="2"/>
      <c r="D343" s="30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3"/>
      <c r="X343" s="323"/>
      <c r="Y343" s="323"/>
      <c r="Z343" s="323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08"/>
      <c r="C344" s="2"/>
      <c r="D344" s="30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3"/>
      <c r="X344" s="323"/>
      <c r="Y344" s="323"/>
      <c r="Z344" s="323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08"/>
      <c r="C345" s="2"/>
      <c r="D345" s="30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3"/>
      <c r="X345" s="323"/>
      <c r="Y345" s="323"/>
      <c r="Z345" s="323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08"/>
      <c r="C346" s="2"/>
      <c r="D346" s="30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3"/>
      <c r="X346" s="323"/>
      <c r="Y346" s="323"/>
      <c r="Z346" s="323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08"/>
      <c r="C347" s="2"/>
      <c r="D347" s="30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3"/>
      <c r="X347" s="323"/>
      <c r="Y347" s="323"/>
      <c r="Z347" s="323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08"/>
      <c r="C348" s="2"/>
      <c r="D348" s="30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3"/>
      <c r="X348" s="323"/>
      <c r="Y348" s="323"/>
      <c r="Z348" s="323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08"/>
      <c r="C349" s="2"/>
      <c r="D349" s="30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3"/>
      <c r="X349" s="323"/>
      <c r="Y349" s="323"/>
      <c r="Z349" s="323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08"/>
      <c r="C350" s="2"/>
      <c r="D350" s="30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3"/>
      <c r="X350" s="323"/>
      <c r="Y350" s="323"/>
      <c r="Z350" s="323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08"/>
      <c r="C351" s="2"/>
      <c r="D351" s="30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3"/>
      <c r="X351" s="323"/>
      <c r="Y351" s="323"/>
      <c r="Z351" s="323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08"/>
      <c r="C352" s="2"/>
      <c r="D352" s="30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3"/>
      <c r="X352" s="323"/>
      <c r="Y352" s="323"/>
      <c r="Z352" s="323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08"/>
      <c r="C353" s="2"/>
      <c r="D353" s="30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3"/>
      <c r="X353" s="323"/>
      <c r="Y353" s="323"/>
      <c r="Z353" s="323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08"/>
      <c r="C354" s="2"/>
      <c r="D354" s="30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3"/>
      <c r="X354" s="323"/>
      <c r="Y354" s="323"/>
      <c r="Z354" s="323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08"/>
      <c r="C355" s="2"/>
      <c r="D355" s="30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3"/>
      <c r="X355" s="323"/>
      <c r="Y355" s="323"/>
      <c r="Z355" s="323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08"/>
      <c r="C356" s="2"/>
      <c r="D356" s="30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3"/>
      <c r="X356" s="323"/>
      <c r="Y356" s="323"/>
      <c r="Z356" s="323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08"/>
      <c r="C357" s="2"/>
      <c r="D357" s="30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3"/>
      <c r="X357" s="323"/>
      <c r="Y357" s="323"/>
      <c r="Z357" s="323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08"/>
      <c r="C358" s="2"/>
      <c r="D358" s="30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3"/>
      <c r="X358" s="323"/>
      <c r="Y358" s="323"/>
      <c r="Z358" s="323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08"/>
      <c r="C359" s="2"/>
      <c r="D359" s="30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3"/>
      <c r="X359" s="323"/>
      <c r="Y359" s="323"/>
      <c r="Z359" s="323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08"/>
      <c r="C360" s="2"/>
      <c r="D360" s="30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3"/>
      <c r="X360" s="323"/>
      <c r="Y360" s="323"/>
      <c r="Z360" s="323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08"/>
      <c r="C361" s="2"/>
      <c r="D361" s="30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3"/>
      <c r="X361" s="323"/>
      <c r="Y361" s="323"/>
      <c r="Z361" s="323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08"/>
      <c r="C362" s="2"/>
      <c r="D362" s="30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3"/>
      <c r="X362" s="323"/>
      <c r="Y362" s="323"/>
      <c r="Z362" s="323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08"/>
      <c r="C363" s="2"/>
      <c r="D363" s="30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3"/>
      <c r="X363" s="323"/>
      <c r="Y363" s="323"/>
      <c r="Z363" s="323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08"/>
      <c r="C364" s="2"/>
      <c r="D364" s="30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3"/>
      <c r="X364" s="323"/>
      <c r="Y364" s="323"/>
      <c r="Z364" s="323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08"/>
      <c r="C365" s="2"/>
      <c r="D365" s="30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3"/>
      <c r="X365" s="323"/>
      <c r="Y365" s="323"/>
      <c r="Z365" s="323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08"/>
      <c r="C366" s="2"/>
      <c r="D366" s="30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3"/>
      <c r="X366" s="323"/>
      <c r="Y366" s="323"/>
      <c r="Z366" s="323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08"/>
      <c r="C367" s="2"/>
      <c r="D367" s="30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3"/>
      <c r="X367" s="323"/>
      <c r="Y367" s="323"/>
      <c r="Z367" s="323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08"/>
      <c r="C368" s="2"/>
      <c r="D368" s="30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3"/>
      <c r="X368" s="323"/>
      <c r="Y368" s="323"/>
      <c r="Z368" s="323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08"/>
      <c r="C369" s="2"/>
      <c r="D369" s="30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3"/>
      <c r="X369" s="323"/>
      <c r="Y369" s="323"/>
      <c r="Z369" s="323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08"/>
      <c r="C370" s="2"/>
      <c r="D370" s="30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3"/>
      <c r="X370" s="323"/>
      <c r="Y370" s="323"/>
      <c r="Z370" s="323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08"/>
      <c r="C371" s="2"/>
      <c r="D371" s="30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3"/>
      <c r="X371" s="323"/>
      <c r="Y371" s="323"/>
      <c r="Z371" s="323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08"/>
      <c r="C372" s="2"/>
      <c r="D372" s="30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3"/>
      <c r="X372" s="323"/>
      <c r="Y372" s="323"/>
      <c r="Z372" s="323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08"/>
      <c r="C373" s="2"/>
      <c r="D373" s="30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3"/>
      <c r="X373" s="323"/>
      <c r="Y373" s="323"/>
      <c r="Z373" s="323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08"/>
      <c r="C374" s="2"/>
      <c r="D374" s="30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3"/>
      <c r="X374" s="323"/>
      <c r="Y374" s="323"/>
      <c r="Z374" s="323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08"/>
      <c r="C375" s="2"/>
      <c r="D375" s="30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3"/>
      <c r="X375" s="323"/>
      <c r="Y375" s="323"/>
      <c r="Z375" s="323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08"/>
      <c r="C376" s="2"/>
      <c r="D376" s="30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3"/>
      <c r="X376" s="323"/>
      <c r="Y376" s="323"/>
      <c r="Z376" s="323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08"/>
      <c r="C377" s="2"/>
      <c r="D377" s="30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3"/>
      <c r="X377" s="323"/>
      <c r="Y377" s="323"/>
      <c r="Z377" s="323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08"/>
      <c r="C378" s="2"/>
      <c r="D378" s="30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3"/>
      <c r="X378" s="323"/>
      <c r="Y378" s="323"/>
      <c r="Z378" s="323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08"/>
      <c r="C379" s="2"/>
      <c r="D379" s="30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3"/>
      <c r="X379" s="323"/>
      <c r="Y379" s="323"/>
      <c r="Z379" s="323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08"/>
      <c r="C380" s="2"/>
      <c r="D380" s="30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3"/>
      <c r="X380" s="323"/>
      <c r="Y380" s="323"/>
      <c r="Z380" s="323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08"/>
      <c r="C381" s="2"/>
      <c r="D381" s="30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3"/>
      <c r="X381" s="323"/>
      <c r="Y381" s="323"/>
      <c r="Z381" s="323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08"/>
      <c r="C382" s="2"/>
      <c r="D382" s="30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3"/>
      <c r="X382" s="323"/>
      <c r="Y382" s="323"/>
      <c r="Z382" s="323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08"/>
      <c r="C383" s="2"/>
      <c r="D383" s="30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3"/>
      <c r="X383" s="323"/>
      <c r="Y383" s="323"/>
      <c r="Z383" s="323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08"/>
      <c r="C384" s="2"/>
      <c r="D384" s="30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3"/>
      <c r="X384" s="323"/>
      <c r="Y384" s="323"/>
      <c r="Z384" s="323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08"/>
      <c r="C385" s="2"/>
      <c r="D385" s="30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3"/>
      <c r="X385" s="323"/>
      <c r="Y385" s="323"/>
      <c r="Z385" s="323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08"/>
      <c r="C386" s="2"/>
      <c r="D386" s="30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3"/>
      <c r="X386" s="323"/>
      <c r="Y386" s="323"/>
      <c r="Z386" s="323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08"/>
      <c r="C387" s="2"/>
      <c r="D387" s="30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3"/>
      <c r="X387" s="323"/>
      <c r="Y387" s="323"/>
      <c r="Z387" s="323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08"/>
      <c r="C388" s="2"/>
      <c r="D388" s="30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3"/>
      <c r="X388" s="323"/>
      <c r="Y388" s="323"/>
      <c r="Z388" s="323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08"/>
      <c r="C389" s="2"/>
      <c r="D389" s="30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3"/>
      <c r="X389" s="323"/>
      <c r="Y389" s="323"/>
      <c r="Z389" s="323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08"/>
      <c r="C390" s="2"/>
      <c r="D390" s="30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23"/>
      <c r="X390" s="323"/>
      <c r="Y390" s="323"/>
      <c r="Z390" s="323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08"/>
      <c r="C391" s="2"/>
      <c r="D391" s="30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23"/>
      <c r="X391" s="323"/>
      <c r="Y391" s="323"/>
      <c r="Z391" s="323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08"/>
      <c r="C392" s="2"/>
      <c r="D392" s="30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23"/>
      <c r="X392" s="323"/>
      <c r="Y392" s="323"/>
      <c r="Z392" s="323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08"/>
      <c r="C393" s="2"/>
      <c r="D393" s="30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23"/>
      <c r="X393" s="323"/>
      <c r="Y393" s="323"/>
      <c r="Z393" s="323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08"/>
      <c r="C394" s="2"/>
      <c r="D394" s="30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23"/>
      <c r="X394" s="323"/>
      <c r="Y394" s="323"/>
      <c r="Z394" s="323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308"/>
      <c r="C395" s="2"/>
      <c r="D395" s="30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23"/>
      <c r="X395" s="323"/>
      <c r="Y395" s="323"/>
      <c r="Z395" s="323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308"/>
      <c r="C396" s="2"/>
      <c r="D396" s="30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23"/>
      <c r="X396" s="323"/>
      <c r="Y396" s="323"/>
      <c r="Z396" s="323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308"/>
      <c r="C397" s="2"/>
      <c r="D397" s="30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23"/>
      <c r="X397" s="323"/>
      <c r="Y397" s="323"/>
      <c r="Z397" s="323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308"/>
      <c r="C398" s="2"/>
      <c r="D398" s="30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23"/>
      <c r="X398" s="323"/>
      <c r="Y398" s="323"/>
      <c r="Z398" s="323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308"/>
      <c r="C399" s="2"/>
      <c r="D399" s="30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23"/>
      <c r="X399" s="323"/>
      <c r="Y399" s="323"/>
      <c r="Z399" s="323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308"/>
      <c r="C400" s="2"/>
      <c r="D400" s="30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23"/>
      <c r="X400" s="323"/>
      <c r="Y400" s="323"/>
      <c r="Z400" s="323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308"/>
      <c r="C401" s="2"/>
      <c r="D401" s="30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23"/>
      <c r="X401" s="323"/>
      <c r="Y401" s="323"/>
      <c r="Z401" s="323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308"/>
      <c r="C402" s="2"/>
      <c r="D402" s="30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23"/>
      <c r="X402" s="323"/>
      <c r="Y402" s="323"/>
      <c r="Z402" s="323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308"/>
      <c r="C403" s="2"/>
      <c r="D403" s="30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23"/>
      <c r="X403" s="323"/>
      <c r="Y403" s="323"/>
      <c r="Z403" s="323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308"/>
      <c r="C404" s="2"/>
      <c r="D404" s="30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23"/>
      <c r="X404" s="323"/>
      <c r="Y404" s="323"/>
      <c r="Z404" s="323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308"/>
      <c r="C405" s="2"/>
      <c r="D405" s="30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23"/>
      <c r="X405" s="323"/>
      <c r="Y405" s="323"/>
      <c r="Z405" s="323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308"/>
      <c r="C406" s="2"/>
      <c r="D406" s="30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23"/>
      <c r="X406" s="323"/>
      <c r="Y406" s="323"/>
      <c r="Z406" s="323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308"/>
      <c r="C407" s="2"/>
      <c r="D407" s="30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23"/>
      <c r="X407" s="323"/>
      <c r="Y407" s="323"/>
      <c r="Z407" s="323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308"/>
      <c r="C408" s="2"/>
      <c r="D408" s="30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23"/>
      <c r="X408" s="323"/>
      <c r="Y408" s="323"/>
      <c r="Z408" s="323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308"/>
      <c r="C409" s="2"/>
      <c r="D409" s="30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23"/>
      <c r="X409" s="323"/>
      <c r="Y409" s="323"/>
      <c r="Z409" s="323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308"/>
      <c r="C410" s="2"/>
      <c r="D410" s="30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23"/>
      <c r="X410" s="323"/>
      <c r="Y410" s="323"/>
      <c r="Z410" s="323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308"/>
      <c r="C411" s="2"/>
      <c r="D411" s="30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23"/>
      <c r="X411" s="323"/>
      <c r="Y411" s="323"/>
      <c r="Z411" s="323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308"/>
      <c r="C412" s="2"/>
      <c r="D412" s="30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23"/>
      <c r="X412" s="323"/>
      <c r="Y412" s="323"/>
      <c r="Z412" s="323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308"/>
      <c r="C413" s="2"/>
      <c r="D413" s="30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23"/>
      <c r="X413" s="323"/>
      <c r="Y413" s="323"/>
      <c r="Z413" s="323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308"/>
      <c r="C414" s="2"/>
      <c r="D414" s="30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23"/>
      <c r="X414" s="323"/>
      <c r="Y414" s="323"/>
      <c r="Z414" s="323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308"/>
      <c r="C415" s="2"/>
      <c r="D415" s="30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323"/>
      <c r="X415" s="323"/>
      <c r="Y415" s="323"/>
      <c r="Z415" s="323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308"/>
      <c r="C416" s="2"/>
      <c r="D416" s="30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323"/>
      <c r="X416" s="323"/>
      <c r="Y416" s="323"/>
      <c r="Z416" s="323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308"/>
      <c r="C417" s="2"/>
      <c r="D417" s="30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323"/>
      <c r="X417" s="323"/>
      <c r="Y417" s="323"/>
      <c r="Z417" s="323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308"/>
      <c r="C418" s="2"/>
      <c r="D418" s="30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323"/>
      <c r="X418" s="323"/>
      <c r="Y418" s="323"/>
      <c r="Z418" s="323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308"/>
      <c r="C419" s="2"/>
      <c r="D419" s="30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323"/>
      <c r="X419" s="323"/>
      <c r="Y419" s="323"/>
      <c r="Z419" s="323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308"/>
      <c r="C420" s="2"/>
      <c r="D420" s="30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323"/>
      <c r="X420" s="323"/>
      <c r="Y420" s="323"/>
      <c r="Z420" s="323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308"/>
      <c r="C421" s="2"/>
      <c r="D421" s="30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323"/>
      <c r="X421" s="323"/>
      <c r="Y421" s="323"/>
      <c r="Z421" s="323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308"/>
      <c r="C422" s="2"/>
      <c r="D422" s="30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323"/>
      <c r="X422" s="323"/>
      <c r="Y422" s="323"/>
      <c r="Z422" s="323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308"/>
      <c r="C423" s="2"/>
      <c r="D423" s="30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323"/>
      <c r="X423" s="323"/>
      <c r="Y423" s="323"/>
      <c r="Z423" s="323"/>
      <c r="AA423" s="2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308"/>
      <c r="C424" s="2"/>
      <c r="D424" s="30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323"/>
      <c r="X424" s="323"/>
      <c r="Y424" s="323"/>
      <c r="Z424" s="323"/>
      <c r="AA424" s="2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308"/>
      <c r="C425" s="2"/>
      <c r="D425" s="30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323"/>
      <c r="X425" s="323"/>
      <c r="Y425" s="323"/>
      <c r="Z425" s="323"/>
      <c r="AA425" s="2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308"/>
      <c r="C426" s="2"/>
      <c r="D426" s="30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323"/>
      <c r="X426" s="323"/>
      <c r="Y426" s="323"/>
      <c r="Z426" s="323"/>
      <c r="AA426" s="2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308"/>
      <c r="C427" s="2"/>
      <c r="D427" s="30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323"/>
      <c r="X427" s="323"/>
      <c r="Y427" s="323"/>
      <c r="Z427" s="323"/>
      <c r="AA427" s="2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308"/>
      <c r="C428" s="2"/>
      <c r="D428" s="30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323"/>
      <c r="X428" s="323"/>
      <c r="Y428" s="323"/>
      <c r="Z428" s="323"/>
      <c r="AA428" s="2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308"/>
      <c r="C429" s="2"/>
      <c r="D429" s="30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323"/>
      <c r="X429" s="323"/>
      <c r="Y429" s="323"/>
      <c r="Z429" s="323"/>
      <c r="AA429" s="2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308"/>
      <c r="C430" s="2"/>
      <c r="D430" s="30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323"/>
      <c r="X430" s="323"/>
      <c r="Y430" s="323"/>
      <c r="Z430" s="323"/>
      <c r="AA430" s="2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308"/>
      <c r="C431" s="2"/>
      <c r="D431" s="30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323"/>
      <c r="X431" s="323"/>
      <c r="Y431" s="323"/>
      <c r="Z431" s="323"/>
      <c r="AA431" s="2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308"/>
      <c r="C432" s="2"/>
      <c r="D432" s="30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323"/>
      <c r="X432" s="323"/>
      <c r="Y432" s="323"/>
      <c r="Z432" s="323"/>
      <c r="AA432" s="2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308"/>
      <c r="C433" s="2"/>
      <c r="D433" s="30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323"/>
      <c r="X433" s="323"/>
      <c r="Y433" s="323"/>
      <c r="Z433" s="323"/>
      <c r="AA433" s="2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308"/>
      <c r="C434" s="2"/>
      <c r="D434" s="30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323"/>
      <c r="X434" s="323"/>
      <c r="Y434" s="323"/>
      <c r="Z434" s="323"/>
      <c r="AA434" s="2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308"/>
      <c r="C435" s="2"/>
      <c r="D435" s="30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323"/>
      <c r="X435" s="323"/>
      <c r="Y435" s="323"/>
      <c r="Z435" s="323"/>
      <c r="AA435" s="2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308"/>
      <c r="C436" s="2"/>
      <c r="D436" s="30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323"/>
      <c r="X436" s="323"/>
      <c r="Y436" s="323"/>
      <c r="Z436" s="323"/>
      <c r="AA436" s="2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308"/>
      <c r="C437" s="2"/>
      <c r="D437" s="30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323"/>
      <c r="X437" s="323"/>
      <c r="Y437" s="323"/>
      <c r="Z437" s="323"/>
      <c r="AA437" s="2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308"/>
      <c r="C438" s="2"/>
      <c r="D438" s="30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323"/>
      <c r="X438" s="323"/>
      <c r="Y438" s="323"/>
      <c r="Z438" s="323"/>
      <c r="AA438" s="2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308"/>
      <c r="C439" s="2"/>
      <c r="D439" s="30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323"/>
      <c r="X439" s="323"/>
      <c r="Y439" s="323"/>
      <c r="Z439" s="323"/>
      <c r="AA439" s="2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308"/>
      <c r="C440" s="2"/>
      <c r="D440" s="30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323"/>
      <c r="X440" s="323"/>
      <c r="Y440" s="323"/>
      <c r="Z440" s="323"/>
      <c r="AA440" s="2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308"/>
      <c r="C441" s="2"/>
      <c r="D441" s="30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323"/>
      <c r="X441" s="323"/>
      <c r="Y441" s="323"/>
      <c r="Z441" s="323"/>
      <c r="AA441" s="2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308"/>
      <c r="C442" s="2"/>
      <c r="D442" s="30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323"/>
      <c r="X442" s="323"/>
      <c r="Y442" s="323"/>
      <c r="Z442" s="323"/>
      <c r="AA442" s="2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308"/>
      <c r="C443" s="2"/>
      <c r="D443" s="30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323"/>
      <c r="X443" s="323"/>
      <c r="Y443" s="323"/>
      <c r="Z443" s="323"/>
      <c r="AA443" s="2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308"/>
      <c r="C444" s="2"/>
      <c r="D444" s="30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323"/>
      <c r="X444" s="323"/>
      <c r="Y444" s="323"/>
      <c r="Z444" s="323"/>
      <c r="AA444" s="2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308"/>
      <c r="C445" s="2"/>
      <c r="D445" s="30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323"/>
      <c r="X445" s="323"/>
      <c r="Y445" s="323"/>
      <c r="Z445" s="323"/>
      <c r="AA445" s="2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308"/>
      <c r="C446" s="2"/>
      <c r="D446" s="30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323"/>
      <c r="X446" s="323"/>
      <c r="Y446" s="323"/>
      <c r="Z446" s="323"/>
      <c r="AA446" s="2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308"/>
      <c r="C447" s="2"/>
      <c r="D447" s="30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323"/>
      <c r="X447" s="323"/>
      <c r="Y447" s="323"/>
      <c r="Z447" s="323"/>
      <c r="AA447" s="2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308"/>
      <c r="C448" s="2"/>
      <c r="D448" s="30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323"/>
      <c r="X448" s="323"/>
      <c r="Y448" s="323"/>
      <c r="Z448" s="323"/>
      <c r="AA448" s="2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308"/>
      <c r="C449" s="2"/>
      <c r="D449" s="30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323"/>
      <c r="X449" s="323"/>
      <c r="Y449" s="323"/>
      <c r="Z449" s="323"/>
      <c r="AA449" s="2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308"/>
      <c r="C450" s="2"/>
      <c r="D450" s="30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323"/>
      <c r="X450" s="323"/>
      <c r="Y450" s="323"/>
      <c r="Z450" s="323"/>
      <c r="AA450" s="2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308"/>
      <c r="C451" s="2"/>
      <c r="D451" s="30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323"/>
      <c r="X451" s="323"/>
      <c r="Y451" s="323"/>
      <c r="Z451" s="323"/>
      <c r="AA451" s="2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308"/>
      <c r="C452" s="2"/>
      <c r="D452" s="30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323"/>
      <c r="X452" s="323"/>
      <c r="Y452" s="323"/>
      <c r="Z452" s="323"/>
      <c r="AA452" s="2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308"/>
      <c r="C453" s="2"/>
      <c r="D453" s="30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323"/>
      <c r="X453" s="323"/>
      <c r="Y453" s="323"/>
      <c r="Z453" s="323"/>
      <c r="AA453" s="2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308"/>
      <c r="C454" s="2"/>
      <c r="D454" s="30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323"/>
      <c r="X454" s="323"/>
      <c r="Y454" s="323"/>
      <c r="Z454" s="323"/>
      <c r="AA454" s="2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308"/>
      <c r="C455" s="2"/>
      <c r="D455" s="30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323"/>
      <c r="X455" s="323"/>
      <c r="Y455" s="323"/>
      <c r="Z455" s="323"/>
      <c r="AA455" s="2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308"/>
      <c r="C456" s="2"/>
      <c r="D456" s="30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323"/>
      <c r="X456" s="323"/>
      <c r="Y456" s="323"/>
      <c r="Z456" s="323"/>
      <c r="AA456" s="2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308"/>
      <c r="C457" s="2"/>
      <c r="D457" s="30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323"/>
      <c r="X457" s="323"/>
      <c r="Y457" s="323"/>
      <c r="Z457" s="323"/>
      <c r="AA457" s="2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308"/>
      <c r="C458" s="2"/>
      <c r="D458" s="30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323"/>
      <c r="X458" s="323"/>
      <c r="Y458" s="323"/>
      <c r="Z458" s="323"/>
      <c r="AA458" s="2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308"/>
      <c r="C459" s="2"/>
      <c r="D459" s="30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323"/>
      <c r="X459" s="323"/>
      <c r="Y459" s="323"/>
      <c r="Z459" s="323"/>
      <c r="AA459" s="2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308"/>
      <c r="C460" s="2"/>
      <c r="D460" s="30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323"/>
      <c r="X460" s="323"/>
      <c r="Y460" s="323"/>
      <c r="Z460" s="323"/>
      <c r="AA460" s="2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308"/>
      <c r="C461" s="2"/>
      <c r="D461" s="30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323"/>
      <c r="X461" s="323"/>
      <c r="Y461" s="323"/>
      <c r="Z461" s="323"/>
      <c r="AA461" s="2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308"/>
      <c r="C462" s="2"/>
      <c r="D462" s="30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323"/>
      <c r="X462" s="323"/>
      <c r="Y462" s="323"/>
      <c r="Z462" s="323"/>
      <c r="AA462" s="2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308"/>
      <c r="C463" s="2"/>
      <c r="D463" s="30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323"/>
      <c r="X463" s="323"/>
      <c r="Y463" s="323"/>
      <c r="Z463" s="323"/>
      <c r="AA463" s="2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308"/>
      <c r="C464" s="2"/>
      <c r="D464" s="30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323"/>
      <c r="X464" s="323"/>
      <c r="Y464" s="323"/>
      <c r="Z464" s="323"/>
      <c r="AA464" s="2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308"/>
      <c r="C465" s="2"/>
      <c r="D465" s="30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323"/>
      <c r="X465" s="323"/>
      <c r="Y465" s="323"/>
      <c r="Z465" s="323"/>
      <c r="AA465" s="2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308"/>
      <c r="C466" s="2"/>
      <c r="D466" s="30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323"/>
      <c r="X466" s="323"/>
      <c r="Y466" s="323"/>
      <c r="Z466" s="323"/>
      <c r="AA466" s="2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308"/>
      <c r="C467" s="2"/>
      <c r="D467" s="30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323"/>
      <c r="X467" s="323"/>
      <c r="Y467" s="323"/>
      <c r="Z467" s="323"/>
      <c r="AA467" s="2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308"/>
      <c r="C468" s="2"/>
      <c r="D468" s="30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323"/>
      <c r="X468" s="323"/>
      <c r="Y468" s="323"/>
      <c r="Z468" s="323"/>
      <c r="AA468" s="2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308"/>
      <c r="C469" s="2"/>
      <c r="D469" s="30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323"/>
      <c r="X469" s="323"/>
      <c r="Y469" s="323"/>
      <c r="Z469" s="323"/>
      <c r="AA469" s="2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308"/>
      <c r="C470" s="2"/>
      <c r="D470" s="30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323"/>
      <c r="X470" s="323"/>
      <c r="Y470" s="323"/>
      <c r="Z470" s="323"/>
      <c r="AA470" s="2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308"/>
      <c r="C471" s="2"/>
      <c r="D471" s="30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323"/>
      <c r="X471" s="323"/>
      <c r="Y471" s="323"/>
      <c r="Z471" s="323"/>
      <c r="AA471" s="2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308"/>
      <c r="C472" s="2"/>
      <c r="D472" s="30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323"/>
      <c r="X472" s="323"/>
      <c r="Y472" s="323"/>
      <c r="Z472" s="323"/>
      <c r="AA472" s="2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308"/>
      <c r="C473" s="2"/>
      <c r="D473" s="30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323"/>
      <c r="X473" s="323"/>
      <c r="Y473" s="323"/>
      <c r="Z473" s="323"/>
      <c r="AA473" s="2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308"/>
      <c r="C474" s="2"/>
      <c r="D474" s="30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323"/>
      <c r="X474" s="323"/>
      <c r="Y474" s="323"/>
      <c r="Z474" s="323"/>
      <c r="AA474" s="2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308"/>
      <c r="C475" s="2"/>
      <c r="D475" s="30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323"/>
      <c r="X475" s="323"/>
      <c r="Y475" s="323"/>
      <c r="Z475" s="323"/>
      <c r="AA475" s="2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308"/>
      <c r="C476" s="2"/>
      <c r="D476" s="30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323"/>
      <c r="X476" s="323"/>
      <c r="Y476" s="323"/>
      <c r="Z476" s="323"/>
      <c r="AA476" s="2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308"/>
      <c r="C477" s="2"/>
      <c r="D477" s="30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323"/>
      <c r="X477" s="323"/>
      <c r="Y477" s="323"/>
      <c r="Z477" s="323"/>
      <c r="AA477" s="2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308"/>
      <c r="C478" s="2"/>
      <c r="D478" s="30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323"/>
      <c r="X478" s="323"/>
      <c r="Y478" s="323"/>
      <c r="Z478" s="323"/>
      <c r="AA478" s="2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30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323"/>
      <c r="X479" s="323"/>
      <c r="Y479" s="323"/>
      <c r="Z479" s="323"/>
      <c r="AA479" s="2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30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323"/>
      <c r="X480" s="323"/>
      <c r="Y480" s="323"/>
      <c r="Z480" s="323"/>
      <c r="AA480" s="2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30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323"/>
      <c r="X481" s="323"/>
      <c r="Y481" s="323"/>
      <c r="Z481" s="323"/>
      <c r="AA481" s="2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30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323"/>
      <c r="X482" s="323"/>
      <c r="Y482" s="323"/>
      <c r="Z482" s="323"/>
      <c r="AA482" s="2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30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323"/>
      <c r="X483" s="323"/>
      <c r="Y483" s="323"/>
      <c r="Z483" s="323"/>
      <c r="AA483" s="2"/>
      <c r="AB483" s="1"/>
      <c r="AC483" s="1"/>
      <c r="AD483" s="1"/>
      <c r="AE483" s="1"/>
      <c r="AF483" s="1"/>
      <c r="AG483" s="1"/>
    </row>
    <row r="484" spans="1:33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33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33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33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33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33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33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33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33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33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33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33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33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8:28" ht="15.75" customHeight="1">
      <c r="H1053" s="5"/>
      <c r="I1053" s="5"/>
      <c r="J1053" s="5"/>
      <c r="N1053" s="5"/>
      <c r="O1053" s="5"/>
      <c r="P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8:28" ht="15.75" customHeight="1">
      <c r="H1054" s="5"/>
      <c r="I1054" s="5"/>
      <c r="J1054" s="5"/>
      <c r="N1054" s="5"/>
      <c r="O1054" s="5"/>
      <c r="P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8:28" ht="15.75" customHeight="1">
      <c r="H1055" s="5"/>
      <c r="I1055" s="5"/>
      <c r="J1055" s="5"/>
      <c r="N1055" s="5"/>
      <c r="O1055" s="5"/>
      <c r="P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8:28" ht="15.75" customHeight="1">
      <c r="H1056" s="5"/>
      <c r="I1056" s="5"/>
      <c r="J1056" s="5"/>
      <c r="N1056" s="5"/>
      <c r="O1056" s="5"/>
      <c r="P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8:28" ht="15.75" customHeight="1">
      <c r="H1057" s="5"/>
      <c r="I1057" s="5"/>
      <c r="J1057" s="5"/>
      <c r="N1057" s="5"/>
      <c r="O1057" s="5"/>
      <c r="P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8:28" ht="15.75" customHeight="1">
      <c r="H1058" s="5"/>
      <c r="I1058" s="5"/>
      <c r="J1058" s="5"/>
      <c r="N1058" s="5"/>
      <c r="O1058" s="5"/>
      <c r="P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8:28" ht="15.75" customHeight="1">
      <c r="H1059" s="5"/>
      <c r="I1059" s="5"/>
      <c r="J1059" s="5"/>
      <c r="N1059" s="5"/>
      <c r="O1059" s="5"/>
      <c r="P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8:28" ht="15.75" customHeight="1">
      <c r="H1060" s="5"/>
      <c r="I1060" s="5"/>
      <c r="J1060" s="5"/>
      <c r="N1060" s="5"/>
      <c r="O1060" s="5"/>
      <c r="P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8:28" ht="15.75" customHeight="1">
      <c r="H1061" s="5"/>
      <c r="I1061" s="5"/>
      <c r="J1061" s="5"/>
      <c r="N1061" s="5"/>
      <c r="O1061" s="5"/>
      <c r="P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8:28" ht="15.75" customHeight="1">
      <c r="H1062" s="5"/>
      <c r="I1062" s="5"/>
      <c r="J1062" s="5"/>
      <c r="N1062" s="5"/>
      <c r="O1062" s="5"/>
      <c r="P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8:28" ht="15.75" customHeight="1">
      <c r="H1063" s="5"/>
      <c r="I1063" s="5"/>
      <c r="J1063" s="5"/>
      <c r="N1063" s="5"/>
      <c r="O1063" s="5"/>
      <c r="P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8:28" ht="15.75" customHeight="1">
      <c r="H1064" s="5"/>
      <c r="I1064" s="5"/>
      <c r="J1064" s="5"/>
      <c r="N1064" s="5"/>
      <c r="O1064" s="5"/>
      <c r="P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8:28" ht="15.75" customHeight="1">
      <c r="H1065" s="5"/>
      <c r="I1065" s="5"/>
      <c r="J1065" s="5"/>
      <c r="N1065" s="5"/>
      <c r="O1065" s="5"/>
      <c r="P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8:28" ht="15.75" customHeight="1">
      <c r="H1066" s="5"/>
      <c r="I1066" s="5"/>
      <c r="J1066" s="5"/>
      <c r="N1066" s="5"/>
      <c r="O1066" s="5"/>
      <c r="P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8:28" ht="15.75" customHeight="1">
      <c r="H1067" s="5"/>
      <c r="I1067" s="5"/>
      <c r="J1067" s="5"/>
      <c r="N1067" s="5"/>
      <c r="O1067" s="5"/>
      <c r="P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8:28" ht="15.75" customHeight="1">
      <c r="H1068" s="5"/>
      <c r="I1068" s="5"/>
      <c r="J1068" s="5"/>
      <c r="N1068" s="5"/>
      <c r="O1068" s="5"/>
      <c r="P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8:28" ht="15.75" customHeight="1">
      <c r="H1069" s="5"/>
      <c r="I1069" s="5"/>
      <c r="J1069" s="5"/>
      <c r="N1069" s="5"/>
      <c r="O1069" s="5"/>
      <c r="P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8:28" ht="15.75" customHeight="1">
      <c r="H1070" s="5"/>
      <c r="I1070" s="5"/>
      <c r="J1070" s="5"/>
      <c r="N1070" s="5"/>
      <c r="O1070" s="5"/>
      <c r="P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8:28" ht="15.75" customHeight="1">
      <c r="H1071" s="5"/>
      <c r="I1071" s="5"/>
      <c r="J1071" s="5"/>
      <c r="N1071" s="5"/>
      <c r="O1071" s="5"/>
      <c r="P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8:28" ht="15.75" customHeight="1">
      <c r="H1072" s="5"/>
      <c r="I1072" s="5"/>
      <c r="J1072" s="5"/>
      <c r="N1072" s="5"/>
      <c r="O1072" s="5"/>
      <c r="P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8:28" ht="15.75" customHeight="1">
      <c r="H1073" s="5"/>
      <c r="I1073" s="5"/>
      <c r="J1073" s="5"/>
      <c r="N1073" s="5"/>
      <c r="O1073" s="5"/>
      <c r="P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8:28" ht="15.75" customHeight="1">
      <c r="H1074" s="5"/>
      <c r="I1074" s="5"/>
      <c r="J1074" s="5"/>
      <c r="N1074" s="5"/>
      <c r="O1074" s="5"/>
      <c r="P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8:28" ht="15.75" customHeight="1">
      <c r="H1075" s="5"/>
      <c r="I1075" s="5"/>
      <c r="J1075" s="5"/>
      <c r="N1075" s="5"/>
      <c r="O1075" s="5"/>
      <c r="P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8:28" ht="15.75" customHeight="1">
      <c r="H1076" s="5"/>
      <c r="I1076" s="5"/>
      <c r="J1076" s="5"/>
      <c r="N1076" s="5"/>
      <c r="O1076" s="5"/>
      <c r="P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8:28" ht="15.75" customHeight="1">
      <c r="H1077" s="5"/>
      <c r="I1077" s="5"/>
      <c r="J1077" s="5"/>
      <c r="N1077" s="5"/>
      <c r="O1077" s="5"/>
      <c r="P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8:28" ht="15.75" customHeight="1">
      <c r="H1078" s="5"/>
      <c r="I1078" s="5"/>
      <c r="J1078" s="5"/>
      <c r="N1078" s="5"/>
      <c r="O1078" s="5"/>
      <c r="P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8:28" ht="15.75" customHeight="1">
      <c r="H1079" s="5"/>
      <c r="I1079" s="5"/>
      <c r="J1079" s="5"/>
      <c r="N1079" s="5"/>
      <c r="O1079" s="5"/>
      <c r="P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8:28" ht="15.75" customHeight="1">
      <c r="H1080" s="5"/>
      <c r="I1080" s="5"/>
      <c r="J1080" s="5"/>
      <c r="N1080" s="5"/>
      <c r="O1080" s="5"/>
      <c r="P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8:28" ht="15.75" customHeight="1">
      <c r="H1081" s="5"/>
      <c r="I1081" s="5"/>
      <c r="J1081" s="5"/>
      <c r="N1081" s="5"/>
      <c r="O1081" s="5"/>
      <c r="P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8:28" ht="15.75" customHeight="1">
      <c r="H1082" s="5"/>
      <c r="I1082" s="5"/>
      <c r="J1082" s="5"/>
      <c r="N1082" s="5"/>
      <c r="O1082" s="5"/>
      <c r="P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8:28" ht="15.75" customHeight="1">
      <c r="H1083" s="5"/>
      <c r="I1083" s="5"/>
      <c r="J1083" s="5"/>
      <c r="N1083" s="5"/>
      <c r="O1083" s="5"/>
      <c r="P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8:28" ht="15.75" customHeight="1">
      <c r="H1084" s="5"/>
      <c r="I1084" s="5"/>
      <c r="J1084" s="5"/>
      <c r="N1084" s="5"/>
      <c r="O1084" s="5"/>
      <c r="P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8:28" ht="15.75" customHeight="1">
      <c r="H1085" s="5"/>
      <c r="I1085" s="5"/>
      <c r="J1085" s="5"/>
      <c r="N1085" s="5"/>
      <c r="O1085" s="5"/>
      <c r="P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8:28" ht="15.75" customHeight="1">
      <c r="H1086" s="5"/>
      <c r="I1086" s="5"/>
      <c r="J1086" s="5"/>
      <c r="N1086" s="5"/>
      <c r="O1086" s="5"/>
      <c r="P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8:28" ht="15.75" customHeight="1">
      <c r="H1087" s="5"/>
      <c r="I1087" s="5"/>
      <c r="J1087" s="5"/>
      <c r="N1087" s="5"/>
      <c r="O1087" s="5"/>
      <c r="P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8:28" ht="15.75" customHeight="1">
      <c r="H1088" s="5"/>
      <c r="I1088" s="5"/>
      <c r="J1088" s="5"/>
      <c r="N1088" s="5"/>
      <c r="O1088" s="5"/>
      <c r="P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8:28" ht="15.75" customHeight="1">
      <c r="H1089" s="5"/>
      <c r="I1089" s="5"/>
      <c r="J1089" s="5"/>
      <c r="N1089" s="5"/>
      <c r="O1089" s="5"/>
      <c r="P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8:28" ht="15.75" customHeight="1">
      <c r="H1090" s="5"/>
      <c r="I1090" s="5"/>
      <c r="J1090" s="5"/>
      <c r="N1090" s="5"/>
      <c r="O1090" s="5"/>
      <c r="P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8:28" ht="15.75" customHeight="1">
      <c r="H1091" s="5"/>
      <c r="I1091" s="5"/>
      <c r="J1091" s="5"/>
      <c r="N1091" s="5"/>
      <c r="O1091" s="5"/>
      <c r="P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8:28" ht="15.75" customHeight="1">
      <c r="H1092" s="5"/>
      <c r="I1092" s="5"/>
      <c r="J1092" s="5"/>
      <c r="N1092" s="5"/>
      <c r="O1092" s="5"/>
      <c r="P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8:28" ht="15.75" customHeight="1">
      <c r="H1093" s="5"/>
      <c r="I1093" s="5"/>
      <c r="J1093" s="5"/>
      <c r="N1093" s="5"/>
      <c r="O1093" s="5"/>
      <c r="P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8:28" ht="15.75" customHeight="1">
      <c r="H1094" s="5"/>
      <c r="I1094" s="5"/>
      <c r="J1094" s="5"/>
      <c r="N1094" s="5"/>
      <c r="O1094" s="5"/>
      <c r="P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8:28" ht="15.75" customHeight="1">
      <c r="H1095" s="5"/>
      <c r="I1095" s="5"/>
      <c r="J1095" s="5"/>
      <c r="N1095" s="5"/>
      <c r="O1095" s="5"/>
      <c r="P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8:28" ht="15.75" customHeight="1">
      <c r="H1096" s="5"/>
      <c r="I1096" s="5"/>
      <c r="J1096" s="5"/>
      <c r="N1096" s="5"/>
      <c r="O1096" s="5"/>
      <c r="P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8:28" ht="15.75" customHeight="1">
      <c r="H1097" s="5"/>
      <c r="I1097" s="5"/>
      <c r="J1097" s="5"/>
      <c r="N1097" s="5"/>
      <c r="O1097" s="5"/>
      <c r="P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8:28" ht="15.75" customHeight="1">
      <c r="H1098" s="5"/>
      <c r="I1098" s="5"/>
      <c r="J1098" s="5"/>
      <c r="N1098" s="5"/>
      <c r="O1098" s="5"/>
      <c r="P1098" s="5"/>
      <c r="T1098" s="5"/>
      <c r="U1098" s="5"/>
      <c r="V1098" s="5"/>
      <c r="W1098" s="5"/>
      <c r="X1098" s="5"/>
      <c r="Y1098" s="5"/>
      <c r="Z1098" s="5"/>
      <c r="AA1098" s="5"/>
      <c r="AB1098" s="5"/>
    </row>
  </sheetData>
  <mergeCells count="28">
    <mergeCell ref="A1:E1"/>
    <mergeCell ref="A7:A9"/>
    <mergeCell ref="B7:B9"/>
    <mergeCell ref="C7:C9"/>
    <mergeCell ref="D7:D9"/>
    <mergeCell ref="E7:J7"/>
    <mergeCell ref="B3:C3"/>
    <mergeCell ref="H8:J8"/>
    <mergeCell ref="E58:G59"/>
    <mergeCell ref="H58:J59"/>
    <mergeCell ref="A108:D108"/>
    <mergeCell ref="K7:P7"/>
    <mergeCell ref="A282:C282"/>
    <mergeCell ref="H282:J282"/>
    <mergeCell ref="Q7:V7"/>
    <mergeCell ref="W7:Z7"/>
    <mergeCell ref="AA7:AA9"/>
    <mergeCell ref="Q8:S8"/>
    <mergeCell ref="T8:V8"/>
    <mergeCell ref="W8:W9"/>
    <mergeCell ref="X8:X9"/>
    <mergeCell ref="Y8:Z8"/>
    <mergeCell ref="A243:D243"/>
    <mergeCell ref="A277:C277"/>
    <mergeCell ref="A278:C278"/>
    <mergeCell ref="K8:M8"/>
    <mergeCell ref="N8:P8"/>
    <mergeCell ref="E8:G8"/>
  </mergeCells>
  <printOptions headings="1" gridLines="1"/>
  <pageMargins left="0.45" right="0.45" top="0.75" bottom="0.75" header="0.3" footer="0.3"/>
  <pageSetup paperSize="9" scale="33" fitToWidth="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Максим Войчук</cp:lastModifiedBy>
  <cp:lastPrinted>2023-12-18T14:30:00Z</cp:lastPrinted>
  <dcterms:created xsi:type="dcterms:W3CDTF">2020-11-14T13:09:40Z</dcterms:created>
  <dcterms:modified xsi:type="dcterms:W3CDTF">2023-12-18T15:57:38Z</dcterms:modified>
</cp:coreProperties>
</file>