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Таня\Desktop\Новая СЦЕНА\2023\Работа по гранту\ЗВІТ\Отправка\На сайт УКФ\"/>
    </mc:Choice>
  </mc:AlternateContent>
  <xr:revisionPtr revIDLastSave="0" documentId="13_ncr:1_{7177FA2B-1B15-4C15-9B60-03CA9630A0EB}" xr6:coauthVersionLast="45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B29" i="1" l="1"/>
  <c r="H182" i="2" l="1"/>
  <c r="I179" i="2"/>
  <c r="E182" i="2" l="1"/>
  <c r="V129" i="2"/>
  <c r="S129" i="2"/>
  <c r="P129" i="2"/>
  <c r="M129" i="2"/>
  <c r="J129" i="2"/>
  <c r="X129" i="2" s="1"/>
  <c r="G129" i="2"/>
  <c r="W129" i="2" s="1"/>
  <c r="Y129" i="2" s="1"/>
  <c r="Z129" i="2" s="1"/>
  <c r="V128" i="2"/>
  <c r="S128" i="2"/>
  <c r="P128" i="2"/>
  <c r="M128" i="2"/>
  <c r="W128" i="2" s="1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X126" i="2" s="1"/>
  <c r="G126" i="2"/>
  <c r="V125" i="2"/>
  <c r="S125" i="2"/>
  <c r="P125" i="2"/>
  <c r="M125" i="2"/>
  <c r="J125" i="2"/>
  <c r="G125" i="2"/>
  <c r="W125" i="2" s="1"/>
  <c r="X125" i="2" l="1"/>
  <c r="Y125" i="2" s="1"/>
  <c r="Z125" i="2" s="1"/>
  <c r="X127" i="2"/>
  <c r="X128" i="2"/>
  <c r="Y128" i="2" s="1"/>
  <c r="Z128" i="2" s="1"/>
  <c r="W126" i="2"/>
  <c r="Y126" i="2" s="1"/>
  <c r="Z126" i="2" s="1"/>
  <c r="W127" i="2"/>
  <c r="V32" i="2"/>
  <c r="S32" i="2"/>
  <c r="P32" i="2"/>
  <c r="M32" i="2"/>
  <c r="J32" i="2"/>
  <c r="X32" i="2" s="1"/>
  <c r="G32" i="2"/>
  <c r="W32" i="2" s="1"/>
  <c r="G23" i="2"/>
  <c r="G22" i="2"/>
  <c r="G14" i="2"/>
  <c r="Y127" i="2" l="1"/>
  <c r="Z127" i="2" s="1"/>
  <c r="Y32" i="2"/>
  <c r="Z32" i="2" s="1"/>
  <c r="I37" i="3"/>
  <c r="F37" i="3"/>
  <c r="D37" i="3"/>
  <c r="I27" i="3"/>
  <c r="F27" i="3"/>
  <c r="D27" i="3"/>
  <c r="I17" i="3"/>
  <c r="F17" i="3"/>
  <c r="D17" i="3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W181" i="2" s="1"/>
  <c r="J181" i="2"/>
  <c r="G181" i="2"/>
  <c r="V180" i="2"/>
  <c r="S180" i="2"/>
  <c r="P180" i="2"/>
  <c r="M180" i="2"/>
  <c r="J180" i="2"/>
  <c r="X180" i="2" s="1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V175" i="2"/>
  <c r="V174" i="2" s="1"/>
  <c r="S175" i="2"/>
  <c r="P175" i="2"/>
  <c r="M175" i="2"/>
  <c r="J175" i="2"/>
  <c r="G175" i="2"/>
  <c r="T174" i="2"/>
  <c r="Q174" i="2"/>
  <c r="N174" i="2"/>
  <c r="K174" i="2"/>
  <c r="H174" i="2"/>
  <c r="E174" i="2"/>
  <c r="E183" i="2" s="1"/>
  <c r="V173" i="2"/>
  <c r="S173" i="2"/>
  <c r="P173" i="2"/>
  <c r="X173" i="2" s="1"/>
  <c r="M173" i="2"/>
  <c r="J173" i="2"/>
  <c r="G173" i="2"/>
  <c r="W173" i="2" s="1"/>
  <c r="Y173" i="2" s="1"/>
  <c r="Z173" i="2" s="1"/>
  <c r="V172" i="2"/>
  <c r="S172" i="2"/>
  <c r="P172" i="2"/>
  <c r="M172" i="2"/>
  <c r="M170" i="2" s="1"/>
  <c r="J172" i="2"/>
  <c r="G172" i="2"/>
  <c r="V171" i="2"/>
  <c r="S171" i="2"/>
  <c r="S170" i="2" s="1"/>
  <c r="P171" i="2"/>
  <c r="M171" i="2"/>
  <c r="J171" i="2"/>
  <c r="G171" i="2"/>
  <c r="V170" i="2"/>
  <c r="T170" i="2"/>
  <c r="Q170" i="2"/>
  <c r="N170" i="2"/>
  <c r="K170" i="2"/>
  <c r="H170" i="2"/>
  <c r="E170" i="2"/>
  <c r="V169" i="2"/>
  <c r="S169" i="2"/>
  <c r="P169" i="2"/>
  <c r="M169" i="2"/>
  <c r="W169" i="2" s="1"/>
  <c r="J169" i="2"/>
  <c r="X169" i="2" s="1"/>
  <c r="G169" i="2"/>
  <c r="V168" i="2"/>
  <c r="S168" i="2"/>
  <c r="P168" i="2"/>
  <c r="M168" i="2"/>
  <c r="J168" i="2"/>
  <c r="G168" i="2"/>
  <c r="W168" i="2" s="1"/>
  <c r="V167" i="2"/>
  <c r="S167" i="2"/>
  <c r="P167" i="2"/>
  <c r="M167" i="2"/>
  <c r="W167" i="2" s="1"/>
  <c r="J167" i="2"/>
  <c r="G167" i="2"/>
  <c r="V166" i="2"/>
  <c r="V165" i="2" s="1"/>
  <c r="S166" i="2"/>
  <c r="S165" i="2" s="1"/>
  <c r="P166" i="2"/>
  <c r="M166" i="2"/>
  <c r="J166" i="2"/>
  <c r="J165" i="2" s="1"/>
  <c r="G166" i="2"/>
  <c r="T165" i="2"/>
  <c r="Q165" i="2"/>
  <c r="N165" i="2"/>
  <c r="K165" i="2"/>
  <c r="H165" i="2"/>
  <c r="E165" i="2"/>
  <c r="V164" i="2"/>
  <c r="S164" i="2"/>
  <c r="P164" i="2"/>
  <c r="M164" i="2"/>
  <c r="W164" i="2" s="1"/>
  <c r="J164" i="2"/>
  <c r="G164" i="2"/>
  <c r="X163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P160" i="2" s="1"/>
  <c r="M161" i="2"/>
  <c r="J161" i="2"/>
  <c r="G161" i="2"/>
  <c r="T160" i="2"/>
  <c r="Q160" i="2"/>
  <c r="N160" i="2"/>
  <c r="K160" i="2"/>
  <c r="H160" i="2"/>
  <c r="E160" i="2"/>
  <c r="T158" i="2"/>
  <c r="Q158" i="2"/>
  <c r="N158" i="2"/>
  <c r="K158" i="2"/>
  <c r="H158" i="2"/>
  <c r="E158" i="2"/>
  <c r="V157" i="2"/>
  <c r="S157" i="2"/>
  <c r="P157" i="2"/>
  <c r="M157" i="2"/>
  <c r="W157" i="2" s="1"/>
  <c r="J157" i="2"/>
  <c r="X157" i="2" s="1"/>
  <c r="G157" i="2"/>
  <c r="V156" i="2"/>
  <c r="S156" i="2"/>
  <c r="P156" i="2"/>
  <c r="M156" i="2"/>
  <c r="J156" i="2"/>
  <c r="G156" i="2"/>
  <c r="W156" i="2" s="1"/>
  <c r="V155" i="2"/>
  <c r="S155" i="2"/>
  <c r="P155" i="2"/>
  <c r="M155" i="2"/>
  <c r="W155" i="2" s="1"/>
  <c r="J155" i="2"/>
  <c r="G155" i="2"/>
  <c r="V154" i="2"/>
  <c r="S154" i="2"/>
  <c r="S158" i="2" s="1"/>
  <c r="P154" i="2"/>
  <c r="M154" i="2"/>
  <c r="J154" i="2"/>
  <c r="G154" i="2"/>
  <c r="T152" i="2"/>
  <c r="Q152" i="2"/>
  <c r="P152" i="2"/>
  <c r="N152" i="2"/>
  <c r="K152" i="2"/>
  <c r="H152" i="2"/>
  <c r="E152" i="2"/>
  <c r="V151" i="2"/>
  <c r="S151" i="2"/>
  <c r="P151" i="2"/>
  <c r="M151" i="2"/>
  <c r="W151" i="2" s="1"/>
  <c r="J151" i="2"/>
  <c r="G151" i="2"/>
  <c r="V150" i="2"/>
  <c r="V152" i="2" s="1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W147" i="2" s="1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P148" i="2" s="1"/>
  <c r="M145" i="2"/>
  <c r="J145" i="2"/>
  <c r="G145" i="2"/>
  <c r="W145" i="2" s="1"/>
  <c r="V144" i="2"/>
  <c r="S144" i="2"/>
  <c r="P144" i="2"/>
  <c r="M144" i="2"/>
  <c r="W144" i="2" s="1"/>
  <c r="J144" i="2"/>
  <c r="G144" i="2"/>
  <c r="V143" i="2"/>
  <c r="S143" i="2"/>
  <c r="P143" i="2"/>
  <c r="M143" i="2"/>
  <c r="J143" i="2"/>
  <c r="G143" i="2"/>
  <c r="W143" i="2" s="1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W138" i="2" s="1"/>
  <c r="J138" i="2"/>
  <c r="G138" i="2"/>
  <c r="V137" i="2"/>
  <c r="S137" i="2"/>
  <c r="P137" i="2"/>
  <c r="M137" i="2"/>
  <c r="J137" i="2"/>
  <c r="X137" i="2" s="1"/>
  <c r="G137" i="2"/>
  <c r="W137" i="2" s="1"/>
  <c r="V136" i="2"/>
  <c r="S136" i="2"/>
  <c r="P136" i="2"/>
  <c r="X136" i="2" s="1"/>
  <c r="M136" i="2"/>
  <c r="J136" i="2"/>
  <c r="G136" i="2"/>
  <c r="W136" i="2" s="1"/>
  <c r="V135" i="2"/>
  <c r="S135" i="2"/>
  <c r="P135" i="2"/>
  <c r="M135" i="2"/>
  <c r="M141" i="2" s="1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4" i="2"/>
  <c r="S124" i="2"/>
  <c r="P124" i="2"/>
  <c r="M124" i="2"/>
  <c r="J124" i="2"/>
  <c r="G124" i="2"/>
  <c r="V123" i="2"/>
  <c r="S123" i="2"/>
  <c r="P123" i="2"/>
  <c r="M123" i="2"/>
  <c r="W123" i="2" s="1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N107" i="2" s="1"/>
  <c r="K103" i="2"/>
  <c r="H103" i="2"/>
  <c r="E103" i="2"/>
  <c r="V102" i="2"/>
  <c r="S102" i="2"/>
  <c r="P102" i="2"/>
  <c r="M102" i="2"/>
  <c r="J102" i="2"/>
  <c r="G102" i="2"/>
  <c r="V101" i="2"/>
  <c r="S101" i="2"/>
  <c r="S99" i="2" s="1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W87" i="2" s="1"/>
  <c r="V86" i="2"/>
  <c r="S86" i="2"/>
  <c r="P86" i="2"/>
  <c r="M86" i="2"/>
  <c r="M85" i="2" s="1"/>
  <c r="J86" i="2"/>
  <c r="G86" i="2"/>
  <c r="T85" i="2"/>
  <c r="Q85" i="2"/>
  <c r="N85" i="2"/>
  <c r="K85" i="2"/>
  <c r="H85" i="2"/>
  <c r="E85" i="2"/>
  <c r="V84" i="2"/>
  <c r="S84" i="2"/>
  <c r="P84" i="2"/>
  <c r="M84" i="2"/>
  <c r="W84" i="2" s="1"/>
  <c r="J84" i="2"/>
  <c r="G84" i="2"/>
  <c r="V83" i="2"/>
  <c r="S83" i="2"/>
  <c r="P83" i="2"/>
  <c r="M83" i="2"/>
  <c r="J83" i="2"/>
  <c r="G83" i="2"/>
  <c r="W83" i="2" s="1"/>
  <c r="V82" i="2"/>
  <c r="S82" i="2"/>
  <c r="P82" i="2"/>
  <c r="M82" i="2"/>
  <c r="M81" i="2" s="1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X76" i="2" s="1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P67" i="2" s="1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X62" i="2" s="1"/>
  <c r="M62" i="2"/>
  <c r="J62" i="2"/>
  <c r="G62" i="2"/>
  <c r="V61" i="2"/>
  <c r="S61" i="2"/>
  <c r="P61" i="2"/>
  <c r="M61" i="2"/>
  <c r="J61" i="2"/>
  <c r="G61" i="2"/>
  <c r="V60" i="2"/>
  <c r="S60" i="2"/>
  <c r="P60" i="2"/>
  <c r="X60" i="2" s="1"/>
  <c r="M60" i="2"/>
  <c r="J60" i="2"/>
  <c r="G60" i="2"/>
  <c r="V59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P54" i="2" s="1"/>
  <c r="M55" i="2"/>
  <c r="M54" i="2" s="1"/>
  <c r="V54" i="2"/>
  <c r="T54" i="2"/>
  <c r="T57" i="2" s="1"/>
  <c r="Q54" i="2"/>
  <c r="N54" i="2"/>
  <c r="N57" i="2" s="1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P44" i="2" s="1"/>
  <c r="M46" i="2"/>
  <c r="J46" i="2"/>
  <c r="G46" i="2"/>
  <c r="V45" i="2"/>
  <c r="V44" i="2" s="1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 s="1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1" i="2"/>
  <c r="S31" i="2"/>
  <c r="P31" i="2"/>
  <c r="M31" i="2"/>
  <c r="J31" i="2"/>
  <c r="G31" i="2"/>
  <c r="V30" i="2"/>
  <c r="V29" i="2" s="1"/>
  <c r="S30" i="2"/>
  <c r="P30" i="2"/>
  <c r="M30" i="2"/>
  <c r="J30" i="2"/>
  <c r="J29" i="2" s="1"/>
  <c r="G30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X178" i="2" l="1"/>
  <c r="P21" i="2"/>
  <c r="N28" i="2" s="1"/>
  <c r="P28" i="2" s="1"/>
  <c r="S63" i="2"/>
  <c r="M63" i="2"/>
  <c r="W66" i="2"/>
  <c r="W14" i="2"/>
  <c r="X39" i="2"/>
  <c r="J75" i="2"/>
  <c r="X84" i="2"/>
  <c r="J89" i="2"/>
  <c r="V89" i="2"/>
  <c r="P89" i="2"/>
  <c r="X92" i="2"/>
  <c r="X105" i="2"/>
  <c r="X106" i="2"/>
  <c r="X119" i="2"/>
  <c r="G120" i="2"/>
  <c r="S120" i="2"/>
  <c r="M13" i="2"/>
  <c r="S13" i="2"/>
  <c r="Q26" i="2" s="1"/>
  <c r="X45" i="2"/>
  <c r="X47" i="2"/>
  <c r="G67" i="2"/>
  <c r="S67" i="2"/>
  <c r="S71" i="2"/>
  <c r="W73" i="2"/>
  <c r="W74" i="2"/>
  <c r="X83" i="2"/>
  <c r="Y83" i="2" s="1"/>
  <c r="Z83" i="2" s="1"/>
  <c r="P95" i="2"/>
  <c r="X100" i="2"/>
  <c r="X101" i="2"/>
  <c r="X109" i="2"/>
  <c r="X113" i="2"/>
  <c r="X117" i="2"/>
  <c r="X122" i="2"/>
  <c r="X124" i="2"/>
  <c r="X130" i="2"/>
  <c r="M36" i="2"/>
  <c r="W38" i="2"/>
  <c r="W39" i="2"/>
  <c r="Y39" i="2" s="1"/>
  <c r="Z39" i="2" s="1"/>
  <c r="J67" i="2"/>
  <c r="V67" i="2"/>
  <c r="X72" i="2"/>
  <c r="V71" i="2"/>
  <c r="P71" i="2"/>
  <c r="X74" i="2"/>
  <c r="W77" i="2"/>
  <c r="W91" i="2"/>
  <c r="W92" i="2"/>
  <c r="W96" i="2"/>
  <c r="S95" i="2"/>
  <c r="M95" i="2"/>
  <c r="W98" i="2"/>
  <c r="W104" i="2"/>
  <c r="S103" i="2"/>
  <c r="M103" i="2"/>
  <c r="W106" i="2"/>
  <c r="Y106" i="2" s="1"/>
  <c r="Z106" i="2" s="1"/>
  <c r="W109" i="2"/>
  <c r="W110" i="2"/>
  <c r="V85" i="2"/>
  <c r="J17" i="2"/>
  <c r="H27" i="2" s="1"/>
  <c r="J27" i="2" s="1"/>
  <c r="W22" i="2"/>
  <c r="W33" i="2"/>
  <c r="M17" i="2"/>
  <c r="K27" i="2" s="1"/>
  <c r="M27" i="2" s="1"/>
  <c r="W19" i="2"/>
  <c r="H107" i="2"/>
  <c r="W175" i="2"/>
  <c r="M174" i="2"/>
  <c r="X37" i="2"/>
  <c r="P36" i="2"/>
  <c r="X38" i="2"/>
  <c r="Y38" i="2" s="1"/>
  <c r="Z38" i="2" s="1"/>
  <c r="J36" i="2"/>
  <c r="H48" i="2"/>
  <c r="Q48" i="2"/>
  <c r="T79" i="2"/>
  <c r="Y84" i="2"/>
  <c r="Z84" i="2" s="1"/>
  <c r="M133" i="2"/>
  <c r="M160" i="2"/>
  <c r="X161" i="2"/>
  <c r="X172" i="2"/>
  <c r="J170" i="2"/>
  <c r="H183" i="2"/>
  <c r="V13" i="2"/>
  <c r="T26" i="2" s="1"/>
  <c r="V26" i="2" s="1"/>
  <c r="P13" i="2"/>
  <c r="N26" i="2" s="1"/>
  <c r="P26" i="2" s="1"/>
  <c r="P25" i="2" s="1"/>
  <c r="X61" i="2"/>
  <c r="X59" i="2" s="1"/>
  <c r="J59" i="2"/>
  <c r="M89" i="2"/>
  <c r="M93" i="2" s="1"/>
  <c r="X90" i="2"/>
  <c r="S107" i="2"/>
  <c r="Y143" i="2"/>
  <c r="Z143" i="2" s="1"/>
  <c r="Y163" i="2"/>
  <c r="Z163" i="2" s="1"/>
  <c r="T107" i="2"/>
  <c r="K29" i="1"/>
  <c r="W15" i="2"/>
  <c r="E48" i="2"/>
  <c r="X46" i="2"/>
  <c r="J44" i="2"/>
  <c r="P59" i="2"/>
  <c r="V75" i="2"/>
  <c r="X86" i="2"/>
  <c r="P85" i="2"/>
  <c r="X87" i="2"/>
  <c r="Y87" i="2" s="1"/>
  <c r="Z87" i="2" s="1"/>
  <c r="J85" i="2"/>
  <c r="W100" i="2"/>
  <c r="Y100" i="2" s="1"/>
  <c r="Z100" i="2" s="1"/>
  <c r="M99" i="2"/>
  <c r="Y137" i="2"/>
  <c r="Z137" i="2" s="1"/>
  <c r="X143" i="2"/>
  <c r="J148" i="2"/>
  <c r="V148" i="2"/>
  <c r="Y169" i="2"/>
  <c r="Z169" i="2" s="1"/>
  <c r="N183" i="2"/>
  <c r="P174" i="2"/>
  <c r="X176" i="2"/>
  <c r="X16" i="2"/>
  <c r="X18" i="2"/>
  <c r="X19" i="2"/>
  <c r="V17" i="2"/>
  <c r="T27" i="2" s="1"/>
  <c r="X20" i="2"/>
  <c r="P29" i="2"/>
  <c r="X31" i="2"/>
  <c r="X33" i="2"/>
  <c r="Y33" i="2" s="1"/>
  <c r="Z33" i="2" s="1"/>
  <c r="G36" i="2"/>
  <c r="S36" i="2"/>
  <c r="K48" i="2"/>
  <c r="M40" i="2"/>
  <c r="W43" i="2"/>
  <c r="S50" i="2"/>
  <c r="M50" i="2"/>
  <c r="M57" i="2" s="1"/>
  <c r="W53" i="2"/>
  <c r="X64" i="2"/>
  <c r="V63" i="2"/>
  <c r="P63" i="2"/>
  <c r="X66" i="2"/>
  <c r="W69" i="2"/>
  <c r="W70" i="2"/>
  <c r="E79" i="2"/>
  <c r="M71" i="2"/>
  <c r="P75" i="2"/>
  <c r="W78" i="2"/>
  <c r="S81" i="2"/>
  <c r="G85" i="2"/>
  <c r="S85" i="2"/>
  <c r="X88" i="2"/>
  <c r="V95" i="2"/>
  <c r="X97" i="2"/>
  <c r="W102" i="2"/>
  <c r="E107" i="2"/>
  <c r="Q107" i="2"/>
  <c r="X110" i="2"/>
  <c r="Y110" i="2" s="1"/>
  <c r="Z110" i="2" s="1"/>
  <c r="V120" i="2"/>
  <c r="W111" i="2"/>
  <c r="W112" i="2"/>
  <c r="M120" i="2"/>
  <c r="W114" i="2"/>
  <c r="W115" i="2"/>
  <c r="W116" i="2"/>
  <c r="W117" i="2"/>
  <c r="W118" i="2"/>
  <c r="W124" i="2"/>
  <c r="W130" i="2"/>
  <c r="X131" i="2"/>
  <c r="X132" i="2"/>
  <c r="X138" i="2"/>
  <c r="Y138" i="2" s="1"/>
  <c r="Z138" i="2" s="1"/>
  <c r="X139" i="2"/>
  <c r="X140" i="2"/>
  <c r="X144" i="2"/>
  <c r="X145" i="2"/>
  <c r="X148" i="2" s="1"/>
  <c r="M158" i="2"/>
  <c r="S160" i="2"/>
  <c r="M165" i="2"/>
  <c r="T183" i="2"/>
  <c r="W177" i="2"/>
  <c r="Y177" i="2" s="1"/>
  <c r="Z177" i="2" s="1"/>
  <c r="W178" i="2"/>
  <c r="Y178" i="2" s="1"/>
  <c r="Z178" i="2" s="1"/>
  <c r="X179" i="2"/>
  <c r="W16" i="2"/>
  <c r="W20" i="2"/>
  <c r="G21" i="2"/>
  <c r="E28" i="2" s="1"/>
  <c r="G28" i="2" s="1"/>
  <c r="S21" i="2"/>
  <c r="Q28" i="2" s="1"/>
  <c r="S28" i="2" s="1"/>
  <c r="W23" i="2"/>
  <c r="W24" i="2"/>
  <c r="Y24" i="2" s="1"/>
  <c r="Z24" i="2" s="1"/>
  <c r="W31" i="2"/>
  <c r="X41" i="2"/>
  <c r="V40" i="2"/>
  <c r="V48" i="2" s="1"/>
  <c r="P40" i="2"/>
  <c r="P48" i="2" s="1"/>
  <c r="X43" i="2"/>
  <c r="W46" i="2"/>
  <c r="W47" i="2"/>
  <c r="X51" i="2"/>
  <c r="V50" i="2"/>
  <c r="P50" i="2"/>
  <c r="P57" i="2" s="1"/>
  <c r="X53" i="2"/>
  <c r="X55" i="2"/>
  <c r="X56" i="2"/>
  <c r="W61" i="2"/>
  <c r="W62" i="2"/>
  <c r="Y62" i="2" s="1"/>
  <c r="Z62" i="2" s="1"/>
  <c r="X68" i="2"/>
  <c r="X67" i="2" s="1"/>
  <c r="X69" i="2"/>
  <c r="X70" i="2"/>
  <c r="X77" i="2"/>
  <c r="Y77" i="2" s="1"/>
  <c r="Z77" i="2" s="1"/>
  <c r="X78" i="2"/>
  <c r="V81" i="2"/>
  <c r="P81" i="2"/>
  <c r="W88" i="2"/>
  <c r="Y88" i="2" s="1"/>
  <c r="Z88" i="2" s="1"/>
  <c r="X91" i="2"/>
  <c r="X111" i="2"/>
  <c r="X112" i="2"/>
  <c r="X115" i="2"/>
  <c r="X118" i="2"/>
  <c r="W119" i="2"/>
  <c r="S133" i="2"/>
  <c r="W131" i="2"/>
  <c r="W139" i="2"/>
  <c r="W140" i="2"/>
  <c r="Y140" i="2" s="1"/>
  <c r="Z140" i="2" s="1"/>
  <c r="W146" i="2"/>
  <c r="Y146" i="2" s="1"/>
  <c r="Z146" i="2" s="1"/>
  <c r="X147" i="2"/>
  <c r="Y147" i="2" s="1"/>
  <c r="Z147" i="2" s="1"/>
  <c r="X150" i="2"/>
  <c r="V158" i="2"/>
  <c r="X156" i="2"/>
  <c r="Y156" i="2" s="1"/>
  <c r="Z156" i="2" s="1"/>
  <c r="W162" i="2"/>
  <c r="W163" i="2"/>
  <c r="X164" i="2"/>
  <c r="V160" i="2"/>
  <c r="V183" i="2" s="1"/>
  <c r="X167" i="2"/>
  <c r="Y167" i="2" s="1"/>
  <c r="Z167" i="2" s="1"/>
  <c r="X168" i="2"/>
  <c r="Y168" i="2" s="1"/>
  <c r="Z168" i="2" s="1"/>
  <c r="W179" i="2"/>
  <c r="W180" i="2"/>
  <c r="Y180" i="2" s="1"/>
  <c r="Z180" i="2" s="1"/>
  <c r="X181" i="2"/>
  <c r="Y181" i="2" s="1"/>
  <c r="Z181" i="2" s="1"/>
  <c r="Y182" i="2"/>
  <c r="Z182" i="2" s="1"/>
  <c r="S174" i="2"/>
  <c r="S183" i="2" s="1"/>
  <c r="X15" i="2"/>
  <c r="K26" i="2"/>
  <c r="W113" i="2"/>
  <c r="G13" i="2"/>
  <c r="X14" i="2"/>
  <c r="J13" i="2"/>
  <c r="W18" i="2"/>
  <c r="G29" i="2"/>
  <c r="S29" i="2"/>
  <c r="G44" i="2"/>
  <c r="S44" i="2"/>
  <c r="W51" i="2"/>
  <c r="G50" i="2"/>
  <c r="G57" i="2" s="1"/>
  <c r="Q57" i="2"/>
  <c r="G59" i="2"/>
  <c r="S59" i="2"/>
  <c r="W64" i="2"/>
  <c r="G63" i="2"/>
  <c r="Q79" i="2"/>
  <c r="N79" i="2"/>
  <c r="W122" i="2"/>
  <c r="G133" i="2"/>
  <c r="X30" i="2"/>
  <c r="K79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Y56" i="2" s="1"/>
  <c r="Z56" i="2" s="1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M44" i="2"/>
  <c r="W45" i="2"/>
  <c r="V57" i="2"/>
  <c r="S54" i="2"/>
  <c r="M59" i="2"/>
  <c r="W60" i="2"/>
  <c r="W97" i="2"/>
  <c r="X102" i="2"/>
  <c r="Y102" i="2" s="1"/>
  <c r="Z102" i="2" s="1"/>
  <c r="P120" i="2"/>
  <c r="Y144" i="2"/>
  <c r="Z144" i="2" s="1"/>
  <c r="X42" i="2"/>
  <c r="X40" i="2" s="1"/>
  <c r="X52" i="2"/>
  <c r="X65" i="2"/>
  <c r="X73" i="2"/>
  <c r="Y73" i="2" s="1"/>
  <c r="Z73" i="2" s="1"/>
  <c r="G75" i="2"/>
  <c r="S75" i="2"/>
  <c r="X82" i="2"/>
  <c r="J81" i="2"/>
  <c r="W90" i="2"/>
  <c r="G89" i="2"/>
  <c r="S89" i="2"/>
  <c r="P99" i="2"/>
  <c r="W101" i="2"/>
  <c r="Y101" i="2" s="1"/>
  <c r="Z101" i="2" s="1"/>
  <c r="G99" i="2"/>
  <c r="J103" i="2"/>
  <c r="X104" i="2"/>
  <c r="V103" i="2"/>
  <c r="W105" i="2"/>
  <c r="W135" i="2"/>
  <c r="M152" i="2"/>
  <c r="W150" i="2"/>
  <c r="Y164" i="2"/>
  <c r="Z164" i="2" s="1"/>
  <c r="X166" i="2"/>
  <c r="X165" i="2" s="1"/>
  <c r="P165" i="2"/>
  <c r="M183" i="2"/>
  <c r="W55" i="2"/>
  <c r="K107" i="2"/>
  <c r="X116" i="2"/>
  <c r="J120" i="2"/>
  <c r="W132" i="2"/>
  <c r="Y136" i="2"/>
  <c r="Z136" i="2" s="1"/>
  <c r="Y139" i="2"/>
  <c r="Z139" i="2" s="1"/>
  <c r="W148" i="2"/>
  <c r="W154" i="2"/>
  <c r="G158" i="2"/>
  <c r="X155" i="2"/>
  <c r="Y155" i="2" s="1"/>
  <c r="Z155" i="2" s="1"/>
  <c r="J158" i="2"/>
  <c r="W171" i="2"/>
  <c r="G170" i="2"/>
  <c r="X175" i="2"/>
  <c r="J174" i="2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G141" i="2"/>
  <c r="S141" i="2"/>
  <c r="X162" i="2"/>
  <c r="X160" i="2" s="1"/>
  <c r="J160" i="2"/>
  <c r="G95" i="2"/>
  <c r="G103" i="2"/>
  <c r="V133" i="2"/>
  <c r="J141" i="2"/>
  <c r="X135" i="2"/>
  <c r="V141" i="2"/>
  <c r="M148" i="2"/>
  <c r="X151" i="2"/>
  <c r="X152" i="2" s="1"/>
  <c r="J152" i="2"/>
  <c r="X154" i="2"/>
  <c r="P158" i="2"/>
  <c r="Y157" i="2"/>
  <c r="Z157" i="2" s="1"/>
  <c r="X171" i="2"/>
  <c r="X170" i="2" s="1"/>
  <c r="P170" i="2"/>
  <c r="K183" i="2"/>
  <c r="W176" i="2"/>
  <c r="Y176" i="2" s="1"/>
  <c r="Z176" i="2" s="1"/>
  <c r="G174" i="2"/>
  <c r="P133" i="2"/>
  <c r="G148" i="2"/>
  <c r="S148" i="2"/>
  <c r="W166" i="2"/>
  <c r="G165" i="2"/>
  <c r="P141" i="2"/>
  <c r="G152" i="2"/>
  <c r="S152" i="2"/>
  <c r="W161" i="2"/>
  <c r="G160" i="2"/>
  <c r="W172" i="2"/>
  <c r="Y172" i="2" s="1"/>
  <c r="Z172" i="2" s="1"/>
  <c r="Q183" i="2"/>
  <c r="P183" i="2"/>
  <c r="Y179" i="2" l="1"/>
  <c r="Z179" i="2" s="1"/>
  <c r="X174" i="2"/>
  <c r="X183" i="2" s="1"/>
  <c r="S57" i="2"/>
  <c r="Y119" i="2"/>
  <c r="Z119" i="2" s="1"/>
  <c r="V93" i="2"/>
  <c r="Y92" i="2"/>
  <c r="Z92" i="2" s="1"/>
  <c r="Y116" i="2"/>
  <c r="Z116" i="2" s="1"/>
  <c r="Y98" i="2"/>
  <c r="Z98" i="2" s="1"/>
  <c r="Y109" i="2"/>
  <c r="Z109" i="2" s="1"/>
  <c r="Y23" i="2"/>
  <c r="Z23" i="2" s="1"/>
  <c r="N25" i="2"/>
  <c r="Y66" i="2"/>
  <c r="Z66" i="2" s="1"/>
  <c r="Y113" i="2"/>
  <c r="Z113" i="2" s="1"/>
  <c r="X89" i="2"/>
  <c r="P79" i="2"/>
  <c r="Y91" i="2"/>
  <c r="Z91" i="2" s="1"/>
  <c r="J48" i="2"/>
  <c r="Y47" i="2"/>
  <c r="Z47" i="2" s="1"/>
  <c r="W21" i="2"/>
  <c r="Y112" i="2"/>
  <c r="Z112" i="2" s="1"/>
  <c r="P93" i="2"/>
  <c r="Y61" i="2"/>
  <c r="Z61" i="2" s="1"/>
  <c r="Y118" i="2"/>
  <c r="Z118" i="2" s="1"/>
  <c r="W120" i="2"/>
  <c r="Y20" i="2"/>
  <c r="Z20" i="2" s="1"/>
  <c r="M107" i="2"/>
  <c r="X50" i="2"/>
  <c r="G79" i="2"/>
  <c r="X99" i="2"/>
  <c r="Y31" i="2"/>
  <c r="Z31" i="2" s="1"/>
  <c r="Y117" i="2"/>
  <c r="Z117" i="2" s="1"/>
  <c r="W13" i="2"/>
  <c r="J79" i="2"/>
  <c r="Y132" i="2"/>
  <c r="Z132" i="2" s="1"/>
  <c r="X13" i="2"/>
  <c r="Y69" i="2"/>
  <c r="Z69" i="2" s="1"/>
  <c r="S93" i="2"/>
  <c r="X81" i="2"/>
  <c r="X63" i="2"/>
  <c r="M48" i="2"/>
  <c r="Y130" i="2"/>
  <c r="Z130" i="2" s="1"/>
  <c r="Y19" i="2"/>
  <c r="Z19" i="2" s="1"/>
  <c r="Y74" i="2"/>
  <c r="Z74" i="2" s="1"/>
  <c r="Y114" i="2"/>
  <c r="Z114" i="2" s="1"/>
  <c r="S79" i="2"/>
  <c r="Y53" i="2"/>
  <c r="Z53" i="2" s="1"/>
  <c r="Y16" i="2"/>
  <c r="Z16" i="2" s="1"/>
  <c r="Y124" i="2"/>
  <c r="Z124" i="2" s="1"/>
  <c r="Y111" i="2"/>
  <c r="Z111" i="2" s="1"/>
  <c r="X85" i="2"/>
  <c r="Y78" i="2"/>
  <c r="Z78" i="2" s="1"/>
  <c r="Y70" i="2"/>
  <c r="Z70" i="2" s="1"/>
  <c r="V79" i="2"/>
  <c r="X17" i="2"/>
  <c r="X44" i="2"/>
  <c r="Y15" i="2"/>
  <c r="Z15" i="2" s="1"/>
  <c r="P34" i="2"/>
  <c r="X29" i="2"/>
  <c r="W28" i="2"/>
  <c r="Y115" i="2"/>
  <c r="Z115" i="2" s="1"/>
  <c r="J93" i="2"/>
  <c r="G48" i="2"/>
  <c r="Y46" i="2"/>
  <c r="Z46" i="2" s="1"/>
  <c r="Y43" i="2"/>
  <c r="Z43" i="2" s="1"/>
  <c r="Y145" i="2"/>
  <c r="Z145" i="2" s="1"/>
  <c r="X75" i="2"/>
  <c r="X71" i="2"/>
  <c r="X36" i="2"/>
  <c r="Y148" i="2"/>
  <c r="Z148" i="2" s="1"/>
  <c r="X158" i="2"/>
  <c r="X141" i="2"/>
  <c r="P107" i="2"/>
  <c r="X28" i="2"/>
  <c r="Y151" i="2"/>
  <c r="Z151" i="2" s="1"/>
  <c r="Y131" i="2"/>
  <c r="Z131" i="2" s="1"/>
  <c r="X54" i="2"/>
  <c r="Y161" i="2"/>
  <c r="Z161" i="2" s="1"/>
  <c r="W160" i="2"/>
  <c r="Y160" i="2" s="1"/>
  <c r="Z160" i="2" s="1"/>
  <c r="W71" i="2"/>
  <c r="Y72" i="2"/>
  <c r="Z72" i="2" s="1"/>
  <c r="Y64" i="2"/>
  <c r="Z64" i="2" s="1"/>
  <c r="W63" i="2"/>
  <c r="Y18" i="2"/>
  <c r="Z18" i="2" s="1"/>
  <c r="W17" i="2"/>
  <c r="W174" i="2"/>
  <c r="W85" i="2"/>
  <c r="Y86" i="2"/>
  <c r="Z86" i="2" s="1"/>
  <c r="W54" i="2"/>
  <c r="Y55" i="2"/>
  <c r="Z55" i="2" s="1"/>
  <c r="W141" i="2"/>
  <c r="Y141" i="2" s="1"/>
  <c r="Z141" i="2" s="1"/>
  <c r="Y135" i="2"/>
  <c r="Z135" i="2" s="1"/>
  <c r="V107" i="2"/>
  <c r="Y90" i="2"/>
  <c r="Z90" i="2" s="1"/>
  <c r="W89" i="2"/>
  <c r="Y89" i="2" s="1"/>
  <c r="Z89" i="2" s="1"/>
  <c r="W29" i="2"/>
  <c r="Y30" i="2"/>
  <c r="Z30" i="2" s="1"/>
  <c r="X21" i="2"/>
  <c r="Y21" i="2" s="1"/>
  <c r="Z21" i="2" s="1"/>
  <c r="Y162" i="2"/>
  <c r="Z162" i="2" s="1"/>
  <c r="Y82" i="2"/>
  <c r="Z82" i="2" s="1"/>
  <c r="W81" i="2"/>
  <c r="Y52" i="2"/>
  <c r="Z52" i="2" s="1"/>
  <c r="W99" i="2"/>
  <c r="H26" i="2"/>
  <c r="T25" i="2"/>
  <c r="V27" i="2"/>
  <c r="Y65" i="2"/>
  <c r="Z65" i="2" s="1"/>
  <c r="Y122" i="2"/>
  <c r="Z122" i="2" s="1"/>
  <c r="W133" i="2"/>
  <c r="S26" i="2"/>
  <c r="S25" i="2" s="1"/>
  <c r="S34" i="2" s="1"/>
  <c r="Q25" i="2"/>
  <c r="Y175" i="2"/>
  <c r="Z175" i="2" s="1"/>
  <c r="W75" i="2"/>
  <c r="Y76" i="2"/>
  <c r="Z76" i="2" s="1"/>
  <c r="W170" i="2"/>
  <c r="Y170" i="2" s="1"/>
  <c r="Z170" i="2" s="1"/>
  <c r="Y171" i="2"/>
  <c r="Z171" i="2" s="1"/>
  <c r="W158" i="2"/>
  <c r="Y158" i="2" s="1"/>
  <c r="Z158" i="2" s="1"/>
  <c r="Y154" i="2"/>
  <c r="Z154" i="2" s="1"/>
  <c r="X103" i="2"/>
  <c r="Y104" i="2"/>
  <c r="Z104" i="2" s="1"/>
  <c r="X95" i="2"/>
  <c r="Y96" i="2"/>
  <c r="Z96" i="2" s="1"/>
  <c r="Y68" i="2"/>
  <c r="Z68" i="2" s="1"/>
  <c r="W67" i="2"/>
  <c r="Y67" i="2" s="1"/>
  <c r="Z67" i="2" s="1"/>
  <c r="W40" i="2"/>
  <c r="Y40" i="2" s="1"/>
  <c r="Z40" i="2" s="1"/>
  <c r="Y41" i="2"/>
  <c r="Z41" i="2" s="1"/>
  <c r="Y51" i="2"/>
  <c r="Z51" i="2" s="1"/>
  <c r="W50" i="2"/>
  <c r="M26" i="2"/>
  <c r="M25" i="2" s="1"/>
  <c r="M34" i="2" s="1"/>
  <c r="K25" i="2"/>
  <c r="Y22" i="2"/>
  <c r="Z22" i="2" s="1"/>
  <c r="Y14" i="2"/>
  <c r="Z14" i="2" s="1"/>
  <c r="Y97" i="2"/>
  <c r="Z97" i="2" s="1"/>
  <c r="W95" i="2"/>
  <c r="G93" i="2"/>
  <c r="G107" i="2"/>
  <c r="W165" i="2"/>
  <c r="Y165" i="2" s="1"/>
  <c r="Z165" i="2" s="1"/>
  <c r="Y166" i="2"/>
  <c r="Z166" i="2" s="1"/>
  <c r="G183" i="2"/>
  <c r="M79" i="2"/>
  <c r="J183" i="2"/>
  <c r="Y150" i="2"/>
  <c r="Z150" i="2" s="1"/>
  <c r="W152" i="2"/>
  <c r="Y152" i="2" s="1"/>
  <c r="Z152" i="2" s="1"/>
  <c r="Y105" i="2"/>
  <c r="Z105" i="2" s="1"/>
  <c r="W103" i="2"/>
  <c r="J107" i="2"/>
  <c r="Y60" i="2"/>
  <c r="Z60" i="2" s="1"/>
  <c r="W59" i="2"/>
  <c r="Y59" i="2" s="1"/>
  <c r="Z59" i="2" s="1"/>
  <c r="Y45" i="2"/>
  <c r="Z45" i="2" s="1"/>
  <c r="W44" i="2"/>
  <c r="Y42" i="2"/>
  <c r="Z42" i="2" s="1"/>
  <c r="W27" i="2"/>
  <c r="X120" i="2"/>
  <c r="Y120" i="2" s="1"/>
  <c r="Z120" i="2" s="1"/>
  <c r="Y37" i="2"/>
  <c r="Z37" i="2" s="1"/>
  <c r="W36" i="2"/>
  <c r="S48" i="2"/>
  <c r="E26" i="2"/>
  <c r="X48" i="2" l="1"/>
  <c r="X93" i="2"/>
  <c r="Y13" i="2"/>
  <c r="Z13" i="2" s="1"/>
  <c r="Y28" i="2"/>
  <c r="Z28" i="2" s="1"/>
  <c r="Y99" i="2"/>
  <c r="Z99" i="2" s="1"/>
  <c r="Y50" i="2"/>
  <c r="Z50" i="2" s="1"/>
  <c r="Y17" i="2"/>
  <c r="Z17" i="2" s="1"/>
  <c r="P184" i="2"/>
  <c r="P186" i="2" s="1"/>
  <c r="Y95" i="2"/>
  <c r="Z95" i="2" s="1"/>
  <c r="X57" i="2"/>
  <c r="Y85" i="2"/>
  <c r="Z85" i="2" s="1"/>
  <c r="Y63" i="2"/>
  <c r="Z63" i="2" s="1"/>
  <c r="X79" i="2"/>
  <c r="Y36" i="2"/>
  <c r="Z36" i="2" s="1"/>
  <c r="Y29" i="2"/>
  <c r="Z29" i="2" s="1"/>
  <c r="S184" i="2"/>
  <c r="L27" i="1" s="1"/>
  <c r="S186" i="2" s="1"/>
  <c r="Y71" i="2"/>
  <c r="Z71" i="2" s="1"/>
  <c r="G26" i="2"/>
  <c r="E25" i="2"/>
  <c r="Y75" i="2"/>
  <c r="Z75" i="2" s="1"/>
  <c r="W79" i="2"/>
  <c r="W93" i="2"/>
  <c r="Y81" i="2"/>
  <c r="Z81" i="2" s="1"/>
  <c r="W183" i="2"/>
  <c r="Y183" i="2" s="1"/>
  <c r="Z183" i="2" s="1"/>
  <c r="Y174" i="2"/>
  <c r="Z174" i="2" s="1"/>
  <c r="W48" i="2"/>
  <c r="Y48" i="2" s="1"/>
  <c r="Z48" i="2" s="1"/>
  <c r="Y44" i="2"/>
  <c r="Z44" i="2" s="1"/>
  <c r="W107" i="2"/>
  <c r="Y103" i="2"/>
  <c r="Z103" i="2" s="1"/>
  <c r="J26" i="2"/>
  <c r="H25" i="2"/>
  <c r="W57" i="2"/>
  <c r="Y57" i="2" s="1"/>
  <c r="Z57" i="2" s="1"/>
  <c r="Y54" i="2"/>
  <c r="Z54" i="2" s="1"/>
  <c r="M184" i="2"/>
  <c r="M186" i="2" s="1"/>
  <c r="X107" i="2"/>
  <c r="V25" i="2"/>
  <c r="V34" i="2" s="1"/>
  <c r="V184" i="2" s="1"/>
  <c r="L28" i="1" s="1"/>
  <c r="X27" i="2"/>
  <c r="Y27" i="2" s="1"/>
  <c r="Z27" i="2" s="1"/>
  <c r="Y93" i="2" l="1"/>
  <c r="Z93" i="2" s="1"/>
  <c r="Y107" i="2"/>
  <c r="Z107" i="2" s="1"/>
  <c r="Y79" i="2"/>
  <c r="Z79" i="2" s="1"/>
  <c r="X26" i="2"/>
  <c r="X25" i="2" s="1"/>
  <c r="X34" i="2" s="1"/>
  <c r="J25" i="2"/>
  <c r="J34" i="2" s="1"/>
  <c r="G25" i="2"/>
  <c r="G34" i="2" s="1"/>
  <c r="G184" i="2" s="1"/>
  <c r="C27" i="1" s="1"/>
  <c r="W26" i="2"/>
  <c r="V186" i="2"/>
  <c r="L30" i="1"/>
  <c r="Y26" i="2" l="1"/>
  <c r="Z26" i="2" s="1"/>
  <c r="W25" i="2"/>
  <c r="G186" i="2"/>
  <c r="N27" i="1"/>
  <c r="B27" i="1" s="1"/>
  <c r="Y25" i="2" l="1"/>
  <c r="Z25" i="2" s="1"/>
  <c r="W34" i="2"/>
  <c r="I27" i="1"/>
  <c r="K27" i="1"/>
  <c r="W184" i="2" l="1"/>
  <c r="W186" i="2" s="1"/>
  <c r="Y34" i="2"/>
  <c r="Z34" i="2" l="1"/>
  <c r="J123" i="2" l="1"/>
  <c r="J133" i="2" s="1"/>
  <c r="J184" i="2" s="1"/>
  <c r="C28" i="1" s="1"/>
  <c r="N28" i="1" l="1"/>
  <c r="B28" i="1" s="1"/>
  <c r="B30" i="1" s="1"/>
  <c r="C30" i="1"/>
  <c r="J186" i="2"/>
  <c r="X123" i="2"/>
  <c r="X133" i="2" l="1"/>
  <c r="Y123" i="2"/>
  <c r="Z123" i="2" s="1"/>
  <c r="I28" i="1"/>
  <c r="I30" i="1" s="1"/>
  <c r="N30" i="1"/>
  <c r="M29" i="1"/>
  <c r="M30" i="1" s="1"/>
  <c r="K28" i="1"/>
  <c r="K30" i="1" s="1"/>
  <c r="X184" i="2" l="1"/>
  <c r="X186" i="2" s="1"/>
  <c r="Y133" i="2"/>
  <c r="Z133" i="2" l="1"/>
  <c r="Y184" i="2"/>
  <c r="Z184" i="2" s="1"/>
</calcChain>
</file>

<file path=xl/sharedStrings.xml><?xml version="1.0" encoding="utf-8"?>
<sst xmlns="http://schemas.openxmlformats.org/spreadsheetml/2006/main" count="740" uniqueCount="389">
  <si>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</si>
  <si>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</si>
  <si>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</si>
  <si>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</si>
  <si>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</si>
  <si>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</si>
  <si>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</si>
  <si>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</si>
  <si>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</si>
  <si>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</si>
  <si>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</si>
  <si>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</si>
  <si>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</si>
  <si>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</si>
  <si>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</si>
  <si>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</si>
  <si>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</si>
  <si>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</si>
  <si>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</si>
  <si>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</si>
  <si>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</si>
  <si>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</si>
  <si>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</si>
  <si>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</si>
  <si>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</si>
  <si>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</si>
  <si>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</si>
  <si>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</si>
  <si>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</si>
  <si>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</si>
  <si>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</si>
  <si>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</si>
  <si>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</si>
  <si>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</si>
  <si>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</si>
  <si>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</si>
  <si>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</si>
  <si>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</si>
  <si>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</si>
  <si>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</si>
  <si>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</si>
  <si>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</si>
  <si>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</si>
  <si>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</si>
  <si>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</si>
  <si>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</si>
  <si>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</si>
  <si>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</si>
  <si>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</si>
  <si>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</si>
  <si>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</si>
  <si>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</si>
  <si>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</si>
  <si>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</si>
  <si>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</si>
  <si>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</si>
  <si>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</si>
  <si>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</si>
  <si>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</si>
  <si>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</si>
  <si>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</si>
  <si>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</si>
  <si>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</si>
  <si>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</si>
  <si>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</si>
  <si>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</si>
  <si>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</si>
  <si>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</si>
  <si>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</si>
  <si>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</si>
  <si>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</si>
  <si>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</si>
  <si>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</si>
  <si>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</si>
  <si>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</si>
  <si>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</si>
  <si>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</si>
  <si>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</si>
  <si>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</si>
  <si>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</si>
  <si>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</si>
  <si>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</si>
  <si>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</si>
  <si>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</si>
  <si>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</si>
  <si>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</si>
  <si>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</si>
  <si>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</si>
  <si>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</si>
  <si>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</si>
  <si>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</si>
  <si>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</si>
  <si>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</si>
  <si>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</si>
  <si>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</si>
  <si>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</si>
  <si>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</si>
  <si>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</si>
  <si>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</si>
  <si>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</si>
  <si>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</si>
  <si>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</si>
  <si>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</si>
  <si>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</si>
  <si>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</si>
  <si>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</si>
  <si>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</si>
  <si>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</si>
  <si>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</si>
  <si>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</si>
  <si>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</si>
  <si>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</si>
  <si>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</si>
  <si>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</si>
  <si>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</si>
  <si>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</si>
  <si>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</si>
  <si>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</si>
  <si>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</si>
  <si>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</si>
  <si>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</si>
  <si>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</si>
  <si>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</si>
  <si>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</si>
  <si>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</si>
  <si>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</si>
  <si>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</si>
  <si>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</si>
  <si>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</si>
  <si>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</si>
  <si>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</si>
  <si>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</si>
  <si>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</si>
  <si>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</si>
  <si>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</si>
  <si>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</si>
  <si>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</si>
  <si>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</si>
  <si>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</si>
  <si>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</si>
  <si>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</si>
  <si>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</si>
  <si>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</si>
  <si>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</si>
  <si>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</si>
  <si>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</si>
  <si>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</si>
  <si>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</si>
  <si>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</si>
  <si>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</si>
  <si>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</si>
  <si>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</si>
  <si>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</si>
  <si>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</si>
  <si>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</si>
  <si>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</si>
  <si>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</si>
  <si>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</si>
  <si>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</si>
  <si>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</si>
  <si>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</si>
  <si>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</si>
  <si>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</si>
  <si>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</si>
  <si>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</si>
  <si>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</si>
  <si>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</si>
  <si>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</si>
  <si>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</si>
  <si>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</si>
  <si>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</si>
  <si>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</si>
  <si>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</si>
  <si>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</si>
  <si>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</si>
  <si>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</si>
  <si>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</si>
  <si>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</si>
  <si>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</si>
  <si>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</si>
  <si>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</si>
  <si>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</si>
  <si>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</si>
  <si>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</si>
  <si>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</si>
  <si>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</si>
  <si>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</si>
  <si>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</si>
  <si>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</si>
  <si>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</si>
  <si>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</si>
  <si>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</si>
  <si>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</si>
  <si>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</si>
  <si>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</si>
  <si>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</si>
  <si>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</si>
  <si>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</si>
  <si>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</si>
  <si>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</si>
  <si>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</si>
  <si>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</si>
  <si>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</si>
  <si>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</si>
  <si>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</si>
  <si>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</si>
  <si>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</si>
  <si>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</si>
  <si>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</si>
  <si>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</si>
  <si>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</si>
  <si>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</si>
  <si>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</si>
  <si>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</si>
  <si>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</si>
  <si>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</si>
  <si>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</si>
  <si>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</si>
  <si>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</si>
  <si>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</si>
  <si>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</si>
  <si>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</si>
  <si>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</si>
  <si>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</si>
  <si>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</si>
  <si>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</si>
  <si>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</si>
  <si>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</si>
  <si>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</si>
  <si>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</si>
  <si>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</si>
  <si>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</si>
  <si>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</si>
  <si>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</si>
  <si>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</si>
  <si>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</si>
  <si>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</si>
  <si>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</si>
  <si>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</si>
  <si>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</si>
  <si>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</si>
  <si>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</si>
  <si>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</si>
  <si>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</si>
  <si>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</si>
  <si>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</si>
  <si>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</si>
  <si>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</si>
  <si>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</si>
  <si>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</si>
  <si>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</si>
  <si>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</si>
  <si>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</si>
  <si>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</si>
  <si>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</si>
  <si>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</si>
  <si>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</si>
  <si>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</si>
  <si>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</si>
  <si>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</si>
  <si>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</si>
  <si>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</si>
  <si>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</si>
  <si>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</si>
  <si>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</si>
  <si>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</si>
  <si>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</si>
  <si>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</si>
  <si>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</si>
  <si>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</si>
  <si>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</si>
  <si>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</si>
  <si>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</si>
  <si>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</si>
  <si>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</si>
  <si>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</si>
  <si>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</si>
  <si>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</si>
  <si>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</si>
  <si>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</si>
  <si>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</si>
  <si>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</si>
  <si>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</si>
  <si>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</si>
  <si>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</si>
  <si>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</si>
  <si>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</si>
  <si>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</si>
  <si>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</si>
  <si>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</si>
  <si>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</si>
  <si>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</si>
  <si>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</si>
  <si>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</si>
  <si>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</si>
  <si>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</si>
  <si>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</si>
  <si>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</si>
  <si>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</si>
  <si>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</si>
  <si>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</si>
  <si>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</si>
  <si>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</si>
  <si>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</si>
  <si>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</si>
  <si>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</si>
  <si>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</si>
  <si>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</si>
  <si>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</si>
  <si>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</si>
  <si>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</si>
  <si>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</si>
  <si>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</si>
  <si>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</si>
  <si>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</si>
  <si>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</si>
  <si>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</si>
  <si>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</si>
  <si>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</si>
  <si>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</si>
  <si>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</si>
  <si>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</si>
  <si>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</si>
  <si>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</si>
  <si>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</si>
  <si>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</si>
  <si>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</si>
  <si>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</si>
  <si>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</si>
  <si>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</si>
  <si>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</si>
  <si>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</si>
  <si>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</si>
  <si>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</si>
  <si>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</si>
  <si>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</si>
  <si>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</si>
  <si>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</si>
  <si>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</si>
  <si>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</si>
  <si>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</si>
  <si>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</si>
  <si>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</si>
  <si>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</si>
  <si>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</si>
  <si>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</si>
  <si>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</si>
  <si>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</si>
  <si>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</si>
  <si>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</si>
  <si>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</si>
  <si>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Відновлення культурно-мистецької діяльності </t>
  </si>
  <si>
    <t>ЛОТ 1. Відновлення культурно-мистецької діяльності (культурно-мистецькі проєкти)</t>
  </si>
  <si>
    <t>Громадська організація «Центр Сучасного Мистецтва «Новая Сцена»</t>
  </si>
  <si>
    <t>"СИНІЙ ПТАХ. ПОВЕРНЕННЯ". Музика та лібрето. /Перше  комплексне видання  професійного  комплекту нотних та літературних текстів новітньої української опери.</t>
  </si>
  <si>
    <t>червень 2023</t>
  </si>
  <si>
    <t xml:space="preserve"> Осипов Микола Сергійович, голова  громадської організації ЦСМ «Нова Сцена»; куратор проєкту</t>
  </si>
  <si>
    <t xml:space="preserve">Врублевський Іван Григорович, куратор музичної частини </t>
  </si>
  <si>
    <t>Кутовий Дмитро Едуардович, PR-менеджер проекту</t>
  </si>
  <si>
    <t>1.5.4</t>
  </si>
  <si>
    <t xml:space="preserve">Врублевська Анастасія Володимирівна, координатор проєкту </t>
  </si>
  <si>
    <t xml:space="preserve"> Маринчак Наталія Вікторівна, редакторка, перекладачка</t>
  </si>
  <si>
    <t>Лєскова Світлана Ігорівна, бухгалтер проєкту</t>
  </si>
  <si>
    <t>Шугаєв Гліб Володимирович, юрист проєкту</t>
  </si>
  <si>
    <t>Бокси для пакування комплектів брошур з інструментальними партіями</t>
  </si>
  <si>
    <t>Друк комплектів професійних  музично-літературних матеріалів  нової української опери «Синій Птах. Повернення», включаючи:</t>
  </si>
  <si>
    <t>8.3.1</t>
  </si>
  <si>
    <t>8.3.2</t>
  </si>
  <si>
    <t>8.3.3</t>
  </si>
  <si>
    <t>8.3.4</t>
  </si>
  <si>
    <t>8.3.5</t>
  </si>
  <si>
    <t xml:space="preserve">Друк  Книги 1. Партитури </t>
  </si>
  <si>
    <t xml:space="preserve">Друк  Книги 2. Фортепіанний клавір </t>
  </si>
  <si>
    <t>Друк  Книги 3. Лібрето</t>
  </si>
  <si>
    <t>Друк  комплектів оркестрових 
голосів ( партії окремих інструментів);
23 окремі брошури в комплекті</t>
  </si>
  <si>
    <t>Друк  наліпок на бокси для комплектів голосів</t>
  </si>
  <si>
    <t>Спецпроект у медіа</t>
  </si>
  <si>
    <t>Послуги доставки книг Укрпоштою</t>
  </si>
  <si>
    <t xml:space="preserve">Послуги дизайну </t>
  </si>
  <si>
    <t>Створення ілюстрацій для видань (за договором ЦПХ)</t>
  </si>
  <si>
    <t>Зміна вартості внаслідок зміни кількості сторінок, щільності паперу, зменшення формату видання</t>
  </si>
  <si>
    <t xml:space="preserve">Зміна вартості внаслідок зміни кількості сторінок та щільності паперу </t>
  </si>
  <si>
    <t>Осипов Микола Сергійович</t>
  </si>
  <si>
    <t>Бокси зменено на папки з кольоровим друком згідно дизайнерському рішенню. Таким чином всі видання відповідають єдиній візуальній концепції</t>
  </si>
  <si>
    <t>Зміни внаслідок коливання кількості сторінок в виданнях та збільшення середньої вартості верстки за сторінку за рахунок більш дорожчої вартості верстки обкладинок</t>
  </si>
  <si>
    <t>Зміна вартості внаслідок зміни кількості сторінок, щільності паперу та параметрів друку основного блоку видання (4+4)</t>
  </si>
  <si>
    <t>Відмова від наліпок, оскільки за єдиною візуальною концепцією всіх видань було виготовлено папки з кольоровим друком для комплектів оркестрових голосів (п.6.3.1)</t>
  </si>
  <si>
    <t>Розбіжності внаслідок коливання ваги відправлень та вартості тарифів на відправку</t>
  </si>
  <si>
    <t>Голова 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</si>
</sst>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/>
    <xf numFmtId="0" fontId="37" fillId="0" borderId="0" xfId="0" applyFont="1" applyAlignment="1">
      <alignment horizontal="left" vertical="center"/>
    </xf>
    <xf numFmtId="14" fontId="38" fillId="0" borderId="0" xfId="0" applyNumberFormat="1" applyFont="1" applyAlignment="1">
      <alignment horizontal="right"/>
    </xf>
    <xf numFmtId="14" fontId="38" fillId="0" borderId="0" xfId="0" applyNumberFormat="1" applyFont="1"/>
    <xf numFmtId="0" fontId="0" fillId="0" borderId="0" xfId="0" applyAlignment="1"/>
    <xf numFmtId="0" fontId="39" fillId="0" borderId="0" xfId="0" applyFont="1" applyAlignment="1">
      <alignment vertical="center"/>
    </xf>
    <xf numFmtId="14" fontId="39" fillId="0" borderId="0" xfId="0" applyNumberFormat="1" applyFont="1" applyAlignment="1">
      <alignment horizontal="right"/>
    </xf>
    <xf numFmtId="14" fontId="39" fillId="0" borderId="0" xfId="0" applyNumberFormat="1" applyFont="1"/>
    <xf numFmtId="0" fontId="40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49" fontId="37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 vertical="top"/>
    </xf>
    <xf numFmtId="0" fontId="38" fillId="0" borderId="60" xfId="0" applyFont="1" applyBorder="1" applyAlignment="1">
      <alignment horizontal="center" vertical="top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0" fontId="38" fillId="0" borderId="59" xfId="0" applyFont="1" applyBorder="1" applyAlignment="1">
      <alignment vertical="top" wrapText="1"/>
    </xf>
    <xf numFmtId="0" fontId="38" fillId="0" borderId="58" xfId="0" applyFont="1" applyBorder="1" applyAlignment="1">
      <alignment vertical="top" wrapText="1"/>
    </xf>
    <xf numFmtId="0" fontId="38" fillId="0" borderId="57" xfId="0" applyFont="1" applyBorder="1" applyAlignment="1">
      <alignment vertical="top" wrapText="1"/>
    </xf>
    <xf numFmtId="0" fontId="38" fillId="0" borderId="89" xfId="0" applyFont="1" applyBorder="1" applyAlignment="1">
      <alignment vertical="top" wrapText="1"/>
    </xf>
    <xf numFmtId="4" fontId="40" fillId="0" borderId="24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0" fontId="38" fillId="8" borderId="57" xfId="0" applyFont="1" applyFill="1" applyBorder="1" applyAlignment="1">
      <alignment vertical="top" wrapText="1"/>
    </xf>
    <xf numFmtId="0" fontId="38" fillId="8" borderId="23" xfId="0" applyFont="1" applyFill="1" applyBorder="1" applyAlignment="1">
      <alignment horizontal="center" vertical="top"/>
    </xf>
    <xf numFmtId="4" fontId="38" fillId="0" borderId="58" xfId="0" applyNumberFormat="1" applyFont="1" applyBorder="1" applyAlignment="1">
      <alignment horizontal="right" vertical="top"/>
    </xf>
    <xf numFmtId="0" fontId="38" fillId="0" borderId="72" xfId="0" applyFont="1" applyBorder="1" applyAlignment="1">
      <alignment vertical="top" wrapText="1"/>
    </xf>
    <xf numFmtId="4" fontId="38" fillId="0" borderId="110" xfId="0" applyNumberFormat="1" applyFont="1" applyBorder="1" applyAlignment="1">
      <alignment horizontal="right" vertical="top"/>
    </xf>
    <xf numFmtId="4" fontId="40" fillId="0" borderId="110" xfId="0" applyNumberFormat="1" applyFont="1" applyFill="1" applyBorder="1" applyAlignment="1">
      <alignment horizontal="right" vertical="top"/>
    </xf>
    <xf numFmtId="0" fontId="38" fillId="0" borderId="25" xfId="0" applyFont="1" applyBorder="1" applyAlignment="1">
      <alignment vertical="top" wrapText="1"/>
    </xf>
    <xf numFmtId="0" fontId="38" fillId="0" borderId="106" xfId="0" applyFont="1" applyBorder="1" applyAlignment="1">
      <alignment vertical="top" wrapText="1"/>
    </xf>
    <xf numFmtId="4" fontId="39" fillId="0" borderId="32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38" fillId="0" borderId="32" xfId="0" applyNumberFormat="1" applyFont="1" applyBorder="1" applyAlignment="1">
      <alignment horizontal="left"/>
    </xf>
    <xf numFmtId="0" fontId="38" fillId="0" borderId="32" xfId="0" applyFont="1" applyBorder="1" applyAlignme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1" fillId="0" borderId="32" xfId="0" applyFont="1" applyBorder="1"/>
    <xf numFmtId="0" fontId="1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" workbookViewId="0">
      <selection activeCell="E35" sqref="E35"/>
    </sheetView>
  </sheetViews>
  <sheetFormatPr defaultColWidth="14.453125" defaultRowHeight="15" customHeight="1" x14ac:dyDescent="0.35"/>
  <cols>
    <col min="1" max="1" width="16" customWidth="1"/>
    <col min="2" max="2" width="16.453125" customWidth="1"/>
    <col min="3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391" t="s">
        <v>0</v>
      </c>
      <c r="B1" s="38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391" t="s">
        <v>2</v>
      </c>
      <c r="I2" s="386"/>
      <c r="J2" s="3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391" t="s">
        <v>3</v>
      </c>
      <c r="I3" s="386"/>
      <c r="J3" s="3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4</v>
      </c>
      <c r="B10" s="1"/>
      <c r="C10" s="348" t="s">
        <v>351</v>
      </c>
      <c r="D10" s="34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5</v>
      </c>
      <c r="B11" s="1"/>
      <c r="C11" s="348" t="s">
        <v>352</v>
      </c>
      <c r="D11" s="34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6</v>
      </c>
      <c r="B12" s="1"/>
      <c r="C12" s="350" t="s">
        <v>353</v>
      </c>
      <c r="D12" s="34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7</v>
      </c>
      <c r="B13" s="1"/>
      <c r="C13" s="350" t="s">
        <v>354</v>
      </c>
      <c r="D13" s="35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8</v>
      </c>
      <c r="B14" s="1"/>
      <c r="C14" s="351" t="s">
        <v>355</v>
      </c>
      <c r="D14" s="34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9</v>
      </c>
      <c r="B15" s="1"/>
      <c r="C15" s="352">
        <v>45230</v>
      </c>
      <c r="D15" s="34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392" t="s">
        <v>10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392" t="s">
        <v>11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393" t="s">
        <v>12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394"/>
      <c r="B23" s="387" t="s">
        <v>13</v>
      </c>
      <c r="C23" s="388"/>
      <c r="D23" s="397" t="s">
        <v>14</v>
      </c>
      <c r="E23" s="398"/>
      <c r="F23" s="398"/>
      <c r="G23" s="398"/>
      <c r="H23" s="398"/>
      <c r="I23" s="398"/>
      <c r="J23" s="399"/>
      <c r="K23" s="387" t="s">
        <v>15</v>
      </c>
      <c r="L23" s="388"/>
      <c r="M23" s="387" t="s">
        <v>16</v>
      </c>
      <c r="N23" s="38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395"/>
      <c r="B24" s="389"/>
      <c r="C24" s="390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400" t="s">
        <v>22</v>
      </c>
      <c r="J24" s="390"/>
      <c r="K24" s="389"/>
      <c r="L24" s="390"/>
      <c r="M24" s="389"/>
      <c r="N24" s="39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396"/>
      <c r="B25" s="19" t="s">
        <v>23</v>
      </c>
      <c r="C25" s="20" t="s">
        <v>24</v>
      </c>
      <c r="D25" s="19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  <c r="I25" s="21" t="s">
        <v>23</v>
      </c>
      <c r="J25" s="22" t="s">
        <v>25</v>
      </c>
      <c r="K25" s="19" t="s">
        <v>23</v>
      </c>
      <c r="L25" s="20" t="s">
        <v>24</v>
      </c>
      <c r="M25" s="23" t="s">
        <v>23</v>
      </c>
      <c r="N25" s="24" t="s">
        <v>24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5">
      <c r="A26" s="26" t="s">
        <v>26</v>
      </c>
      <c r="B26" s="27" t="s">
        <v>27</v>
      </c>
      <c r="C26" s="28" t="s">
        <v>28</v>
      </c>
      <c r="D26" s="27" t="s">
        <v>29</v>
      </c>
      <c r="E26" s="29" t="s">
        <v>30</v>
      </c>
      <c r="F26" s="29" t="s">
        <v>31</v>
      </c>
      <c r="G26" s="29" t="s">
        <v>32</v>
      </c>
      <c r="H26" s="29" t="s">
        <v>33</v>
      </c>
      <c r="I26" s="29" t="s">
        <v>34</v>
      </c>
      <c r="J26" s="28" t="s">
        <v>35</v>
      </c>
      <c r="K26" s="27" t="s">
        <v>36</v>
      </c>
      <c r="L26" s="28" t="s">
        <v>37</v>
      </c>
      <c r="M26" s="27" t="s">
        <v>38</v>
      </c>
      <c r="N26" s="28" t="s">
        <v>39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5">
      <c r="A27" s="32" t="s">
        <v>40</v>
      </c>
      <c r="B27" s="33">
        <f t="shared" ref="B27:B28" si="0">C27/N27</f>
        <v>1</v>
      </c>
      <c r="C27" s="34">
        <f>'Кошторис  витрат'!G184</f>
        <v>802010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витрат'!S184</f>
        <v>0</v>
      </c>
      <c r="M27" s="38">
        <v>1</v>
      </c>
      <c r="N27" s="39">
        <f t="shared" ref="N27:N29" si="4">C27+J27+L27</f>
        <v>802010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5">
      <c r="A28" s="40" t="s">
        <v>41</v>
      </c>
      <c r="B28" s="41">
        <f t="shared" si="0"/>
        <v>1</v>
      </c>
      <c r="C28" s="42">
        <f>'Кошторис  витрат'!J184</f>
        <v>802010.00011999998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витрат'!V184</f>
        <v>0</v>
      </c>
      <c r="M28" s="46">
        <v>1</v>
      </c>
      <c r="N28" s="47">
        <f t="shared" si="4"/>
        <v>802010.00011999998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5">
      <c r="A29" s="48" t="s">
        <v>42</v>
      </c>
      <c r="B29" s="49">
        <f>(C29*B28)/C28</f>
        <v>0.79999999988030079</v>
      </c>
      <c r="C29" s="50">
        <v>641608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0.79999999988030079</v>
      </c>
      <c r="N29" s="55">
        <f t="shared" si="4"/>
        <v>641608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5">
      <c r="A30" s="56" t="s">
        <v>43</v>
      </c>
      <c r="B30" s="57">
        <f t="shared" ref="B30:N30" si="5">B28-B29</f>
        <v>0.20000000011969921</v>
      </c>
      <c r="C30" s="58">
        <f t="shared" si="5"/>
        <v>160402.00011999998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0.20000000011969921</v>
      </c>
      <c r="N30" s="64">
        <f t="shared" si="5"/>
        <v>160402.00011999998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44</v>
      </c>
      <c r="C32" s="434" t="s">
        <v>388</v>
      </c>
      <c r="D32" s="402"/>
      <c r="E32" s="402"/>
      <c r="F32" s="65"/>
      <c r="G32" s="66"/>
      <c r="H32" s="66"/>
      <c r="I32" s="67"/>
      <c r="J32" s="401" t="s">
        <v>382</v>
      </c>
      <c r="K32" s="402"/>
      <c r="L32" s="402"/>
      <c r="M32" s="402"/>
      <c r="N32" s="40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45</v>
      </c>
      <c r="E33" s="5"/>
      <c r="F33" s="69"/>
      <c r="G33" s="385" t="s">
        <v>46</v>
      </c>
      <c r="H33" s="386"/>
      <c r="I33" s="13"/>
      <c r="J33" s="385" t="s">
        <v>47</v>
      </c>
      <c r="K33" s="386"/>
      <c r="L33" s="386"/>
      <c r="M33" s="386"/>
      <c r="N33" s="3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6"/>
  <sheetViews>
    <sheetView tabSelected="1" zoomScale="75" zoomScaleNormal="75" workbookViewId="0">
      <selection activeCell="C193" sqref="C193"/>
    </sheetView>
  </sheetViews>
  <sheetFormatPr defaultColWidth="14.453125" defaultRowHeight="15" customHeight="1" outlineLevelCol="1" x14ac:dyDescent="0.35"/>
  <cols>
    <col min="1" max="1" width="13.26953125" customWidth="1"/>
    <col min="2" max="2" width="7.81640625" customWidth="1"/>
    <col min="3" max="3" width="49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hidden="1" customWidth="1" outlineLevel="1"/>
    <col min="12" max="12" width="13" hidden="1" customWidth="1" outlineLevel="1"/>
    <col min="13" max="13" width="17.7265625" hidden="1" customWidth="1" outlineLevel="1"/>
    <col min="14" max="14" width="12.1796875" hidden="1" customWidth="1" outlineLevel="1"/>
    <col min="15" max="15" width="13" hidden="1" customWidth="1" outlineLevel="1"/>
    <col min="16" max="16" width="16.7265625" hidden="1" customWidth="1" outlineLevel="1"/>
    <col min="17" max="17" width="12.1796875" hidden="1" customWidth="1" outlineLevel="1"/>
    <col min="18" max="18" width="13" hidden="1" customWidth="1" outlineLevel="1"/>
    <col min="19" max="19" width="16.7265625" hidden="1" customWidth="1" outlineLevel="1"/>
    <col min="20" max="20" width="12.1796875" hidden="1" customWidth="1" outlineLevel="1"/>
    <col min="21" max="21" width="13" hidden="1" customWidth="1" outlineLevel="1"/>
    <col min="22" max="22" width="16.7265625" hidden="1" customWidth="1" outlineLevel="1"/>
    <col min="23" max="23" width="16.7265625" customWidth="1" collapsed="1"/>
    <col min="24" max="24" width="16.7265625" customWidth="1"/>
    <col min="25" max="25" width="11" customWidth="1"/>
    <col min="26" max="26" width="11.81640625" customWidth="1"/>
    <col min="27" max="27" width="29.1796875" customWidth="1"/>
    <col min="28" max="28" width="14" customWidth="1"/>
    <col min="29" max="33" width="5.1796875" customWidth="1"/>
  </cols>
  <sheetData>
    <row r="1" spans="1:33" ht="18" customHeight="1" x14ac:dyDescent="0.35">
      <c r="A1" s="404" t="s">
        <v>48</v>
      </c>
      <c r="B1" s="386"/>
      <c r="C1" s="386"/>
      <c r="D1" s="386"/>
      <c r="E1" s="38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2" t="str">
        <f>Фінансування!A12</f>
        <v>Назва Грантоотримувача:</v>
      </c>
      <c r="B2" s="73"/>
      <c r="C2" s="354" t="s">
        <v>353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3"/>
      <c r="C3" s="354" t="s">
        <v>354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355" t="s">
        <v>355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356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5">
      <c r="A7" s="405" t="s">
        <v>49</v>
      </c>
      <c r="B7" s="406" t="s">
        <v>50</v>
      </c>
      <c r="C7" s="408" t="s">
        <v>51</v>
      </c>
      <c r="D7" s="410" t="s">
        <v>52</v>
      </c>
      <c r="E7" s="403" t="s">
        <v>53</v>
      </c>
      <c r="F7" s="398"/>
      <c r="G7" s="398"/>
      <c r="H7" s="398"/>
      <c r="I7" s="398"/>
      <c r="J7" s="399"/>
      <c r="K7" s="403" t="s">
        <v>54</v>
      </c>
      <c r="L7" s="398"/>
      <c r="M7" s="398"/>
      <c r="N7" s="398"/>
      <c r="O7" s="398"/>
      <c r="P7" s="399"/>
      <c r="Q7" s="403" t="s">
        <v>55</v>
      </c>
      <c r="R7" s="398"/>
      <c r="S7" s="398"/>
      <c r="T7" s="398"/>
      <c r="U7" s="398"/>
      <c r="V7" s="399"/>
      <c r="W7" s="423" t="s">
        <v>56</v>
      </c>
      <c r="X7" s="398"/>
      <c r="Y7" s="398"/>
      <c r="Z7" s="399"/>
      <c r="AA7" s="424" t="s">
        <v>57</v>
      </c>
      <c r="AB7" s="1"/>
      <c r="AC7" s="1"/>
      <c r="AD7" s="1"/>
      <c r="AE7" s="1"/>
      <c r="AF7" s="1"/>
      <c r="AG7" s="1"/>
    </row>
    <row r="8" spans="1:33" ht="42" customHeight="1" x14ac:dyDescent="0.35">
      <c r="A8" s="395"/>
      <c r="B8" s="407"/>
      <c r="C8" s="409"/>
      <c r="D8" s="411"/>
      <c r="E8" s="417" t="s">
        <v>58</v>
      </c>
      <c r="F8" s="398"/>
      <c r="G8" s="399"/>
      <c r="H8" s="417" t="s">
        <v>59</v>
      </c>
      <c r="I8" s="398"/>
      <c r="J8" s="399"/>
      <c r="K8" s="417" t="s">
        <v>58</v>
      </c>
      <c r="L8" s="398"/>
      <c r="M8" s="399"/>
      <c r="N8" s="417" t="s">
        <v>59</v>
      </c>
      <c r="O8" s="398"/>
      <c r="P8" s="399"/>
      <c r="Q8" s="417" t="s">
        <v>58</v>
      </c>
      <c r="R8" s="398"/>
      <c r="S8" s="399"/>
      <c r="T8" s="417" t="s">
        <v>59</v>
      </c>
      <c r="U8" s="398"/>
      <c r="V8" s="399"/>
      <c r="W8" s="424" t="s">
        <v>60</v>
      </c>
      <c r="X8" s="424" t="s">
        <v>61</v>
      </c>
      <c r="Y8" s="423" t="s">
        <v>62</v>
      </c>
      <c r="Z8" s="399"/>
      <c r="AA8" s="395"/>
      <c r="AB8" s="1"/>
      <c r="AC8" s="1"/>
      <c r="AD8" s="1"/>
      <c r="AE8" s="1"/>
      <c r="AF8" s="1"/>
      <c r="AG8" s="1"/>
    </row>
    <row r="9" spans="1:33" ht="30" customHeight="1" x14ac:dyDescent="0.35">
      <c r="A9" s="395"/>
      <c r="B9" s="407"/>
      <c r="C9" s="409"/>
      <c r="D9" s="411"/>
      <c r="E9" s="84" t="s">
        <v>63</v>
      </c>
      <c r="F9" s="85" t="s">
        <v>64</v>
      </c>
      <c r="G9" s="86" t="s">
        <v>65</v>
      </c>
      <c r="H9" s="84" t="s">
        <v>63</v>
      </c>
      <c r="I9" s="85" t="s">
        <v>64</v>
      </c>
      <c r="J9" s="86" t="s">
        <v>66</v>
      </c>
      <c r="K9" s="84" t="s">
        <v>63</v>
      </c>
      <c r="L9" s="85" t="s">
        <v>67</v>
      </c>
      <c r="M9" s="86" t="s">
        <v>68</v>
      </c>
      <c r="N9" s="84" t="s">
        <v>63</v>
      </c>
      <c r="O9" s="85" t="s">
        <v>67</v>
      </c>
      <c r="P9" s="86" t="s">
        <v>69</v>
      </c>
      <c r="Q9" s="84" t="s">
        <v>63</v>
      </c>
      <c r="R9" s="85" t="s">
        <v>67</v>
      </c>
      <c r="S9" s="86" t="s">
        <v>70</v>
      </c>
      <c r="T9" s="84" t="s">
        <v>63</v>
      </c>
      <c r="U9" s="85" t="s">
        <v>67</v>
      </c>
      <c r="V9" s="86" t="s">
        <v>71</v>
      </c>
      <c r="W9" s="396"/>
      <c r="X9" s="396"/>
      <c r="Y9" s="87" t="s">
        <v>72</v>
      </c>
      <c r="Z9" s="88" t="s">
        <v>23</v>
      </c>
      <c r="AA9" s="396"/>
      <c r="AB9" s="1"/>
      <c r="AC9" s="1"/>
      <c r="AD9" s="1"/>
      <c r="AE9" s="1"/>
      <c r="AF9" s="1"/>
      <c r="AG9" s="1"/>
    </row>
    <row r="10" spans="1:33" ht="24.75" customHeigh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3" t="s">
        <v>73</v>
      </c>
      <c r="B11" s="94"/>
      <c r="C11" s="95" t="s">
        <v>74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5">
      <c r="A12" s="101" t="s">
        <v>75</v>
      </c>
      <c r="B12" s="102">
        <v>1</v>
      </c>
      <c r="C12" s="103" t="s">
        <v>76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5">
      <c r="A13" s="108" t="s">
        <v>77</v>
      </c>
      <c r="B13" s="109" t="s">
        <v>78</v>
      </c>
      <c r="C13" s="110" t="s">
        <v>79</v>
      </c>
      <c r="D13" s="111"/>
      <c r="E13" s="112">
        <f>SUM(E14:E16)</f>
        <v>5</v>
      </c>
      <c r="F13" s="113"/>
      <c r="G13" s="114">
        <f t="shared" ref="G13:H13" si="0">SUM(G14:G16)</f>
        <v>30000</v>
      </c>
      <c r="H13" s="112">
        <f t="shared" si="0"/>
        <v>5</v>
      </c>
      <c r="I13" s="113"/>
      <c r="J13" s="114">
        <f t="shared" ref="J13:K13" si="1">SUM(J14:J16)</f>
        <v>30000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30000</v>
      </c>
      <c r="X13" s="114">
        <f t="shared" si="5"/>
        <v>30000</v>
      </c>
      <c r="Y13" s="115">
        <f t="shared" ref="Y13:Y34" si="6">W13-X13</f>
        <v>0</v>
      </c>
      <c r="Z13" s="116">
        <f t="shared" ref="Z13:Z34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5">
      <c r="A14" s="119" t="s">
        <v>80</v>
      </c>
      <c r="B14" s="120" t="s">
        <v>81</v>
      </c>
      <c r="C14" s="357" t="s">
        <v>356</v>
      </c>
      <c r="D14" s="358" t="s">
        <v>83</v>
      </c>
      <c r="E14" s="359">
        <v>5</v>
      </c>
      <c r="F14" s="360">
        <v>6000</v>
      </c>
      <c r="G14" s="361">
        <f t="shared" ref="G14" si="8">E14*F14</f>
        <v>30000</v>
      </c>
      <c r="H14" s="359">
        <v>5</v>
      </c>
      <c r="I14" s="360">
        <v>6000</v>
      </c>
      <c r="J14" s="125">
        <f t="shared" ref="J14:J16" si="9">H14*I14</f>
        <v>30000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30000</v>
      </c>
      <c r="X14" s="127">
        <f t="shared" ref="X14:X16" si="15">J14+P14+V14</f>
        <v>30000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5">
      <c r="A15" s="119" t="s">
        <v>80</v>
      </c>
      <c r="B15" s="120" t="s">
        <v>84</v>
      </c>
      <c r="C15" s="121" t="s">
        <v>82</v>
      </c>
      <c r="D15" s="122" t="s">
        <v>83</v>
      </c>
      <c r="E15" s="123"/>
      <c r="F15" s="124"/>
      <c r="G15" s="125">
        <f t="shared" ref="G15:G16" si="16">E15*F15</f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5">
      <c r="A16" s="132" t="s">
        <v>80</v>
      </c>
      <c r="B16" s="133" t="s">
        <v>85</v>
      </c>
      <c r="C16" s="121" t="s">
        <v>82</v>
      </c>
      <c r="D16" s="134" t="s">
        <v>83</v>
      </c>
      <c r="E16" s="135"/>
      <c r="F16" s="136"/>
      <c r="G16" s="137">
        <f t="shared" si="16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5">
      <c r="A17" s="108" t="s">
        <v>77</v>
      </c>
      <c r="B17" s="109" t="s">
        <v>86</v>
      </c>
      <c r="C17" s="140" t="s">
        <v>87</v>
      </c>
      <c r="D17" s="141"/>
      <c r="E17" s="142">
        <f>SUM(E18:E20)</f>
        <v>0</v>
      </c>
      <c r="F17" s="143"/>
      <c r="G17" s="144">
        <f t="shared" ref="G17:H17" si="17">SUM(G18:G20)</f>
        <v>0</v>
      </c>
      <c r="H17" s="142">
        <f t="shared" si="17"/>
        <v>0</v>
      </c>
      <c r="I17" s="143"/>
      <c r="J17" s="144">
        <f t="shared" ref="J17:K17" si="18">SUM(J18:J20)</f>
        <v>0</v>
      </c>
      <c r="K17" s="142">
        <f t="shared" si="18"/>
        <v>0</v>
      </c>
      <c r="L17" s="143"/>
      <c r="M17" s="144">
        <f t="shared" ref="M17:N17" si="19">SUM(M18:M20)</f>
        <v>0</v>
      </c>
      <c r="N17" s="142">
        <f t="shared" si="19"/>
        <v>0</v>
      </c>
      <c r="O17" s="143"/>
      <c r="P17" s="144">
        <f t="shared" ref="P17:Q17" si="20">SUM(P18:P20)</f>
        <v>0</v>
      </c>
      <c r="Q17" s="142">
        <f t="shared" si="20"/>
        <v>0</v>
      </c>
      <c r="R17" s="143"/>
      <c r="S17" s="144">
        <f t="shared" ref="S17:T17" si="21">SUM(S18:S20)</f>
        <v>0</v>
      </c>
      <c r="T17" s="142">
        <f t="shared" si="21"/>
        <v>0</v>
      </c>
      <c r="U17" s="143"/>
      <c r="V17" s="144">
        <f t="shared" ref="V17:X17" si="22">SUM(V18:V20)</f>
        <v>0</v>
      </c>
      <c r="W17" s="144">
        <f t="shared" si="22"/>
        <v>0</v>
      </c>
      <c r="X17" s="145">
        <f t="shared" si="22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5">
      <c r="A18" s="119" t="s">
        <v>80</v>
      </c>
      <c r="B18" s="120" t="s">
        <v>88</v>
      </c>
      <c r="C18" s="121" t="s">
        <v>82</v>
      </c>
      <c r="D18" s="122" t="s">
        <v>83</v>
      </c>
      <c r="E18" s="123"/>
      <c r="F18" s="124"/>
      <c r="G18" s="125">
        <f t="shared" ref="G18:G20" si="23">E18*F18</f>
        <v>0</v>
      </c>
      <c r="H18" s="123"/>
      <c r="I18" s="124"/>
      <c r="J18" s="125">
        <f t="shared" ref="J18:J20" si="24">H18*I18</f>
        <v>0</v>
      </c>
      <c r="K18" s="123"/>
      <c r="L18" s="124"/>
      <c r="M18" s="125">
        <f t="shared" ref="M18:M20" si="25">K18*L18</f>
        <v>0</v>
      </c>
      <c r="N18" s="123"/>
      <c r="O18" s="124"/>
      <c r="P18" s="125">
        <f t="shared" ref="P18:P20" si="26">N18*O18</f>
        <v>0</v>
      </c>
      <c r="Q18" s="123"/>
      <c r="R18" s="124"/>
      <c r="S18" s="125">
        <f t="shared" ref="S18:S20" si="27">Q18*R18</f>
        <v>0</v>
      </c>
      <c r="T18" s="123"/>
      <c r="U18" s="124"/>
      <c r="V18" s="125">
        <f t="shared" ref="V18:V20" si="28">T18*U18</f>
        <v>0</v>
      </c>
      <c r="W18" s="126">
        <f t="shared" ref="W18:W20" si="29">G18+M18+S18</f>
        <v>0</v>
      </c>
      <c r="X18" s="127">
        <f t="shared" ref="X18:X20" si="30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5">
      <c r="A19" s="119" t="s">
        <v>80</v>
      </c>
      <c r="B19" s="120" t="s">
        <v>89</v>
      </c>
      <c r="C19" s="121" t="s">
        <v>82</v>
      </c>
      <c r="D19" s="122" t="s">
        <v>83</v>
      </c>
      <c r="E19" s="123"/>
      <c r="F19" s="124"/>
      <c r="G19" s="125">
        <f t="shared" si="23"/>
        <v>0</v>
      </c>
      <c r="H19" s="123"/>
      <c r="I19" s="124"/>
      <c r="J19" s="125">
        <f t="shared" si="24"/>
        <v>0</v>
      </c>
      <c r="K19" s="123"/>
      <c r="L19" s="124"/>
      <c r="M19" s="125">
        <f t="shared" si="25"/>
        <v>0</v>
      </c>
      <c r="N19" s="123"/>
      <c r="O19" s="124"/>
      <c r="P19" s="125">
        <f t="shared" si="26"/>
        <v>0</v>
      </c>
      <c r="Q19" s="123"/>
      <c r="R19" s="124"/>
      <c r="S19" s="125">
        <f t="shared" si="27"/>
        <v>0</v>
      </c>
      <c r="T19" s="123"/>
      <c r="U19" s="124"/>
      <c r="V19" s="125">
        <f t="shared" si="28"/>
        <v>0</v>
      </c>
      <c r="W19" s="126">
        <f t="shared" si="29"/>
        <v>0</v>
      </c>
      <c r="X19" s="127">
        <f t="shared" si="30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5">
      <c r="A20" s="147" t="s">
        <v>80</v>
      </c>
      <c r="B20" s="133" t="s">
        <v>90</v>
      </c>
      <c r="C20" s="121" t="s">
        <v>82</v>
      </c>
      <c r="D20" s="148" t="s">
        <v>83</v>
      </c>
      <c r="E20" s="149"/>
      <c r="F20" s="150"/>
      <c r="G20" s="151">
        <f t="shared" si="23"/>
        <v>0</v>
      </c>
      <c r="H20" s="149"/>
      <c r="I20" s="150"/>
      <c r="J20" s="151">
        <f t="shared" si="24"/>
        <v>0</v>
      </c>
      <c r="K20" s="149"/>
      <c r="L20" s="150"/>
      <c r="M20" s="151">
        <f t="shared" si="25"/>
        <v>0</v>
      </c>
      <c r="N20" s="149"/>
      <c r="O20" s="150"/>
      <c r="P20" s="151">
        <f t="shared" si="26"/>
        <v>0</v>
      </c>
      <c r="Q20" s="149"/>
      <c r="R20" s="150"/>
      <c r="S20" s="151">
        <f t="shared" si="27"/>
        <v>0</v>
      </c>
      <c r="T20" s="149"/>
      <c r="U20" s="150"/>
      <c r="V20" s="151">
        <f t="shared" si="28"/>
        <v>0</v>
      </c>
      <c r="W20" s="138">
        <f t="shared" si="29"/>
        <v>0</v>
      </c>
      <c r="X20" s="127">
        <f t="shared" si="30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5">
      <c r="A21" s="108" t="s">
        <v>77</v>
      </c>
      <c r="B21" s="109" t="s">
        <v>91</v>
      </c>
      <c r="C21" s="153" t="s">
        <v>92</v>
      </c>
      <c r="D21" s="141"/>
      <c r="E21" s="142">
        <f>SUM(E22:E24)</f>
        <v>8</v>
      </c>
      <c r="F21" s="143"/>
      <c r="G21" s="144">
        <f t="shared" ref="G21:H21" si="31">SUM(G22:G24)</f>
        <v>126000</v>
      </c>
      <c r="H21" s="142">
        <f t="shared" si="31"/>
        <v>8</v>
      </c>
      <c r="I21" s="143"/>
      <c r="J21" s="144">
        <f t="shared" ref="J21:K21" si="32">SUM(J22:J24)</f>
        <v>126000</v>
      </c>
      <c r="K21" s="142">
        <f t="shared" si="32"/>
        <v>0</v>
      </c>
      <c r="L21" s="143"/>
      <c r="M21" s="144">
        <f t="shared" ref="M21:N21" si="33">SUM(M22:M24)</f>
        <v>0</v>
      </c>
      <c r="N21" s="142">
        <f t="shared" si="33"/>
        <v>0</v>
      </c>
      <c r="O21" s="143"/>
      <c r="P21" s="144">
        <f t="shared" ref="P21:Q21" si="34">SUM(P22:P24)</f>
        <v>0</v>
      </c>
      <c r="Q21" s="142">
        <f t="shared" si="34"/>
        <v>0</v>
      </c>
      <c r="R21" s="143"/>
      <c r="S21" s="144">
        <f t="shared" ref="S21:T21" si="35">SUM(S22:S24)</f>
        <v>0</v>
      </c>
      <c r="T21" s="142">
        <f t="shared" si="35"/>
        <v>0</v>
      </c>
      <c r="U21" s="143"/>
      <c r="V21" s="144">
        <f t="shared" ref="V21:X21" si="36">SUM(V22:V24)</f>
        <v>0</v>
      </c>
      <c r="W21" s="144">
        <f t="shared" si="36"/>
        <v>126000</v>
      </c>
      <c r="X21" s="144">
        <f t="shared" si="36"/>
        <v>126000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5">
      <c r="A22" s="119" t="s">
        <v>80</v>
      </c>
      <c r="B22" s="120" t="s">
        <v>93</v>
      </c>
      <c r="C22" s="357" t="s">
        <v>357</v>
      </c>
      <c r="D22" s="358" t="s">
        <v>83</v>
      </c>
      <c r="E22" s="359">
        <v>3</v>
      </c>
      <c r="F22" s="360">
        <v>20000</v>
      </c>
      <c r="G22" s="361">
        <f t="shared" ref="G22:G23" si="37">E22*F22</f>
        <v>60000</v>
      </c>
      <c r="H22" s="359">
        <v>3</v>
      </c>
      <c r="I22" s="360">
        <v>20000</v>
      </c>
      <c r="J22" s="125">
        <f t="shared" ref="J22:J24" si="38">H22*I22</f>
        <v>60000</v>
      </c>
      <c r="K22" s="123"/>
      <c r="L22" s="124"/>
      <c r="M22" s="125">
        <f t="shared" ref="M22:M24" si="39">K22*L22</f>
        <v>0</v>
      </c>
      <c r="N22" s="123"/>
      <c r="O22" s="124"/>
      <c r="P22" s="125">
        <f t="shared" ref="P22:P24" si="40">N22*O22</f>
        <v>0</v>
      </c>
      <c r="Q22" s="123"/>
      <c r="R22" s="124"/>
      <c r="S22" s="125">
        <f t="shared" ref="S22:S24" si="41">Q22*R22</f>
        <v>0</v>
      </c>
      <c r="T22" s="123"/>
      <c r="U22" s="124"/>
      <c r="V22" s="125">
        <f t="shared" ref="V22:V24" si="42">T22*U22</f>
        <v>0</v>
      </c>
      <c r="W22" s="126">
        <f t="shared" ref="W22:W24" si="43">G22+M22+S22</f>
        <v>60000</v>
      </c>
      <c r="X22" s="127">
        <f t="shared" ref="X22:X24" si="44">J22+P22+V22</f>
        <v>60000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5">
      <c r="A23" s="119" t="s">
        <v>80</v>
      </c>
      <c r="B23" s="120" t="s">
        <v>95</v>
      </c>
      <c r="C23" s="357" t="s">
        <v>358</v>
      </c>
      <c r="D23" s="358" t="s">
        <v>83</v>
      </c>
      <c r="E23" s="359">
        <v>5</v>
      </c>
      <c r="F23" s="360">
        <v>13200</v>
      </c>
      <c r="G23" s="361">
        <f t="shared" si="37"/>
        <v>66000</v>
      </c>
      <c r="H23" s="359">
        <v>5</v>
      </c>
      <c r="I23" s="360">
        <v>13200</v>
      </c>
      <c r="J23" s="125">
        <f t="shared" si="38"/>
        <v>66000</v>
      </c>
      <c r="K23" s="123"/>
      <c r="L23" s="124"/>
      <c r="M23" s="125">
        <f t="shared" si="39"/>
        <v>0</v>
      </c>
      <c r="N23" s="123"/>
      <c r="O23" s="124"/>
      <c r="P23" s="125">
        <f t="shared" si="40"/>
        <v>0</v>
      </c>
      <c r="Q23" s="123"/>
      <c r="R23" s="124"/>
      <c r="S23" s="125">
        <f t="shared" si="41"/>
        <v>0</v>
      </c>
      <c r="T23" s="123"/>
      <c r="U23" s="124"/>
      <c r="V23" s="125">
        <f t="shared" si="42"/>
        <v>0</v>
      </c>
      <c r="W23" s="126">
        <f t="shared" si="43"/>
        <v>66000</v>
      </c>
      <c r="X23" s="127">
        <f t="shared" si="44"/>
        <v>66000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5">
      <c r="A24" s="132" t="s">
        <v>80</v>
      </c>
      <c r="B24" s="154" t="s">
        <v>96</v>
      </c>
      <c r="C24" s="121" t="s">
        <v>94</v>
      </c>
      <c r="D24" s="134" t="s">
        <v>83</v>
      </c>
      <c r="E24" s="135"/>
      <c r="F24" s="136"/>
      <c r="G24" s="137">
        <f t="shared" ref="G24" si="45">E24*F24</f>
        <v>0</v>
      </c>
      <c r="H24" s="135"/>
      <c r="I24" s="136"/>
      <c r="J24" s="137">
        <f t="shared" si="38"/>
        <v>0</v>
      </c>
      <c r="K24" s="149"/>
      <c r="L24" s="150"/>
      <c r="M24" s="151">
        <f t="shared" si="39"/>
        <v>0</v>
      </c>
      <c r="N24" s="149"/>
      <c r="O24" s="150"/>
      <c r="P24" s="151">
        <f t="shared" si="40"/>
        <v>0</v>
      </c>
      <c r="Q24" s="149"/>
      <c r="R24" s="150"/>
      <c r="S24" s="151">
        <f t="shared" si="41"/>
        <v>0</v>
      </c>
      <c r="T24" s="149"/>
      <c r="U24" s="150"/>
      <c r="V24" s="151">
        <f t="shared" si="42"/>
        <v>0</v>
      </c>
      <c r="W24" s="138">
        <f t="shared" si="43"/>
        <v>0</v>
      </c>
      <c r="X24" s="127">
        <f t="shared" si="44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5">
      <c r="A25" s="108" t="s">
        <v>75</v>
      </c>
      <c r="B25" s="155" t="s">
        <v>97</v>
      </c>
      <c r="C25" s="140" t="s">
        <v>98</v>
      </c>
      <c r="D25" s="141"/>
      <c r="E25" s="142">
        <f>SUM(E26:E28)</f>
        <v>156000</v>
      </c>
      <c r="F25" s="143"/>
      <c r="G25" s="144">
        <f t="shared" ref="G25:H25" si="46">SUM(G26:G28)</f>
        <v>34320</v>
      </c>
      <c r="H25" s="142">
        <f t="shared" si="46"/>
        <v>156000</v>
      </c>
      <c r="I25" s="143"/>
      <c r="J25" s="144">
        <f t="shared" ref="J25:K25" si="47">SUM(J26:J28)</f>
        <v>34320</v>
      </c>
      <c r="K25" s="142">
        <f t="shared" si="47"/>
        <v>0</v>
      </c>
      <c r="L25" s="143"/>
      <c r="M25" s="144">
        <f t="shared" ref="M25:N25" si="48">SUM(M26:M28)</f>
        <v>0</v>
      </c>
      <c r="N25" s="142">
        <f t="shared" si="48"/>
        <v>0</v>
      </c>
      <c r="O25" s="143"/>
      <c r="P25" s="144">
        <f t="shared" ref="P25:Q25" si="49">SUM(P26:P28)</f>
        <v>0</v>
      </c>
      <c r="Q25" s="142">
        <f t="shared" si="49"/>
        <v>0</v>
      </c>
      <c r="R25" s="143"/>
      <c r="S25" s="144">
        <f t="shared" ref="S25:T25" si="50">SUM(S26:S28)</f>
        <v>0</v>
      </c>
      <c r="T25" s="142">
        <f t="shared" si="50"/>
        <v>0</v>
      </c>
      <c r="U25" s="143"/>
      <c r="V25" s="144">
        <f t="shared" ref="V25:X25" si="51">SUM(V26:V28)</f>
        <v>0</v>
      </c>
      <c r="W25" s="144">
        <f t="shared" si="51"/>
        <v>34320</v>
      </c>
      <c r="X25" s="144">
        <f t="shared" si="51"/>
        <v>34320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5">
      <c r="A26" s="156" t="s">
        <v>80</v>
      </c>
      <c r="B26" s="157" t="s">
        <v>99</v>
      </c>
      <c r="C26" s="121" t="s">
        <v>100</v>
      </c>
      <c r="D26" s="158"/>
      <c r="E26" s="159">
        <f>G13</f>
        <v>30000</v>
      </c>
      <c r="F26" s="160">
        <v>0.22</v>
      </c>
      <c r="G26" s="161">
        <f t="shared" ref="G26:G28" si="52">E26*F26</f>
        <v>6600</v>
      </c>
      <c r="H26" s="159">
        <f>J13</f>
        <v>30000</v>
      </c>
      <c r="I26" s="160">
        <v>0.22</v>
      </c>
      <c r="J26" s="161">
        <f t="shared" ref="J26:J28" si="53">H26*I26</f>
        <v>6600</v>
      </c>
      <c r="K26" s="159">
        <f>M13</f>
        <v>0</v>
      </c>
      <c r="L26" s="160">
        <v>0.22</v>
      </c>
      <c r="M26" s="161">
        <f t="shared" ref="M26:M28" si="54">K26*L26</f>
        <v>0</v>
      </c>
      <c r="N26" s="159">
        <f>P13</f>
        <v>0</v>
      </c>
      <c r="O26" s="160">
        <v>0.22</v>
      </c>
      <c r="P26" s="161">
        <f t="shared" ref="P26:P28" si="55">N26*O26</f>
        <v>0</v>
      </c>
      <c r="Q26" s="159">
        <f>S13</f>
        <v>0</v>
      </c>
      <c r="R26" s="160">
        <v>0.22</v>
      </c>
      <c r="S26" s="161">
        <f t="shared" ref="S26:S28" si="56">Q26*R26</f>
        <v>0</v>
      </c>
      <c r="T26" s="159">
        <f>V13</f>
        <v>0</v>
      </c>
      <c r="U26" s="160">
        <v>0.22</v>
      </c>
      <c r="V26" s="161">
        <f t="shared" ref="V26:V28" si="57">T26*U26</f>
        <v>0</v>
      </c>
      <c r="W26" s="127">
        <f t="shared" ref="W26:W28" si="58">G26+M26+S26</f>
        <v>6600</v>
      </c>
      <c r="X26" s="127">
        <f t="shared" ref="X26:X28" si="59">J26+P26+V26</f>
        <v>6600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5">
      <c r="A27" s="119" t="s">
        <v>80</v>
      </c>
      <c r="B27" s="120" t="s">
        <v>101</v>
      </c>
      <c r="C27" s="121" t="s">
        <v>102</v>
      </c>
      <c r="D27" s="122"/>
      <c r="E27" s="123">
        <f>G17</f>
        <v>0</v>
      </c>
      <c r="F27" s="124">
        <v>0.22</v>
      </c>
      <c r="G27" s="125">
        <f t="shared" si="52"/>
        <v>0</v>
      </c>
      <c r="H27" s="123">
        <f>J17</f>
        <v>0</v>
      </c>
      <c r="I27" s="124">
        <v>0.22</v>
      </c>
      <c r="J27" s="125">
        <f t="shared" si="53"/>
        <v>0</v>
      </c>
      <c r="K27" s="123">
        <f>M17</f>
        <v>0</v>
      </c>
      <c r="L27" s="124">
        <v>0.22</v>
      </c>
      <c r="M27" s="125">
        <f t="shared" si="54"/>
        <v>0</v>
      </c>
      <c r="N27" s="123">
        <f>P17</f>
        <v>0</v>
      </c>
      <c r="O27" s="124">
        <v>0.22</v>
      </c>
      <c r="P27" s="125">
        <f t="shared" si="55"/>
        <v>0</v>
      </c>
      <c r="Q27" s="123">
        <f>S17</f>
        <v>0</v>
      </c>
      <c r="R27" s="124">
        <v>0.22</v>
      </c>
      <c r="S27" s="125">
        <f t="shared" si="56"/>
        <v>0</v>
      </c>
      <c r="T27" s="123">
        <f>V17</f>
        <v>0</v>
      </c>
      <c r="U27" s="124">
        <v>0.22</v>
      </c>
      <c r="V27" s="125">
        <f t="shared" si="57"/>
        <v>0</v>
      </c>
      <c r="W27" s="126">
        <f t="shared" si="58"/>
        <v>0</v>
      </c>
      <c r="X27" s="127">
        <f t="shared" si="59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5">
      <c r="A28" s="132" t="s">
        <v>80</v>
      </c>
      <c r="B28" s="154" t="s">
        <v>103</v>
      </c>
      <c r="C28" s="163" t="s">
        <v>92</v>
      </c>
      <c r="D28" s="134"/>
      <c r="E28" s="135">
        <f>G21</f>
        <v>126000</v>
      </c>
      <c r="F28" s="136">
        <v>0.22</v>
      </c>
      <c r="G28" s="137">
        <f t="shared" si="52"/>
        <v>27720</v>
      </c>
      <c r="H28" s="135">
        <f>J21</f>
        <v>126000</v>
      </c>
      <c r="I28" s="136">
        <v>0.22</v>
      </c>
      <c r="J28" s="137">
        <f t="shared" si="53"/>
        <v>27720</v>
      </c>
      <c r="K28" s="135">
        <f>M21</f>
        <v>0</v>
      </c>
      <c r="L28" s="136">
        <v>0.22</v>
      </c>
      <c r="M28" s="137">
        <f t="shared" si="54"/>
        <v>0</v>
      </c>
      <c r="N28" s="135">
        <f>P21</f>
        <v>0</v>
      </c>
      <c r="O28" s="136">
        <v>0.22</v>
      </c>
      <c r="P28" s="137">
        <f t="shared" si="55"/>
        <v>0</v>
      </c>
      <c r="Q28" s="135">
        <f>S21</f>
        <v>0</v>
      </c>
      <c r="R28" s="136">
        <v>0.22</v>
      </c>
      <c r="S28" s="137">
        <f t="shared" si="56"/>
        <v>0</v>
      </c>
      <c r="T28" s="135">
        <f>V21</f>
        <v>0</v>
      </c>
      <c r="U28" s="136">
        <v>0.22</v>
      </c>
      <c r="V28" s="137">
        <f t="shared" si="57"/>
        <v>0</v>
      </c>
      <c r="W28" s="138">
        <f t="shared" si="58"/>
        <v>27720</v>
      </c>
      <c r="X28" s="127">
        <f t="shared" si="59"/>
        <v>27720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5">
      <c r="A29" s="108" t="s">
        <v>77</v>
      </c>
      <c r="B29" s="155" t="s">
        <v>104</v>
      </c>
      <c r="C29" s="140" t="s">
        <v>105</v>
      </c>
      <c r="D29" s="141"/>
      <c r="E29" s="142">
        <f>SUM(E30:E33)</f>
        <v>18</v>
      </c>
      <c r="F29" s="143"/>
      <c r="G29" s="144">
        <f t="shared" ref="G29:H29" si="60">SUM(G30:G33)</f>
        <v>227000</v>
      </c>
      <c r="H29" s="142">
        <f t="shared" si="60"/>
        <v>18</v>
      </c>
      <c r="I29" s="143"/>
      <c r="J29" s="144">
        <f t="shared" ref="J29:K29" si="61">SUM(J30:J33)</f>
        <v>227000</v>
      </c>
      <c r="K29" s="142">
        <f t="shared" si="61"/>
        <v>0</v>
      </c>
      <c r="L29" s="143"/>
      <c r="M29" s="144">
        <f t="shared" ref="M29:N29" si="62">SUM(M30:M33)</f>
        <v>0</v>
      </c>
      <c r="N29" s="142">
        <f t="shared" si="62"/>
        <v>0</v>
      </c>
      <c r="O29" s="143"/>
      <c r="P29" s="144">
        <f t="shared" ref="P29:Q29" si="63">SUM(P30:P33)</f>
        <v>0</v>
      </c>
      <c r="Q29" s="142">
        <f t="shared" si="63"/>
        <v>0</v>
      </c>
      <c r="R29" s="143"/>
      <c r="S29" s="144">
        <f t="shared" ref="S29:T29" si="64">SUM(S30:S33)</f>
        <v>0</v>
      </c>
      <c r="T29" s="142">
        <f t="shared" si="64"/>
        <v>0</v>
      </c>
      <c r="U29" s="143"/>
      <c r="V29" s="144">
        <f t="shared" ref="V29:X29" si="65">SUM(V30:V33)</f>
        <v>0</v>
      </c>
      <c r="W29" s="144">
        <f t="shared" si="65"/>
        <v>227000</v>
      </c>
      <c r="X29" s="144">
        <f t="shared" si="65"/>
        <v>227000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5">
      <c r="A30" s="119" t="s">
        <v>80</v>
      </c>
      <c r="B30" s="157" t="s">
        <v>106</v>
      </c>
      <c r="C30" s="357" t="s">
        <v>360</v>
      </c>
      <c r="D30" s="358" t="s">
        <v>83</v>
      </c>
      <c r="E30" s="359">
        <v>5</v>
      </c>
      <c r="F30" s="360">
        <v>20000</v>
      </c>
      <c r="G30" s="125">
        <f t="shared" ref="G30:G33" si="66">E30*F30</f>
        <v>100000</v>
      </c>
      <c r="H30" s="359">
        <v>5</v>
      </c>
      <c r="I30" s="360">
        <v>20000</v>
      </c>
      <c r="J30" s="125">
        <f t="shared" ref="J30:J33" si="67">H30*I30</f>
        <v>100000</v>
      </c>
      <c r="K30" s="123"/>
      <c r="L30" s="124"/>
      <c r="M30" s="125">
        <f t="shared" ref="M30:M33" si="68">K30*L30</f>
        <v>0</v>
      </c>
      <c r="N30" s="123"/>
      <c r="O30" s="124"/>
      <c r="P30" s="125">
        <f t="shared" ref="P30:P33" si="69">N30*O30</f>
        <v>0</v>
      </c>
      <c r="Q30" s="123"/>
      <c r="R30" s="124"/>
      <c r="S30" s="125">
        <f t="shared" ref="S30:S33" si="70">Q30*R30</f>
        <v>0</v>
      </c>
      <c r="T30" s="123"/>
      <c r="U30" s="124"/>
      <c r="V30" s="125">
        <f t="shared" ref="V30:V33" si="71">T30*U30</f>
        <v>0</v>
      </c>
      <c r="W30" s="126">
        <f t="shared" ref="W30:W33" si="72">G30+M30+S30</f>
        <v>100000</v>
      </c>
      <c r="X30" s="127">
        <f t="shared" ref="X30:X33" si="73">J30+P30+V30</f>
        <v>100000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5">
      <c r="A31" s="119" t="s">
        <v>80</v>
      </c>
      <c r="B31" s="120" t="s">
        <v>107</v>
      </c>
      <c r="C31" s="357" t="s">
        <v>361</v>
      </c>
      <c r="D31" s="364" t="s">
        <v>83</v>
      </c>
      <c r="E31" s="365">
        <v>3</v>
      </c>
      <c r="F31" s="366">
        <v>20000</v>
      </c>
      <c r="G31" s="125">
        <f t="shared" si="66"/>
        <v>60000</v>
      </c>
      <c r="H31" s="365">
        <v>3</v>
      </c>
      <c r="I31" s="366">
        <v>20000</v>
      </c>
      <c r="J31" s="125">
        <f t="shared" si="67"/>
        <v>60000</v>
      </c>
      <c r="K31" s="123"/>
      <c r="L31" s="124"/>
      <c r="M31" s="125">
        <f t="shared" si="68"/>
        <v>0</v>
      </c>
      <c r="N31" s="123"/>
      <c r="O31" s="124"/>
      <c r="P31" s="125">
        <f t="shared" si="69"/>
        <v>0</v>
      </c>
      <c r="Q31" s="123"/>
      <c r="R31" s="124"/>
      <c r="S31" s="125">
        <f t="shared" si="70"/>
        <v>0</v>
      </c>
      <c r="T31" s="123"/>
      <c r="U31" s="124"/>
      <c r="V31" s="125">
        <f t="shared" si="71"/>
        <v>0</v>
      </c>
      <c r="W31" s="126">
        <f t="shared" si="72"/>
        <v>60000</v>
      </c>
      <c r="X31" s="127">
        <f t="shared" si="73"/>
        <v>60000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s="347" customFormat="1" ht="30" customHeight="1" x14ac:dyDescent="0.35">
      <c r="A32" s="119" t="s">
        <v>80</v>
      </c>
      <c r="B32" s="362" t="s">
        <v>108</v>
      </c>
      <c r="C32" s="367" t="s">
        <v>362</v>
      </c>
      <c r="D32" s="358" t="s">
        <v>83</v>
      </c>
      <c r="E32" s="359">
        <v>5</v>
      </c>
      <c r="F32" s="360">
        <v>9000</v>
      </c>
      <c r="G32" s="125">
        <f t="shared" ref="G32" si="74">E32*F32</f>
        <v>45000</v>
      </c>
      <c r="H32" s="359">
        <v>5</v>
      </c>
      <c r="I32" s="360">
        <v>9000</v>
      </c>
      <c r="J32" s="125">
        <f t="shared" ref="J32" si="75">H32*I32</f>
        <v>45000</v>
      </c>
      <c r="K32" s="123"/>
      <c r="L32" s="124"/>
      <c r="M32" s="125">
        <f t="shared" ref="M32" si="76">K32*L32</f>
        <v>0</v>
      </c>
      <c r="N32" s="123"/>
      <c r="O32" s="124"/>
      <c r="P32" s="125">
        <f t="shared" ref="P32" si="77">N32*O32</f>
        <v>0</v>
      </c>
      <c r="Q32" s="123"/>
      <c r="R32" s="124"/>
      <c r="S32" s="125">
        <f t="shared" ref="S32" si="78">Q32*R32</f>
        <v>0</v>
      </c>
      <c r="T32" s="123"/>
      <c r="U32" s="124"/>
      <c r="V32" s="125">
        <f t="shared" ref="V32" si="79">T32*U32</f>
        <v>0</v>
      </c>
      <c r="W32" s="126">
        <f t="shared" ref="W32" si="80">G32+M32+S32</f>
        <v>45000</v>
      </c>
      <c r="X32" s="127">
        <f t="shared" ref="X32" si="81">J32+P32+V32</f>
        <v>45000</v>
      </c>
      <c r="Y32" s="127">
        <f t="shared" ref="Y32" si="82">W32-X32</f>
        <v>0</v>
      </c>
      <c r="Z32" s="128">
        <f t="shared" ref="Z32" si="83">Y32/W32</f>
        <v>0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35">
      <c r="A33" s="132" t="s">
        <v>80</v>
      </c>
      <c r="B33" s="363" t="s">
        <v>359</v>
      </c>
      <c r="C33" s="368" t="s">
        <v>363</v>
      </c>
      <c r="D33" s="358" t="s">
        <v>83</v>
      </c>
      <c r="E33" s="359">
        <v>5</v>
      </c>
      <c r="F33" s="360">
        <v>4400</v>
      </c>
      <c r="G33" s="137">
        <f t="shared" si="66"/>
        <v>22000</v>
      </c>
      <c r="H33" s="359">
        <v>5</v>
      </c>
      <c r="I33" s="360">
        <v>4400</v>
      </c>
      <c r="J33" s="137">
        <f t="shared" si="67"/>
        <v>22000</v>
      </c>
      <c r="K33" s="149"/>
      <c r="L33" s="150"/>
      <c r="M33" s="151">
        <f t="shared" si="68"/>
        <v>0</v>
      </c>
      <c r="N33" s="149"/>
      <c r="O33" s="150"/>
      <c r="P33" s="151">
        <f t="shared" si="69"/>
        <v>0</v>
      </c>
      <c r="Q33" s="149"/>
      <c r="R33" s="150"/>
      <c r="S33" s="151">
        <f t="shared" si="70"/>
        <v>0</v>
      </c>
      <c r="T33" s="149"/>
      <c r="U33" s="150"/>
      <c r="V33" s="151">
        <f t="shared" si="71"/>
        <v>0</v>
      </c>
      <c r="W33" s="138">
        <f t="shared" si="72"/>
        <v>22000</v>
      </c>
      <c r="X33" s="127">
        <f t="shared" si="73"/>
        <v>22000</v>
      </c>
      <c r="Y33" s="165">
        <f t="shared" si="6"/>
        <v>0</v>
      </c>
      <c r="Z33" s="128">
        <f t="shared" si="7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35">
      <c r="A34" s="166" t="s">
        <v>109</v>
      </c>
      <c r="B34" s="167"/>
      <c r="C34" s="168"/>
      <c r="D34" s="169"/>
      <c r="E34" s="170"/>
      <c r="F34" s="171"/>
      <c r="G34" s="172">
        <f>G13+G17+G21+G25+G29</f>
        <v>417320</v>
      </c>
      <c r="H34" s="123"/>
      <c r="I34" s="171"/>
      <c r="J34" s="172">
        <f>J13+J17+J21+J25+J29</f>
        <v>417320</v>
      </c>
      <c r="K34" s="170"/>
      <c r="L34" s="173"/>
      <c r="M34" s="172">
        <f>M13+M17+M21+M25+M29</f>
        <v>0</v>
      </c>
      <c r="N34" s="170"/>
      <c r="O34" s="173"/>
      <c r="P34" s="172">
        <f>P13+P17+P21+P25+P29</f>
        <v>0</v>
      </c>
      <c r="Q34" s="170"/>
      <c r="R34" s="173"/>
      <c r="S34" s="172">
        <f>S13+S17+S21+S25+S29</f>
        <v>0</v>
      </c>
      <c r="T34" s="170"/>
      <c r="U34" s="173"/>
      <c r="V34" s="172">
        <f t="shared" ref="V34:X34" si="84">V13+V17+V21+V25+V29</f>
        <v>0</v>
      </c>
      <c r="W34" s="172">
        <f t="shared" si="84"/>
        <v>417320</v>
      </c>
      <c r="X34" s="174">
        <f t="shared" si="84"/>
        <v>417320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x14ac:dyDescent="0.35">
      <c r="A35" s="178" t="s">
        <v>75</v>
      </c>
      <c r="B35" s="179">
        <v>2</v>
      </c>
      <c r="C35" s="180" t="s">
        <v>110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35">
      <c r="A36" s="108" t="s">
        <v>77</v>
      </c>
      <c r="B36" s="155" t="s">
        <v>111</v>
      </c>
      <c r="C36" s="110" t="s">
        <v>112</v>
      </c>
      <c r="D36" s="111"/>
      <c r="E36" s="112">
        <f>SUM(E37:E39)</f>
        <v>0</v>
      </c>
      <c r="F36" s="113"/>
      <c r="G36" s="114">
        <f t="shared" ref="G36:H36" si="85">SUM(G37:G39)</f>
        <v>0</v>
      </c>
      <c r="H36" s="112">
        <f t="shared" si="85"/>
        <v>0</v>
      </c>
      <c r="I36" s="113"/>
      <c r="J36" s="114">
        <f t="shared" ref="J36:K36" si="86">SUM(J37:J39)</f>
        <v>0</v>
      </c>
      <c r="K36" s="112">
        <f t="shared" si="86"/>
        <v>0</v>
      </c>
      <c r="L36" s="113"/>
      <c r="M36" s="114">
        <f t="shared" ref="M36:N36" si="87">SUM(M37:M39)</f>
        <v>0</v>
      </c>
      <c r="N36" s="112">
        <f t="shared" si="87"/>
        <v>0</v>
      </c>
      <c r="O36" s="113"/>
      <c r="P36" s="114">
        <f t="shared" ref="P36:Q36" si="88">SUM(P37:P39)</f>
        <v>0</v>
      </c>
      <c r="Q36" s="112">
        <f t="shared" si="88"/>
        <v>0</v>
      </c>
      <c r="R36" s="113"/>
      <c r="S36" s="114">
        <f t="shared" ref="S36:T36" si="89">SUM(S37:S39)</f>
        <v>0</v>
      </c>
      <c r="T36" s="112">
        <f t="shared" si="89"/>
        <v>0</v>
      </c>
      <c r="U36" s="113"/>
      <c r="V36" s="114">
        <f t="shared" ref="V36:X36" si="90">SUM(V37:V39)</f>
        <v>0</v>
      </c>
      <c r="W36" s="114">
        <f t="shared" si="90"/>
        <v>0</v>
      </c>
      <c r="X36" s="183">
        <f t="shared" si="90"/>
        <v>0</v>
      </c>
      <c r="Y36" s="143">
        <f t="shared" ref="Y36:Y48" si="91">W36-X36</f>
        <v>0</v>
      </c>
      <c r="Z36" s="184" t="e">
        <f t="shared" ref="Z36:Z48" si="92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35">
      <c r="A37" s="119" t="s">
        <v>80</v>
      </c>
      <c r="B37" s="120" t="s">
        <v>113</v>
      </c>
      <c r="C37" s="121" t="s">
        <v>114</v>
      </c>
      <c r="D37" s="122" t="s">
        <v>115</v>
      </c>
      <c r="E37" s="123"/>
      <c r="F37" s="124"/>
      <c r="G37" s="125">
        <f t="shared" ref="G37:G39" si="93">E37*F37</f>
        <v>0</v>
      </c>
      <c r="H37" s="123"/>
      <c r="I37" s="124"/>
      <c r="J37" s="125">
        <f t="shared" ref="J37:J39" si="94">H37*I37</f>
        <v>0</v>
      </c>
      <c r="K37" s="123"/>
      <c r="L37" s="124"/>
      <c r="M37" s="125">
        <f t="shared" ref="M37:M39" si="95">K37*L37</f>
        <v>0</v>
      </c>
      <c r="N37" s="123"/>
      <c r="O37" s="124"/>
      <c r="P37" s="125">
        <f t="shared" ref="P37:P39" si="96">N37*O37</f>
        <v>0</v>
      </c>
      <c r="Q37" s="123"/>
      <c r="R37" s="124"/>
      <c r="S37" s="125">
        <f t="shared" ref="S37:S39" si="97">Q37*R37</f>
        <v>0</v>
      </c>
      <c r="T37" s="123"/>
      <c r="U37" s="124"/>
      <c r="V37" s="125">
        <f t="shared" ref="V37:V39" si="98">T37*U37</f>
        <v>0</v>
      </c>
      <c r="W37" s="126">
        <f t="shared" ref="W37:W39" si="99">G37+M37+S37</f>
        <v>0</v>
      </c>
      <c r="X37" s="127">
        <f t="shared" ref="X37:X39" si="100">J37+P37+V37</f>
        <v>0</v>
      </c>
      <c r="Y37" s="127">
        <f t="shared" si="91"/>
        <v>0</v>
      </c>
      <c r="Z37" s="128" t="e">
        <f t="shared" si="92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5">
      <c r="A38" s="119" t="s">
        <v>80</v>
      </c>
      <c r="B38" s="120" t="s">
        <v>116</v>
      </c>
      <c r="C38" s="121" t="s">
        <v>114</v>
      </c>
      <c r="D38" s="122" t="s">
        <v>115</v>
      </c>
      <c r="E38" s="123"/>
      <c r="F38" s="124"/>
      <c r="G38" s="125">
        <f t="shared" si="93"/>
        <v>0</v>
      </c>
      <c r="H38" s="123"/>
      <c r="I38" s="124"/>
      <c r="J38" s="125">
        <f t="shared" si="94"/>
        <v>0</v>
      </c>
      <c r="K38" s="123"/>
      <c r="L38" s="124"/>
      <c r="M38" s="125">
        <f t="shared" si="95"/>
        <v>0</v>
      </c>
      <c r="N38" s="123"/>
      <c r="O38" s="124"/>
      <c r="P38" s="125">
        <f t="shared" si="96"/>
        <v>0</v>
      </c>
      <c r="Q38" s="123"/>
      <c r="R38" s="124"/>
      <c r="S38" s="125">
        <f t="shared" si="97"/>
        <v>0</v>
      </c>
      <c r="T38" s="123"/>
      <c r="U38" s="124"/>
      <c r="V38" s="125">
        <f t="shared" si="98"/>
        <v>0</v>
      </c>
      <c r="W38" s="126">
        <f t="shared" si="99"/>
        <v>0</v>
      </c>
      <c r="X38" s="127">
        <f t="shared" si="100"/>
        <v>0</v>
      </c>
      <c r="Y38" s="127">
        <f t="shared" si="91"/>
        <v>0</v>
      </c>
      <c r="Z38" s="128" t="e">
        <f t="shared" si="92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5">
      <c r="A39" s="147" t="s">
        <v>80</v>
      </c>
      <c r="B39" s="154" t="s">
        <v>117</v>
      </c>
      <c r="C39" s="121" t="s">
        <v>114</v>
      </c>
      <c r="D39" s="148" t="s">
        <v>115</v>
      </c>
      <c r="E39" s="149"/>
      <c r="F39" s="150"/>
      <c r="G39" s="151">
        <f t="shared" si="93"/>
        <v>0</v>
      </c>
      <c r="H39" s="149"/>
      <c r="I39" s="150"/>
      <c r="J39" s="151">
        <f t="shared" si="94"/>
        <v>0</v>
      </c>
      <c r="K39" s="149"/>
      <c r="L39" s="150"/>
      <c r="M39" s="151">
        <f t="shared" si="95"/>
        <v>0</v>
      </c>
      <c r="N39" s="149"/>
      <c r="O39" s="150"/>
      <c r="P39" s="151">
        <f t="shared" si="96"/>
        <v>0</v>
      </c>
      <c r="Q39" s="149"/>
      <c r="R39" s="150"/>
      <c r="S39" s="151">
        <f t="shared" si="97"/>
        <v>0</v>
      </c>
      <c r="T39" s="149"/>
      <c r="U39" s="150"/>
      <c r="V39" s="151">
        <f t="shared" si="98"/>
        <v>0</v>
      </c>
      <c r="W39" s="138">
        <f t="shared" si="99"/>
        <v>0</v>
      </c>
      <c r="X39" s="127">
        <f t="shared" si="100"/>
        <v>0</v>
      </c>
      <c r="Y39" s="127">
        <f t="shared" si="91"/>
        <v>0</v>
      </c>
      <c r="Z39" s="128" t="e">
        <f t="shared" si="92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35">
      <c r="A40" s="108" t="s">
        <v>77</v>
      </c>
      <c r="B40" s="155" t="s">
        <v>118</v>
      </c>
      <c r="C40" s="153" t="s">
        <v>119</v>
      </c>
      <c r="D40" s="141"/>
      <c r="E40" s="142">
        <f>SUM(E41:E43)</f>
        <v>0</v>
      </c>
      <c r="F40" s="143"/>
      <c r="G40" s="144">
        <f t="shared" ref="G40:H40" si="101">SUM(G41:G43)</f>
        <v>0</v>
      </c>
      <c r="H40" s="142">
        <f t="shared" si="101"/>
        <v>0</v>
      </c>
      <c r="I40" s="143"/>
      <c r="J40" s="144">
        <f t="shared" ref="J40:K40" si="102">SUM(J41:J43)</f>
        <v>0</v>
      </c>
      <c r="K40" s="142">
        <f t="shared" si="102"/>
        <v>0</v>
      </c>
      <c r="L40" s="143"/>
      <c r="M40" s="144">
        <f t="shared" ref="M40:N40" si="103">SUM(M41:M43)</f>
        <v>0</v>
      </c>
      <c r="N40" s="142">
        <f t="shared" si="103"/>
        <v>0</v>
      </c>
      <c r="O40" s="143"/>
      <c r="P40" s="144">
        <f t="shared" ref="P40:Q40" si="104">SUM(P41:P43)</f>
        <v>0</v>
      </c>
      <c r="Q40" s="142">
        <f t="shared" si="104"/>
        <v>0</v>
      </c>
      <c r="R40" s="143"/>
      <c r="S40" s="144">
        <f t="shared" ref="S40:T40" si="105">SUM(S41:S43)</f>
        <v>0</v>
      </c>
      <c r="T40" s="142">
        <f t="shared" si="105"/>
        <v>0</v>
      </c>
      <c r="U40" s="143"/>
      <c r="V40" s="144">
        <f t="shared" ref="V40:X40" si="106">SUM(V41:V43)</f>
        <v>0</v>
      </c>
      <c r="W40" s="144">
        <f t="shared" si="106"/>
        <v>0</v>
      </c>
      <c r="X40" s="144">
        <f t="shared" si="106"/>
        <v>0</v>
      </c>
      <c r="Y40" s="186">
        <f t="shared" si="91"/>
        <v>0</v>
      </c>
      <c r="Z40" s="186" t="e">
        <f t="shared" si="92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35">
      <c r="A41" s="119" t="s">
        <v>80</v>
      </c>
      <c r="B41" s="120" t="s">
        <v>120</v>
      </c>
      <c r="C41" s="121" t="s">
        <v>121</v>
      </c>
      <c r="D41" s="122" t="s">
        <v>122</v>
      </c>
      <c r="E41" s="123"/>
      <c r="F41" s="124"/>
      <c r="G41" s="125">
        <f t="shared" ref="G41:G43" si="107">E41*F41</f>
        <v>0</v>
      </c>
      <c r="H41" s="123"/>
      <c r="I41" s="124"/>
      <c r="J41" s="125">
        <f t="shared" ref="J41:J43" si="108">H41*I41</f>
        <v>0</v>
      </c>
      <c r="K41" s="123"/>
      <c r="L41" s="124"/>
      <c r="M41" s="125">
        <f t="shared" ref="M41:M43" si="109">K41*L41</f>
        <v>0</v>
      </c>
      <c r="N41" s="123"/>
      <c r="O41" s="124"/>
      <c r="P41" s="125">
        <f t="shared" ref="P41:P43" si="110">N41*O41</f>
        <v>0</v>
      </c>
      <c r="Q41" s="123"/>
      <c r="R41" s="124"/>
      <c r="S41" s="125">
        <f t="shared" ref="S41:S43" si="111">Q41*R41</f>
        <v>0</v>
      </c>
      <c r="T41" s="123"/>
      <c r="U41" s="124"/>
      <c r="V41" s="125">
        <f t="shared" ref="V41:V43" si="112">T41*U41</f>
        <v>0</v>
      </c>
      <c r="W41" s="126">
        <f t="shared" ref="W41:W43" si="113">G41+M41+S41</f>
        <v>0</v>
      </c>
      <c r="X41" s="127">
        <f t="shared" ref="X41:X43" si="114">J41+P41+V41</f>
        <v>0</v>
      </c>
      <c r="Y41" s="127">
        <f t="shared" si="91"/>
        <v>0</v>
      </c>
      <c r="Z41" s="128" t="e">
        <f t="shared" si="92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5">
      <c r="A42" s="119" t="s">
        <v>80</v>
      </c>
      <c r="B42" s="120" t="s">
        <v>123</v>
      </c>
      <c r="C42" s="187" t="s">
        <v>121</v>
      </c>
      <c r="D42" s="122" t="s">
        <v>122</v>
      </c>
      <c r="E42" s="123"/>
      <c r="F42" s="124"/>
      <c r="G42" s="125">
        <f t="shared" si="107"/>
        <v>0</v>
      </c>
      <c r="H42" s="123"/>
      <c r="I42" s="124"/>
      <c r="J42" s="125">
        <f t="shared" si="108"/>
        <v>0</v>
      </c>
      <c r="K42" s="123"/>
      <c r="L42" s="124"/>
      <c r="M42" s="125">
        <f t="shared" si="109"/>
        <v>0</v>
      </c>
      <c r="N42" s="123"/>
      <c r="O42" s="124"/>
      <c r="P42" s="125">
        <f t="shared" si="110"/>
        <v>0</v>
      </c>
      <c r="Q42" s="123"/>
      <c r="R42" s="124"/>
      <c r="S42" s="125">
        <f t="shared" si="111"/>
        <v>0</v>
      </c>
      <c r="T42" s="123"/>
      <c r="U42" s="124"/>
      <c r="V42" s="125">
        <f t="shared" si="112"/>
        <v>0</v>
      </c>
      <c r="W42" s="126">
        <f t="shared" si="113"/>
        <v>0</v>
      </c>
      <c r="X42" s="127">
        <f t="shared" si="114"/>
        <v>0</v>
      </c>
      <c r="Y42" s="127">
        <f t="shared" si="91"/>
        <v>0</v>
      </c>
      <c r="Z42" s="128" t="e">
        <f t="shared" si="92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5">
      <c r="A43" s="147" t="s">
        <v>80</v>
      </c>
      <c r="B43" s="154" t="s">
        <v>124</v>
      </c>
      <c r="C43" s="188" t="s">
        <v>121</v>
      </c>
      <c r="D43" s="148" t="s">
        <v>122</v>
      </c>
      <c r="E43" s="149"/>
      <c r="F43" s="150"/>
      <c r="G43" s="151">
        <f t="shared" si="107"/>
        <v>0</v>
      </c>
      <c r="H43" s="149"/>
      <c r="I43" s="150"/>
      <c r="J43" s="151">
        <f t="shared" si="108"/>
        <v>0</v>
      </c>
      <c r="K43" s="149"/>
      <c r="L43" s="150"/>
      <c r="M43" s="151">
        <f t="shared" si="109"/>
        <v>0</v>
      </c>
      <c r="N43" s="149"/>
      <c r="O43" s="150"/>
      <c r="P43" s="151">
        <f t="shared" si="110"/>
        <v>0</v>
      </c>
      <c r="Q43" s="149"/>
      <c r="R43" s="150"/>
      <c r="S43" s="151">
        <f t="shared" si="111"/>
        <v>0</v>
      </c>
      <c r="T43" s="149"/>
      <c r="U43" s="150"/>
      <c r="V43" s="151">
        <f t="shared" si="112"/>
        <v>0</v>
      </c>
      <c r="W43" s="138">
        <f t="shared" si="113"/>
        <v>0</v>
      </c>
      <c r="X43" s="127">
        <f t="shared" si="114"/>
        <v>0</v>
      </c>
      <c r="Y43" s="127">
        <f t="shared" si="91"/>
        <v>0</v>
      </c>
      <c r="Z43" s="128" t="e">
        <f t="shared" si="92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35">
      <c r="A44" s="108" t="s">
        <v>77</v>
      </c>
      <c r="B44" s="155" t="s">
        <v>125</v>
      </c>
      <c r="C44" s="153" t="s">
        <v>126</v>
      </c>
      <c r="D44" s="141"/>
      <c r="E44" s="142">
        <f>SUM(E45:E47)</f>
        <v>0</v>
      </c>
      <c r="F44" s="143"/>
      <c r="G44" s="144">
        <f t="shared" ref="G44:H44" si="115">SUM(G45:G47)</f>
        <v>0</v>
      </c>
      <c r="H44" s="142">
        <f t="shared" si="115"/>
        <v>0</v>
      </c>
      <c r="I44" s="143"/>
      <c r="J44" s="144">
        <f t="shared" ref="J44:K44" si="116">SUM(J45:J47)</f>
        <v>0</v>
      </c>
      <c r="K44" s="142">
        <f t="shared" si="116"/>
        <v>0</v>
      </c>
      <c r="L44" s="143"/>
      <c r="M44" s="144">
        <f t="shared" ref="M44:N44" si="117">SUM(M45:M47)</f>
        <v>0</v>
      </c>
      <c r="N44" s="142">
        <f t="shared" si="117"/>
        <v>0</v>
      </c>
      <c r="O44" s="143"/>
      <c r="P44" s="144">
        <f t="shared" ref="P44:Q44" si="118">SUM(P45:P47)</f>
        <v>0</v>
      </c>
      <c r="Q44" s="142">
        <f t="shared" si="118"/>
        <v>0</v>
      </c>
      <c r="R44" s="143"/>
      <c r="S44" s="144">
        <f t="shared" ref="S44:T44" si="119">SUM(S45:S47)</f>
        <v>0</v>
      </c>
      <c r="T44" s="142">
        <f t="shared" si="119"/>
        <v>0</v>
      </c>
      <c r="U44" s="143"/>
      <c r="V44" s="144">
        <f t="shared" ref="V44:X44" si="120">SUM(V45:V47)</f>
        <v>0</v>
      </c>
      <c r="W44" s="144">
        <f t="shared" si="120"/>
        <v>0</v>
      </c>
      <c r="X44" s="144">
        <f t="shared" si="120"/>
        <v>0</v>
      </c>
      <c r="Y44" s="143">
        <f t="shared" si="91"/>
        <v>0</v>
      </c>
      <c r="Z44" s="143" t="e">
        <f t="shared" si="92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35">
      <c r="A45" s="119" t="s">
        <v>80</v>
      </c>
      <c r="B45" s="120" t="s">
        <v>127</v>
      </c>
      <c r="C45" s="121" t="s">
        <v>128</v>
      </c>
      <c r="D45" s="122" t="s">
        <v>122</v>
      </c>
      <c r="E45" s="123"/>
      <c r="F45" s="124"/>
      <c r="G45" s="125">
        <f t="shared" ref="G45:G47" si="121">E45*F45</f>
        <v>0</v>
      </c>
      <c r="H45" s="123"/>
      <c r="I45" s="124"/>
      <c r="J45" s="125">
        <f t="shared" ref="J45:J47" si="122">H45*I45</f>
        <v>0</v>
      </c>
      <c r="K45" s="123"/>
      <c r="L45" s="124"/>
      <c r="M45" s="125">
        <f t="shared" ref="M45:M47" si="123">K45*L45</f>
        <v>0</v>
      </c>
      <c r="N45" s="123"/>
      <c r="O45" s="124"/>
      <c r="P45" s="125">
        <f t="shared" ref="P45:P47" si="124">N45*O45</f>
        <v>0</v>
      </c>
      <c r="Q45" s="123"/>
      <c r="R45" s="124"/>
      <c r="S45" s="125">
        <f t="shared" ref="S45:S47" si="125">Q45*R45</f>
        <v>0</v>
      </c>
      <c r="T45" s="123"/>
      <c r="U45" s="124"/>
      <c r="V45" s="125">
        <f t="shared" ref="V45:V47" si="126">T45*U45</f>
        <v>0</v>
      </c>
      <c r="W45" s="126">
        <f t="shared" ref="W45:W47" si="127">G45+M45+S45</f>
        <v>0</v>
      </c>
      <c r="X45" s="127">
        <f t="shared" ref="X45:X47" si="128">J45+P45+V45</f>
        <v>0</v>
      </c>
      <c r="Y45" s="127">
        <f t="shared" si="91"/>
        <v>0</v>
      </c>
      <c r="Z45" s="128" t="e">
        <f t="shared" si="92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35">
      <c r="A46" s="119" t="s">
        <v>80</v>
      </c>
      <c r="B46" s="120" t="s">
        <v>129</v>
      </c>
      <c r="C46" s="121" t="s">
        <v>130</v>
      </c>
      <c r="D46" s="122" t="s">
        <v>122</v>
      </c>
      <c r="E46" s="123"/>
      <c r="F46" s="124"/>
      <c r="G46" s="125">
        <f t="shared" si="121"/>
        <v>0</v>
      </c>
      <c r="H46" s="123"/>
      <c r="I46" s="124"/>
      <c r="J46" s="125">
        <f t="shared" si="122"/>
        <v>0</v>
      </c>
      <c r="K46" s="123"/>
      <c r="L46" s="124"/>
      <c r="M46" s="125">
        <f t="shared" si="123"/>
        <v>0</v>
      </c>
      <c r="N46" s="123"/>
      <c r="O46" s="124"/>
      <c r="P46" s="125">
        <f t="shared" si="124"/>
        <v>0</v>
      </c>
      <c r="Q46" s="123"/>
      <c r="R46" s="124"/>
      <c r="S46" s="125">
        <f t="shared" si="125"/>
        <v>0</v>
      </c>
      <c r="T46" s="123"/>
      <c r="U46" s="124"/>
      <c r="V46" s="125">
        <f t="shared" si="126"/>
        <v>0</v>
      </c>
      <c r="W46" s="126">
        <f t="shared" si="127"/>
        <v>0</v>
      </c>
      <c r="X46" s="127">
        <f t="shared" si="128"/>
        <v>0</v>
      </c>
      <c r="Y46" s="127">
        <f t="shared" si="91"/>
        <v>0</v>
      </c>
      <c r="Z46" s="128" t="e">
        <f t="shared" si="92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5">
      <c r="A47" s="132" t="s">
        <v>80</v>
      </c>
      <c r="B47" s="133" t="s">
        <v>131</v>
      </c>
      <c r="C47" s="164" t="s">
        <v>128</v>
      </c>
      <c r="D47" s="134" t="s">
        <v>122</v>
      </c>
      <c r="E47" s="149"/>
      <c r="F47" s="150"/>
      <c r="G47" s="151">
        <f t="shared" si="121"/>
        <v>0</v>
      </c>
      <c r="H47" s="149"/>
      <c r="I47" s="150"/>
      <c r="J47" s="151">
        <f t="shared" si="122"/>
        <v>0</v>
      </c>
      <c r="K47" s="149"/>
      <c r="L47" s="150"/>
      <c r="M47" s="151">
        <f t="shared" si="123"/>
        <v>0</v>
      </c>
      <c r="N47" s="149"/>
      <c r="O47" s="150"/>
      <c r="P47" s="151">
        <f t="shared" si="124"/>
        <v>0</v>
      </c>
      <c r="Q47" s="149"/>
      <c r="R47" s="150"/>
      <c r="S47" s="151">
        <f t="shared" si="125"/>
        <v>0</v>
      </c>
      <c r="T47" s="149"/>
      <c r="U47" s="150"/>
      <c r="V47" s="151">
        <f t="shared" si="126"/>
        <v>0</v>
      </c>
      <c r="W47" s="138">
        <f t="shared" si="127"/>
        <v>0</v>
      </c>
      <c r="X47" s="127">
        <f t="shared" si="128"/>
        <v>0</v>
      </c>
      <c r="Y47" s="127">
        <f t="shared" si="91"/>
        <v>0</v>
      </c>
      <c r="Z47" s="128" t="e">
        <f t="shared" si="92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35">
      <c r="A48" s="166" t="s">
        <v>132</v>
      </c>
      <c r="B48" s="167"/>
      <c r="C48" s="168"/>
      <c r="D48" s="169"/>
      <c r="E48" s="173">
        <f>E44+E40+E36</f>
        <v>0</v>
      </c>
      <c r="F48" s="189"/>
      <c r="G48" s="172">
        <f t="shared" ref="G48:H48" si="129">G44+G40+G36</f>
        <v>0</v>
      </c>
      <c r="H48" s="173">
        <f t="shared" si="129"/>
        <v>0</v>
      </c>
      <c r="I48" s="189"/>
      <c r="J48" s="172">
        <f t="shared" ref="J48:K48" si="130">J44+J40+J36</f>
        <v>0</v>
      </c>
      <c r="K48" s="190">
        <f t="shared" si="130"/>
        <v>0</v>
      </c>
      <c r="L48" s="189"/>
      <c r="M48" s="172">
        <f t="shared" ref="M48:N48" si="131">M44+M40+M36</f>
        <v>0</v>
      </c>
      <c r="N48" s="190">
        <f t="shared" si="131"/>
        <v>0</v>
      </c>
      <c r="O48" s="189"/>
      <c r="P48" s="172">
        <f t="shared" ref="P48:Q48" si="132">P44+P40+P36</f>
        <v>0</v>
      </c>
      <c r="Q48" s="190">
        <f t="shared" si="132"/>
        <v>0</v>
      </c>
      <c r="R48" s="189"/>
      <c r="S48" s="172">
        <f t="shared" ref="S48:T48" si="133">S44+S40+S36</f>
        <v>0</v>
      </c>
      <c r="T48" s="190">
        <f t="shared" si="133"/>
        <v>0</v>
      </c>
      <c r="U48" s="189"/>
      <c r="V48" s="172">
        <f t="shared" ref="V48:X48" si="134">V44+V40+V36</f>
        <v>0</v>
      </c>
      <c r="W48" s="191">
        <f t="shared" si="134"/>
        <v>0</v>
      </c>
      <c r="X48" s="191">
        <f t="shared" si="134"/>
        <v>0</v>
      </c>
      <c r="Y48" s="191">
        <f t="shared" si="91"/>
        <v>0</v>
      </c>
      <c r="Z48" s="191" t="e">
        <f t="shared" si="92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35">
      <c r="A49" s="178" t="s">
        <v>75</v>
      </c>
      <c r="B49" s="179">
        <v>3</v>
      </c>
      <c r="C49" s="180" t="s">
        <v>133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35">
      <c r="A50" s="108" t="s">
        <v>77</v>
      </c>
      <c r="B50" s="155" t="s">
        <v>134</v>
      </c>
      <c r="C50" s="110" t="s">
        <v>135</v>
      </c>
      <c r="D50" s="111"/>
      <c r="E50" s="112">
        <f>SUM(E51:E53)</f>
        <v>0</v>
      </c>
      <c r="F50" s="113"/>
      <c r="G50" s="114">
        <f t="shared" ref="G50:H50" si="135">SUM(G51:G53)</f>
        <v>0</v>
      </c>
      <c r="H50" s="112">
        <f t="shared" si="135"/>
        <v>0</v>
      </c>
      <c r="I50" s="113"/>
      <c r="J50" s="114">
        <f t="shared" ref="J50:K50" si="136">SUM(J51:J53)</f>
        <v>0</v>
      </c>
      <c r="K50" s="112">
        <f t="shared" si="136"/>
        <v>0</v>
      </c>
      <c r="L50" s="113"/>
      <c r="M50" s="114">
        <f t="shared" ref="M50:N50" si="137">SUM(M51:M53)</f>
        <v>0</v>
      </c>
      <c r="N50" s="112">
        <f t="shared" si="137"/>
        <v>0</v>
      </c>
      <c r="O50" s="113"/>
      <c r="P50" s="114">
        <f t="shared" ref="P50:Q50" si="138">SUM(P51:P53)</f>
        <v>0</v>
      </c>
      <c r="Q50" s="112">
        <f t="shared" si="138"/>
        <v>0</v>
      </c>
      <c r="R50" s="113"/>
      <c r="S50" s="114">
        <f t="shared" ref="S50:T50" si="139">SUM(S51:S53)</f>
        <v>0</v>
      </c>
      <c r="T50" s="112">
        <f t="shared" si="139"/>
        <v>0</v>
      </c>
      <c r="U50" s="113"/>
      <c r="V50" s="114">
        <f t="shared" ref="V50:X50" si="140">SUM(V51:V53)</f>
        <v>0</v>
      </c>
      <c r="W50" s="114">
        <f t="shared" si="140"/>
        <v>0</v>
      </c>
      <c r="X50" s="114">
        <f t="shared" si="140"/>
        <v>0</v>
      </c>
      <c r="Y50" s="115">
        <f t="shared" ref="Y50:Y57" si="141">W50-X50</f>
        <v>0</v>
      </c>
      <c r="Z50" s="116" t="e">
        <f t="shared" ref="Z50:Z57" si="142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35">
      <c r="A51" s="119" t="s">
        <v>80</v>
      </c>
      <c r="B51" s="120" t="s">
        <v>136</v>
      </c>
      <c r="C51" s="187" t="s">
        <v>137</v>
      </c>
      <c r="D51" s="122" t="s">
        <v>115</v>
      </c>
      <c r="E51" s="123"/>
      <c r="F51" s="124"/>
      <c r="G51" s="125">
        <f t="shared" ref="G51:G53" si="143">E51*F51</f>
        <v>0</v>
      </c>
      <c r="H51" s="123"/>
      <c r="I51" s="124"/>
      <c r="J51" s="125">
        <f t="shared" ref="J51:J53" si="144">H51*I51</f>
        <v>0</v>
      </c>
      <c r="K51" s="123"/>
      <c r="L51" s="124"/>
      <c r="M51" s="125">
        <f t="shared" ref="M51:M53" si="145">K51*L51</f>
        <v>0</v>
      </c>
      <c r="N51" s="123"/>
      <c r="O51" s="124"/>
      <c r="P51" s="125">
        <f t="shared" ref="P51:P53" si="146">N51*O51</f>
        <v>0</v>
      </c>
      <c r="Q51" s="123"/>
      <c r="R51" s="124"/>
      <c r="S51" s="125">
        <f t="shared" ref="S51:S53" si="147">Q51*R51</f>
        <v>0</v>
      </c>
      <c r="T51" s="123"/>
      <c r="U51" s="124"/>
      <c r="V51" s="125">
        <f t="shared" ref="V51:V53" si="148">T51*U51</f>
        <v>0</v>
      </c>
      <c r="W51" s="126">
        <f t="shared" ref="W51:W53" si="149">G51+M51+S51</f>
        <v>0</v>
      </c>
      <c r="X51" s="127">
        <f t="shared" ref="X51:X53" si="150">J51+P51+V51</f>
        <v>0</v>
      </c>
      <c r="Y51" s="127">
        <f t="shared" si="141"/>
        <v>0</v>
      </c>
      <c r="Z51" s="128" t="e">
        <f t="shared" si="142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5">
      <c r="A52" s="119" t="s">
        <v>80</v>
      </c>
      <c r="B52" s="120" t="s">
        <v>138</v>
      </c>
      <c r="C52" s="187" t="s">
        <v>139</v>
      </c>
      <c r="D52" s="122" t="s">
        <v>115</v>
      </c>
      <c r="E52" s="123"/>
      <c r="F52" s="124"/>
      <c r="G52" s="125">
        <f t="shared" si="143"/>
        <v>0</v>
      </c>
      <c r="H52" s="123"/>
      <c r="I52" s="124"/>
      <c r="J52" s="125">
        <f t="shared" si="144"/>
        <v>0</v>
      </c>
      <c r="K52" s="123"/>
      <c r="L52" s="124"/>
      <c r="M52" s="125">
        <f t="shared" si="145"/>
        <v>0</v>
      </c>
      <c r="N52" s="123"/>
      <c r="O52" s="124"/>
      <c r="P52" s="125">
        <f t="shared" si="146"/>
        <v>0</v>
      </c>
      <c r="Q52" s="123"/>
      <c r="R52" s="124"/>
      <c r="S52" s="125">
        <f t="shared" si="147"/>
        <v>0</v>
      </c>
      <c r="T52" s="123"/>
      <c r="U52" s="124"/>
      <c r="V52" s="125">
        <f t="shared" si="148"/>
        <v>0</v>
      </c>
      <c r="W52" s="126">
        <f t="shared" si="149"/>
        <v>0</v>
      </c>
      <c r="X52" s="127">
        <f t="shared" si="150"/>
        <v>0</v>
      </c>
      <c r="Y52" s="127">
        <f t="shared" si="141"/>
        <v>0</v>
      </c>
      <c r="Z52" s="128" t="e">
        <f t="shared" si="142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5">
      <c r="A53" s="132" t="s">
        <v>80</v>
      </c>
      <c r="B53" s="133" t="s">
        <v>140</v>
      </c>
      <c r="C53" s="163" t="s">
        <v>141</v>
      </c>
      <c r="D53" s="134" t="s">
        <v>115</v>
      </c>
      <c r="E53" s="135"/>
      <c r="F53" s="136"/>
      <c r="G53" s="137">
        <f t="shared" si="143"/>
        <v>0</v>
      </c>
      <c r="H53" s="135"/>
      <c r="I53" s="136"/>
      <c r="J53" s="137">
        <f t="shared" si="144"/>
        <v>0</v>
      </c>
      <c r="K53" s="135"/>
      <c r="L53" s="136"/>
      <c r="M53" s="137">
        <f t="shared" si="145"/>
        <v>0</v>
      </c>
      <c r="N53" s="135"/>
      <c r="O53" s="136"/>
      <c r="P53" s="137">
        <f t="shared" si="146"/>
        <v>0</v>
      </c>
      <c r="Q53" s="135"/>
      <c r="R53" s="136"/>
      <c r="S53" s="137">
        <f t="shared" si="147"/>
        <v>0</v>
      </c>
      <c r="T53" s="135"/>
      <c r="U53" s="136"/>
      <c r="V53" s="137">
        <f t="shared" si="148"/>
        <v>0</v>
      </c>
      <c r="W53" s="138">
        <f t="shared" si="149"/>
        <v>0</v>
      </c>
      <c r="X53" s="127">
        <f t="shared" si="150"/>
        <v>0</v>
      </c>
      <c r="Y53" s="127">
        <f t="shared" si="141"/>
        <v>0</v>
      </c>
      <c r="Z53" s="128" t="e">
        <f t="shared" si="142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35">
      <c r="A54" s="108" t="s">
        <v>77</v>
      </c>
      <c r="B54" s="155" t="s">
        <v>142</v>
      </c>
      <c r="C54" s="140" t="s">
        <v>143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51">SUM(M55:M56)</f>
        <v>0</v>
      </c>
      <c r="N54" s="142">
        <f t="shared" si="151"/>
        <v>0</v>
      </c>
      <c r="O54" s="143"/>
      <c r="P54" s="144">
        <f t="shared" ref="P54:Q54" si="152">SUM(P55:P56)</f>
        <v>0</v>
      </c>
      <c r="Q54" s="142">
        <f t="shared" si="152"/>
        <v>0</v>
      </c>
      <c r="R54" s="143"/>
      <c r="S54" s="144">
        <f t="shared" ref="S54:T54" si="153">SUM(S55:S56)</f>
        <v>0</v>
      </c>
      <c r="T54" s="142">
        <f t="shared" si="153"/>
        <v>0</v>
      </c>
      <c r="U54" s="143"/>
      <c r="V54" s="144">
        <f t="shared" ref="V54:X54" si="154">SUM(V55:V56)</f>
        <v>0</v>
      </c>
      <c r="W54" s="144">
        <f t="shared" si="154"/>
        <v>0</v>
      </c>
      <c r="X54" s="144">
        <f t="shared" si="154"/>
        <v>0</v>
      </c>
      <c r="Y54" s="144">
        <f t="shared" si="141"/>
        <v>0</v>
      </c>
      <c r="Z54" s="144" t="e">
        <f t="shared" si="142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35">
      <c r="A55" s="119" t="s">
        <v>80</v>
      </c>
      <c r="B55" s="120" t="s">
        <v>144</v>
      </c>
      <c r="C55" s="187" t="s">
        <v>145</v>
      </c>
      <c r="D55" s="122" t="s">
        <v>146</v>
      </c>
      <c r="E55" s="418" t="s">
        <v>147</v>
      </c>
      <c r="F55" s="419"/>
      <c r="G55" s="420"/>
      <c r="H55" s="418" t="s">
        <v>147</v>
      </c>
      <c r="I55" s="419"/>
      <c r="J55" s="420"/>
      <c r="K55" s="123"/>
      <c r="L55" s="124"/>
      <c r="M55" s="125">
        <f t="shared" ref="M55:M56" si="155">K55*L55</f>
        <v>0</v>
      </c>
      <c r="N55" s="123"/>
      <c r="O55" s="124"/>
      <c r="P55" s="125">
        <f t="shared" ref="P55:P56" si="156">N55*O55</f>
        <v>0</v>
      </c>
      <c r="Q55" s="123"/>
      <c r="R55" s="124"/>
      <c r="S55" s="125">
        <f t="shared" ref="S55:S56" si="157">Q55*R55</f>
        <v>0</v>
      </c>
      <c r="T55" s="123"/>
      <c r="U55" s="124"/>
      <c r="V55" s="125">
        <f t="shared" ref="V55:V56" si="158">T55*U55</f>
        <v>0</v>
      </c>
      <c r="W55" s="138">
        <f t="shared" ref="W55:W56" si="159">G55+M55+S55</f>
        <v>0</v>
      </c>
      <c r="X55" s="127">
        <f t="shared" ref="X55:X56" si="160">J55+P55+V55</f>
        <v>0</v>
      </c>
      <c r="Y55" s="127">
        <f t="shared" si="141"/>
        <v>0</v>
      </c>
      <c r="Z55" s="128" t="e">
        <f t="shared" si="142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35">
      <c r="A56" s="132" t="s">
        <v>80</v>
      </c>
      <c r="B56" s="133" t="s">
        <v>148</v>
      </c>
      <c r="C56" s="163" t="s">
        <v>149</v>
      </c>
      <c r="D56" s="134" t="s">
        <v>146</v>
      </c>
      <c r="E56" s="389"/>
      <c r="F56" s="421"/>
      <c r="G56" s="390"/>
      <c r="H56" s="389"/>
      <c r="I56" s="421"/>
      <c r="J56" s="390"/>
      <c r="K56" s="149"/>
      <c r="L56" s="150"/>
      <c r="M56" s="151">
        <f t="shared" si="155"/>
        <v>0</v>
      </c>
      <c r="N56" s="149"/>
      <c r="O56" s="150"/>
      <c r="P56" s="151">
        <f t="shared" si="156"/>
        <v>0</v>
      </c>
      <c r="Q56" s="149"/>
      <c r="R56" s="150"/>
      <c r="S56" s="151">
        <f t="shared" si="157"/>
        <v>0</v>
      </c>
      <c r="T56" s="149"/>
      <c r="U56" s="150"/>
      <c r="V56" s="151">
        <f t="shared" si="158"/>
        <v>0</v>
      </c>
      <c r="W56" s="138">
        <f t="shared" si="159"/>
        <v>0</v>
      </c>
      <c r="X56" s="127">
        <f t="shared" si="160"/>
        <v>0</v>
      </c>
      <c r="Y56" s="165">
        <f t="shared" si="141"/>
        <v>0</v>
      </c>
      <c r="Z56" s="128" t="e">
        <f t="shared" si="142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35">
      <c r="A57" s="166" t="s">
        <v>150</v>
      </c>
      <c r="B57" s="167"/>
      <c r="C57" s="168"/>
      <c r="D57" s="169"/>
      <c r="E57" s="173">
        <f>E50</f>
        <v>0</v>
      </c>
      <c r="F57" s="189"/>
      <c r="G57" s="172">
        <f t="shared" ref="G57:H57" si="161">G50</f>
        <v>0</v>
      </c>
      <c r="H57" s="173">
        <f t="shared" si="161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62">M54+M50</f>
        <v>0</v>
      </c>
      <c r="N57" s="190">
        <f t="shared" si="162"/>
        <v>0</v>
      </c>
      <c r="O57" s="189"/>
      <c r="P57" s="172">
        <f t="shared" ref="P57:Q57" si="163">P54+P50</f>
        <v>0</v>
      </c>
      <c r="Q57" s="190">
        <f t="shared" si="163"/>
        <v>0</v>
      </c>
      <c r="R57" s="189"/>
      <c r="S57" s="172">
        <f t="shared" ref="S57:T57" si="164">S54+S50</f>
        <v>0</v>
      </c>
      <c r="T57" s="190">
        <f t="shared" si="164"/>
        <v>0</v>
      </c>
      <c r="U57" s="189"/>
      <c r="V57" s="172">
        <f t="shared" ref="V57:X57" si="165">V54+V50</f>
        <v>0</v>
      </c>
      <c r="W57" s="191">
        <f t="shared" si="165"/>
        <v>0</v>
      </c>
      <c r="X57" s="191">
        <f t="shared" si="165"/>
        <v>0</v>
      </c>
      <c r="Y57" s="191">
        <f t="shared" si="141"/>
        <v>0</v>
      </c>
      <c r="Z57" s="191" t="e">
        <f t="shared" si="142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35">
      <c r="A58" s="178" t="s">
        <v>75</v>
      </c>
      <c r="B58" s="179">
        <v>4</v>
      </c>
      <c r="C58" s="180" t="s">
        <v>151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35">
      <c r="A59" s="108" t="s">
        <v>77</v>
      </c>
      <c r="B59" s="155" t="s">
        <v>152</v>
      </c>
      <c r="C59" s="192" t="s">
        <v>153</v>
      </c>
      <c r="D59" s="111"/>
      <c r="E59" s="112">
        <f>SUM(E60:E62)</f>
        <v>0</v>
      </c>
      <c r="F59" s="113"/>
      <c r="G59" s="114">
        <f t="shared" ref="G59:H59" si="166">SUM(G60:G62)</f>
        <v>0</v>
      </c>
      <c r="H59" s="112">
        <f t="shared" si="166"/>
        <v>0</v>
      </c>
      <c r="I59" s="113"/>
      <c r="J59" s="114">
        <f t="shared" ref="J59:K59" si="167">SUM(J60:J62)</f>
        <v>0</v>
      </c>
      <c r="K59" s="112">
        <f t="shared" si="167"/>
        <v>0</v>
      </c>
      <c r="L59" s="113"/>
      <c r="M59" s="114">
        <f t="shared" ref="M59:N59" si="168">SUM(M60:M62)</f>
        <v>0</v>
      </c>
      <c r="N59" s="112">
        <f t="shared" si="168"/>
        <v>0</v>
      </c>
      <c r="O59" s="113"/>
      <c r="P59" s="114">
        <f t="shared" ref="P59:Q59" si="169">SUM(P60:P62)</f>
        <v>0</v>
      </c>
      <c r="Q59" s="112">
        <f t="shared" si="169"/>
        <v>0</v>
      </c>
      <c r="R59" s="113"/>
      <c r="S59" s="114">
        <f t="shared" ref="S59:T59" si="170">SUM(S60:S62)</f>
        <v>0</v>
      </c>
      <c r="T59" s="112">
        <f t="shared" si="170"/>
        <v>0</v>
      </c>
      <c r="U59" s="113"/>
      <c r="V59" s="114">
        <f t="shared" ref="V59:X59" si="171">SUM(V60:V62)</f>
        <v>0</v>
      </c>
      <c r="W59" s="114">
        <f t="shared" si="171"/>
        <v>0</v>
      </c>
      <c r="X59" s="114">
        <f t="shared" si="171"/>
        <v>0</v>
      </c>
      <c r="Y59" s="193">
        <f t="shared" ref="Y59:Y79" si="172">W59-X59</f>
        <v>0</v>
      </c>
      <c r="Z59" s="116" t="e">
        <f t="shared" ref="Z59:Z79" si="173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35">
      <c r="A60" s="119" t="s">
        <v>80</v>
      </c>
      <c r="B60" s="120" t="s">
        <v>154</v>
      </c>
      <c r="C60" s="187" t="s">
        <v>155</v>
      </c>
      <c r="D60" s="194" t="s">
        <v>156</v>
      </c>
      <c r="E60" s="195"/>
      <c r="F60" s="196"/>
      <c r="G60" s="197">
        <f t="shared" ref="G60:G62" si="174">E60*F60</f>
        <v>0</v>
      </c>
      <c r="H60" s="195"/>
      <c r="I60" s="196"/>
      <c r="J60" s="197">
        <f t="shared" ref="J60:J62" si="175">H60*I60</f>
        <v>0</v>
      </c>
      <c r="K60" s="123"/>
      <c r="L60" s="196"/>
      <c r="M60" s="125">
        <f t="shared" ref="M60:M62" si="176">K60*L60</f>
        <v>0</v>
      </c>
      <c r="N60" s="123"/>
      <c r="O60" s="196"/>
      <c r="P60" s="125">
        <f t="shared" ref="P60:P62" si="177">N60*O60</f>
        <v>0</v>
      </c>
      <c r="Q60" s="123"/>
      <c r="R60" s="196"/>
      <c r="S60" s="125">
        <f t="shared" ref="S60:S62" si="178">Q60*R60</f>
        <v>0</v>
      </c>
      <c r="T60" s="123"/>
      <c r="U60" s="196"/>
      <c r="V60" s="125">
        <f t="shared" ref="V60:V62" si="179">T60*U60</f>
        <v>0</v>
      </c>
      <c r="W60" s="126">
        <f t="shared" ref="W60:W62" si="180">G60+M60+S60</f>
        <v>0</v>
      </c>
      <c r="X60" s="127">
        <f t="shared" ref="X60:X62" si="181">J60+P60+V60</f>
        <v>0</v>
      </c>
      <c r="Y60" s="127">
        <f t="shared" si="172"/>
        <v>0</v>
      </c>
      <c r="Z60" s="128" t="e">
        <f t="shared" si="173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35">
      <c r="A61" s="119" t="s">
        <v>80</v>
      </c>
      <c r="B61" s="120" t="s">
        <v>157</v>
      </c>
      <c r="C61" s="187" t="s">
        <v>155</v>
      </c>
      <c r="D61" s="194" t="s">
        <v>156</v>
      </c>
      <c r="E61" s="195"/>
      <c r="F61" s="196"/>
      <c r="G61" s="197">
        <f t="shared" si="174"/>
        <v>0</v>
      </c>
      <c r="H61" s="195"/>
      <c r="I61" s="196"/>
      <c r="J61" s="197">
        <f t="shared" si="175"/>
        <v>0</v>
      </c>
      <c r="K61" s="123"/>
      <c r="L61" s="196"/>
      <c r="M61" s="125">
        <f t="shared" si="176"/>
        <v>0</v>
      </c>
      <c r="N61" s="123"/>
      <c r="O61" s="196"/>
      <c r="P61" s="125">
        <f t="shared" si="177"/>
        <v>0</v>
      </c>
      <c r="Q61" s="123"/>
      <c r="R61" s="196"/>
      <c r="S61" s="125">
        <f t="shared" si="178"/>
        <v>0</v>
      </c>
      <c r="T61" s="123"/>
      <c r="U61" s="196"/>
      <c r="V61" s="125">
        <f t="shared" si="179"/>
        <v>0</v>
      </c>
      <c r="W61" s="126">
        <f t="shared" si="180"/>
        <v>0</v>
      </c>
      <c r="X61" s="127">
        <f t="shared" si="181"/>
        <v>0</v>
      </c>
      <c r="Y61" s="127">
        <f t="shared" si="172"/>
        <v>0</v>
      </c>
      <c r="Z61" s="128" t="e">
        <f t="shared" si="173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5">
      <c r="A62" s="147" t="s">
        <v>80</v>
      </c>
      <c r="B62" s="133" t="s">
        <v>158</v>
      </c>
      <c r="C62" s="163" t="s">
        <v>155</v>
      </c>
      <c r="D62" s="194" t="s">
        <v>156</v>
      </c>
      <c r="E62" s="198"/>
      <c r="F62" s="199"/>
      <c r="G62" s="200">
        <f t="shared" si="174"/>
        <v>0</v>
      </c>
      <c r="H62" s="198"/>
      <c r="I62" s="199"/>
      <c r="J62" s="200">
        <f t="shared" si="175"/>
        <v>0</v>
      </c>
      <c r="K62" s="135"/>
      <c r="L62" s="199"/>
      <c r="M62" s="137">
        <f t="shared" si="176"/>
        <v>0</v>
      </c>
      <c r="N62" s="135"/>
      <c r="O62" s="199"/>
      <c r="P62" s="137">
        <f t="shared" si="177"/>
        <v>0</v>
      </c>
      <c r="Q62" s="135"/>
      <c r="R62" s="199"/>
      <c r="S62" s="137">
        <f t="shared" si="178"/>
        <v>0</v>
      </c>
      <c r="T62" s="135"/>
      <c r="U62" s="199"/>
      <c r="V62" s="137">
        <f t="shared" si="179"/>
        <v>0</v>
      </c>
      <c r="W62" s="138">
        <f t="shared" si="180"/>
        <v>0</v>
      </c>
      <c r="X62" s="127">
        <f t="shared" si="181"/>
        <v>0</v>
      </c>
      <c r="Y62" s="127">
        <f t="shared" si="172"/>
        <v>0</v>
      </c>
      <c r="Z62" s="128" t="e">
        <f t="shared" si="173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35">
      <c r="A63" s="108" t="s">
        <v>77</v>
      </c>
      <c r="B63" s="155" t="s">
        <v>159</v>
      </c>
      <c r="C63" s="153" t="s">
        <v>160</v>
      </c>
      <c r="D63" s="141"/>
      <c r="E63" s="142">
        <f>SUM(E64:E66)</f>
        <v>0</v>
      </c>
      <c r="F63" s="143"/>
      <c r="G63" s="144">
        <f t="shared" ref="G63:H63" si="182">SUM(G64:G66)</f>
        <v>0</v>
      </c>
      <c r="H63" s="142">
        <f t="shared" si="182"/>
        <v>0</v>
      </c>
      <c r="I63" s="143"/>
      <c r="J63" s="144">
        <f t="shared" ref="J63:K63" si="183">SUM(J64:J66)</f>
        <v>0</v>
      </c>
      <c r="K63" s="142">
        <f t="shared" si="183"/>
        <v>0</v>
      </c>
      <c r="L63" s="143"/>
      <c r="M63" s="144">
        <f t="shared" ref="M63:N63" si="184">SUM(M64:M66)</f>
        <v>0</v>
      </c>
      <c r="N63" s="142">
        <f t="shared" si="184"/>
        <v>0</v>
      </c>
      <c r="O63" s="143"/>
      <c r="P63" s="144">
        <f t="shared" ref="P63:Q63" si="185">SUM(P64:P66)</f>
        <v>0</v>
      </c>
      <c r="Q63" s="142">
        <f t="shared" si="185"/>
        <v>0</v>
      </c>
      <c r="R63" s="143"/>
      <c r="S63" s="144">
        <f t="shared" ref="S63:T63" si="186">SUM(S64:S66)</f>
        <v>0</v>
      </c>
      <c r="T63" s="142">
        <f t="shared" si="186"/>
        <v>0</v>
      </c>
      <c r="U63" s="143"/>
      <c r="V63" s="144">
        <f t="shared" ref="V63:X63" si="187">SUM(V64:V66)</f>
        <v>0</v>
      </c>
      <c r="W63" s="144">
        <f t="shared" si="187"/>
        <v>0</v>
      </c>
      <c r="X63" s="144">
        <f t="shared" si="187"/>
        <v>0</v>
      </c>
      <c r="Y63" s="144">
        <f t="shared" si="172"/>
        <v>0</v>
      </c>
      <c r="Z63" s="144" t="e">
        <f t="shared" si="173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35">
      <c r="A64" s="119" t="s">
        <v>80</v>
      </c>
      <c r="B64" s="120" t="s">
        <v>161</v>
      </c>
      <c r="C64" s="201" t="s">
        <v>162</v>
      </c>
      <c r="D64" s="202" t="s">
        <v>163</v>
      </c>
      <c r="E64" s="123"/>
      <c r="F64" s="124"/>
      <c r="G64" s="125">
        <f t="shared" ref="G64:G66" si="188">E64*F64</f>
        <v>0</v>
      </c>
      <c r="H64" s="123"/>
      <c r="I64" s="124"/>
      <c r="J64" s="125">
        <f t="shared" ref="J64:J66" si="189">H64*I64</f>
        <v>0</v>
      </c>
      <c r="K64" s="123"/>
      <c r="L64" s="124"/>
      <c r="M64" s="125">
        <f t="shared" ref="M64:M66" si="190">K64*L64</f>
        <v>0</v>
      </c>
      <c r="N64" s="123"/>
      <c r="O64" s="124"/>
      <c r="P64" s="125">
        <f t="shared" ref="P64:P66" si="191">N64*O64</f>
        <v>0</v>
      </c>
      <c r="Q64" s="123"/>
      <c r="R64" s="124"/>
      <c r="S64" s="125">
        <f t="shared" ref="S64:S66" si="192">Q64*R64</f>
        <v>0</v>
      </c>
      <c r="T64" s="123"/>
      <c r="U64" s="124"/>
      <c r="V64" s="125">
        <f t="shared" ref="V64:V66" si="193">T64*U64</f>
        <v>0</v>
      </c>
      <c r="W64" s="126">
        <f t="shared" ref="W64:W66" si="194">G64+M64+S64</f>
        <v>0</v>
      </c>
      <c r="X64" s="127">
        <f t="shared" ref="X64:X66" si="195">J64+P64+V64</f>
        <v>0</v>
      </c>
      <c r="Y64" s="127">
        <f t="shared" si="172"/>
        <v>0</v>
      </c>
      <c r="Z64" s="128" t="e">
        <f t="shared" si="173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35">
      <c r="A65" s="119" t="s">
        <v>80</v>
      </c>
      <c r="B65" s="120" t="s">
        <v>164</v>
      </c>
      <c r="C65" s="201" t="s">
        <v>137</v>
      </c>
      <c r="D65" s="202" t="s">
        <v>163</v>
      </c>
      <c r="E65" s="123"/>
      <c r="F65" s="124"/>
      <c r="G65" s="125">
        <f t="shared" si="188"/>
        <v>0</v>
      </c>
      <c r="H65" s="123"/>
      <c r="I65" s="124"/>
      <c r="J65" s="125">
        <f t="shared" si="189"/>
        <v>0</v>
      </c>
      <c r="K65" s="123"/>
      <c r="L65" s="124"/>
      <c r="M65" s="125">
        <f t="shared" si="190"/>
        <v>0</v>
      </c>
      <c r="N65" s="123"/>
      <c r="O65" s="124"/>
      <c r="P65" s="125">
        <f t="shared" si="191"/>
        <v>0</v>
      </c>
      <c r="Q65" s="123"/>
      <c r="R65" s="124"/>
      <c r="S65" s="125">
        <f t="shared" si="192"/>
        <v>0</v>
      </c>
      <c r="T65" s="123"/>
      <c r="U65" s="124"/>
      <c r="V65" s="125">
        <f t="shared" si="193"/>
        <v>0</v>
      </c>
      <c r="W65" s="126">
        <f t="shared" si="194"/>
        <v>0</v>
      </c>
      <c r="X65" s="127">
        <f t="shared" si="195"/>
        <v>0</v>
      </c>
      <c r="Y65" s="127">
        <f t="shared" si="172"/>
        <v>0</v>
      </c>
      <c r="Z65" s="128" t="e">
        <f t="shared" si="173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5">
      <c r="A66" s="132" t="s">
        <v>80</v>
      </c>
      <c r="B66" s="154" t="s">
        <v>165</v>
      </c>
      <c r="C66" s="203" t="s">
        <v>139</v>
      </c>
      <c r="D66" s="202" t="s">
        <v>163</v>
      </c>
      <c r="E66" s="135"/>
      <c r="F66" s="136"/>
      <c r="G66" s="137">
        <f t="shared" si="188"/>
        <v>0</v>
      </c>
      <c r="H66" s="135"/>
      <c r="I66" s="136"/>
      <c r="J66" s="137">
        <f t="shared" si="189"/>
        <v>0</v>
      </c>
      <c r="K66" s="135"/>
      <c r="L66" s="136"/>
      <c r="M66" s="137">
        <f t="shared" si="190"/>
        <v>0</v>
      </c>
      <c r="N66" s="135"/>
      <c r="O66" s="136"/>
      <c r="P66" s="137">
        <f t="shared" si="191"/>
        <v>0</v>
      </c>
      <c r="Q66" s="135"/>
      <c r="R66" s="136"/>
      <c r="S66" s="137">
        <f t="shared" si="192"/>
        <v>0</v>
      </c>
      <c r="T66" s="135"/>
      <c r="U66" s="136"/>
      <c r="V66" s="137">
        <f t="shared" si="193"/>
        <v>0</v>
      </c>
      <c r="W66" s="138">
        <f t="shared" si="194"/>
        <v>0</v>
      </c>
      <c r="X66" s="127">
        <f t="shared" si="195"/>
        <v>0</v>
      </c>
      <c r="Y66" s="127">
        <f t="shared" si="172"/>
        <v>0</v>
      </c>
      <c r="Z66" s="128" t="e">
        <f t="shared" si="173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35">
      <c r="A67" s="108" t="s">
        <v>77</v>
      </c>
      <c r="B67" s="155" t="s">
        <v>166</v>
      </c>
      <c r="C67" s="153" t="s">
        <v>167</v>
      </c>
      <c r="D67" s="141"/>
      <c r="E67" s="142">
        <f>SUM(E68:E70)</f>
        <v>0</v>
      </c>
      <c r="F67" s="143"/>
      <c r="G67" s="144">
        <f t="shared" ref="G67:H67" si="196">SUM(G68:G70)</f>
        <v>0</v>
      </c>
      <c r="H67" s="142">
        <f t="shared" si="196"/>
        <v>0</v>
      </c>
      <c r="I67" s="143"/>
      <c r="J67" s="144">
        <f t="shared" ref="J67:K67" si="197">SUM(J68:J70)</f>
        <v>0</v>
      </c>
      <c r="K67" s="142">
        <f t="shared" si="197"/>
        <v>0</v>
      </c>
      <c r="L67" s="143"/>
      <c r="M67" s="144">
        <f t="shared" ref="M67:N67" si="198">SUM(M68:M70)</f>
        <v>0</v>
      </c>
      <c r="N67" s="142">
        <f t="shared" si="198"/>
        <v>0</v>
      </c>
      <c r="O67" s="143"/>
      <c r="P67" s="144">
        <f t="shared" ref="P67:Q67" si="199">SUM(P68:P70)</f>
        <v>0</v>
      </c>
      <c r="Q67" s="142">
        <f t="shared" si="199"/>
        <v>0</v>
      </c>
      <c r="R67" s="143"/>
      <c r="S67" s="144">
        <f t="shared" ref="S67:T67" si="200">SUM(S68:S70)</f>
        <v>0</v>
      </c>
      <c r="T67" s="142">
        <f t="shared" si="200"/>
        <v>0</v>
      </c>
      <c r="U67" s="143"/>
      <c r="V67" s="144">
        <f t="shared" ref="V67:X67" si="201">SUM(V68:V70)</f>
        <v>0</v>
      </c>
      <c r="W67" s="144">
        <f t="shared" si="201"/>
        <v>0</v>
      </c>
      <c r="X67" s="144">
        <f t="shared" si="201"/>
        <v>0</v>
      </c>
      <c r="Y67" s="144">
        <f t="shared" si="172"/>
        <v>0</v>
      </c>
      <c r="Z67" s="144" t="e">
        <f t="shared" si="173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35">
      <c r="A68" s="119" t="s">
        <v>80</v>
      </c>
      <c r="B68" s="120" t="s">
        <v>168</v>
      </c>
      <c r="C68" s="201" t="s">
        <v>169</v>
      </c>
      <c r="D68" s="202" t="s">
        <v>170</v>
      </c>
      <c r="E68" s="123"/>
      <c r="F68" s="124"/>
      <c r="G68" s="125">
        <f t="shared" ref="G68:G70" si="202">E68*F68</f>
        <v>0</v>
      </c>
      <c r="H68" s="123"/>
      <c r="I68" s="124"/>
      <c r="J68" s="125">
        <f t="shared" ref="J68:J70" si="203">H68*I68</f>
        <v>0</v>
      </c>
      <c r="K68" s="123"/>
      <c r="L68" s="124"/>
      <c r="M68" s="125">
        <f t="shared" ref="M68:M70" si="204">K68*L68</f>
        <v>0</v>
      </c>
      <c r="N68" s="123"/>
      <c r="O68" s="124"/>
      <c r="P68" s="125">
        <f t="shared" ref="P68:P70" si="205">N68*O68</f>
        <v>0</v>
      </c>
      <c r="Q68" s="123"/>
      <c r="R68" s="124"/>
      <c r="S68" s="125">
        <f t="shared" ref="S68:S70" si="206">Q68*R68</f>
        <v>0</v>
      </c>
      <c r="T68" s="123"/>
      <c r="U68" s="124"/>
      <c r="V68" s="125">
        <f t="shared" ref="V68:V70" si="207">T68*U68</f>
        <v>0</v>
      </c>
      <c r="W68" s="126">
        <f t="shared" ref="W68:W70" si="208">G68+M68+S68</f>
        <v>0</v>
      </c>
      <c r="X68" s="127">
        <f t="shared" ref="X68:X70" si="209">J68+P68+V68</f>
        <v>0</v>
      </c>
      <c r="Y68" s="127">
        <f t="shared" si="172"/>
        <v>0</v>
      </c>
      <c r="Z68" s="128" t="e">
        <f t="shared" si="173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5">
      <c r="A69" s="119" t="s">
        <v>80</v>
      </c>
      <c r="B69" s="120" t="s">
        <v>171</v>
      </c>
      <c r="C69" s="201" t="s">
        <v>172</v>
      </c>
      <c r="D69" s="202" t="s">
        <v>170</v>
      </c>
      <c r="E69" s="123"/>
      <c r="F69" s="124"/>
      <c r="G69" s="125">
        <f t="shared" si="202"/>
        <v>0</v>
      </c>
      <c r="H69" s="123"/>
      <c r="I69" s="124"/>
      <c r="J69" s="125">
        <f t="shared" si="203"/>
        <v>0</v>
      </c>
      <c r="K69" s="123"/>
      <c r="L69" s="124"/>
      <c r="M69" s="125">
        <f t="shared" si="204"/>
        <v>0</v>
      </c>
      <c r="N69" s="123"/>
      <c r="O69" s="124"/>
      <c r="P69" s="125">
        <f t="shared" si="205"/>
        <v>0</v>
      </c>
      <c r="Q69" s="123"/>
      <c r="R69" s="124"/>
      <c r="S69" s="125">
        <f t="shared" si="206"/>
        <v>0</v>
      </c>
      <c r="T69" s="123"/>
      <c r="U69" s="124"/>
      <c r="V69" s="125">
        <f t="shared" si="207"/>
        <v>0</v>
      </c>
      <c r="W69" s="126">
        <f t="shared" si="208"/>
        <v>0</v>
      </c>
      <c r="X69" s="127">
        <f t="shared" si="209"/>
        <v>0</v>
      </c>
      <c r="Y69" s="127">
        <f t="shared" si="172"/>
        <v>0</v>
      </c>
      <c r="Z69" s="128" t="e">
        <f t="shared" si="173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5">
      <c r="A70" s="132" t="s">
        <v>80</v>
      </c>
      <c r="B70" s="154" t="s">
        <v>173</v>
      </c>
      <c r="C70" s="203" t="s">
        <v>174</v>
      </c>
      <c r="D70" s="204" t="s">
        <v>170</v>
      </c>
      <c r="E70" s="135"/>
      <c r="F70" s="136"/>
      <c r="G70" s="137">
        <f t="shared" si="202"/>
        <v>0</v>
      </c>
      <c r="H70" s="135"/>
      <c r="I70" s="136"/>
      <c r="J70" s="137">
        <f t="shared" si="203"/>
        <v>0</v>
      </c>
      <c r="K70" s="135"/>
      <c r="L70" s="136"/>
      <c r="M70" s="137">
        <f t="shared" si="204"/>
        <v>0</v>
      </c>
      <c r="N70" s="135"/>
      <c r="O70" s="136"/>
      <c r="P70" s="137">
        <f t="shared" si="205"/>
        <v>0</v>
      </c>
      <c r="Q70" s="135"/>
      <c r="R70" s="136"/>
      <c r="S70" s="137">
        <f t="shared" si="206"/>
        <v>0</v>
      </c>
      <c r="T70" s="135"/>
      <c r="U70" s="136"/>
      <c r="V70" s="137">
        <f t="shared" si="207"/>
        <v>0</v>
      </c>
      <c r="W70" s="138">
        <f t="shared" si="208"/>
        <v>0</v>
      </c>
      <c r="X70" s="127">
        <f t="shared" si="209"/>
        <v>0</v>
      </c>
      <c r="Y70" s="127">
        <f t="shared" si="172"/>
        <v>0</v>
      </c>
      <c r="Z70" s="128" t="e">
        <f t="shared" si="173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35">
      <c r="A71" s="108" t="s">
        <v>77</v>
      </c>
      <c r="B71" s="155" t="s">
        <v>175</v>
      </c>
      <c r="C71" s="153" t="s">
        <v>176</v>
      </c>
      <c r="D71" s="141"/>
      <c r="E71" s="142">
        <f>SUM(E72:E74)</f>
        <v>0</v>
      </c>
      <c r="F71" s="143"/>
      <c r="G71" s="144">
        <f t="shared" ref="G71:H71" si="210">SUM(G72:G74)</f>
        <v>0</v>
      </c>
      <c r="H71" s="142">
        <f t="shared" si="210"/>
        <v>0</v>
      </c>
      <c r="I71" s="143"/>
      <c r="J71" s="144">
        <f t="shared" ref="J71:K71" si="211">SUM(J72:J74)</f>
        <v>0</v>
      </c>
      <c r="K71" s="142">
        <f t="shared" si="211"/>
        <v>0</v>
      </c>
      <c r="L71" s="143"/>
      <c r="M71" s="144">
        <f t="shared" ref="M71:N71" si="212">SUM(M72:M74)</f>
        <v>0</v>
      </c>
      <c r="N71" s="142">
        <f t="shared" si="212"/>
        <v>0</v>
      </c>
      <c r="O71" s="143"/>
      <c r="P71" s="144">
        <f t="shared" ref="P71:Q71" si="213">SUM(P72:P74)</f>
        <v>0</v>
      </c>
      <c r="Q71" s="142">
        <f t="shared" si="213"/>
        <v>0</v>
      </c>
      <c r="R71" s="143"/>
      <c r="S71" s="144">
        <f t="shared" ref="S71:T71" si="214">SUM(S72:S74)</f>
        <v>0</v>
      </c>
      <c r="T71" s="142">
        <f t="shared" si="214"/>
        <v>0</v>
      </c>
      <c r="U71" s="143"/>
      <c r="V71" s="144">
        <f t="shared" ref="V71:X71" si="215">SUM(V72:V74)</f>
        <v>0</v>
      </c>
      <c r="W71" s="144">
        <f t="shared" si="215"/>
        <v>0</v>
      </c>
      <c r="X71" s="144">
        <f t="shared" si="215"/>
        <v>0</v>
      </c>
      <c r="Y71" s="144">
        <f t="shared" si="172"/>
        <v>0</v>
      </c>
      <c r="Z71" s="144" t="e">
        <f t="shared" si="173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35">
      <c r="A72" s="119" t="s">
        <v>80</v>
      </c>
      <c r="B72" s="120" t="s">
        <v>177</v>
      </c>
      <c r="C72" s="187" t="s">
        <v>178</v>
      </c>
      <c r="D72" s="202" t="s">
        <v>115</v>
      </c>
      <c r="E72" s="123"/>
      <c r="F72" s="124"/>
      <c r="G72" s="125">
        <f t="shared" ref="G72:G74" si="216">E72*F72</f>
        <v>0</v>
      </c>
      <c r="H72" s="123"/>
      <c r="I72" s="124"/>
      <c r="J72" s="125">
        <f t="shared" ref="J72:J74" si="217">H72*I72</f>
        <v>0</v>
      </c>
      <c r="K72" s="123"/>
      <c r="L72" s="124"/>
      <c r="M72" s="125">
        <f t="shared" ref="M72:M74" si="218">K72*L72</f>
        <v>0</v>
      </c>
      <c r="N72" s="123"/>
      <c r="O72" s="124"/>
      <c r="P72" s="125">
        <f t="shared" ref="P72:P74" si="219">N72*O72</f>
        <v>0</v>
      </c>
      <c r="Q72" s="123"/>
      <c r="R72" s="124"/>
      <c r="S72" s="125">
        <f t="shared" ref="S72:S74" si="220">Q72*R72</f>
        <v>0</v>
      </c>
      <c r="T72" s="123"/>
      <c r="U72" s="124"/>
      <c r="V72" s="125">
        <f t="shared" ref="V72:V74" si="221">T72*U72</f>
        <v>0</v>
      </c>
      <c r="W72" s="126">
        <f t="shared" ref="W72:W74" si="222">G72+M72+S72</f>
        <v>0</v>
      </c>
      <c r="X72" s="127">
        <f t="shared" ref="X72:X74" si="223">J72+P72+V72</f>
        <v>0</v>
      </c>
      <c r="Y72" s="127">
        <f t="shared" si="172"/>
        <v>0</v>
      </c>
      <c r="Z72" s="128" t="e">
        <f t="shared" si="173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5">
      <c r="A73" s="119" t="s">
        <v>80</v>
      </c>
      <c r="B73" s="120" t="s">
        <v>179</v>
      </c>
      <c r="C73" s="187" t="s">
        <v>178</v>
      </c>
      <c r="D73" s="202" t="s">
        <v>115</v>
      </c>
      <c r="E73" s="123"/>
      <c r="F73" s="124"/>
      <c r="G73" s="125">
        <f t="shared" si="216"/>
        <v>0</v>
      </c>
      <c r="H73" s="123"/>
      <c r="I73" s="124"/>
      <c r="J73" s="125">
        <f t="shared" si="217"/>
        <v>0</v>
      </c>
      <c r="K73" s="123"/>
      <c r="L73" s="124"/>
      <c r="M73" s="125">
        <f t="shared" si="218"/>
        <v>0</v>
      </c>
      <c r="N73" s="123"/>
      <c r="O73" s="124"/>
      <c r="P73" s="125">
        <f t="shared" si="219"/>
        <v>0</v>
      </c>
      <c r="Q73" s="123"/>
      <c r="R73" s="124"/>
      <c r="S73" s="125">
        <f t="shared" si="220"/>
        <v>0</v>
      </c>
      <c r="T73" s="123"/>
      <c r="U73" s="124"/>
      <c r="V73" s="125">
        <f t="shared" si="221"/>
        <v>0</v>
      </c>
      <c r="W73" s="126">
        <f t="shared" si="222"/>
        <v>0</v>
      </c>
      <c r="X73" s="127">
        <f t="shared" si="223"/>
        <v>0</v>
      </c>
      <c r="Y73" s="127">
        <f t="shared" si="172"/>
        <v>0</v>
      </c>
      <c r="Z73" s="128" t="e">
        <f t="shared" si="173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5">
      <c r="A74" s="132" t="s">
        <v>80</v>
      </c>
      <c r="B74" s="133" t="s">
        <v>180</v>
      </c>
      <c r="C74" s="163" t="s">
        <v>178</v>
      </c>
      <c r="D74" s="204" t="s">
        <v>115</v>
      </c>
      <c r="E74" s="135"/>
      <c r="F74" s="136"/>
      <c r="G74" s="137">
        <f t="shared" si="216"/>
        <v>0</v>
      </c>
      <c r="H74" s="135"/>
      <c r="I74" s="136"/>
      <c r="J74" s="137">
        <f t="shared" si="217"/>
        <v>0</v>
      </c>
      <c r="K74" s="135"/>
      <c r="L74" s="136"/>
      <c r="M74" s="137">
        <f t="shared" si="218"/>
        <v>0</v>
      </c>
      <c r="N74" s="135"/>
      <c r="O74" s="136"/>
      <c r="P74" s="137">
        <f t="shared" si="219"/>
        <v>0</v>
      </c>
      <c r="Q74" s="135"/>
      <c r="R74" s="136"/>
      <c r="S74" s="137">
        <f t="shared" si="220"/>
        <v>0</v>
      </c>
      <c r="T74" s="135"/>
      <c r="U74" s="136"/>
      <c r="V74" s="137">
        <f t="shared" si="221"/>
        <v>0</v>
      </c>
      <c r="W74" s="138">
        <f t="shared" si="222"/>
        <v>0</v>
      </c>
      <c r="X74" s="127">
        <f t="shared" si="223"/>
        <v>0</v>
      </c>
      <c r="Y74" s="127">
        <f t="shared" si="172"/>
        <v>0</v>
      </c>
      <c r="Z74" s="128" t="e">
        <f t="shared" si="173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5">
      <c r="A75" s="108" t="s">
        <v>77</v>
      </c>
      <c r="B75" s="155" t="s">
        <v>181</v>
      </c>
      <c r="C75" s="153" t="s">
        <v>182</v>
      </c>
      <c r="D75" s="141"/>
      <c r="E75" s="142">
        <f>SUM(E76:E78)</f>
        <v>0</v>
      </c>
      <c r="F75" s="143"/>
      <c r="G75" s="144">
        <f t="shared" ref="G75:H75" si="224">SUM(G76:G78)</f>
        <v>0</v>
      </c>
      <c r="H75" s="142">
        <f t="shared" si="224"/>
        <v>0</v>
      </c>
      <c r="I75" s="143"/>
      <c r="J75" s="144">
        <f t="shared" ref="J75:K75" si="225">SUM(J76:J78)</f>
        <v>0</v>
      </c>
      <c r="K75" s="142">
        <f t="shared" si="225"/>
        <v>0</v>
      </c>
      <c r="L75" s="143"/>
      <c r="M75" s="144">
        <f t="shared" ref="M75:N75" si="226">SUM(M76:M78)</f>
        <v>0</v>
      </c>
      <c r="N75" s="142">
        <f t="shared" si="226"/>
        <v>0</v>
      </c>
      <c r="O75" s="143"/>
      <c r="P75" s="144">
        <f t="shared" ref="P75:Q75" si="227">SUM(P76:P78)</f>
        <v>0</v>
      </c>
      <c r="Q75" s="142">
        <f t="shared" si="227"/>
        <v>0</v>
      </c>
      <c r="R75" s="143"/>
      <c r="S75" s="144">
        <f t="shared" ref="S75:T75" si="228">SUM(S76:S78)</f>
        <v>0</v>
      </c>
      <c r="T75" s="142">
        <f t="shared" si="228"/>
        <v>0</v>
      </c>
      <c r="U75" s="143"/>
      <c r="V75" s="144">
        <f t="shared" ref="V75:X75" si="229">SUM(V76:V78)</f>
        <v>0</v>
      </c>
      <c r="W75" s="144">
        <f t="shared" si="229"/>
        <v>0</v>
      </c>
      <c r="X75" s="144">
        <f t="shared" si="229"/>
        <v>0</v>
      </c>
      <c r="Y75" s="144">
        <f t="shared" si="172"/>
        <v>0</v>
      </c>
      <c r="Z75" s="144" t="e">
        <f t="shared" si="173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5">
      <c r="A76" s="119" t="s">
        <v>80</v>
      </c>
      <c r="B76" s="120" t="s">
        <v>183</v>
      </c>
      <c r="C76" s="187" t="s">
        <v>178</v>
      </c>
      <c r="D76" s="202" t="s">
        <v>115</v>
      </c>
      <c r="E76" s="123"/>
      <c r="F76" s="124"/>
      <c r="G76" s="125">
        <f t="shared" ref="G76:G78" si="230">E76*F76</f>
        <v>0</v>
      </c>
      <c r="H76" s="123"/>
      <c r="I76" s="124"/>
      <c r="J76" s="125">
        <f t="shared" ref="J76:J78" si="231">H76*I76</f>
        <v>0</v>
      </c>
      <c r="K76" s="123"/>
      <c r="L76" s="124"/>
      <c r="M76" s="125">
        <f t="shared" ref="M76:M78" si="232">K76*L76</f>
        <v>0</v>
      </c>
      <c r="N76" s="123"/>
      <c r="O76" s="124"/>
      <c r="P76" s="125">
        <f t="shared" ref="P76:P78" si="233">N76*O76</f>
        <v>0</v>
      </c>
      <c r="Q76" s="123"/>
      <c r="R76" s="124"/>
      <c r="S76" s="125">
        <f t="shared" ref="S76:S78" si="234">Q76*R76</f>
        <v>0</v>
      </c>
      <c r="T76" s="123"/>
      <c r="U76" s="124"/>
      <c r="V76" s="125">
        <f t="shared" ref="V76:V78" si="235">T76*U76</f>
        <v>0</v>
      </c>
      <c r="W76" s="126">
        <f t="shared" ref="W76:W78" si="236">G76+M76+S76</f>
        <v>0</v>
      </c>
      <c r="X76" s="127">
        <f t="shared" ref="X76:X78" si="237">J76+P76+V76</f>
        <v>0</v>
      </c>
      <c r="Y76" s="127">
        <f t="shared" si="172"/>
        <v>0</v>
      </c>
      <c r="Z76" s="128" t="e">
        <f t="shared" si="173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5">
      <c r="A77" s="119" t="s">
        <v>80</v>
      </c>
      <c r="B77" s="120" t="s">
        <v>184</v>
      </c>
      <c r="C77" s="187" t="s">
        <v>178</v>
      </c>
      <c r="D77" s="202" t="s">
        <v>115</v>
      </c>
      <c r="E77" s="123"/>
      <c r="F77" s="124"/>
      <c r="G77" s="125">
        <f t="shared" si="230"/>
        <v>0</v>
      </c>
      <c r="H77" s="123"/>
      <c r="I77" s="124"/>
      <c r="J77" s="125">
        <f t="shared" si="231"/>
        <v>0</v>
      </c>
      <c r="K77" s="123"/>
      <c r="L77" s="124"/>
      <c r="M77" s="125">
        <f t="shared" si="232"/>
        <v>0</v>
      </c>
      <c r="N77" s="123"/>
      <c r="O77" s="124"/>
      <c r="P77" s="125">
        <f t="shared" si="233"/>
        <v>0</v>
      </c>
      <c r="Q77" s="123"/>
      <c r="R77" s="124"/>
      <c r="S77" s="125">
        <f t="shared" si="234"/>
        <v>0</v>
      </c>
      <c r="T77" s="123"/>
      <c r="U77" s="124"/>
      <c r="V77" s="125">
        <f t="shared" si="235"/>
        <v>0</v>
      </c>
      <c r="W77" s="126">
        <f t="shared" si="236"/>
        <v>0</v>
      </c>
      <c r="X77" s="127">
        <f t="shared" si="237"/>
        <v>0</v>
      </c>
      <c r="Y77" s="127">
        <f t="shared" si="172"/>
        <v>0</v>
      </c>
      <c r="Z77" s="128" t="e">
        <f t="shared" si="173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5">
      <c r="A78" s="132" t="s">
        <v>80</v>
      </c>
      <c r="B78" s="154" t="s">
        <v>185</v>
      </c>
      <c r="C78" s="163" t="s">
        <v>178</v>
      </c>
      <c r="D78" s="204" t="s">
        <v>115</v>
      </c>
      <c r="E78" s="135"/>
      <c r="F78" s="136"/>
      <c r="G78" s="137">
        <f t="shared" si="230"/>
        <v>0</v>
      </c>
      <c r="H78" s="135"/>
      <c r="I78" s="136"/>
      <c r="J78" s="137">
        <f t="shared" si="231"/>
        <v>0</v>
      </c>
      <c r="K78" s="135"/>
      <c r="L78" s="136"/>
      <c r="M78" s="137">
        <f t="shared" si="232"/>
        <v>0</v>
      </c>
      <c r="N78" s="135"/>
      <c r="O78" s="136"/>
      <c r="P78" s="137">
        <f t="shared" si="233"/>
        <v>0</v>
      </c>
      <c r="Q78" s="135"/>
      <c r="R78" s="136"/>
      <c r="S78" s="137">
        <f t="shared" si="234"/>
        <v>0</v>
      </c>
      <c r="T78" s="135"/>
      <c r="U78" s="136"/>
      <c r="V78" s="137">
        <f t="shared" si="235"/>
        <v>0</v>
      </c>
      <c r="W78" s="138">
        <f t="shared" si="236"/>
        <v>0</v>
      </c>
      <c r="X78" s="127">
        <f t="shared" si="237"/>
        <v>0</v>
      </c>
      <c r="Y78" s="165">
        <f t="shared" si="172"/>
        <v>0</v>
      </c>
      <c r="Z78" s="128" t="e">
        <f t="shared" si="173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5">
      <c r="A79" s="166" t="s">
        <v>186</v>
      </c>
      <c r="B79" s="167"/>
      <c r="C79" s="168"/>
      <c r="D79" s="169"/>
      <c r="E79" s="173">
        <f>E75+E71+E67+E63+E59</f>
        <v>0</v>
      </c>
      <c r="F79" s="189"/>
      <c r="G79" s="172">
        <f t="shared" ref="G79:H79" si="238">G75+G71+G67+G63+G59</f>
        <v>0</v>
      </c>
      <c r="H79" s="173">
        <f t="shared" si="238"/>
        <v>0</v>
      </c>
      <c r="I79" s="189"/>
      <c r="J79" s="172">
        <f t="shared" ref="J79:K79" si="239">J75+J71+J67+J63+J59</f>
        <v>0</v>
      </c>
      <c r="K79" s="190">
        <f t="shared" si="239"/>
        <v>0</v>
      </c>
      <c r="L79" s="189"/>
      <c r="M79" s="172">
        <f t="shared" ref="M79:N79" si="240">M75+M71+M67+M63+M59</f>
        <v>0</v>
      </c>
      <c r="N79" s="190">
        <f t="shared" si="240"/>
        <v>0</v>
      </c>
      <c r="O79" s="189"/>
      <c r="P79" s="172">
        <f t="shared" ref="P79:Q79" si="241">P75+P71+P67+P63+P59</f>
        <v>0</v>
      </c>
      <c r="Q79" s="190">
        <f t="shared" si="241"/>
        <v>0</v>
      </c>
      <c r="R79" s="189"/>
      <c r="S79" s="172">
        <f t="shared" ref="S79:T79" si="242">S75+S71+S67+S63+S59</f>
        <v>0</v>
      </c>
      <c r="T79" s="190">
        <f t="shared" si="242"/>
        <v>0</v>
      </c>
      <c r="U79" s="189"/>
      <c r="V79" s="172">
        <f t="shared" ref="V79:X79" si="243">V75+V71+V67+V63+V59</f>
        <v>0</v>
      </c>
      <c r="W79" s="191">
        <f t="shared" si="243"/>
        <v>0</v>
      </c>
      <c r="X79" s="205">
        <f t="shared" si="243"/>
        <v>0</v>
      </c>
      <c r="Y79" s="206">
        <f t="shared" si="172"/>
        <v>0</v>
      </c>
      <c r="Z79" s="206" t="e">
        <f t="shared" si="173"/>
        <v>#DIV/0!</v>
      </c>
      <c r="AA79" s="177"/>
      <c r="AB79" s="7"/>
      <c r="AC79" s="7"/>
      <c r="AD79" s="7"/>
      <c r="AE79" s="7"/>
      <c r="AF79" s="7"/>
      <c r="AG79" s="7"/>
    </row>
    <row r="80" spans="1:33" ht="30" customHeight="1" x14ac:dyDescent="0.35">
      <c r="A80" s="207" t="s">
        <v>75</v>
      </c>
      <c r="B80" s="208">
        <v>5</v>
      </c>
      <c r="C80" s="209" t="s">
        <v>187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0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35">
      <c r="A81" s="108" t="s">
        <v>77</v>
      </c>
      <c r="B81" s="155" t="s">
        <v>188</v>
      </c>
      <c r="C81" s="140" t="s">
        <v>189</v>
      </c>
      <c r="D81" s="141"/>
      <c r="E81" s="142">
        <f>SUM(E82:E84)</f>
        <v>0</v>
      </c>
      <c r="F81" s="143"/>
      <c r="G81" s="144">
        <f t="shared" ref="G81:H81" si="244">SUM(G82:G84)</f>
        <v>0</v>
      </c>
      <c r="H81" s="142">
        <f t="shared" si="244"/>
        <v>0</v>
      </c>
      <c r="I81" s="143"/>
      <c r="J81" s="144">
        <f t="shared" ref="J81:K81" si="245">SUM(J82:J84)</f>
        <v>0</v>
      </c>
      <c r="K81" s="142">
        <f t="shared" si="245"/>
        <v>0</v>
      </c>
      <c r="L81" s="143"/>
      <c r="M81" s="144">
        <f t="shared" ref="M81:N81" si="246">SUM(M82:M84)</f>
        <v>0</v>
      </c>
      <c r="N81" s="142">
        <f t="shared" si="246"/>
        <v>0</v>
      </c>
      <c r="O81" s="143"/>
      <c r="P81" s="144">
        <f t="shared" ref="P81:Q81" si="247">SUM(P82:P84)</f>
        <v>0</v>
      </c>
      <c r="Q81" s="142">
        <f t="shared" si="247"/>
        <v>0</v>
      </c>
      <c r="R81" s="143"/>
      <c r="S81" s="144">
        <f t="shared" ref="S81:T81" si="248">SUM(S82:S84)</f>
        <v>0</v>
      </c>
      <c r="T81" s="142">
        <f t="shared" si="248"/>
        <v>0</v>
      </c>
      <c r="U81" s="143"/>
      <c r="V81" s="144">
        <f t="shared" ref="V81:X81" si="249">SUM(V82:V84)</f>
        <v>0</v>
      </c>
      <c r="W81" s="211">
        <f t="shared" si="249"/>
        <v>0</v>
      </c>
      <c r="X81" s="211">
        <f t="shared" si="249"/>
        <v>0</v>
      </c>
      <c r="Y81" s="211">
        <f t="shared" ref="Y81:Y93" si="250">W81-X81</f>
        <v>0</v>
      </c>
      <c r="Z81" s="116" t="e">
        <f t="shared" ref="Z81:Z93" si="251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35">
      <c r="A82" s="119" t="s">
        <v>80</v>
      </c>
      <c r="B82" s="120" t="s">
        <v>190</v>
      </c>
      <c r="C82" s="212" t="s">
        <v>191</v>
      </c>
      <c r="D82" s="202" t="s">
        <v>192</v>
      </c>
      <c r="E82" s="123"/>
      <c r="F82" s="124"/>
      <c r="G82" s="125">
        <f t="shared" ref="G82:G84" si="252">E82*F82</f>
        <v>0</v>
      </c>
      <c r="H82" s="123"/>
      <c r="I82" s="124"/>
      <c r="J82" s="125">
        <f t="shared" ref="J82:J84" si="253">H82*I82</f>
        <v>0</v>
      </c>
      <c r="K82" s="123"/>
      <c r="L82" s="124"/>
      <c r="M82" s="125">
        <f t="shared" ref="M82:M84" si="254">K82*L82</f>
        <v>0</v>
      </c>
      <c r="N82" s="123"/>
      <c r="O82" s="124"/>
      <c r="P82" s="125">
        <f t="shared" ref="P82:P84" si="255">N82*O82</f>
        <v>0</v>
      </c>
      <c r="Q82" s="123"/>
      <c r="R82" s="124"/>
      <c r="S82" s="125">
        <f t="shared" ref="S82:S84" si="256">Q82*R82</f>
        <v>0</v>
      </c>
      <c r="T82" s="123"/>
      <c r="U82" s="124"/>
      <c r="V82" s="125">
        <f t="shared" ref="V82:V84" si="257">T82*U82</f>
        <v>0</v>
      </c>
      <c r="W82" s="126">
        <f t="shared" ref="W82:W84" si="258">G82+M82+S82</f>
        <v>0</v>
      </c>
      <c r="X82" s="127">
        <f t="shared" ref="X82:X84" si="259">J82+P82+V82</f>
        <v>0</v>
      </c>
      <c r="Y82" s="127">
        <f t="shared" si="250"/>
        <v>0</v>
      </c>
      <c r="Z82" s="128" t="e">
        <f t="shared" si="25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35">
      <c r="A83" s="119" t="s">
        <v>80</v>
      </c>
      <c r="B83" s="120" t="s">
        <v>193</v>
      </c>
      <c r="C83" s="212" t="s">
        <v>191</v>
      </c>
      <c r="D83" s="202" t="s">
        <v>192</v>
      </c>
      <c r="E83" s="123"/>
      <c r="F83" s="124"/>
      <c r="G83" s="125">
        <f t="shared" si="252"/>
        <v>0</v>
      </c>
      <c r="H83" s="123"/>
      <c r="I83" s="124"/>
      <c r="J83" s="125">
        <f t="shared" si="253"/>
        <v>0</v>
      </c>
      <c r="K83" s="123"/>
      <c r="L83" s="124"/>
      <c r="M83" s="125">
        <f t="shared" si="254"/>
        <v>0</v>
      </c>
      <c r="N83" s="123"/>
      <c r="O83" s="124"/>
      <c r="P83" s="125">
        <f t="shared" si="255"/>
        <v>0</v>
      </c>
      <c r="Q83" s="123"/>
      <c r="R83" s="124"/>
      <c r="S83" s="125">
        <f t="shared" si="256"/>
        <v>0</v>
      </c>
      <c r="T83" s="123"/>
      <c r="U83" s="124"/>
      <c r="V83" s="125">
        <f t="shared" si="257"/>
        <v>0</v>
      </c>
      <c r="W83" s="126">
        <f t="shared" si="258"/>
        <v>0</v>
      </c>
      <c r="X83" s="127">
        <f t="shared" si="259"/>
        <v>0</v>
      </c>
      <c r="Y83" s="127">
        <f t="shared" si="250"/>
        <v>0</v>
      </c>
      <c r="Z83" s="128" t="e">
        <f t="shared" si="251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35">
      <c r="A84" s="132" t="s">
        <v>80</v>
      </c>
      <c r="B84" s="133" t="s">
        <v>194</v>
      </c>
      <c r="C84" s="212" t="s">
        <v>191</v>
      </c>
      <c r="D84" s="204" t="s">
        <v>192</v>
      </c>
      <c r="E84" s="135"/>
      <c r="F84" s="136"/>
      <c r="G84" s="137">
        <f t="shared" si="252"/>
        <v>0</v>
      </c>
      <c r="H84" s="135"/>
      <c r="I84" s="136"/>
      <c r="J84" s="137">
        <f t="shared" si="253"/>
        <v>0</v>
      </c>
      <c r="K84" s="135"/>
      <c r="L84" s="136"/>
      <c r="M84" s="137">
        <f t="shared" si="254"/>
        <v>0</v>
      </c>
      <c r="N84" s="135"/>
      <c r="O84" s="136"/>
      <c r="P84" s="137">
        <f t="shared" si="255"/>
        <v>0</v>
      </c>
      <c r="Q84" s="135"/>
      <c r="R84" s="136"/>
      <c r="S84" s="137">
        <f t="shared" si="256"/>
        <v>0</v>
      </c>
      <c r="T84" s="135"/>
      <c r="U84" s="136"/>
      <c r="V84" s="137">
        <f t="shared" si="257"/>
        <v>0</v>
      </c>
      <c r="W84" s="138">
        <f t="shared" si="258"/>
        <v>0</v>
      </c>
      <c r="X84" s="127">
        <f t="shared" si="259"/>
        <v>0</v>
      </c>
      <c r="Y84" s="127">
        <f t="shared" si="250"/>
        <v>0</v>
      </c>
      <c r="Z84" s="128" t="e">
        <f t="shared" si="251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35">
      <c r="A85" s="108" t="s">
        <v>77</v>
      </c>
      <c r="B85" s="155" t="s">
        <v>195</v>
      </c>
      <c r="C85" s="140" t="s">
        <v>196</v>
      </c>
      <c r="D85" s="213"/>
      <c r="E85" s="214">
        <f>SUM(E86:E88)</f>
        <v>0</v>
      </c>
      <c r="F85" s="143"/>
      <c r="G85" s="144">
        <f t="shared" ref="G85:H85" si="260">SUM(G86:G88)</f>
        <v>0</v>
      </c>
      <c r="H85" s="214">
        <f t="shared" si="260"/>
        <v>0</v>
      </c>
      <c r="I85" s="143"/>
      <c r="J85" s="144">
        <f t="shared" ref="J85:K85" si="261">SUM(J86:J88)</f>
        <v>0</v>
      </c>
      <c r="K85" s="214">
        <f t="shared" si="261"/>
        <v>0</v>
      </c>
      <c r="L85" s="143"/>
      <c r="M85" s="144">
        <f t="shared" ref="M85:N85" si="262">SUM(M86:M88)</f>
        <v>0</v>
      </c>
      <c r="N85" s="214">
        <f t="shared" si="262"/>
        <v>0</v>
      </c>
      <c r="O85" s="143"/>
      <c r="P85" s="144">
        <f t="shared" ref="P85:Q85" si="263">SUM(P86:P88)</f>
        <v>0</v>
      </c>
      <c r="Q85" s="214">
        <f t="shared" si="263"/>
        <v>0</v>
      </c>
      <c r="R85" s="143"/>
      <c r="S85" s="144">
        <f t="shared" ref="S85:T85" si="264">SUM(S86:S88)</f>
        <v>0</v>
      </c>
      <c r="T85" s="214">
        <f t="shared" si="264"/>
        <v>0</v>
      </c>
      <c r="U85" s="143"/>
      <c r="V85" s="144">
        <f t="shared" ref="V85:X85" si="265">SUM(V86:V88)</f>
        <v>0</v>
      </c>
      <c r="W85" s="211">
        <f t="shared" si="265"/>
        <v>0</v>
      </c>
      <c r="X85" s="211">
        <f t="shared" si="265"/>
        <v>0</v>
      </c>
      <c r="Y85" s="211">
        <f t="shared" si="250"/>
        <v>0</v>
      </c>
      <c r="Z85" s="211" t="e">
        <f t="shared" si="251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35">
      <c r="A86" s="119" t="s">
        <v>80</v>
      </c>
      <c r="B86" s="120" t="s">
        <v>197</v>
      </c>
      <c r="C86" s="212" t="s">
        <v>198</v>
      </c>
      <c r="D86" s="215" t="s">
        <v>115</v>
      </c>
      <c r="E86" s="123"/>
      <c r="F86" s="124"/>
      <c r="G86" s="125">
        <f t="shared" ref="G86:G88" si="266">E86*F86</f>
        <v>0</v>
      </c>
      <c r="H86" s="123"/>
      <c r="I86" s="124"/>
      <c r="J86" s="125">
        <f t="shared" ref="J86:J88" si="267">H86*I86</f>
        <v>0</v>
      </c>
      <c r="K86" s="123"/>
      <c r="L86" s="124"/>
      <c r="M86" s="125">
        <f t="shared" ref="M86:M88" si="268">K86*L86</f>
        <v>0</v>
      </c>
      <c r="N86" s="123"/>
      <c r="O86" s="124"/>
      <c r="P86" s="125">
        <f t="shared" ref="P86:P88" si="269">N86*O86</f>
        <v>0</v>
      </c>
      <c r="Q86" s="123"/>
      <c r="R86" s="124"/>
      <c r="S86" s="125">
        <f t="shared" ref="S86:S88" si="270">Q86*R86</f>
        <v>0</v>
      </c>
      <c r="T86" s="123"/>
      <c r="U86" s="124"/>
      <c r="V86" s="125">
        <f t="shared" ref="V86:V88" si="271">T86*U86</f>
        <v>0</v>
      </c>
      <c r="W86" s="126">
        <f t="shared" ref="W86:W88" si="272">G86+M86+S86</f>
        <v>0</v>
      </c>
      <c r="X86" s="127">
        <f t="shared" ref="X86:X88" si="273">J86+P86+V86</f>
        <v>0</v>
      </c>
      <c r="Y86" s="127">
        <f t="shared" si="250"/>
        <v>0</v>
      </c>
      <c r="Z86" s="128" t="e">
        <f t="shared" si="25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5">
      <c r="A87" s="119" t="s">
        <v>80</v>
      </c>
      <c r="B87" s="120" t="s">
        <v>199</v>
      </c>
      <c r="C87" s="187" t="s">
        <v>198</v>
      </c>
      <c r="D87" s="202" t="s">
        <v>115</v>
      </c>
      <c r="E87" s="123"/>
      <c r="F87" s="124"/>
      <c r="G87" s="125">
        <f t="shared" si="266"/>
        <v>0</v>
      </c>
      <c r="H87" s="123"/>
      <c r="I87" s="124"/>
      <c r="J87" s="125">
        <f t="shared" si="267"/>
        <v>0</v>
      </c>
      <c r="K87" s="123"/>
      <c r="L87" s="124"/>
      <c r="M87" s="125">
        <f t="shared" si="268"/>
        <v>0</v>
      </c>
      <c r="N87" s="123"/>
      <c r="O87" s="124"/>
      <c r="P87" s="125">
        <f t="shared" si="269"/>
        <v>0</v>
      </c>
      <c r="Q87" s="123"/>
      <c r="R87" s="124"/>
      <c r="S87" s="125">
        <f t="shared" si="270"/>
        <v>0</v>
      </c>
      <c r="T87" s="123"/>
      <c r="U87" s="124"/>
      <c r="V87" s="125">
        <f t="shared" si="271"/>
        <v>0</v>
      </c>
      <c r="W87" s="126">
        <f t="shared" si="272"/>
        <v>0</v>
      </c>
      <c r="X87" s="127">
        <f t="shared" si="273"/>
        <v>0</v>
      </c>
      <c r="Y87" s="127">
        <f t="shared" si="250"/>
        <v>0</v>
      </c>
      <c r="Z87" s="128" t="e">
        <f t="shared" si="251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5">
      <c r="A88" s="132" t="s">
        <v>80</v>
      </c>
      <c r="B88" s="133" t="s">
        <v>200</v>
      </c>
      <c r="C88" s="163" t="s">
        <v>198</v>
      </c>
      <c r="D88" s="204" t="s">
        <v>115</v>
      </c>
      <c r="E88" s="135"/>
      <c r="F88" s="136"/>
      <c r="G88" s="137">
        <f t="shared" si="266"/>
        <v>0</v>
      </c>
      <c r="H88" s="135"/>
      <c r="I88" s="136"/>
      <c r="J88" s="137">
        <f t="shared" si="267"/>
        <v>0</v>
      </c>
      <c r="K88" s="135"/>
      <c r="L88" s="136"/>
      <c r="M88" s="137">
        <f t="shared" si="268"/>
        <v>0</v>
      </c>
      <c r="N88" s="135"/>
      <c r="O88" s="136"/>
      <c r="P88" s="137">
        <f t="shared" si="269"/>
        <v>0</v>
      </c>
      <c r="Q88" s="135"/>
      <c r="R88" s="136"/>
      <c r="S88" s="137">
        <f t="shared" si="270"/>
        <v>0</v>
      </c>
      <c r="T88" s="135"/>
      <c r="U88" s="136"/>
      <c r="V88" s="137">
        <f t="shared" si="271"/>
        <v>0</v>
      </c>
      <c r="W88" s="138">
        <f t="shared" si="272"/>
        <v>0</v>
      </c>
      <c r="X88" s="127">
        <f t="shared" si="273"/>
        <v>0</v>
      </c>
      <c r="Y88" s="127">
        <f t="shared" si="250"/>
        <v>0</v>
      </c>
      <c r="Z88" s="128" t="e">
        <f t="shared" si="251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35">
      <c r="A89" s="108" t="s">
        <v>77</v>
      </c>
      <c r="B89" s="155" t="s">
        <v>201</v>
      </c>
      <c r="C89" s="216" t="s">
        <v>202</v>
      </c>
      <c r="D89" s="217"/>
      <c r="E89" s="214">
        <f>SUM(E90:E92)</f>
        <v>0</v>
      </c>
      <c r="F89" s="143"/>
      <c r="G89" s="144">
        <f t="shared" ref="G89:H89" si="274">SUM(G90:G92)</f>
        <v>0</v>
      </c>
      <c r="H89" s="214">
        <f t="shared" si="274"/>
        <v>0</v>
      </c>
      <c r="I89" s="143"/>
      <c r="J89" s="144">
        <f t="shared" ref="J89:K89" si="275">SUM(J90:J92)</f>
        <v>0</v>
      </c>
      <c r="K89" s="214">
        <f t="shared" si="275"/>
        <v>0</v>
      </c>
      <c r="L89" s="143"/>
      <c r="M89" s="144">
        <f t="shared" ref="M89:N89" si="276">SUM(M90:M92)</f>
        <v>0</v>
      </c>
      <c r="N89" s="214">
        <f t="shared" si="276"/>
        <v>0</v>
      </c>
      <c r="O89" s="143"/>
      <c r="P89" s="144">
        <f t="shared" ref="P89:Q89" si="277">SUM(P90:P92)</f>
        <v>0</v>
      </c>
      <c r="Q89" s="214">
        <f t="shared" si="277"/>
        <v>0</v>
      </c>
      <c r="R89" s="143"/>
      <c r="S89" s="144">
        <f t="shared" ref="S89:T89" si="278">SUM(S90:S92)</f>
        <v>0</v>
      </c>
      <c r="T89" s="214">
        <f t="shared" si="278"/>
        <v>0</v>
      </c>
      <c r="U89" s="143"/>
      <c r="V89" s="144">
        <f t="shared" ref="V89:X89" si="279">SUM(V90:V92)</f>
        <v>0</v>
      </c>
      <c r="W89" s="211">
        <f t="shared" si="279"/>
        <v>0</v>
      </c>
      <c r="X89" s="211">
        <f t="shared" si="279"/>
        <v>0</v>
      </c>
      <c r="Y89" s="211">
        <f t="shared" si="250"/>
        <v>0</v>
      </c>
      <c r="Z89" s="211" t="e">
        <f t="shared" si="251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35">
      <c r="A90" s="119" t="s">
        <v>80</v>
      </c>
      <c r="B90" s="120" t="s">
        <v>203</v>
      </c>
      <c r="C90" s="218" t="s">
        <v>121</v>
      </c>
      <c r="D90" s="219" t="s">
        <v>122</v>
      </c>
      <c r="E90" s="123"/>
      <c r="F90" s="124"/>
      <c r="G90" s="125">
        <f t="shared" ref="G90:G92" si="280">E90*F90</f>
        <v>0</v>
      </c>
      <c r="H90" s="123"/>
      <c r="I90" s="124"/>
      <c r="J90" s="125">
        <f t="shared" ref="J90:J92" si="281">H90*I90</f>
        <v>0</v>
      </c>
      <c r="K90" s="123"/>
      <c r="L90" s="124"/>
      <c r="M90" s="125">
        <f t="shared" ref="M90:M92" si="282">K90*L90</f>
        <v>0</v>
      </c>
      <c r="N90" s="123"/>
      <c r="O90" s="124"/>
      <c r="P90" s="125">
        <f t="shared" ref="P90:P92" si="283">N90*O90</f>
        <v>0</v>
      </c>
      <c r="Q90" s="123"/>
      <c r="R90" s="124"/>
      <c r="S90" s="125">
        <f t="shared" ref="S90:S92" si="284">Q90*R90</f>
        <v>0</v>
      </c>
      <c r="T90" s="123"/>
      <c r="U90" s="124"/>
      <c r="V90" s="125">
        <f t="shared" ref="V90:V92" si="285">T90*U90</f>
        <v>0</v>
      </c>
      <c r="W90" s="126">
        <f t="shared" ref="W90:W92" si="286">G90+M90+S90</f>
        <v>0</v>
      </c>
      <c r="X90" s="127">
        <f t="shared" ref="X90:X92" si="287">J90+P90+V90</f>
        <v>0</v>
      </c>
      <c r="Y90" s="127">
        <f t="shared" si="250"/>
        <v>0</v>
      </c>
      <c r="Z90" s="128" t="e">
        <f t="shared" si="251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35">
      <c r="A91" s="119" t="s">
        <v>80</v>
      </c>
      <c r="B91" s="120" t="s">
        <v>204</v>
      </c>
      <c r="C91" s="218" t="s">
        <v>121</v>
      </c>
      <c r="D91" s="219" t="s">
        <v>122</v>
      </c>
      <c r="E91" s="123"/>
      <c r="F91" s="124"/>
      <c r="G91" s="125">
        <f t="shared" si="280"/>
        <v>0</v>
      </c>
      <c r="H91" s="123"/>
      <c r="I91" s="124"/>
      <c r="J91" s="125">
        <f t="shared" si="281"/>
        <v>0</v>
      </c>
      <c r="K91" s="123"/>
      <c r="L91" s="124"/>
      <c r="M91" s="125">
        <f t="shared" si="282"/>
        <v>0</v>
      </c>
      <c r="N91" s="123"/>
      <c r="O91" s="124"/>
      <c r="P91" s="125">
        <f t="shared" si="283"/>
        <v>0</v>
      </c>
      <c r="Q91" s="123"/>
      <c r="R91" s="124"/>
      <c r="S91" s="125">
        <f t="shared" si="284"/>
        <v>0</v>
      </c>
      <c r="T91" s="123"/>
      <c r="U91" s="124"/>
      <c r="V91" s="125">
        <f t="shared" si="285"/>
        <v>0</v>
      </c>
      <c r="W91" s="126">
        <f t="shared" si="286"/>
        <v>0</v>
      </c>
      <c r="X91" s="127">
        <f t="shared" si="287"/>
        <v>0</v>
      </c>
      <c r="Y91" s="127">
        <f t="shared" si="250"/>
        <v>0</v>
      </c>
      <c r="Z91" s="128" t="e">
        <f t="shared" si="251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35">
      <c r="A92" s="132" t="s">
        <v>80</v>
      </c>
      <c r="B92" s="133" t="s">
        <v>205</v>
      </c>
      <c r="C92" s="220" t="s">
        <v>121</v>
      </c>
      <c r="D92" s="219" t="s">
        <v>122</v>
      </c>
      <c r="E92" s="149"/>
      <c r="F92" s="150"/>
      <c r="G92" s="151">
        <f t="shared" si="280"/>
        <v>0</v>
      </c>
      <c r="H92" s="149"/>
      <c r="I92" s="150"/>
      <c r="J92" s="151">
        <f t="shared" si="281"/>
        <v>0</v>
      </c>
      <c r="K92" s="149"/>
      <c r="L92" s="150"/>
      <c r="M92" s="151">
        <f t="shared" si="282"/>
        <v>0</v>
      </c>
      <c r="N92" s="149"/>
      <c r="O92" s="150"/>
      <c r="P92" s="151">
        <f t="shared" si="283"/>
        <v>0</v>
      </c>
      <c r="Q92" s="149"/>
      <c r="R92" s="150"/>
      <c r="S92" s="151">
        <f t="shared" si="284"/>
        <v>0</v>
      </c>
      <c r="T92" s="149"/>
      <c r="U92" s="150"/>
      <c r="V92" s="151">
        <f t="shared" si="285"/>
        <v>0</v>
      </c>
      <c r="W92" s="138">
        <f t="shared" si="286"/>
        <v>0</v>
      </c>
      <c r="X92" s="127">
        <f t="shared" si="287"/>
        <v>0</v>
      </c>
      <c r="Y92" s="127">
        <f t="shared" si="250"/>
        <v>0</v>
      </c>
      <c r="Z92" s="128" t="e">
        <f t="shared" si="251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35">
      <c r="A93" s="422" t="s">
        <v>206</v>
      </c>
      <c r="B93" s="398"/>
      <c r="C93" s="398"/>
      <c r="D93" s="399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88">V81+V85+V89</f>
        <v>0</v>
      </c>
      <c r="W93" s="191">
        <f t="shared" si="288"/>
        <v>0</v>
      </c>
      <c r="X93" s="191">
        <f t="shared" si="288"/>
        <v>0</v>
      </c>
      <c r="Y93" s="191">
        <f t="shared" si="250"/>
        <v>0</v>
      </c>
      <c r="Z93" s="191" t="e">
        <f t="shared" si="251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 x14ac:dyDescent="0.35">
      <c r="A94" s="178" t="s">
        <v>75</v>
      </c>
      <c r="B94" s="179">
        <v>6</v>
      </c>
      <c r="C94" s="180" t="s">
        <v>207</v>
      </c>
      <c r="D94" s="181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0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35">
      <c r="A95" s="108" t="s">
        <v>77</v>
      </c>
      <c r="B95" s="155" t="s">
        <v>208</v>
      </c>
      <c r="C95" s="221" t="s">
        <v>209</v>
      </c>
      <c r="D95" s="111"/>
      <c r="E95" s="112">
        <f>SUM(E96:E98)</f>
        <v>0</v>
      </c>
      <c r="F95" s="113"/>
      <c r="G95" s="114">
        <f t="shared" ref="G95:H95" si="289">SUM(G96:G98)</f>
        <v>0</v>
      </c>
      <c r="H95" s="112">
        <f t="shared" si="289"/>
        <v>0</v>
      </c>
      <c r="I95" s="113"/>
      <c r="J95" s="114">
        <f t="shared" ref="J95:K95" si="290">SUM(J96:J98)</f>
        <v>0</v>
      </c>
      <c r="K95" s="112">
        <f t="shared" si="290"/>
        <v>0</v>
      </c>
      <c r="L95" s="113"/>
      <c r="M95" s="114">
        <f t="shared" ref="M95:N95" si="291">SUM(M96:M98)</f>
        <v>0</v>
      </c>
      <c r="N95" s="112">
        <f t="shared" si="291"/>
        <v>0</v>
      </c>
      <c r="O95" s="113"/>
      <c r="P95" s="114">
        <f t="shared" ref="P95:Q95" si="292">SUM(P96:P98)</f>
        <v>0</v>
      </c>
      <c r="Q95" s="112">
        <f t="shared" si="292"/>
        <v>0</v>
      </c>
      <c r="R95" s="113"/>
      <c r="S95" s="114">
        <f t="shared" ref="S95:T95" si="293">SUM(S96:S98)</f>
        <v>0</v>
      </c>
      <c r="T95" s="112">
        <f t="shared" si="293"/>
        <v>0</v>
      </c>
      <c r="U95" s="113"/>
      <c r="V95" s="114">
        <f t="shared" ref="V95:X95" si="294">SUM(V96:V98)</f>
        <v>0</v>
      </c>
      <c r="W95" s="114">
        <f t="shared" si="294"/>
        <v>0</v>
      </c>
      <c r="X95" s="114">
        <f t="shared" si="294"/>
        <v>0</v>
      </c>
      <c r="Y95" s="114">
        <f t="shared" ref="Y95:Y107" si="295">W95-X95</f>
        <v>0</v>
      </c>
      <c r="Z95" s="116" t="e">
        <f t="shared" ref="Z95:Z107" si="296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35">
      <c r="A96" s="119" t="s">
        <v>80</v>
      </c>
      <c r="B96" s="120" t="s">
        <v>210</v>
      </c>
      <c r="C96" s="187" t="s">
        <v>211</v>
      </c>
      <c r="D96" s="122" t="s">
        <v>115</v>
      </c>
      <c r="E96" s="123"/>
      <c r="F96" s="124"/>
      <c r="G96" s="125">
        <f t="shared" ref="G96:G98" si="297">E96*F96</f>
        <v>0</v>
      </c>
      <c r="H96" s="123"/>
      <c r="I96" s="124"/>
      <c r="J96" s="125">
        <f t="shared" ref="J96:J98" si="298">H96*I96</f>
        <v>0</v>
      </c>
      <c r="K96" s="123"/>
      <c r="L96" s="124"/>
      <c r="M96" s="125">
        <f t="shared" ref="M96:M98" si="299">K96*L96</f>
        <v>0</v>
      </c>
      <c r="N96" s="123"/>
      <c r="O96" s="124"/>
      <c r="P96" s="125">
        <f t="shared" ref="P96:P98" si="300">N96*O96</f>
        <v>0</v>
      </c>
      <c r="Q96" s="123"/>
      <c r="R96" s="124"/>
      <c r="S96" s="125">
        <f t="shared" ref="S96:S98" si="301">Q96*R96</f>
        <v>0</v>
      </c>
      <c r="T96" s="123"/>
      <c r="U96" s="124"/>
      <c r="V96" s="125">
        <f t="shared" ref="V96:V98" si="302">T96*U96</f>
        <v>0</v>
      </c>
      <c r="W96" s="126">
        <f t="shared" ref="W96:W98" si="303">G96+M96+S96</f>
        <v>0</v>
      </c>
      <c r="X96" s="127">
        <f t="shared" ref="X96:X98" si="304">J96+P96+V96</f>
        <v>0</v>
      </c>
      <c r="Y96" s="127">
        <f t="shared" si="295"/>
        <v>0</v>
      </c>
      <c r="Z96" s="128" t="e">
        <f t="shared" si="296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35">
      <c r="A97" s="119" t="s">
        <v>80</v>
      </c>
      <c r="B97" s="120" t="s">
        <v>212</v>
      </c>
      <c r="C97" s="187" t="s">
        <v>211</v>
      </c>
      <c r="D97" s="122" t="s">
        <v>115</v>
      </c>
      <c r="E97" s="123"/>
      <c r="F97" s="124"/>
      <c r="G97" s="125">
        <f t="shared" si="297"/>
        <v>0</v>
      </c>
      <c r="H97" s="123"/>
      <c r="I97" s="124"/>
      <c r="J97" s="125">
        <f t="shared" si="298"/>
        <v>0</v>
      </c>
      <c r="K97" s="123"/>
      <c r="L97" s="124"/>
      <c r="M97" s="125">
        <f t="shared" si="299"/>
        <v>0</v>
      </c>
      <c r="N97" s="123"/>
      <c r="O97" s="124"/>
      <c r="P97" s="125">
        <f t="shared" si="300"/>
        <v>0</v>
      </c>
      <c r="Q97" s="123"/>
      <c r="R97" s="124"/>
      <c r="S97" s="125">
        <f t="shared" si="301"/>
        <v>0</v>
      </c>
      <c r="T97" s="123"/>
      <c r="U97" s="124"/>
      <c r="V97" s="125">
        <f t="shared" si="302"/>
        <v>0</v>
      </c>
      <c r="W97" s="126">
        <f t="shared" si="303"/>
        <v>0</v>
      </c>
      <c r="X97" s="127">
        <f t="shared" si="304"/>
        <v>0</v>
      </c>
      <c r="Y97" s="127">
        <f t="shared" si="295"/>
        <v>0</v>
      </c>
      <c r="Z97" s="128" t="e">
        <f t="shared" si="296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35">
      <c r="A98" s="132" t="s">
        <v>80</v>
      </c>
      <c r="B98" s="133" t="s">
        <v>213</v>
      </c>
      <c r="C98" s="163" t="s">
        <v>211</v>
      </c>
      <c r="D98" s="134" t="s">
        <v>115</v>
      </c>
      <c r="E98" s="135"/>
      <c r="F98" s="136"/>
      <c r="G98" s="137">
        <f t="shared" si="297"/>
        <v>0</v>
      </c>
      <c r="H98" s="135"/>
      <c r="I98" s="136"/>
      <c r="J98" s="137">
        <f t="shared" si="298"/>
        <v>0</v>
      </c>
      <c r="K98" s="135"/>
      <c r="L98" s="136"/>
      <c r="M98" s="137">
        <f t="shared" si="299"/>
        <v>0</v>
      </c>
      <c r="N98" s="135"/>
      <c r="O98" s="136"/>
      <c r="P98" s="137">
        <f t="shared" si="300"/>
        <v>0</v>
      </c>
      <c r="Q98" s="135"/>
      <c r="R98" s="136"/>
      <c r="S98" s="137">
        <f t="shared" si="301"/>
        <v>0</v>
      </c>
      <c r="T98" s="135"/>
      <c r="U98" s="136"/>
      <c r="V98" s="137">
        <f t="shared" si="302"/>
        <v>0</v>
      </c>
      <c r="W98" s="138">
        <f t="shared" si="303"/>
        <v>0</v>
      </c>
      <c r="X98" s="127">
        <f t="shared" si="304"/>
        <v>0</v>
      </c>
      <c r="Y98" s="127">
        <f t="shared" si="295"/>
        <v>0</v>
      </c>
      <c r="Z98" s="128" t="e">
        <f t="shared" si="296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35">
      <c r="A99" s="108" t="s">
        <v>75</v>
      </c>
      <c r="B99" s="155" t="s">
        <v>214</v>
      </c>
      <c r="C99" s="222" t="s">
        <v>215</v>
      </c>
      <c r="D99" s="141"/>
      <c r="E99" s="142">
        <f>SUM(E100:E102)</f>
        <v>0</v>
      </c>
      <c r="F99" s="143"/>
      <c r="G99" s="144">
        <f t="shared" ref="G99:H99" si="305">SUM(G100:G102)</f>
        <v>0</v>
      </c>
      <c r="H99" s="142">
        <f t="shared" si="305"/>
        <v>0</v>
      </c>
      <c r="I99" s="143"/>
      <c r="J99" s="144">
        <f t="shared" ref="J99:K99" si="306">SUM(J100:J102)</f>
        <v>0</v>
      </c>
      <c r="K99" s="142">
        <f t="shared" si="306"/>
        <v>0</v>
      </c>
      <c r="L99" s="143"/>
      <c r="M99" s="144">
        <f t="shared" ref="M99:N99" si="307">SUM(M100:M102)</f>
        <v>0</v>
      </c>
      <c r="N99" s="142">
        <f t="shared" si="307"/>
        <v>0</v>
      </c>
      <c r="O99" s="143"/>
      <c r="P99" s="144">
        <f t="shared" ref="P99:Q99" si="308">SUM(P100:P102)</f>
        <v>0</v>
      </c>
      <c r="Q99" s="142">
        <f t="shared" si="308"/>
        <v>0</v>
      </c>
      <c r="R99" s="143"/>
      <c r="S99" s="144">
        <f t="shared" ref="S99:T99" si="309">SUM(S100:S102)</f>
        <v>0</v>
      </c>
      <c r="T99" s="142">
        <f t="shared" si="309"/>
        <v>0</v>
      </c>
      <c r="U99" s="143"/>
      <c r="V99" s="144">
        <f t="shared" ref="V99:X99" si="310">SUM(V100:V102)</f>
        <v>0</v>
      </c>
      <c r="W99" s="144">
        <f t="shared" si="310"/>
        <v>0</v>
      </c>
      <c r="X99" s="144">
        <f t="shared" si="310"/>
        <v>0</v>
      </c>
      <c r="Y99" s="144">
        <f t="shared" si="295"/>
        <v>0</v>
      </c>
      <c r="Z99" s="144" t="e">
        <f t="shared" si="296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35">
      <c r="A100" s="119" t="s">
        <v>80</v>
      </c>
      <c r="B100" s="120" t="s">
        <v>216</v>
      </c>
      <c r="C100" s="187" t="s">
        <v>211</v>
      </c>
      <c r="D100" s="122" t="s">
        <v>115</v>
      </c>
      <c r="E100" s="123"/>
      <c r="F100" s="124"/>
      <c r="G100" s="125">
        <f t="shared" ref="G100:G102" si="311">E100*F100</f>
        <v>0</v>
      </c>
      <c r="H100" s="123"/>
      <c r="I100" s="124"/>
      <c r="J100" s="125">
        <f t="shared" ref="J100:J102" si="312">H100*I100</f>
        <v>0</v>
      </c>
      <c r="K100" s="123"/>
      <c r="L100" s="124"/>
      <c r="M100" s="125">
        <f t="shared" ref="M100:M102" si="313">K100*L100</f>
        <v>0</v>
      </c>
      <c r="N100" s="123"/>
      <c r="O100" s="124"/>
      <c r="P100" s="125">
        <f t="shared" ref="P100:P102" si="314">N100*O100</f>
        <v>0</v>
      </c>
      <c r="Q100" s="123"/>
      <c r="R100" s="124"/>
      <c r="S100" s="125">
        <f t="shared" ref="S100:S102" si="315">Q100*R100</f>
        <v>0</v>
      </c>
      <c r="T100" s="123"/>
      <c r="U100" s="124"/>
      <c r="V100" s="125">
        <f t="shared" ref="V100:V102" si="316">T100*U100</f>
        <v>0</v>
      </c>
      <c r="W100" s="126">
        <f t="shared" ref="W100:W102" si="317">G100+M100+S100</f>
        <v>0</v>
      </c>
      <c r="X100" s="127">
        <f t="shared" ref="X100:X102" si="318">J100+P100+V100</f>
        <v>0</v>
      </c>
      <c r="Y100" s="127">
        <f t="shared" si="295"/>
        <v>0</v>
      </c>
      <c r="Z100" s="128" t="e">
        <f t="shared" si="296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5">
      <c r="A101" s="119" t="s">
        <v>80</v>
      </c>
      <c r="B101" s="120" t="s">
        <v>217</v>
      </c>
      <c r="C101" s="187" t="s">
        <v>211</v>
      </c>
      <c r="D101" s="122" t="s">
        <v>115</v>
      </c>
      <c r="E101" s="123"/>
      <c r="F101" s="124"/>
      <c r="G101" s="125">
        <f t="shared" si="311"/>
        <v>0</v>
      </c>
      <c r="H101" s="123"/>
      <c r="I101" s="124"/>
      <c r="J101" s="125">
        <f t="shared" si="312"/>
        <v>0</v>
      </c>
      <c r="K101" s="123"/>
      <c r="L101" s="124"/>
      <c r="M101" s="125">
        <f t="shared" si="313"/>
        <v>0</v>
      </c>
      <c r="N101" s="123"/>
      <c r="O101" s="124"/>
      <c r="P101" s="125">
        <f t="shared" si="314"/>
        <v>0</v>
      </c>
      <c r="Q101" s="123"/>
      <c r="R101" s="124"/>
      <c r="S101" s="125">
        <f t="shared" si="315"/>
        <v>0</v>
      </c>
      <c r="T101" s="123"/>
      <c r="U101" s="124"/>
      <c r="V101" s="125">
        <f t="shared" si="316"/>
        <v>0</v>
      </c>
      <c r="W101" s="126">
        <f t="shared" si="317"/>
        <v>0</v>
      </c>
      <c r="X101" s="127">
        <f t="shared" si="318"/>
        <v>0</v>
      </c>
      <c r="Y101" s="127">
        <f t="shared" si="295"/>
        <v>0</v>
      </c>
      <c r="Z101" s="128" t="e">
        <f t="shared" si="296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5">
      <c r="A102" s="132" t="s">
        <v>80</v>
      </c>
      <c r="B102" s="133" t="s">
        <v>218</v>
      </c>
      <c r="C102" s="163" t="s">
        <v>211</v>
      </c>
      <c r="D102" s="134" t="s">
        <v>115</v>
      </c>
      <c r="E102" s="135"/>
      <c r="F102" s="136"/>
      <c r="G102" s="137">
        <f t="shared" si="311"/>
        <v>0</v>
      </c>
      <c r="H102" s="135"/>
      <c r="I102" s="136"/>
      <c r="J102" s="137">
        <f t="shared" si="312"/>
        <v>0</v>
      </c>
      <c r="K102" s="135"/>
      <c r="L102" s="136"/>
      <c r="M102" s="137">
        <f t="shared" si="313"/>
        <v>0</v>
      </c>
      <c r="N102" s="135"/>
      <c r="O102" s="136"/>
      <c r="P102" s="137">
        <f t="shared" si="314"/>
        <v>0</v>
      </c>
      <c r="Q102" s="135"/>
      <c r="R102" s="136"/>
      <c r="S102" s="137">
        <f t="shared" si="315"/>
        <v>0</v>
      </c>
      <c r="T102" s="135"/>
      <c r="U102" s="136"/>
      <c r="V102" s="137">
        <f t="shared" si="316"/>
        <v>0</v>
      </c>
      <c r="W102" s="138">
        <f t="shared" si="317"/>
        <v>0</v>
      </c>
      <c r="X102" s="127">
        <f t="shared" si="318"/>
        <v>0</v>
      </c>
      <c r="Y102" s="127">
        <f t="shared" si="295"/>
        <v>0</v>
      </c>
      <c r="Z102" s="128" t="e">
        <f t="shared" si="296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35">
      <c r="A103" s="108" t="s">
        <v>75</v>
      </c>
      <c r="B103" s="155" t="s">
        <v>219</v>
      </c>
      <c r="C103" s="222" t="s">
        <v>220</v>
      </c>
      <c r="D103" s="141"/>
      <c r="E103" s="142">
        <f>SUM(E104:E106)</f>
        <v>30</v>
      </c>
      <c r="F103" s="143"/>
      <c r="G103" s="144">
        <f t="shared" ref="G103:H103" si="319">SUM(G104:G106)</f>
        <v>960</v>
      </c>
      <c r="H103" s="142">
        <f t="shared" si="319"/>
        <v>30</v>
      </c>
      <c r="I103" s="143"/>
      <c r="J103" s="144">
        <f t="shared" ref="J103:K103" si="320">SUM(J104:J106)</f>
        <v>6150</v>
      </c>
      <c r="K103" s="142">
        <f t="shared" si="320"/>
        <v>0</v>
      </c>
      <c r="L103" s="143"/>
      <c r="M103" s="144">
        <f t="shared" ref="M103:N103" si="321">SUM(M104:M106)</f>
        <v>0</v>
      </c>
      <c r="N103" s="142">
        <f t="shared" si="321"/>
        <v>0</v>
      </c>
      <c r="O103" s="143"/>
      <c r="P103" s="144">
        <f t="shared" ref="P103:Q103" si="322">SUM(P104:P106)</f>
        <v>0</v>
      </c>
      <c r="Q103" s="142">
        <f t="shared" si="322"/>
        <v>0</v>
      </c>
      <c r="R103" s="143"/>
      <c r="S103" s="144">
        <f t="shared" ref="S103:T103" si="323">SUM(S104:S106)</f>
        <v>0</v>
      </c>
      <c r="T103" s="142">
        <f t="shared" si="323"/>
        <v>0</v>
      </c>
      <c r="U103" s="143"/>
      <c r="V103" s="144">
        <f t="shared" ref="V103:X103" si="324">SUM(V104:V106)</f>
        <v>0</v>
      </c>
      <c r="W103" s="144">
        <f t="shared" si="324"/>
        <v>960</v>
      </c>
      <c r="X103" s="144">
        <f t="shared" si="324"/>
        <v>6150</v>
      </c>
      <c r="Y103" s="144">
        <f t="shared" si="295"/>
        <v>-5190</v>
      </c>
      <c r="Z103" s="144">
        <f t="shared" si="296"/>
        <v>-5.40625</v>
      </c>
      <c r="AA103" s="146"/>
      <c r="AB103" s="118"/>
      <c r="AC103" s="118"/>
      <c r="AD103" s="118"/>
      <c r="AE103" s="118"/>
      <c r="AF103" s="118"/>
      <c r="AG103" s="118"/>
    </row>
    <row r="104" spans="1:33" ht="62.5" x14ac:dyDescent="0.35">
      <c r="A104" s="119" t="s">
        <v>80</v>
      </c>
      <c r="B104" s="120" t="s">
        <v>221</v>
      </c>
      <c r="C104" s="369" t="s">
        <v>364</v>
      </c>
      <c r="D104" s="358" t="s">
        <v>115</v>
      </c>
      <c r="E104" s="359">
        <v>30</v>
      </c>
      <c r="F104" s="360">
        <v>32</v>
      </c>
      <c r="G104" s="125">
        <f t="shared" ref="G104:G106" si="325">E104*F104</f>
        <v>960</v>
      </c>
      <c r="H104" s="377">
        <v>30</v>
      </c>
      <c r="I104" s="377">
        <v>205</v>
      </c>
      <c r="J104" s="125">
        <f t="shared" ref="J104:J106" si="326">H104*I104</f>
        <v>6150</v>
      </c>
      <c r="K104" s="123"/>
      <c r="L104" s="124"/>
      <c r="M104" s="125">
        <f t="shared" ref="M104:M106" si="327">K104*L104</f>
        <v>0</v>
      </c>
      <c r="N104" s="123"/>
      <c r="O104" s="124"/>
      <c r="P104" s="125">
        <f t="shared" ref="P104:P106" si="328">N104*O104</f>
        <v>0</v>
      </c>
      <c r="Q104" s="123"/>
      <c r="R104" s="124"/>
      <c r="S104" s="125">
        <f t="shared" ref="S104:S106" si="329">Q104*R104</f>
        <v>0</v>
      </c>
      <c r="T104" s="123"/>
      <c r="U104" s="124"/>
      <c r="V104" s="125">
        <f t="shared" ref="V104:V106" si="330">T104*U104</f>
        <v>0</v>
      </c>
      <c r="W104" s="126">
        <f t="shared" ref="W104:W106" si="331">G104+M104+S104</f>
        <v>960</v>
      </c>
      <c r="X104" s="127">
        <f t="shared" ref="X104:X106" si="332">J104+P104+V104</f>
        <v>6150</v>
      </c>
      <c r="Y104" s="127">
        <f t="shared" si="295"/>
        <v>-5190</v>
      </c>
      <c r="Z104" s="128">
        <f t="shared" si="296"/>
        <v>-5.40625</v>
      </c>
      <c r="AA104" s="379" t="s">
        <v>383</v>
      </c>
      <c r="AB104" s="131"/>
      <c r="AC104" s="131"/>
      <c r="AD104" s="131"/>
      <c r="AE104" s="131"/>
      <c r="AF104" s="131"/>
      <c r="AG104" s="131"/>
    </row>
    <row r="105" spans="1:33" ht="30" customHeight="1" x14ac:dyDescent="0.35">
      <c r="A105" s="119" t="s">
        <v>80</v>
      </c>
      <c r="B105" s="120" t="s">
        <v>222</v>
      </c>
      <c r="C105" s="187" t="s">
        <v>211</v>
      </c>
      <c r="D105" s="122" t="s">
        <v>115</v>
      </c>
      <c r="E105" s="123"/>
      <c r="F105" s="124"/>
      <c r="G105" s="125">
        <f t="shared" si="325"/>
        <v>0</v>
      </c>
      <c r="H105" s="123"/>
      <c r="I105" s="124"/>
      <c r="J105" s="125">
        <f t="shared" si="326"/>
        <v>0</v>
      </c>
      <c r="K105" s="123"/>
      <c r="L105" s="124"/>
      <c r="M105" s="125">
        <f t="shared" si="327"/>
        <v>0</v>
      </c>
      <c r="N105" s="123"/>
      <c r="O105" s="124"/>
      <c r="P105" s="125">
        <f t="shared" si="328"/>
        <v>0</v>
      </c>
      <c r="Q105" s="123"/>
      <c r="R105" s="124"/>
      <c r="S105" s="125">
        <f t="shared" si="329"/>
        <v>0</v>
      </c>
      <c r="T105" s="123"/>
      <c r="U105" s="124"/>
      <c r="V105" s="125">
        <f t="shared" si="330"/>
        <v>0</v>
      </c>
      <c r="W105" s="126">
        <f t="shared" si="331"/>
        <v>0</v>
      </c>
      <c r="X105" s="127">
        <f t="shared" si="332"/>
        <v>0</v>
      </c>
      <c r="Y105" s="127">
        <f t="shared" si="295"/>
        <v>0</v>
      </c>
      <c r="Z105" s="128" t="e">
        <f t="shared" si="296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5">
      <c r="A106" s="132" t="s">
        <v>80</v>
      </c>
      <c r="B106" s="133" t="s">
        <v>223</v>
      </c>
      <c r="C106" s="163" t="s">
        <v>211</v>
      </c>
      <c r="D106" s="134" t="s">
        <v>115</v>
      </c>
      <c r="E106" s="149"/>
      <c r="F106" s="150"/>
      <c r="G106" s="151">
        <f t="shared" si="325"/>
        <v>0</v>
      </c>
      <c r="H106" s="149"/>
      <c r="I106" s="150"/>
      <c r="J106" s="151">
        <f t="shared" si="326"/>
        <v>0</v>
      </c>
      <c r="K106" s="149"/>
      <c r="L106" s="150"/>
      <c r="M106" s="151">
        <f t="shared" si="327"/>
        <v>0</v>
      </c>
      <c r="N106" s="149"/>
      <c r="O106" s="150"/>
      <c r="P106" s="151">
        <f t="shared" si="328"/>
        <v>0</v>
      </c>
      <c r="Q106" s="149"/>
      <c r="R106" s="150"/>
      <c r="S106" s="151">
        <f t="shared" si="329"/>
        <v>0</v>
      </c>
      <c r="T106" s="149"/>
      <c r="U106" s="150"/>
      <c r="V106" s="151">
        <f t="shared" si="330"/>
        <v>0</v>
      </c>
      <c r="W106" s="138">
        <f t="shared" si="331"/>
        <v>0</v>
      </c>
      <c r="X106" s="165">
        <f t="shared" si="332"/>
        <v>0</v>
      </c>
      <c r="Y106" s="165">
        <f t="shared" si="295"/>
        <v>0</v>
      </c>
      <c r="Z106" s="223" t="e">
        <f t="shared" si="296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5">
      <c r="A107" s="166" t="s">
        <v>224</v>
      </c>
      <c r="B107" s="167"/>
      <c r="C107" s="168"/>
      <c r="D107" s="169"/>
      <c r="E107" s="173">
        <f>E103+E99+E95</f>
        <v>30</v>
      </c>
      <c r="F107" s="189"/>
      <c r="G107" s="172">
        <f t="shared" ref="G107:H107" si="333">G103+G99+G95</f>
        <v>960</v>
      </c>
      <c r="H107" s="173">
        <f t="shared" si="333"/>
        <v>30</v>
      </c>
      <c r="I107" s="189"/>
      <c r="J107" s="172">
        <f t="shared" ref="J107:K107" si="334">J103+J99+J95</f>
        <v>6150</v>
      </c>
      <c r="K107" s="190">
        <f t="shared" si="334"/>
        <v>0</v>
      </c>
      <c r="L107" s="189"/>
      <c r="M107" s="172">
        <f t="shared" ref="M107:N107" si="335">M103+M99+M95</f>
        <v>0</v>
      </c>
      <c r="N107" s="190">
        <f t="shared" si="335"/>
        <v>0</v>
      </c>
      <c r="O107" s="189"/>
      <c r="P107" s="172">
        <f t="shared" ref="P107:Q107" si="336">P103+P99+P95</f>
        <v>0</v>
      </c>
      <c r="Q107" s="190">
        <f t="shared" si="336"/>
        <v>0</v>
      </c>
      <c r="R107" s="189"/>
      <c r="S107" s="172">
        <f t="shared" ref="S107:T107" si="337">S103+S99+S95</f>
        <v>0</v>
      </c>
      <c r="T107" s="190">
        <f t="shared" si="337"/>
        <v>0</v>
      </c>
      <c r="U107" s="189"/>
      <c r="V107" s="174">
        <f t="shared" ref="V107:X107" si="338">V103+V99+V95</f>
        <v>0</v>
      </c>
      <c r="W107" s="224">
        <f t="shared" si="338"/>
        <v>960</v>
      </c>
      <c r="X107" s="225">
        <f t="shared" si="338"/>
        <v>6150</v>
      </c>
      <c r="Y107" s="225">
        <f t="shared" si="295"/>
        <v>-5190</v>
      </c>
      <c r="Z107" s="225">
        <f t="shared" si="296"/>
        <v>-5.40625</v>
      </c>
      <c r="AA107" s="226"/>
      <c r="AB107" s="7"/>
      <c r="AC107" s="7"/>
      <c r="AD107" s="7"/>
      <c r="AE107" s="7"/>
      <c r="AF107" s="7"/>
      <c r="AG107" s="7"/>
    </row>
    <row r="108" spans="1:33" ht="30" customHeight="1" x14ac:dyDescent="0.35">
      <c r="A108" s="178" t="s">
        <v>75</v>
      </c>
      <c r="B108" s="208">
        <v>7</v>
      </c>
      <c r="C108" s="180" t="s">
        <v>225</v>
      </c>
      <c r="D108" s="181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7"/>
      <c r="X108" s="227"/>
      <c r="Y108" s="182"/>
      <c r="Z108" s="227"/>
      <c r="AA108" s="228"/>
      <c r="AB108" s="7"/>
      <c r="AC108" s="7"/>
      <c r="AD108" s="7"/>
      <c r="AE108" s="7"/>
      <c r="AF108" s="7"/>
      <c r="AG108" s="7"/>
    </row>
    <row r="109" spans="1:33" ht="30" customHeight="1" x14ac:dyDescent="0.35">
      <c r="A109" s="119" t="s">
        <v>80</v>
      </c>
      <c r="B109" s="120" t="s">
        <v>226</v>
      </c>
      <c r="C109" s="187" t="s">
        <v>227</v>
      </c>
      <c r="D109" s="122" t="s">
        <v>115</v>
      </c>
      <c r="E109" s="123"/>
      <c r="F109" s="124"/>
      <c r="G109" s="125">
        <f t="shared" ref="G109:G119" si="339">E109*F109</f>
        <v>0</v>
      </c>
      <c r="H109" s="123"/>
      <c r="I109" s="124"/>
      <c r="J109" s="125">
        <f t="shared" ref="J109:J119" si="340">H109*I109</f>
        <v>0</v>
      </c>
      <c r="K109" s="123"/>
      <c r="L109" s="124"/>
      <c r="M109" s="125">
        <f t="shared" ref="M109:M119" si="341">K109*L109</f>
        <v>0</v>
      </c>
      <c r="N109" s="123"/>
      <c r="O109" s="124"/>
      <c r="P109" s="125">
        <f t="shared" ref="P109:P119" si="342">N109*O109</f>
        <v>0</v>
      </c>
      <c r="Q109" s="123"/>
      <c r="R109" s="124"/>
      <c r="S109" s="125">
        <f t="shared" ref="S109:S119" si="343">Q109*R109</f>
        <v>0</v>
      </c>
      <c r="T109" s="123"/>
      <c r="U109" s="124"/>
      <c r="V109" s="229">
        <f t="shared" ref="V109:V119" si="344">T109*U109</f>
        <v>0</v>
      </c>
      <c r="W109" s="230">
        <f t="shared" ref="W109:W119" si="345">G109+M109+S109</f>
        <v>0</v>
      </c>
      <c r="X109" s="231">
        <f t="shared" ref="X109:X119" si="346">J109+P109+V109</f>
        <v>0</v>
      </c>
      <c r="Y109" s="231">
        <f t="shared" ref="Y109:Y120" si="347">W109-X109</f>
        <v>0</v>
      </c>
      <c r="Z109" s="232" t="e">
        <f t="shared" ref="Z109:Z120" si="348">Y109/W109</f>
        <v>#DIV/0!</v>
      </c>
      <c r="AA109" s="233"/>
      <c r="AB109" s="131"/>
      <c r="AC109" s="131"/>
      <c r="AD109" s="131"/>
      <c r="AE109" s="131"/>
      <c r="AF109" s="131"/>
      <c r="AG109" s="131"/>
    </row>
    <row r="110" spans="1:33" ht="30" customHeight="1" x14ac:dyDescent="0.35">
      <c r="A110" s="119" t="s">
        <v>80</v>
      </c>
      <c r="B110" s="120" t="s">
        <v>228</v>
      </c>
      <c r="C110" s="187" t="s">
        <v>229</v>
      </c>
      <c r="D110" s="122" t="s">
        <v>115</v>
      </c>
      <c r="E110" s="123"/>
      <c r="F110" s="124"/>
      <c r="G110" s="125">
        <f t="shared" si="339"/>
        <v>0</v>
      </c>
      <c r="H110" s="123"/>
      <c r="I110" s="124"/>
      <c r="J110" s="125">
        <f t="shared" si="340"/>
        <v>0</v>
      </c>
      <c r="K110" s="123"/>
      <c r="L110" s="124"/>
      <c r="M110" s="125">
        <f t="shared" si="341"/>
        <v>0</v>
      </c>
      <c r="N110" s="123"/>
      <c r="O110" s="124"/>
      <c r="P110" s="125">
        <f t="shared" si="342"/>
        <v>0</v>
      </c>
      <c r="Q110" s="123"/>
      <c r="R110" s="124"/>
      <c r="S110" s="125">
        <f t="shared" si="343"/>
        <v>0</v>
      </c>
      <c r="T110" s="123"/>
      <c r="U110" s="124"/>
      <c r="V110" s="229">
        <f t="shared" si="344"/>
        <v>0</v>
      </c>
      <c r="W110" s="234">
        <f t="shared" si="345"/>
        <v>0</v>
      </c>
      <c r="X110" s="127">
        <f t="shared" si="346"/>
        <v>0</v>
      </c>
      <c r="Y110" s="127">
        <f t="shared" si="347"/>
        <v>0</v>
      </c>
      <c r="Z110" s="128" t="e">
        <f t="shared" si="348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35">
      <c r="A111" s="119" t="s">
        <v>80</v>
      </c>
      <c r="B111" s="120" t="s">
        <v>230</v>
      </c>
      <c r="C111" s="187" t="s">
        <v>231</v>
      </c>
      <c r="D111" s="122" t="s">
        <v>115</v>
      </c>
      <c r="E111" s="123"/>
      <c r="F111" s="124"/>
      <c r="G111" s="125">
        <f t="shared" si="339"/>
        <v>0</v>
      </c>
      <c r="H111" s="123"/>
      <c r="I111" s="124"/>
      <c r="J111" s="125">
        <f t="shared" si="340"/>
        <v>0</v>
      </c>
      <c r="K111" s="123"/>
      <c r="L111" s="124"/>
      <c r="M111" s="125">
        <f t="shared" si="341"/>
        <v>0</v>
      </c>
      <c r="N111" s="123"/>
      <c r="O111" s="124"/>
      <c r="P111" s="125">
        <f t="shared" si="342"/>
        <v>0</v>
      </c>
      <c r="Q111" s="123"/>
      <c r="R111" s="124"/>
      <c r="S111" s="125">
        <f t="shared" si="343"/>
        <v>0</v>
      </c>
      <c r="T111" s="123"/>
      <c r="U111" s="124"/>
      <c r="V111" s="229">
        <f t="shared" si="344"/>
        <v>0</v>
      </c>
      <c r="W111" s="234">
        <f t="shared" si="345"/>
        <v>0</v>
      </c>
      <c r="X111" s="127">
        <f t="shared" si="346"/>
        <v>0</v>
      </c>
      <c r="Y111" s="127">
        <f t="shared" si="347"/>
        <v>0</v>
      </c>
      <c r="Z111" s="128" t="e">
        <f t="shared" si="348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5">
      <c r="A112" s="119" t="s">
        <v>80</v>
      </c>
      <c r="B112" s="120" t="s">
        <v>232</v>
      </c>
      <c r="C112" s="187" t="s">
        <v>233</v>
      </c>
      <c r="D112" s="122" t="s">
        <v>115</v>
      </c>
      <c r="E112" s="123"/>
      <c r="F112" s="124"/>
      <c r="G112" s="125">
        <f t="shared" si="339"/>
        <v>0</v>
      </c>
      <c r="H112" s="123"/>
      <c r="I112" s="124"/>
      <c r="J112" s="125">
        <f t="shared" si="340"/>
        <v>0</v>
      </c>
      <c r="K112" s="123"/>
      <c r="L112" s="124"/>
      <c r="M112" s="125">
        <f t="shared" si="341"/>
        <v>0</v>
      </c>
      <c r="N112" s="123"/>
      <c r="O112" s="124"/>
      <c r="P112" s="125">
        <f t="shared" si="342"/>
        <v>0</v>
      </c>
      <c r="Q112" s="123"/>
      <c r="R112" s="124"/>
      <c r="S112" s="125">
        <f t="shared" si="343"/>
        <v>0</v>
      </c>
      <c r="T112" s="123"/>
      <c r="U112" s="124"/>
      <c r="V112" s="229">
        <f t="shared" si="344"/>
        <v>0</v>
      </c>
      <c r="W112" s="234">
        <f t="shared" si="345"/>
        <v>0</v>
      </c>
      <c r="X112" s="127">
        <f t="shared" si="346"/>
        <v>0</v>
      </c>
      <c r="Y112" s="127">
        <f t="shared" si="347"/>
        <v>0</v>
      </c>
      <c r="Z112" s="128" t="e">
        <f t="shared" si="348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5">
      <c r="A113" s="119" t="s">
        <v>80</v>
      </c>
      <c r="B113" s="120" t="s">
        <v>234</v>
      </c>
      <c r="C113" s="187" t="s">
        <v>235</v>
      </c>
      <c r="D113" s="122" t="s">
        <v>115</v>
      </c>
      <c r="E113" s="123"/>
      <c r="F113" s="124"/>
      <c r="G113" s="125">
        <f t="shared" si="339"/>
        <v>0</v>
      </c>
      <c r="H113" s="123"/>
      <c r="I113" s="124"/>
      <c r="J113" s="125">
        <f t="shared" si="340"/>
        <v>0</v>
      </c>
      <c r="K113" s="123"/>
      <c r="L113" s="124"/>
      <c r="M113" s="125">
        <f t="shared" si="341"/>
        <v>0</v>
      </c>
      <c r="N113" s="123"/>
      <c r="O113" s="124"/>
      <c r="P113" s="125">
        <f t="shared" si="342"/>
        <v>0</v>
      </c>
      <c r="Q113" s="123"/>
      <c r="R113" s="124"/>
      <c r="S113" s="125">
        <f t="shared" si="343"/>
        <v>0</v>
      </c>
      <c r="T113" s="123"/>
      <c r="U113" s="124"/>
      <c r="V113" s="229">
        <f t="shared" si="344"/>
        <v>0</v>
      </c>
      <c r="W113" s="234">
        <f t="shared" si="345"/>
        <v>0</v>
      </c>
      <c r="X113" s="127">
        <f t="shared" si="346"/>
        <v>0</v>
      </c>
      <c r="Y113" s="127">
        <f t="shared" si="347"/>
        <v>0</v>
      </c>
      <c r="Z113" s="128" t="e">
        <f t="shared" si="348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5">
      <c r="A114" s="119" t="s">
        <v>80</v>
      </c>
      <c r="B114" s="120" t="s">
        <v>236</v>
      </c>
      <c r="C114" s="187" t="s">
        <v>237</v>
      </c>
      <c r="D114" s="122" t="s">
        <v>115</v>
      </c>
      <c r="E114" s="123"/>
      <c r="F114" s="124"/>
      <c r="G114" s="125">
        <f t="shared" si="339"/>
        <v>0</v>
      </c>
      <c r="H114" s="123"/>
      <c r="I114" s="124"/>
      <c r="J114" s="125">
        <f t="shared" si="340"/>
        <v>0</v>
      </c>
      <c r="K114" s="123"/>
      <c r="L114" s="124"/>
      <c r="M114" s="125">
        <f t="shared" si="341"/>
        <v>0</v>
      </c>
      <c r="N114" s="123"/>
      <c r="O114" s="124"/>
      <c r="P114" s="125">
        <f t="shared" si="342"/>
        <v>0</v>
      </c>
      <c r="Q114" s="123"/>
      <c r="R114" s="124"/>
      <c r="S114" s="125">
        <f t="shared" si="343"/>
        <v>0</v>
      </c>
      <c r="T114" s="123"/>
      <c r="U114" s="124"/>
      <c r="V114" s="229">
        <f t="shared" si="344"/>
        <v>0</v>
      </c>
      <c r="W114" s="234">
        <f t="shared" si="345"/>
        <v>0</v>
      </c>
      <c r="X114" s="127">
        <f t="shared" si="346"/>
        <v>0</v>
      </c>
      <c r="Y114" s="127">
        <f t="shared" si="347"/>
        <v>0</v>
      </c>
      <c r="Z114" s="128" t="e">
        <f t="shared" si="348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5">
      <c r="A115" s="119" t="s">
        <v>80</v>
      </c>
      <c r="B115" s="120" t="s">
        <v>238</v>
      </c>
      <c r="C115" s="187" t="s">
        <v>239</v>
      </c>
      <c r="D115" s="122" t="s">
        <v>115</v>
      </c>
      <c r="E115" s="123"/>
      <c r="F115" s="124"/>
      <c r="G115" s="125">
        <f t="shared" si="339"/>
        <v>0</v>
      </c>
      <c r="H115" s="123"/>
      <c r="I115" s="124"/>
      <c r="J115" s="125">
        <f t="shared" si="340"/>
        <v>0</v>
      </c>
      <c r="K115" s="123"/>
      <c r="L115" s="124"/>
      <c r="M115" s="125">
        <f t="shared" si="341"/>
        <v>0</v>
      </c>
      <c r="N115" s="123"/>
      <c r="O115" s="124"/>
      <c r="P115" s="125">
        <f t="shared" si="342"/>
        <v>0</v>
      </c>
      <c r="Q115" s="123"/>
      <c r="R115" s="124"/>
      <c r="S115" s="125">
        <f t="shared" si="343"/>
        <v>0</v>
      </c>
      <c r="T115" s="123"/>
      <c r="U115" s="124"/>
      <c r="V115" s="229">
        <f t="shared" si="344"/>
        <v>0</v>
      </c>
      <c r="W115" s="234">
        <f t="shared" si="345"/>
        <v>0</v>
      </c>
      <c r="X115" s="127">
        <f t="shared" si="346"/>
        <v>0</v>
      </c>
      <c r="Y115" s="127">
        <f t="shared" si="347"/>
        <v>0</v>
      </c>
      <c r="Z115" s="128" t="e">
        <f t="shared" si="348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5">
      <c r="A116" s="119" t="s">
        <v>80</v>
      </c>
      <c r="B116" s="120" t="s">
        <v>240</v>
      </c>
      <c r="C116" s="187" t="s">
        <v>241</v>
      </c>
      <c r="D116" s="122" t="s">
        <v>115</v>
      </c>
      <c r="E116" s="123"/>
      <c r="F116" s="124"/>
      <c r="G116" s="125">
        <f t="shared" si="339"/>
        <v>0</v>
      </c>
      <c r="H116" s="123"/>
      <c r="I116" s="124"/>
      <c r="J116" s="125">
        <f t="shared" si="340"/>
        <v>0</v>
      </c>
      <c r="K116" s="123"/>
      <c r="L116" s="124"/>
      <c r="M116" s="125">
        <f t="shared" si="341"/>
        <v>0</v>
      </c>
      <c r="N116" s="123"/>
      <c r="O116" s="124"/>
      <c r="P116" s="125">
        <f t="shared" si="342"/>
        <v>0</v>
      </c>
      <c r="Q116" s="123"/>
      <c r="R116" s="124"/>
      <c r="S116" s="125">
        <f t="shared" si="343"/>
        <v>0</v>
      </c>
      <c r="T116" s="123"/>
      <c r="U116" s="124"/>
      <c r="V116" s="229">
        <f t="shared" si="344"/>
        <v>0</v>
      </c>
      <c r="W116" s="234">
        <f t="shared" si="345"/>
        <v>0</v>
      </c>
      <c r="X116" s="127">
        <f t="shared" si="346"/>
        <v>0</v>
      </c>
      <c r="Y116" s="127">
        <f t="shared" si="347"/>
        <v>0</v>
      </c>
      <c r="Z116" s="128" t="e">
        <f t="shared" si="348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5">
      <c r="A117" s="132" t="s">
        <v>80</v>
      </c>
      <c r="B117" s="120" t="s">
        <v>242</v>
      </c>
      <c r="C117" s="163" t="s">
        <v>243</v>
      </c>
      <c r="D117" s="122" t="s">
        <v>115</v>
      </c>
      <c r="E117" s="135"/>
      <c r="F117" s="136"/>
      <c r="G117" s="125">
        <f t="shared" si="339"/>
        <v>0</v>
      </c>
      <c r="H117" s="135"/>
      <c r="I117" s="136"/>
      <c r="J117" s="125">
        <f t="shared" si="340"/>
        <v>0</v>
      </c>
      <c r="K117" s="123"/>
      <c r="L117" s="124"/>
      <c r="M117" s="125">
        <f t="shared" si="341"/>
        <v>0</v>
      </c>
      <c r="N117" s="123"/>
      <c r="O117" s="124"/>
      <c r="P117" s="125">
        <f t="shared" si="342"/>
        <v>0</v>
      </c>
      <c r="Q117" s="123"/>
      <c r="R117" s="124"/>
      <c r="S117" s="125">
        <f t="shared" si="343"/>
        <v>0</v>
      </c>
      <c r="T117" s="123"/>
      <c r="U117" s="124"/>
      <c r="V117" s="229">
        <f t="shared" si="344"/>
        <v>0</v>
      </c>
      <c r="W117" s="234">
        <f t="shared" si="345"/>
        <v>0</v>
      </c>
      <c r="X117" s="127">
        <f t="shared" si="346"/>
        <v>0</v>
      </c>
      <c r="Y117" s="127">
        <f t="shared" si="347"/>
        <v>0</v>
      </c>
      <c r="Z117" s="128" t="e">
        <f t="shared" si="348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35">
      <c r="A118" s="132" t="s">
        <v>80</v>
      </c>
      <c r="B118" s="120" t="s">
        <v>244</v>
      </c>
      <c r="C118" s="163" t="s">
        <v>245</v>
      </c>
      <c r="D118" s="134" t="s">
        <v>115</v>
      </c>
      <c r="E118" s="123"/>
      <c r="F118" s="124"/>
      <c r="G118" s="125">
        <f t="shared" si="339"/>
        <v>0</v>
      </c>
      <c r="H118" s="123"/>
      <c r="I118" s="124"/>
      <c r="J118" s="125">
        <f t="shared" si="340"/>
        <v>0</v>
      </c>
      <c r="K118" s="123"/>
      <c r="L118" s="124"/>
      <c r="M118" s="125">
        <f t="shared" si="341"/>
        <v>0</v>
      </c>
      <c r="N118" s="123"/>
      <c r="O118" s="124"/>
      <c r="P118" s="125">
        <f t="shared" si="342"/>
        <v>0</v>
      </c>
      <c r="Q118" s="123"/>
      <c r="R118" s="124"/>
      <c r="S118" s="125">
        <f t="shared" si="343"/>
        <v>0</v>
      </c>
      <c r="T118" s="123"/>
      <c r="U118" s="124"/>
      <c r="V118" s="229">
        <f t="shared" si="344"/>
        <v>0</v>
      </c>
      <c r="W118" s="234">
        <f t="shared" si="345"/>
        <v>0</v>
      </c>
      <c r="X118" s="127">
        <f t="shared" si="346"/>
        <v>0</v>
      </c>
      <c r="Y118" s="127">
        <f t="shared" si="347"/>
        <v>0</v>
      </c>
      <c r="Z118" s="128" t="e">
        <f t="shared" si="348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5">
      <c r="A119" s="132" t="s">
        <v>80</v>
      </c>
      <c r="B119" s="120" t="s">
        <v>246</v>
      </c>
      <c r="C119" s="235" t="s">
        <v>247</v>
      </c>
      <c r="D119" s="134"/>
      <c r="E119" s="135"/>
      <c r="F119" s="136">
        <v>0.22</v>
      </c>
      <c r="G119" s="137">
        <f t="shared" si="339"/>
        <v>0</v>
      </c>
      <c r="H119" s="135"/>
      <c r="I119" s="136">
        <v>0.22</v>
      </c>
      <c r="J119" s="137">
        <f t="shared" si="340"/>
        <v>0</v>
      </c>
      <c r="K119" s="135"/>
      <c r="L119" s="136">
        <v>0.22</v>
      </c>
      <c r="M119" s="137">
        <f t="shared" si="341"/>
        <v>0</v>
      </c>
      <c r="N119" s="135"/>
      <c r="O119" s="136">
        <v>0.22</v>
      </c>
      <c r="P119" s="137">
        <f t="shared" si="342"/>
        <v>0</v>
      </c>
      <c r="Q119" s="135"/>
      <c r="R119" s="136">
        <v>0.22</v>
      </c>
      <c r="S119" s="137">
        <f t="shared" si="343"/>
        <v>0</v>
      </c>
      <c r="T119" s="135"/>
      <c r="U119" s="136">
        <v>0.22</v>
      </c>
      <c r="V119" s="236">
        <f t="shared" si="344"/>
        <v>0</v>
      </c>
      <c r="W119" s="237">
        <f t="shared" si="345"/>
        <v>0</v>
      </c>
      <c r="X119" s="238">
        <f t="shared" si="346"/>
        <v>0</v>
      </c>
      <c r="Y119" s="238">
        <f t="shared" si="347"/>
        <v>0</v>
      </c>
      <c r="Z119" s="239" t="e">
        <f t="shared" si="348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35">
      <c r="A120" s="166" t="s">
        <v>248</v>
      </c>
      <c r="B120" s="240"/>
      <c r="C120" s="168"/>
      <c r="D120" s="169"/>
      <c r="E120" s="173">
        <f>SUM(E109:E118)</f>
        <v>0</v>
      </c>
      <c r="F120" s="189"/>
      <c r="G120" s="172">
        <f>SUM(G109:G119)</f>
        <v>0</v>
      </c>
      <c r="H120" s="173">
        <f>SUM(H109:H118)</f>
        <v>0</v>
      </c>
      <c r="I120" s="189"/>
      <c r="J120" s="172">
        <f>SUM(J109:J119)</f>
        <v>0</v>
      </c>
      <c r="K120" s="190">
        <f>SUM(K109:K118)</f>
        <v>0</v>
      </c>
      <c r="L120" s="189"/>
      <c r="M120" s="172">
        <f>SUM(M109:M119)</f>
        <v>0</v>
      </c>
      <c r="N120" s="190">
        <f>SUM(N109:N118)</f>
        <v>0</v>
      </c>
      <c r="O120" s="189"/>
      <c r="P120" s="172">
        <f>SUM(P109:P119)</f>
        <v>0</v>
      </c>
      <c r="Q120" s="190">
        <f>SUM(Q109:Q118)</f>
        <v>0</v>
      </c>
      <c r="R120" s="189"/>
      <c r="S120" s="172">
        <f>SUM(S109:S119)</f>
        <v>0</v>
      </c>
      <c r="T120" s="190">
        <f>SUM(T109:T118)</f>
        <v>0</v>
      </c>
      <c r="U120" s="189"/>
      <c r="V120" s="174">
        <f t="shared" ref="V120:X120" si="349">SUM(V109:V119)</f>
        <v>0</v>
      </c>
      <c r="W120" s="224">
        <f t="shared" si="349"/>
        <v>0</v>
      </c>
      <c r="X120" s="225">
        <f t="shared" si="349"/>
        <v>0</v>
      </c>
      <c r="Y120" s="225">
        <f t="shared" si="347"/>
        <v>0</v>
      </c>
      <c r="Z120" s="225" t="e">
        <f t="shared" si="348"/>
        <v>#DIV/0!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35">
      <c r="A121" s="241" t="s">
        <v>75</v>
      </c>
      <c r="B121" s="208">
        <v>8</v>
      </c>
      <c r="C121" s="242" t="s">
        <v>249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118"/>
      <c r="AC121" s="118"/>
      <c r="AD121" s="118"/>
      <c r="AE121" s="118"/>
      <c r="AF121" s="118"/>
      <c r="AG121" s="118"/>
    </row>
    <row r="122" spans="1:33" ht="30" customHeight="1" x14ac:dyDescent="0.35">
      <c r="A122" s="119" t="s">
        <v>80</v>
      </c>
      <c r="B122" s="120" t="s">
        <v>250</v>
      </c>
      <c r="C122" s="187" t="s">
        <v>251</v>
      </c>
      <c r="D122" s="122" t="s">
        <v>252</v>
      </c>
      <c r="E122" s="123"/>
      <c r="F122" s="124"/>
      <c r="G122" s="125">
        <f t="shared" ref="G122:G132" si="350">E122*F122</f>
        <v>0</v>
      </c>
      <c r="H122" s="123"/>
      <c r="I122" s="124"/>
      <c r="J122" s="125">
        <f t="shared" ref="J122:J132" si="351">H122*I122</f>
        <v>0</v>
      </c>
      <c r="K122" s="123"/>
      <c r="L122" s="124"/>
      <c r="M122" s="125">
        <f t="shared" ref="M122:M132" si="352">K122*L122</f>
        <v>0</v>
      </c>
      <c r="N122" s="123"/>
      <c r="O122" s="124"/>
      <c r="P122" s="125">
        <f t="shared" ref="P122:P132" si="353">N122*O122</f>
        <v>0</v>
      </c>
      <c r="Q122" s="123"/>
      <c r="R122" s="124"/>
      <c r="S122" s="125">
        <f t="shared" ref="S122:S132" si="354">Q122*R122</f>
        <v>0</v>
      </c>
      <c r="T122" s="123"/>
      <c r="U122" s="124"/>
      <c r="V122" s="229">
        <f t="shared" ref="V122:V132" si="355">T122*U122</f>
        <v>0</v>
      </c>
      <c r="W122" s="230">
        <f t="shared" ref="W122:W132" si="356">G122+M122+S122</f>
        <v>0</v>
      </c>
      <c r="X122" s="231">
        <f t="shared" ref="X122:X132" si="357">J122+P122+V122</f>
        <v>0</v>
      </c>
      <c r="Y122" s="231">
        <f t="shared" ref="Y122:Y133" si="358">W122-X122</f>
        <v>0</v>
      </c>
      <c r="Z122" s="232" t="e">
        <f t="shared" ref="Z122:Z133" si="359">Y122/W122</f>
        <v>#DIV/0!</v>
      </c>
      <c r="AA122" s="233"/>
      <c r="AB122" s="131"/>
      <c r="AC122" s="131"/>
      <c r="AD122" s="131"/>
      <c r="AE122" s="131"/>
      <c r="AF122" s="131"/>
      <c r="AG122" s="131"/>
    </row>
    <row r="123" spans="1:33" ht="75" x14ac:dyDescent="0.35">
      <c r="A123" s="119" t="s">
        <v>80</v>
      </c>
      <c r="B123" s="120" t="s">
        <v>253</v>
      </c>
      <c r="C123" s="370" t="s">
        <v>254</v>
      </c>
      <c r="D123" s="358" t="s">
        <v>252</v>
      </c>
      <c r="E123" s="359">
        <v>933</v>
      </c>
      <c r="F123" s="360">
        <v>20</v>
      </c>
      <c r="G123" s="125">
        <f t="shared" si="350"/>
        <v>18660</v>
      </c>
      <c r="H123" s="377">
        <v>876</v>
      </c>
      <c r="I123" s="377">
        <v>21.301369999999999</v>
      </c>
      <c r="J123" s="125">
        <f t="shared" si="351"/>
        <v>18660.000119999997</v>
      </c>
      <c r="K123" s="123"/>
      <c r="L123" s="124"/>
      <c r="M123" s="125">
        <f t="shared" si="352"/>
        <v>0</v>
      </c>
      <c r="N123" s="123"/>
      <c r="O123" s="124"/>
      <c r="P123" s="125">
        <f t="shared" si="353"/>
        <v>0</v>
      </c>
      <c r="Q123" s="123"/>
      <c r="R123" s="124"/>
      <c r="S123" s="125">
        <f t="shared" si="354"/>
        <v>0</v>
      </c>
      <c r="T123" s="123"/>
      <c r="U123" s="124"/>
      <c r="V123" s="229">
        <f t="shared" si="355"/>
        <v>0</v>
      </c>
      <c r="W123" s="234">
        <f t="shared" si="356"/>
        <v>18660</v>
      </c>
      <c r="X123" s="127">
        <f t="shared" si="357"/>
        <v>18660.000119999997</v>
      </c>
      <c r="Y123" s="127">
        <f t="shared" si="358"/>
        <v>-1.1999999696854502E-4</v>
      </c>
      <c r="Z123" s="128">
        <f t="shared" si="359"/>
        <v>-6.4308680047451778E-9</v>
      </c>
      <c r="AA123" s="379" t="s">
        <v>384</v>
      </c>
      <c r="AB123" s="131"/>
      <c r="AC123" s="131"/>
      <c r="AD123" s="131"/>
      <c r="AE123" s="131"/>
      <c r="AF123" s="131"/>
      <c r="AG123" s="131"/>
    </row>
    <row r="124" spans="1:33" ht="41" customHeight="1" x14ac:dyDescent="0.35">
      <c r="A124" s="119" t="s">
        <v>80</v>
      </c>
      <c r="B124" s="120" t="s">
        <v>255</v>
      </c>
      <c r="C124" s="370" t="s">
        <v>365</v>
      </c>
      <c r="D124" s="358" t="s">
        <v>256</v>
      </c>
      <c r="E124" s="371"/>
      <c r="F124" s="372"/>
      <c r="G124" s="125">
        <f t="shared" si="350"/>
        <v>0</v>
      </c>
      <c r="H124" s="243"/>
      <c r="I124" s="244"/>
      <c r="J124" s="125">
        <f t="shared" si="351"/>
        <v>0</v>
      </c>
      <c r="K124" s="123"/>
      <c r="L124" s="124"/>
      <c r="M124" s="125">
        <f t="shared" si="352"/>
        <v>0</v>
      </c>
      <c r="N124" s="123"/>
      <c r="O124" s="124"/>
      <c r="P124" s="125">
        <f t="shared" si="353"/>
        <v>0</v>
      </c>
      <c r="Q124" s="123"/>
      <c r="R124" s="124"/>
      <c r="S124" s="125">
        <f t="shared" si="354"/>
        <v>0</v>
      </c>
      <c r="T124" s="123"/>
      <c r="U124" s="124"/>
      <c r="V124" s="229">
        <f t="shared" si="355"/>
        <v>0</v>
      </c>
      <c r="W124" s="245">
        <f t="shared" si="356"/>
        <v>0</v>
      </c>
      <c r="X124" s="127">
        <f t="shared" si="357"/>
        <v>0</v>
      </c>
      <c r="Y124" s="127">
        <f t="shared" si="358"/>
        <v>0</v>
      </c>
      <c r="Z124" s="128" t="e">
        <f t="shared" si="359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s="347" customFormat="1" ht="37.5" x14ac:dyDescent="0.35">
      <c r="A125" s="119" t="s">
        <v>80</v>
      </c>
      <c r="B125" s="362" t="s">
        <v>366</v>
      </c>
      <c r="C125" s="370" t="s">
        <v>371</v>
      </c>
      <c r="D125" s="358" t="s">
        <v>256</v>
      </c>
      <c r="E125" s="371">
        <v>200</v>
      </c>
      <c r="F125" s="372">
        <v>405</v>
      </c>
      <c r="G125" s="125">
        <f t="shared" ref="G125:G128" si="360">E125*F125</f>
        <v>81000</v>
      </c>
      <c r="H125" s="378">
        <v>200</v>
      </c>
      <c r="I125" s="378">
        <v>390.05</v>
      </c>
      <c r="J125" s="125">
        <f t="shared" ref="J125:J128" si="361">H125*I125</f>
        <v>78010</v>
      </c>
      <c r="K125" s="123"/>
      <c r="L125" s="124"/>
      <c r="M125" s="125">
        <f t="shared" ref="M125:M128" si="362">K125*L125</f>
        <v>0</v>
      </c>
      <c r="N125" s="123"/>
      <c r="O125" s="124"/>
      <c r="P125" s="125">
        <f t="shared" ref="P125:P128" si="363">N125*O125</f>
        <v>0</v>
      </c>
      <c r="Q125" s="123"/>
      <c r="R125" s="124"/>
      <c r="S125" s="125">
        <f t="shared" ref="S125:S128" si="364">Q125*R125</f>
        <v>0</v>
      </c>
      <c r="T125" s="123"/>
      <c r="U125" s="124"/>
      <c r="V125" s="229">
        <f t="shared" ref="V125:V128" si="365">T125*U125</f>
        <v>0</v>
      </c>
      <c r="W125" s="245">
        <f t="shared" ref="W125:W128" si="366">G125+M125+S125</f>
        <v>81000</v>
      </c>
      <c r="X125" s="127">
        <f t="shared" ref="X125:X128" si="367">J125+P125+V125</f>
        <v>78010</v>
      </c>
      <c r="Y125" s="127">
        <f t="shared" ref="Y125:Y128" si="368">W125-X125</f>
        <v>2990</v>
      </c>
      <c r="Z125" s="128">
        <f t="shared" ref="Z125:Z128" si="369">Y125/W125</f>
        <v>3.6913580246913581E-2</v>
      </c>
      <c r="AA125" s="379" t="s">
        <v>381</v>
      </c>
      <c r="AB125" s="131"/>
      <c r="AC125" s="131"/>
      <c r="AD125" s="131"/>
      <c r="AE125" s="131"/>
      <c r="AF125" s="131"/>
      <c r="AG125" s="131"/>
    </row>
    <row r="126" spans="1:33" s="347" customFormat="1" ht="14.5" x14ac:dyDescent="0.35">
      <c r="A126" s="119" t="s">
        <v>80</v>
      </c>
      <c r="B126" s="362" t="s">
        <v>367</v>
      </c>
      <c r="C126" s="370" t="s">
        <v>372</v>
      </c>
      <c r="D126" s="358" t="s">
        <v>256</v>
      </c>
      <c r="E126" s="371">
        <v>300</v>
      </c>
      <c r="F126" s="372">
        <v>180</v>
      </c>
      <c r="G126" s="125">
        <f t="shared" si="360"/>
        <v>54000</v>
      </c>
      <c r="H126" s="378">
        <v>300</v>
      </c>
      <c r="I126" s="378">
        <v>180</v>
      </c>
      <c r="J126" s="125">
        <f t="shared" si="361"/>
        <v>54000</v>
      </c>
      <c r="K126" s="123"/>
      <c r="L126" s="124"/>
      <c r="M126" s="125">
        <f t="shared" si="362"/>
        <v>0</v>
      </c>
      <c r="N126" s="123"/>
      <c r="O126" s="124"/>
      <c r="P126" s="125">
        <f t="shared" si="363"/>
        <v>0</v>
      </c>
      <c r="Q126" s="123"/>
      <c r="R126" s="124"/>
      <c r="S126" s="125">
        <f t="shared" si="364"/>
        <v>0</v>
      </c>
      <c r="T126" s="123"/>
      <c r="U126" s="124"/>
      <c r="V126" s="229">
        <f t="shared" si="365"/>
        <v>0</v>
      </c>
      <c r="W126" s="245">
        <f t="shared" si="366"/>
        <v>54000</v>
      </c>
      <c r="X126" s="127">
        <f t="shared" si="367"/>
        <v>54000</v>
      </c>
      <c r="Y126" s="127">
        <f t="shared" si="368"/>
        <v>0</v>
      </c>
      <c r="Z126" s="128">
        <f t="shared" si="369"/>
        <v>0</v>
      </c>
      <c r="AA126" s="379"/>
      <c r="AB126" s="131"/>
      <c r="AC126" s="131"/>
      <c r="AD126" s="131"/>
      <c r="AE126" s="131"/>
      <c r="AF126" s="131"/>
      <c r="AG126" s="131"/>
    </row>
    <row r="127" spans="1:33" s="347" customFormat="1" ht="50" x14ac:dyDescent="0.35">
      <c r="A127" s="119" t="s">
        <v>80</v>
      </c>
      <c r="B127" s="362" t="s">
        <v>368</v>
      </c>
      <c r="C127" s="370" t="s">
        <v>373</v>
      </c>
      <c r="D127" s="358" t="s">
        <v>256</v>
      </c>
      <c r="E127" s="371">
        <v>300</v>
      </c>
      <c r="F127" s="372">
        <v>156</v>
      </c>
      <c r="G127" s="125">
        <f t="shared" si="360"/>
        <v>46800</v>
      </c>
      <c r="H127" s="378">
        <v>300</v>
      </c>
      <c r="I127" s="378">
        <v>197.5</v>
      </c>
      <c r="J127" s="125">
        <f t="shared" si="361"/>
        <v>59250</v>
      </c>
      <c r="K127" s="123"/>
      <c r="L127" s="124"/>
      <c r="M127" s="125">
        <f t="shared" si="362"/>
        <v>0</v>
      </c>
      <c r="N127" s="123"/>
      <c r="O127" s="124"/>
      <c r="P127" s="125">
        <f t="shared" si="363"/>
        <v>0</v>
      </c>
      <c r="Q127" s="123"/>
      <c r="R127" s="124"/>
      <c r="S127" s="125">
        <f t="shared" si="364"/>
        <v>0</v>
      </c>
      <c r="T127" s="123"/>
      <c r="U127" s="124"/>
      <c r="V127" s="229">
        <f t="shared" si="365"/>
        <v>0</v>
      </c>
      <c r="W127" s="245">
        <f t="shared" si="366"/>
        <v>46800</v>
      </c>
      <c r="X127" s="127">
        <f t="shared" si="367"/>
        <v>59250</v>
      </c>
      <c r="Y127" s="127">
        <f t="shared" si="368"/>
        <v>-12450</v>
      </c>
      <c r="Z127" s="128">
        <f t="shared" si="369"/>
        <v>-0.26602564102564102</v>
      </c>
      <c r="AA127" s="379" t="s">
        <v>385</v>
      </c>
      <c r="AB127" s="131"/>
      <c r="AC127" s="131"/>
      <c r="AD127" s="131"/>
      <c r="AE127" s="131"/>
      <c r="AF127" s="131"/>
      <c r="AG127" s="131"/>
    </row>
    <row r="128" spans="1:33" s="347" customFormat="1" ht="50" x14ac:dyDescent="0.35">
      <c r="A128" s="119" t="s">
        <v>80</v>
      </c>
      <c r="B128" s="362" t="s">
        <v>369</v>
      </c>
      <c r="C128" s="370" t="s">
        <v>374</v>
      </c>
      <c r="D128" s="358" t="s">
        <v>256</v>
      </c>
      <c r="E128" s="371">
        <v>690</v>
      </c>
      <c r="F128" s="372">
        <v>120</v>
      </c>
      <c r="G128" s="125">
        <f t="shared" si="360"/>
        <v>82800</v>
      </c>
      <c r="H128" s="378">
        <v>690</v>
      </c>
      <c r="I128" s="378">
        <v>96</v>
      </c>
      <c r="J128" s="125">
        <f t="shared" si="361"/>
        <v>66240</v>
      </c>
      <c r="K128" s="123"/>
      <c r="L128" s="124"/>
      <c r="M128" s="125">
        <f t="shared" si="362"/>
        <v>0</v>
      </c>
      <c r="N128" s="123"/>
      <c r="O128" s="124"/>
      <c r="P128" s="125">
        <f t="shared" si="363"/>
        <v>0</v>
      </c>
      <c r="Q128" s="123"/>
      <c r="R128" s="124"/>
      <c r="S128" s="125">
        <f t="shared" si="364"/>
        <v>0</v>
      </c>
      <c r="T128" s="123"/>
      <c r="U128" s="124"/>
      <c r="V128" s="229">
        <f t="shared" si="365"/>
        <v>0</v>
      </c>
      <c r="W128" s="245">
        <f t="shared" si="366"/>
        <v>82800</v>
      </c>
      <c r="X128" s="127">
        <f t="shared" si="367"/>
        <v>66240</v>
      </c>
      <c r="Y128" s="127">
        <f t="shared" si="368"/>
        <v>16560</v>
      </c>
      <c r="Z128" s="128">
        <f t="shared" si="369"/>
        <v>0.2</v>
      </c>
      <c r="AA128" s="379" t="s">
        <v>380</v>
      </c>
      <c r="AB128" s="131"/>
      <c r="AC128" s="131"/>
      <c r="AD128" s="131"/>
      <c r="AE128" s="131"/>
      <c r="AF128" s="131"/>
      <c r="AG128" s="131"/>
    </row>
    <row r="129" spans="1:33" s="347" customFormat="1" ht="75" x14ac:dyDescent="0.35">
      <c r="A129" s="119" t="s">
        <v>80</v>
      </c>
      <c r="B129" s="362" t="s">
        <v>370</v>
      </c>
      <c r="C129" s="370" t="s">
        <v>375</v>
      </c>
      <c r="D129" s="358" t="s">
        <v>256</v>
      </c>
      <c r="E129" s="371">
        <v>30</v>
      </c>
      <c r="F129" s="372">
        <v>15</v>
      </c>
      <c r="G129" s="125">
        <f t="shared" ref="G129" si="370">E129*F129</f>
        <v>450</v>
      </c>
      <c r="H129" s="243"/>
      <c r="I129" s="244"/>
      <c r="J129" s="125">
        <f t="shared" ref="J129" si="371">H129*I129</f>
        <v>0</v>
      </c>
      <c r="K129" s="123"/>
      <c r="L129" s="124"/>
      <c r="M129" s="125">
        <f t="shared" ref="M129" si="372">K129*L129</f>
        <v>0</v>
      </c>
      <c r="N129" s="123"/>
      <c r="O129" s="124"/>
      <c r="P129" s="125">
        <f t="shared" ref="P129" si="373">N129*O129</f>
        <v>0</v>
      </c>
      <c r="Q129" s="123"/>
      <c r="R129" s="124"/>
      <c r="S129" s="125">
        <f t="shared" ref="S129" si="374">Q129*R129</f>
        <v>0</v>
      </c>
      <c r="T129" s="123"/>
      <c r="U129" s="124"/>
      <c r="V129" s="229">
        <f t="shared" ref="V129" si="375">T129*U129</f>
        <v>0</v>
      </c>
      <c r="W129" s="245">
        <f t="shared" ref="W129" si="376">G129+M129+S129</f>
        <v>450</v>
      </c>
      <c r="X129" s="127">
        <f t="shared" ref="X129" si="377">J129+P129+V129</f>
        <v>0</v>
      </c>
      <c r="Y129" s="127">
        <f t="shared" ref="Y129" si="378">W129-X129</f>
        <v>450</v>
      </c>
      <c r="Z129" s="128">
        <f t="shared" ref="Z129" si="379">Y129/W129</f>
        <v>1</v>
      </c>
      <c r="AA129" s="379" t="s">
        <v>386</v>
      </c>
      <c r="AB129" s="131"/>
      <c r="AC129" s="131"/>
      <c r="AD129" s="131"/>
      <c r="AE129" s="131"/>
      <c r="AF129" s="131"/>
      <c r="AG129" s="131"/>
    </row>
    <row r="130" spans="1:33" ht="30" customHeight="1" x14ac:dyDescent="0.35">
      <c r="A130" s="119" t="s">
        <v>80</v>
      </c>
      <c r="B130" s="120" t="s">
        <v>257</v>
      </c>
      <c r="C130" s="187" t="s">
        <v>258</v>
      </c>
      <c r="D130" s="122" t="s">
        <v>256</v>
      </c>
      <c r="E130" s="123"/>
      <c r="F130" s="124"/>
      <c r="G130" s="125">
        <f t="shared" si="350"/>
        <v>0</v>
      </c>
      <c r="H130" s="123"/>
      <c r="I130" s="124"/>
      <c r="J130" s="125">
        <f t="shared" si="351"/>
        <v>0</v>
      </c>
      <c r="K130" s="243"/>
      <c r="L130" s="244"/>
      <c r="M130" s="125">
        <f t="shared" si="352"/>
        <v>0</v>
      </c>
      <c r="N130" s="243"/>
      <c r="O130" s="244"/>
      <c r="P130" s="125">
        <f t="shared" si="353"/>
        <v>0</v>
      </c>
      <c r="Q130" s="243"/>
      <c r="R130" s="244"/>
      <c r="S130" s="125">
        <f t="shared" si="354"/>
        <v>0</v>
      </c>
      <c r="T130" s="243"/>
      <c r="U130" s="244"/>
      <c r="V130" s="229">
        <f t="shared" si="355"/>
        <v>0</v>
      </c>
      <c r="W130" s="245">
        <f t="shared" si="356"/>
        <v>0</v>
      </c>
      <c r="X130" s="127">
        <f t="shared" si="357"/>
        <v>0</v>
      </c>
      <c r="Y130" s="127">
        <f t="shared" si="358"/>
        <v>0</v>
      </c>
      <c r="Z130" s="128" t="e">
        <f t="shared" si="359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35">
      <c r="A131" s="119" t="s">
        <v>80</v>
      </c>
      <c r="B131" s="120" t="s">
        <v>259</v>
      </c>
      <c r="C131" s="187" t="s">
        <v>260</v>
      </c>
      <c r="D131" s="122" t="s">
        <v>256</v>
      </c>
      <c r="E131" s="123"/>
      <c r="F131" s="124"/>
      <c r="G131" s="125">
        <f t="shared" si="350"/>
        <v>0</v>
      </c>
      <c r="H131" s="123"/>
      <c r="I131" s="124"/>
      <c r="J131" s="125">
        <f t="shared" si="351"/>
        <v>0</v>
      </c>
      <c r="K131" s="123"/>
      <c r="L131" s="124"/>
      <c r="M131" s="125">
        <f t="shared" si="352"/>
        <v>0</v>
      </c>
      <c r="N131" s="123"/>
      <c r="O131" s="124"/>
      <c r="P131" s="125">
        <f t="shared" si="353"/>
        <v>0</v>
      </c>
      <c r="Q131" s="123"/>
      <c r="R131" s="124"/>
      <c r="S131" s="125">
        <f t="shared" si="354"/>
        <v>0</v>
      </c>
      <c r="T131" s="123"/>
      <c r="U131" s="124"/>
      <c r="V131" s="229">
        <f t="shared" si="355"/>
        <v>0</v>
      </c>
      <c r="W131" s="234">
        <f t="shared" si="356"/>
        <v>0</v>
      </c>
      <c r="X131" s="127">
        <f t="shared" si="357"/>
        <v>0</v>
      </c>
      <c r="Y131" s="127">
        <f t="shared" si="358"/>
        <v>0</v>
      </c>
      <c r="Z131" s="128" t="e">
        <f t="shared" si="359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5">
      <c r="A132" s="132" t="s">
        <v>80</v>
      </c>
      <c r="B132" s="154" t="s">
        <v>261</v>
      </c>
      <c r="C132" s="164" t="s">
        <v>262</v>
      </c>
      <c r="D132" s="134"/>
      <c r="E132" s="135"/>
      <c r="F132" s="136">
        <v>0.22</v>
      </c>
      <c r="G132" s="137">
        <f t="shared" si="350"/>
        <v>0</v>
      </c>
      <c r="H132" s="135"/>
      <c r="I132" s="136">
        <v>0.22</v>
      </c>
      <c r="J132" s="137">
        <f t="shared" si="351"/>
        <v>0</v>
      </c>
      <c r="K132" s="135"/>
      <c r="L132" s="136">
        <v>0.22</v>
      </c>
      <c r="M132" s="137">
        <f t="shared" si="352"/>
        <v>0</v>
      </c>
      <c r="N132" s="135"/>
      <c r="O132" s="136">
        <v>0.22</v>
      </c>
      <c r="P132" s="137">
        <f t="shared" si="353"/>
        <v>0</v>
      </c>
      <c r="Q132" s="135"/>
      <c r="R132" s="136">
        <v>0.22</v>
      </c>
      <c r="S132" s="137">
        <f t="shared" si="354"/>
        <v>0</v>
      </c>
      <c r="T132" s="135"/>
      <c r="U132" s="136">
        <v>0.22</v>
      </c>
      <c r="V132" s="236">
        <f t="shared" si="355"/>
        <v>0</v>
      </c>
      <c r="W132" s="237">
        <f t="shared" si="356"/>
        <v>0</v>
      </c>
      <c r="X132" s="238">
        <f t="shared" si="357"/>
        <v>0</v>
      </c>
      <c r="Y132" s="238">
        <f t="shared" si="358"/>
        <v>0</v>
      </c>
      <c r="Z132" s="239" t="e">
        <f t="shared" si="359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x14ac:dyDescent="0.35">
      <c r="A133" s="166" t="s">
        <v>263</v>
      </c>
      <c r="B133" s="246"/>
      <c r="C133" s="168"/>
      <c r="D133" s="169"/>
      <c r="E133" s="173">
        <f>SUM(E122:E131)</f>
        <v>2453</v>
      </c>
      <c r="F133" s="189"/>
      <c r="G133" s="173">
        <f>SUM(G122:G132)</f>
        <v>283710</v>
      </c>
      <c r="H133" s="173">
        <f>SUM(H122:H131)</f>
        <v>2366</v>
      </c>
      <c r="I133" s="189"/>
      <c r="J133" s="173">
        <f>SUM(J122:J132)</f>
        <v>276160.00011999998</v>
      </c>
      <c r="K133" s="173">
        <f>SUM(K122:K131)</f>
        <v>0</v>
      </c>
      <c r="L133" s="189"/>
      <c r="M133" s="173">
        <f>SUM(M122:M132)</f>
        <v>0</v>
      </c>
      <c r="N133" s="173">
        <f>SUM(N122:N131)</f>
        <v>0</v>
      </c>
      <c r="O133" s="189"/>
      <c r="P133" s="173">
        <f>SUM(P122:P132)</f>
        <v>0</v>
      </c>
      <c r="Q133" s="173">
        <f>SUM(Q122:Q131)</f>
        <v>0</v>
      </c>
      <c r="R133" s="189"/>
      <c r="S133" s="173">
        <f>SUM(S122:S132)</f>
        <v>0</v>
      </c>
      <c r="T133" s="173">
        <f>SUM(T122:T131)</f>
        <v>0</v>
      </c>
      <c r="U133" s="189"/>
      <c r="V133" s="247">
        <f t="shared" ref="V133:X133" si="380">SUM(V122:V132)</f>
        <v>0</v>
      </c>
      <c r="W133" s="224">
        <f t="shared" si="380"/>
        <v>283710</v>
      </c>
      <c r="X133" s="225">
        <f t="shared" si="380"/>
        <v>276160.00011999998</v>
      </c>
      <c r="Y133" s="225">
        <f t="shared" si="358"/>
        <v>7549.9998800000176</v>
      </c>
      <c r="Z133" s="225">
        <f t="shared" si="359"/>
        <v>2.6611680518839723E-2</v>
      </c>
      <c r="AA133" s="226"/>
      <c r="AB133" s="7"/>
      <c r="AC133" s="7"/>
      <c r="AD133" s="7"/>
      <c r="AE133" s="7"/>
      <c r="AF133" s="7"/>
      <c r="AG133" s="7"/>
    </row>
    <row r="134" spans="1:33" ht="30" customHeight="1" x14ac:dyDescent="0.35">
      <c r="A134" s="178" t="s">
        <v>75</v>
      </c>
      <c r="B134" s="179">
        <v>9</v>
      </c>
      <c r="C134" s="180" t="s">
        <v>264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48"/>
      <c r="X134" s="248"/>
      <c r="Y134" s="210"/>
      <c r="Z134" s="248"/>
      <c r="AA134" s="249"/>
      <c r="AB134" s="7"/>
      <c r="AC134" s="7"/>
      <c r="AD134" s="7"/>
      <c r="AE134" s="7"/>
      <c r="AF134" s="7"/>
      <c r="AG134" s="7"/>
    </row>
    <row r="135" spans="1:33" ht="30" customHeight="1" x14ac:dyDescent="0.35">
      <c r="A135" s="250" t="s">
        <v>80</v>
      </c>
      <c r="B135" s="251">
        <v>43839</v>
      </c>
      <c r="C135" s="252" t="s">
        <v>265</v>
      </c>
      <c r="D135" s="253"/>
      <c r="E135" s="254"/>
      <c r="F135" s="255"/>
      <c r="G135" s="256">
        <f t="shared" ref="G135:G140" si="381">E135*F135</f>
        <v>0</v>
      </c>
      <c r="H135" s="254"/>
      <c r="I135" s="255"/>
      <c r="J135" s="256">
        <f t="shared" ref="J135:J140" si="382">H135*I135</f>
        <v>0</v>
      </c>
      <c r="K135" s="257"/>
      <c r="L135" s="255"/>
      <c r="M135" s="256">
        <f t="shared" ref="M135:M140" si="383">K135*L135</f>
        <v>0</v>
      </c>
      <c r="N135" s="257"/>
      <c r="O135" s="255"/>
      <c r="P135" s="256">
        <f t="shared" ref="P135:P140" si="384">N135*O135</f>
        <v>0</v>
      </c>
      <c r="Q135" s="257"/>
      <c r="R135" s="255"/>
      <c r="S135" s="256">
        <f t="shared" ref="S135:S140" si="385">Q135*R135</f>
        <v>0</v>
      </c>
      <c r="T135" s="257"/>
      <c r="U135" s="255"/>
      <c r="V135" s="256">
        <f t="shared" ref="V135:V140" si="386">T135*U135</f>
        <v>0</v>
      </c>
      <c r="W135" s="231">
        <f t="shared" ref="W135:W140" si="387">G135+M135+S135</f>
        <v>0</v>
      </c>
      <c r="X135" s="127">
        <f t="shared" ref="X135:X140" si="388">J135+P135+V135</f>
        <v>0</v>
      </c>
      <c r="Y135" s="127">
        <f t="shared" ref="Y135:Y141" si="389">W135-X135</f>
        <v>0</v>
      </c>
      <c r="Z135" s="128" t="e">
        <f t="shared" ref="Z135:Z141" si="390">Y135/W135</f>
        <v>#DIV/0!</v>
      </c>
      <c r="AA135" s="233"/>
      <c r="AB135" s="130"/>
      <c r="AC135" s="131"/>
      <c r="AD135" s="131"/>
      <c r="AE135" s="131"/>
      <c r="AF135" s="131"/>
      <c r="AG135" s="131"/>
    </row>
    <row r="136" spans="1:33" ht="30" customHeight="1" x14ac:dyDescent="0.35">
      <c r="A136" s="119" t="s">
        <v>80</v>
      </c>
      <c r="B136" s="258">
        <v>43870</v>
      </c>
      <c r="C136" s="187" t="s">
        <v>266</v>
      </c>
      <c r="D136" s="259"/>
      <c r="E136" s="260"/>
      <c r="F136" s="124"/>
      <c r="G136" s="125">
        <f t="shared" si="381"/>
        <v>0</v>
      </c>
      <c r="H136" s="260"/>
      <c r="I136" s="124"/>
      <c r="J136" s="125">
        <f t="shared" si="382"/>
        <v>0</v>
      </c>
      <c r="K136" s="123"/>
      <c r="L136" s="124"/>
      <c r="M136" s="125">
        <f t="shared" si="383"/>
        <v>0</v>
      </c>
      <c r="N136" s="123"/>
      <c r="O136" s="124"/>
      <c r="P136" s="125">
        <f t="shared" si="384"/>
        <v>0</v>
      </c>
      <c r="Q136" s="123"/>
      <c r="R136" s="124"/>
      <c r="S136" s="125">
        <f t="shared" si="385"/>
        <v>0</v>
      </c>
      <c r="T136" s="123"/>
      <c r="U136" s="124"/>
      <c r="V136" s="125">
        <f t="shared" si="386"/>
        <v>0</v>
      </c>
      <c r="W136" s="126">
        <f t="shared" si="387"/>
        <v>0</v>
      </c>
      <c r="X136" s="127">
        <f t="shared" si="388"/>
        <v>0</v>
      </c>
      <c r="Y136" s="127">
        <f t="shared" si="389"/>
        <v>0</v>
      </c>
      <c r="Z136" s="128" t="e">
        <f t="shared" si="390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5">
      <c r="A137" s="119" t="s">
        <v>80</v>
      </c>
      <c r="B137" s="258">
        <v>43899</v>
      </c>
      <c r="C137" s="373" t="s">
        <v>376</v>
      </c>
      <c r="D137" s="374" t="s">
        <v>115</v>
      </c>
      <c r="E137" s="375">
        <v>2</v>
      </c>
      <c r="F137" s="360">
        <v>22000</v>
      </c>
      <c r="G137" s="125">
        <f t="shared" si="381"/>
        <v>44000</v>
      </c>
      <c r="H137" s="375">
        <v>2</v>
      </c>
      <c r="I137" s="360">
        <v>22000</v>
      </c>
      <c r="J137" s="125">
        <f t="shared" si="382"/>
        <v>44000</v>
      </c>
      <c r="K137" s="123"/>
      <c r="L137" s="124"/>
      <c r="M137" s="125">
        <f t="shared" si="383"/>
        <v>0</v>
      </c>
      <c r="N137" s="123"/>
      <c r="O137" s="124"/>
      <c r="P137" s="125">
        <f t="shared" si="384"/>
        <v>0</v>
      </c>
      <c r="Q137" s="123"/>
      <c r="R137" s="124"/>
      <c r="S137" s="125">
        <f t="shared" si="385"/>
        <v>0</v>
      </c>
      <c r="T137" s="123"/>
      <c r="U137" s="124"/>
      <c r="V137" s="125">
        <f t="shared" si="386"/>
        <v>0</v>
      </c>
      <c r="W137" s="126">
        <f t="shared" si="387"/>
        <v>44000</v>
      </c>
      <c r="X137" s="127">
        <f t="shared" si="388"/>
        <v>44000</v>
      </c>
      <c r="Y137" s="127">
        <f t="shared" si="389"/>
        <v>0</v>
      </c>
      <c r="Z137" s="128">
        <f t="shared" si="390"/>
        <v>0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5">
      <c r="A138" s="119" t="s">
        <v>80</v>
      </c>
      <c r="B138" s="258">
        <v>43930</v>
      </c>
      <c r="C138" s="187" t="s">
        <v>267</v>
      </c>
      <c r="D138" s="259"/>
      <c r="E138" s="260"/>
      <c r="F138" s="124"/>
      <c r="G138" s="125">
        <f t="shared" si="381"/>
        <v>0</v>
      </c>
      <c r="H138" s="260"/>
      <c r="I138" s="124"/>
      <c r="J138" s="125">
        <f t="shared" si="382"/>
        <v>0</v>
      </c>
      <c r="K138" s="123"/>
      <c r="L138" s="124"/>
      <c r="M138" s="125">
        <f t="shared" si="383"/>
        <v>0</v>
      </c>
      <c r="N138" s="123"/>
      <c r="O138" s="124"/>
      <c r="P138" s="125">
        <f t="shared" si="384"/>
        <v>0</v>
      </c>
      <c r="Q138" s="123"/>
      <c r="R138" s="124"/>
      <c r="S138" s="125">
        <f t="shared" si="385"/>
        <v>0</v>
      </c>
      <c r="T138" s="123"/>
      <c r="U138" s="124"/>
      <c r="V138" s="125">
        <f t="shared" si="386"/>
        <v>0</v>
      </c>
      <c r="W138" s="126">
        <f t="shared" si="387"/>
        <v>0</v>
      </c>
      <c r="X138" s="127">
        <f t="shared" si="388"/>
        <v>0</v>
      </c>
      <c r="Y138" s="127">
        <f t="shared" si="389"/>
        <v>0</v>
      </c>
      <c r="Z138" s="128" t="e">
        <f t="shared" si="39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5">
      <c r="A139" s="132" t="s">
        <v>80</v>
      </c>
      <c r="B139" s="258">
        <v>43960</v>
      </c>
      <c r="C139" s="163" t="s">
        <v>268</v>
      </c>
      <c r="D139" s="261"/>
      <c r="E139" s="262"/>
      <c r="F139" s="136"/>
      <c r="G139" s="137">
        <f t="shared" si="381"/>
        <v>0</v>
      </c>
      <c r="H139" s="262"/>
      <c r="I139" s="136"/>
      <c r="J139" s="137">
        <f t="shared" si="382"/>
        <v>0</v>
      </c>
      <c r="K139" s="135"/>
      <c r="L139" s="136"/>
      <c r="M139" s="137">
        <f t="shared" si="383"/>
        <v>0</v>
      </c>
      <c r="N139" s="135"/>
      <c r="O139" s="136"/>
      <c r="P139" s="137">
        <f t="shared" si="384"/>
        <v>0</v>
      </c>
      <c r="Q139" s="135"/>
      <c r="R139" s="136"/>
      <c r="S139" s="137">
        <f t="shared" si="385"/>
        <v>0</v>
      </c>
      <c r="T139" s="135"/>
      <c r="U139" s="136"/>
      <c r="V139" s="137">
        <f t="shared" si="386"/>
        <v>0</v>
      </c>
      <c r="W139" s="138">
        <f t="shared" si="387"/>
        <v>0</v>
      </c>
      <c r="X139" s="127">
        <f t="shared" si="388"/>
        <v>0</v>
      </c>
      <c r="Y139" s="127">
        <f t="shared" si="389"/>
        <v>0</v>
      </c>
      <c r="Z139" s="128" t="e">
        <f t="shared" si="390"/>
        <v>#DIV/0!</v>
      </c>
      <c r="AA139" s="139"/>
      <c r="AB139" s="131"/>
      <c r="AC139" s="131"/>
      <c r="AD139" s="131"/>
      <c r="AE139" s="131"/>
      <c r="AF139" s="131"/>
      <c r="AG139" s="131"/>
    </row>
    <row r="140" spans="1:33" ht="30" customHeight="1" x14ac:dyDescent="0.35">
      <c r="A140" s="132" t="s">
        <v>80</v>
      </c>
      <c r="B140" s="258">
        <v>43991</v>
      </c>
      <c r="C140" s="235" t="s">
        <v>269</v>
      </c>
      <c r="D140" s="148"/>
      <c r="E140" s="135"/>
      <c r="F140" s="136">
        <v>0.22</v>
      </c>
      <c r="G140" s="137">
        <f t="shared" si="381"/>
        <v>0</v>
      </c>
      <c r="H140" s="135"/>
      <c r="I140" s="136">
        <v>0.22</v>
      </c>
      <c r="J140" s="137">
        <f t="shared" si="382"/>
        <v>0</v>
      </c>
      <c r="K140" s="135"/>
      <c r="L140" s="136">
        <v>0.22</v>
      </c>
      <c r="M140" s="137">
        <f t="shared" si="383"/>
        <v>0</v>
      </c>
      <c r="N140" s="135"/>
      <c r="O140" s="136">
        <v>0.22</v>
      </c>
      <c r="P140" s="137">
        <f t="shared" si="384"/>
        <v>0</v>
      </c>
      <c r="Q140" s="135"/>
      <c r="R140" s="136">
        <v>0.22</v>
      </c>
      <c r="S140" s="137">
        <f t="shared" si="385"/>
        <v>0</v>
      </c>
      <c r="T140" s="135"/>
      <c r="U140" s="136">
        <v>0.22</v>
      </c>
      <c r="V140" s="137">
        <f t="shared" si="386"/>
        <v>0</v>
      </c>
      <c r="W140" s="138">
        <f t="shared" si="387"/>
        <v>0</v>
      </c>
      <c r="X140" s="165">
        <f t="shared" si="388"/>
        <v>0</v>
      </c>
      <c r="Y140" s="165">
        <f t="shared" si="389"/>
        <v>0</v>
      </c>
      <c r="Z140" s="223" t="e">
        <f t="shared" si="390"/>
        <v>#DIV/0!</v>
      </c>
      <c r="AA140" s="139"/>
      <c r="AB140" s="7"/>
      <c r="AC140" s="7"/>
      <c r="AD140" s="7"/>
      <c r="AE140" s="7"/>
      <c r="AF140" s="7"/>
      <c r="AG140" s="7"/>
    </row>
    <row r="141" spans="1:33" ht="30" customHeight="1" x14ac:dyDescent="0.35">
      <c r="A141" s="166" t="s">
        <v>270</v>
      </c>
      <c r="B141" s="167"/>
      <c r="C141" s="168"/>
      <c r="D141" s="169"/>
      <c r="E141" s="173">
        <f>SUM(E135:E139)</f>
        <v>2</v>
      </c>
      <c r="F141" s="189"/>
      <c r="G141" s="172">
        <f>SUM(G135:G140)</f>
        <v>44000</v>
      </c>
      <c r="H141" s="173">
        <f>SUM(H135:H139)</f>
        <v>2</v>
      </c>
      <c r="I141" s="189"/>
      <c r="J141" s="172">
        <f>SUM(J135:J140)</f>
        <v>44000</v>
      </c>
      <c r="K141" s="190">
        <f>SUM(K135:K139)</f>
        <v>0</v>
      </c>
      <c r="L141" s="189"/>
      <c r="M141" s="172">
        <f>SUM(M135:M140)</f>
        <v>0</v>
      </c>
      <c r="N141" s="190">
        <f>SUM(N135:N139)</f>
        <v>0</v>
      </c>
      <c r="O141" s="189"/>
      <c r="P141" s="172">
        <f>SUM(P135:P140)</f>
        <v>0</v>
      </c>
      <c r="Q141" s="190">
        <f>SUM(Q135:Q139)</f>
        <v>0</v>
      </c>
      <c r="R141" s="189"/>
      <c r="S141" s="172">
        <f>SUM(S135:S140)</f>
        <v>0</v>
      </c>
      <c r="T141" s="190">
        <f>SUM(T135:T139)</f>
        <v>0</v>
      </c>
      <c r="U141" s="189"/>
      <c r="V141" s="174">
        <f t="shared" ref="V141:X141" si="391">SUM(V135:V140)</f>
        <v>0</v>
      </c>
      <c r="W141" s="224">
        <f t="shared" si="391"/>
        <v>44000</v>
      </c>
      <c r="X141" s="225">
        <f t="shared" si="391"/>
        <v>44000</v>
      </c>
      <c r="Y141" s="225">
        <f t="shared" si="389"/>
        <v>0</v>
      </c>
      <c r="Z141" s="225">
        <f t="shared" si="390"/>
        <v>0</v>
      </c>
      <c r="AA141" s="226"/>
      <c r="AB141" s="7"/>
      <c r="AC141" s="7"/>
      <c r="AD141" s="7"/>
      <c r="AE141" s="7"/>
      <c r="AF141" s="7"/>
      <c r="AG141" s="7"/>
    </row>
    <row r="142" spans="1:33" ht="30" customHeight="1" x14ac:dyDescent="0.35">
      <c r="A142" s="178" t="s">
        <v>75</v>
      </c>
      <c r="B142" s="208">
        <v>10</v>
      </c>
      <c r="C142" s="263" t="s">
        <v>271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27"/>
      <c r="X142" s="227"/>
      <c r="Y142" s="182"/>
      <c r="Z142" s="227"/>
      <c r="AA142" s="228"/>
      <c r="AB142" s="7"/>
      <c r="AC142" s="7"/>
      <c r="AD142" s="7"/>
      <c r="AE142" s="7"/>
      <c r="AF142" s="7"/>
      <c r="AG142" s="7"/>
    </row>
    <row r="143" spans="1:33" ht="30" customHeight="1" x14ac:dyDescent="0.35">
      <c r="A143" s="119" t="s">
        <v>80</v>
      </c>
      <c r="B143" s="258">
        <v>43840</v>
      </c>
      <c r="C143" s="264" t="s">
        <v>272</v>
      </c>
      <c r="D143" s="253"/>
      <c r="E143" s="265"/>
      <c r="F143" s="160"/>
      <c r="G143" s="161">
        <f t="shared" ref="G143:G147" si="392">E143*F143</f>
        <v>0</v>
      </c>
      <c r="H143" s="265"/>
      <c r="I143" s="160"/>
      <c r="J143" s="161">
        <f t="shared" ref="J143:J147" si="393">H143*I143</f>
        <v>0</v>
      </c>
      <c r="K143" s="159"/>
      <c r="L143" s="160"/>
      <c r="M143" s="161">
        <f t="shared" ref="M143:M147" si="394">K143*L143</f>
        <v>0</v>
      </c>
      <c r="N143" s="159"/>
      <c r="O143" s="160"/>
      <c r="P143" s="161">
        <f t="shared" ref="P143:P147" si="395">N143*O143</f>
        <v>0</v>
      </c>
      <c r="Q143" s="159"/>
      <c r="R143" s="160"/>
      <c r="S143" s="161">
        <f t="shared" ref="S143:S147" si="396">Q143*R143</f>
        <v>0</v>
      </c>
      <c r="T143" s="159"/>
      <c r="U143" s="160"/>
      <c r="V143" s="266">
        <f t="shared" ref="V143:V147" si="397">T143*U143</f>
        <v>0</v>
      </c>
      <c r="W143" s="267">
        <f t="shared" ref="W143:W147" si="398">G143+M143+S143</f>
        <v>0</v>
      </c>
      <c r="X143" s="231">
        <f t="shared" ref="X143:X147" si="399">J143+P143+V143</f>
        <v>0</v>
      </c>
      <c r="Y143" s="231">
        <f t="shared" ref="Y143:Y148" si="400">W143-X143</f>
        <v>0</v>
      </c>
      <c r="Z143" s="232" t="e">
        <f t="shared" ref="Z143:Z148" si="401">Y143/W143</f>
        <v>#DIV/0!</v>
      </c>
      <c r="AA143" s="268"/>
      <c r="AB143" s="131"/>
      <c r="AC143" s="131"/>
      <c r="AD143" s="131"/>
      <c r="AE143" s="131"/>
      <c r="AF143" s="131"/>
      <c r="AG143" s="131"/>
    </row>
    <row r="144" spans="1:33" ht="30" customHeight="1" x14ac:dyDescent="0.35">
      <c r="A144" s="119" t="s">
        <v>80</v>
      </c>
      <c r="B144" s="258">
        <v>43871</v>
      </c>
      <c r="C144" s="264" t="s">
        <v>272</v>
      </c>
      <c r="D144" s="259"/>
      <c r="E144" s="260"/>
      <c r="F144" s="124"/>
      <c r="G144" s="125">
        <f t="shared" si="392"/>
        <v>0</v>
      </c>
      <c r="H144" s="260"/>
      <c r="I144" s="124"/>
      <c r="J144" s="125">
        <f t="shared" si="393"/>
        <v>0</v>
      </c>
      <c r="K144" s="123"/>
      <c r="L144" s="124"/>
      <c r="M144" s="125">
        <f t="shared" si="394"/>
        <v>0</v>
      </c>
      <c r="N144" s="123"/>
      <c r="O144" s="124"/>
      <c r="P144" s="125">
        <f t="shared" si="395"/>
        <v>0</v>
      </c>
      <c r="Q144" s="123"/>
      <c r="R144" s="124"/>
      <c r="S144" s="125">
        <f t="shared" si="396"/>
        <v>0</v>
      </c>
      <c r="T144" s="123"/>
      <c r="U144" s="124"/>
      <c r="V144" s="229">
        <f t="shared" si="397"/>
        <v>0</v>
      </c>
      <c r="W144" s="234">
        <f t="shared" si="398"/>
        <v>0</v>
      </c>
      <c r="X144" s="127">
        <f t="shared" si="399"/>
        <v>0</v>
      </c>
      <c r="Y144" s="127">
        <f t="shared" si="400"/>
        <v>0</v>
      </c>
      <c r="Z144" s="128" t="e">
        <f t="shared" si="401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5">
      <c r="A145" s="119" t="s">
        <v>80</v>
      </c>
      <c r="B145" s="258">
        <v>43900</v>
      </c>
      <c r="C145" s="264" t="s">
        <v>272</v>
      </c>
      <c r="D145" s="259"/>
      <c r="E145" s="260"/>
      <c r="F145" s="124"/>
      <c r="G145" s="125">
        <f t="shared" si="392"/>
        <v>0</v>
      </c>
      <c r="H145" s="260"/>
      <c r="I145" s="124"/>
      <c r="J145" s="125">
        <f t="shared" si="393"/>
        <v>0</v>
      </c>
      <c r="K145" s="123"/>
      <c r="L145" s="124"/>
      <c r="M145" s="125">
        <f t="shared" si="394"/>
        <v>0</v>
      </c>
      <c r="N145" s="123"/>
      <c r="O145" s="124"/>
      <c r="P145" s="125">
        <f t="shared" si="395"/>
        <v>0</v>
      </c>
      <c r="Q145" s="123"/>
      <c r="R145" s="124"/>
      <c r="S145" s="125">
        <f t="shared" si="396"/>
        <v>0</v>
      </c>
      <c r="T145" s="123"/>
      <c r="U145" s="124"/>
      <c r="V145" s="229">
        <f t="shared" si="397"/>
        <v>0</v>
      </c>
      <c r="W145" s="234">
        <f t="shared" si="398"/>
        <v>0</v>
      </c>
      <c r="X145" s="127">
        <f t="shared" si="399"/>
        <v>0</v>
      </c>
      <c r="Y145" s="127">
        <f t="shared" si="400"/>
        <v>0</v>
      </c>
      <c r="Z145" s="128" t="e">
        <f t="shared" si="401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35">
      <c r="A146" s="132" t="s">
        <v>80</v>
      </c>
      <c r="B146" s="269">
        <v>43931</v>
      </c>
      <c r="C146" s="163" t="s">
        <v>273</v>
      </c>
      <c r="D146" s="261" t="s">
        <v>83</v>
      </c>
      <c r="E146" s="262"/>
      <c r="F146" s="136"/>
      <c r="G146" s="125">
        <f t="shared" si="392"/>
        <v>0</v>
      </c>
      <c r="H146" s="262"/>
      <c r="I146" s="136"/>
      <c r="J146" s="125">
        <f t="shared" si="393"/>
        <v>0</v>
      </c>
      <c r="K146" s="135"/>
      <c r="L146" s="136"/>
      <c r="M146" s="137">
        <f t="shared" si="394"/>
        <v>0</v>
      </c>
      <c r="N146" s="135"/>
      <c r="O146" s="136"/>
      <c r="P146" s="137">
        <f t="shared" si="395"/>
        <v>0</v>
      </c>
      <c r="Q146" s="135"/>
      <c r="R146" s="136"/>
      <c r="S146" s="137">
        <f t="shared" si="396"/>
        <v>0</v>
      </c>
      <c r="T146" s="135"/>
      <c r="U146" s="136"/>
      <c r="V146" s="236">
        <f t="shared" si="397"/>
        <v>0</v>
      </c>
      <c r="W146" s="270">
        <f t="shared" si="398"/>
        <v>0</v>
      </c>
      <c r="X146" s="127">
        <f t="shared" si="399"/>
        <v>0</v>
      </c>
      <c r="Y146" s="127">
        <f t="shared" si="400"/>
        <v>0</v>
      </c>
      <c r="Z146" s="128" t="e">
        <f t="shared" si="401"/>
        <v>#DIV/0!</v>
      </c>
      <c r="AA146" s="220"/>
      <c r="AB146" s="131"/>
      <c r="AC146" s="131"/>
      <c r="AD146" s="131"/>
      <c r="AE146" s="131"/>
      <c r="AF146" s="131"/>
      <c r="AG146" s="131"/>
    </row>
    <row r="147" spans="1:33" ht="30" customHeight="1" x14ac:dyDescent="0.35">
      <c r="A147" s="132" t="s">
        <v>80</v>
      </c>
      <c r="B147" s="271">
        <v>43961</v>
      </c>
      <c r="C147" s="235" t="s">
        <v>274</v>
      </c>
      <c r="D147" s="272"/>
      <c r="E147" s="135"/>
      <c r="F147" s="136">
        <v>0.22</v>
      </c>
      <c r="G147" s="137">
        <f t="shared" si="392"/>
        <v>0</v>
      </c>
      <c r="H147" s="135"/>
      <c r="I147" s="136">
        <v>0.22</v>
      </c>
      <c r="J147" s="137">
        <f t="shared" si="393"/>
        <v>0</v>
      </c>
      <c r="K147" s="135"/>
      <c r="L147" s="136">
        <v>0.22</v>
      </c>
      <c r="M147" s="137">
        <f t="shared" si="394"/>
        <v>0</v>
      </c>
      <c r="N147" s="135"/>
      <c r="O147" s="136">
        <v>0.22</v>
      </c>
      <c r="P147" s="137">
        <f t="shared" si="395"/>
        <v>0</v>
      </c>
      <c r="Q147" s="135"/>
      <c r="R147" s="136">
        <v>0.22</v>
      </c>
      <c r="S147" s="137">
        <f t="shared" si="396"/>
        <v>0</v>
      </c>
      <c r="T147" s="135"/>
      <c r="U147" s="136">
        <v>0.22</v>
      </c>
      <c r="V147" s="236">
        <f t="shared" si="397"/>
        <v>0</v>
      </c>
      <c r="W147" s="237">
        <f t="shared" si="398"/>
        <v>0</v>
      </c>
      <c r="X147" s="238">
        <f t="shared" si="399"/>
        <v>0</v>
      </c>
      <c r="Y147" s="238">
        <f t="shared" si="400"/>
        <v>0</v>
      </c>
      <c r="Z147" s="239" t="e">
        <f t="shared" si="401"/>
        <v>#DIV/0!</v>
      </c>
      <c r="AA147" s="273"/>
      <c r="AB147" s="7"/>
      <c r="AC147" s="7"/>
      <c r="AD147" s="7"/>
      <c r="AE147" s="7"/>
      <c r="AF147" s="7"/>
      <c r="AG147" s="7"/>
    </row>
    <row r="148" spans="1:33" ht="30" customHeight="1" x14ac:dyDescent="0.35">
      <c r="A148" s="166" t="s">
        <v>275</v>
      </c>
      <c r="B148" s="167"/>
      <c r="C148" s="168"/>
      <c r="D148" s="169"/>
      <c r="E148" s="173">
        <f>SUM(E143:E146)</f>
        <v>0</v>
      </c>
      <c r="F148" s="189"/>
      <c r="G148" s="172">
        <f>SUM(G143:G147)</f>
        <v>0</v>
      </c>
      <c r="H148" s="173">
        <f>SUM(H143:H146)</f>
        <v>0</v>
      </c>
      <c r="I148" s="189"/>
      <c r="J148" s="172">
        <f>SUM(J143:J147)</f>
        <v>0</v>
      </c>
      <c r="K148" s="190">
        <f>SUM(K143:K146)</f>
        <v>0</v>
      </c>
      <c r="L148" s="189"/>
      <c r="M148" s="172">
        <f>SUM(M143:M147)</f>
        <v>0</v>
      </c>
      <c r="N148" s="190">
        <f>SUM(N143:N146)</f>
        <v>0</v>
      </c>
      <c r="O148" s="189"/>
      <c r="P148" s="172">
        <f>SUM(P143:P147)</f>
        <v>0</v>
      </c>
      <c r="Q148" s="190">
        <f>SUM(Q143:Q146)</f>
        <v>0</v>
      </c>
      <c r="R148" s="189"/>
      <c r="S148" s="172">
        <f>SUM(S143:S147)</f>
        <v>0</v>
      </c>
      <c r="T148" s="190">
        <f>SUM(T143:T146)</f>
        <v>0</v>
      </c>
      <c r="U148" s="189"/>
      <c r="V148" s="174">
        <f t="shared" ref="V148:X148" si="402">SUM(V143:V147)</f>
        <v>0</v>
      </c>
      <c r="W148" s="224">
        <f t="shared" si="402"/>
        <v>0</v>
      </c>
      <c r="X148" s="225">
        <f t="shared" si="402"/>
        <v>0</v>
      </c>
      <c r="Y148" s="225">
        <f t="shared" si="400"/>
        <v>0</v>
      </c>
      <c r="Z148" s="225" t="e">
        <f t="shared" si="401"/>
        <v>#DIV/0!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35">
      <c r="A149" s="178" t="s">
        <v>75</v>
      </c>
      <c r="B149" s="208">
        <v>11</v>
      </c>
      <c r="C149" s="180" t="s">
        <v>276</v>
      </c>
      <c r="D149" s="181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35">
      <c r="A150" s="274" t="s">
        <v>80</v>
      </c>
      <c r="B150" s="258">
        <v>43841</v>
      </c>
      <c r="C150" s="264" t="s">
        <v>277</v>
      </c>
      <c r="D150" s="158" t="s">
        <v>115</v>
      </c>
      <c r="E150" s="159"/>
      <c r="F150" s="160"/>
      <c r="G150" s="161">
        <f t="shared" ref="G150:G151" si="403">E150*F150</f>
        <v>0</v>
      </c>
      <c r="H150" s="159"/>
      <c r="I150" s="160"/>
      <c r="J150" s="161">
        <f t="shared" ref="J150:J151" si="404">H150*I150</f>
        <v>0</v>
      </c>
      <c r="K150" s="159"/>
      <c r="L150" s="160"/>
      <c r="M150" s="161">
        <f t="shared" ref="M150:M151" si="405">K150*L150</f>
        <v>0</v>
      </c>
      <c r="N150" s="159"/>
      <c r="O150" s="160"/>
      <c r="P150" s="161">
        <f t="shared" ref="P150:P151" si="406">N150*O150</f>
        <v>0</v>
      </c>
      <c r="Q150" s="159"/>
      <c r="R150" s="160"/>
      <c r="S150" s="161">
        <f t="shared" ref="S150:S151" si="407">Q150*R150</f>
        <v>0</v>
      </c>
      <c r="T150" s="159"/>
      <c r="U150" s="160"/>
      <c r="V150" s="266">
        <f t="shared" ref="V150:V151" si="408">T150*U150</f>
        <v>0</v>
      </c>
      <c r="W150" s="267">
        <f t="shared" ref="W150:W151" si="409">G150+M150+S150</f>
        <v>0</v>
      </c>
      <c r="X150" s="231">
        <f t="shared" ref="X150:X151" si="410">J150+P150+V150</f>
        <v>0</v>
      </c>
      <c r="Y150" s="231">
        <f t="shared" ref="Y150:Y152" si="411">W150-X150</f>
        <v>0</v>
      </c>
      <c r="Z150" s="232" t="e">
        <f t="shared" ref="Z150:Z152" si="412">Y150/W150</f>
        <v>#DIV/0!</v>
      </c>
      <c r="AA150" s="268"/>
      <c r="AB150" s="131"/>
      <c r="AC150" s="131"/>
      <c r="AD150" s="131"/>
      <c r="AE150" s="131"/>
      <c r="AF150" s="131"/>
      <c r="AG150" s="131"/>
    </row>
    <row r="151" spans="1:33" ht="30" customHeight="1" x14ac:dyDescent="0.35">
      <c r="A151" s="275" t="s">
        <v>80</v>
      </c>
      <c r="B151" s="258">
        <v>43872</v>
      </c>
      <c r="C151" s="163" t="s">
        <v>277</v>
      </c>
      <c r="D151" s="134" t="s">
        <v>115</v>
      </c>
      <c r="E151" s="135"/>
      <c r="F151" s="136"/>
      <c r="G151" s="125">
        <f t="shared" si="403"/>
        <v>0</v>
      </c>
      <c r="H151" s="135"/>
      <c r="I151" s="136"/>
      <c r="J151" s="125">
        <f t="shared" si="404"/>
        <v>0</v>
      </c>
      <c r="K151" s="135"/>
      <c r="L151" s="136"/>
      <c r="M151" s="137">
        <f t="shared" si="405"/>
        <v>0</v>
      </c>
      <c r="N151" s="135"/>
      <c r="O151" s="136"/>
      <c r="P151" s="137">
        <f t="shared" si="406"/>
        <v>0</v>
      </c>
      <c r="Q151" s="135"/>
      <c r="R151" s="136"/>
      <c r="S151" s="137">
        <f t="shared" si="407"/>
        <v>0</v>
      </c>
      <c r="T151" s="135"/>
      <c r="U151" s="136"/>
      <c r="V151" s="236">
        <f t="shared" si="408"/>
        <v>0</v>
      </c>
      <c r="W151" s="276">
        <f t="shared" si="409"/>
        <v>0</v>
      </c>
      <c r="X151" s="238">
        <f t="shared" si="410"/>
        <v>0</v>
      </c>
      <c r="Y151" s="238">
        <f t="shared" si="411"/>
        <v>0</v>
      </c>
      <c r="Z151" s="239" t="e">
        <f t="shared" si="412"/>
        <v>#DIV/0!</v>
      </c>
      <c r="AA151" s="273"/>
      <c r="AB151" s="130"/>
      <c r="AC151" s="131"/>
      <c r="AD151" s="131"/>
      <c r="AE151" s="131"/>
      <c r="AF151" s="131"/>
      <c r="AG151" s="131"/>
    </row>
    <row r="152" spans="1:33" ht="30" customHeight="1" x14ac:dyDescent="0.35">
      <c r="A152" s="412" t="s">
        <v>278</v>
      </c>
      <c r="B152" s="413"/>
      <c r="C152" s="413"/>
      <c r="D152" s="414"/>
      <c r="E152" s="173">
        <f>SUM(E150:E151)</f>
        <v>0</v>
      </c>
      <c r="F152" s="189"/>
      <c r="G152" s="172">
        <f t="shared" ref="G152:H152" si="413">SUM(G150:G151)</f>
        <v>0</v>
      </c>
      <c r="H152" s="173">
        <f t="shared" si="413"/>
        <v>0</v>
      </c>
      <c r="I152" s="189"/>
      <c r="J152" s="172">
        <f t="shared" ref="J152:K152" si="414">SUM(J150:J151)</f>
        <v>0</v>
      </c>
      <c r="K152" s="190">
        <f t="shared" si="414"/>
        <v>0</v>
      </c>
      <c r="L152" s="189"/>
      <c r="M152" s="172">
        <f t="shared" ref="M152:N152" si="415">SUM(M150:M151)</f>
        <v>0</v>
      </c>
      <c r="N152" s="190">
        <f t="shared" si="415"/>
        <v>0</v>
      </c>
      <c r="O152" s="189"/>
      <c r="P152" s="172">
        <f t="shared" ref="P152:Q152" si="416">SUM(P150:P151)</f>
        <v>0</v>
      </c>
      <c r="Q152" s="190">
        <f t="shared" si="416"/>
        <v>0</v>
      </c>
      <c r="R152" s="189"/>
      <c r="S152" s="172">
        <f t="shared" ref="S152:T152" si="417">SUM(S150:S151)</f>
        <v>0</v>
      </c>
      <c r="T152" s="190">
        <f t="shared" si="417"/>
        <v>0</v>
      </c>
      <c r="U152" s="189"/>
      <c r="V152" s="174">
        <f t="shared" ref="V152:X152" si="418">SUM(V150:V151)</f>
        <v>0</v>
      </c>
      <c r="W152" s="224">
        <f t="shared" si="418"/>
        <v>0</v>
      </c>
      <c r="X152" s="225">
        <f t="shared" si="418"/>
        <v>0</v>
      </c>
      <c r="Y152" s="225">
        <f t="shared" si="411"/>
        <v>0</v>
      </c>
      <c r="Z152" s="225" t="e">
        <f t="shared" si="412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35">
      <c r="A153" s="207" t="s">
        <v>75</v>
      </c>
      <c r="B153" s="208">
        <v>12</v>
      </c>
      <c r="C153" s="209" t="s">
        <v>279</v>
      </c>
      <c r="D153" s="277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7"/>
      <c r="AC153" s="7"/>
      <c r="AD153" s="7"/>
      <c r="AE153" s="7"/>
      <c r="AF153" s="7"/>
      <c r="AG153" s="7"/>
    </row>
    <row r="154" spans="1:33" ht="30" customHeight="1" x14ac:dyDescent="0.35">
      <c r="A154" s="156" t="s">
        <v>80</v>
      </c>
      <c r="B154" s="278">
        <v>43842</v>
      </c>
      <c r="C154" s="279" t="s">
        <v>280</v>
      </c>
      <c r="D154" s="253" t="s">
        <v>281</v>
      </c>
      <c r="E154" s="265"/>
      <c r="F154" s="160"/>
      <c r="G154" s="161">
        <f t="shared" ref="G154:G157" si="419">E154*F154</f>
        <v>0</v>
      </c>
      <c r="H154" s="265"/>
      <c r="I154" s="160"/>
      <c r="J154" s="161">
        <f t="shared" ref="J154:J157" si="420">H154*I154</f>
        <v>0</v>
      </c>
      <c r="K154" s="159"/>
      <c r="L154" s="160"/>
      <c r="M154" s="161">
        <f t="shared" ref="M154:M157" si="421">K154*L154</f>
        <v>0</v>
      </c>
      <c r="N154" s="159"/>
      <c r="O154" s="160"/>
      <c r="P154" s="161">
        <f t="shared" ref="P154:P157" si="422">N154*O154</f>
        <v>0</v>
      </c>
      <c r="Q154" s="159"/>
      <c r="R154" s="160"/>
      <c r="S154" s="161">
        <f t="shared" ref="S154:S157" si="423">Q154*R154</f>
        <v>0</v>
      </c>
      <c r="T154" s="159"/>
      <c r="U154" s="160"/>
      <c r="V154" s="266">
        <f t="shared" ref="V154:V157" si="424">T154*U154</f>
        <v>0</v>
      </c>
      <c r="W154" s="267">
        <f t="shared" ref="W154:W157" si="425">G154+M154+S154</f>
        <v>0</v>
      </c>
      <c r="X154" s="231">
        <f t="shared" ref="X154:X157" si="426">J154+P154+V154</f>
        <v>0</v>
      </c>
      <c r="Y154" s="231">
        <f t="shared" ref="Y154:Y158" si="427">W154-X154</f>
        <v>0</v>
      </c>
      <c r="Z154" s="232" t="e">
        <f t="shared" ref="Z154:Z158" si="428">Y154/W154</f>
        <v>#DIV/0!</v>
      </c>
      <c r="AA154" s="280"/>
      <c r="AB154" s="130"/>
      <c r="AC154" s="131"/>
      <c r="AD154" s="131"/>
      <c r="AE154" s="131"/>
      <c r="AF154" s="131"/>
      <c r="AG154" s="131"/>
    </row>
    <row r="155" spans="1:33" ht="30" customHeight="1" x14ac:dyDescent="0.35">
      <c r="A155" s="119" t="s">
        <v>80</v>
      </c>
      <c r="B155" s="258">
        <v>43873</v>
      </c>
      <c r="C155" s="187" t="s">
        <v>282</v>
      </c>
      <c r="D155" s="259" t="s">
        <v>252</v>
      </c>
      <c r="E155" s="260"/>
      <c r="F155" s="124"/>
      <c r="G155" s="125">
        <f t="shared" si="419"/>
        <v>0</v>
      </c>
      <c r="H155" s="260"/>
      <c r="I155" s="124"/>
      <c r="J155" s="125">
        <f t="shared" si="420"/>
        <v>0</v>
      </c>
      <c r="K155" s="123"/>
      <c r="L155" s="124"/>
      <c r="M155" s="125">
        <f t="shared" si="421"/>
        <v>0</v>
      </c>
      <c r="N155" s="123"/>
      <c r="O155" s="124"/>
      <c r="P155" s="125">
        <f t="shared" si="422"/>
        <v>0</v>
      </c>
      <c r="Q155" s="123"/>
      <c r="R155" s="124"/>
      <c r="S155" s="125">
        <f t="shared" si="423"/>
        <v>0</v>
      </c>
      <c r="T155" s="123"/>
      <c r="U155" s="124"/>
      <c r="V155" s="229">
        <f t="shared" si="424"/>
        <v>0</v>
      </c>
      <c r="W155" s="281">
        <f t="shared" si="425"/>
        <v>0</v>
      </c>
      <c r="X155" s="127">
        <f t="shared" si="426"/>
        <v>0</v>
      </c>
      <c r="Y155" s="127">
        <f t="shared" si="427"/>
        <v>0</v>
      </c>
      <c r="Z155" s="128" t="e">
        <f t="shared" si="428"/>
        <v>#DIV/0!</v>
      </c>
      <c r="AA155" s="282"/>
      <c r="AB155" s="131"/>
      <c r="AC155" s="131"/>
      <c r="AD155" s="131"/>
      <c r="AE155" s="131"/>
      <c r="AF155" s="131"/>
      <c r="AG155" s="131"/>
    </row>
    <row r="156" spans="1:33" ht="30" customHeight="1" x14ac:dyDescent="0.35">
      <c r="A156" s="132" t="s">
        <v>80</v>
      </c>
      <c r="B156" s="269">
        <v>43902</v>
      </c>
      <c r="C156" s="163" t="s">
        <v>283</v>
      </c>
      <c r="D156" s="261" t="s">
        <v>252</v>
      </c>
      <c r="E156" s="262"/>
      <c r="F156" s="136"/>
      <c r="G156" s="137">
        <f t="shared" si="419"/>
        <v>0</v>
      </c>
      <c r="H156" s="262"/>
      <c r="I156" s="136"/>
      <c r="J156" s="137">
        <f t="shared" si="420"/>
        <v>0</v>
      </c>
      <c r="K156" s="135"/>
      <c r="L156" s="136"/>
      <c r="M156" s="137">
        <f t="shared" si="421"/>
        <v>0</v>
      </c>
      <c r="N156" s="135"/>
      <c r="O156" s="136"/>
      <c r="P156" s="137">
        <f t="shared" si="422"/>
        <v>0</v>
      </c>
      <c r="Q156" s="135"/>
      <c r="R156" s="136"/>
      <c r="S156" s="137">
        <f t="shared" si="423"/>
        <v>0</v>
      </c>
      <c r="T156" s="135"/>
      <c r="U156" s="136"/>
      <c r="V156" s="236">
        <f t="shared" si="424"/>
        <v>0</v>
      </c>
      <c r="W156" s="270">
        <f t="shared" si="425"/>
        <v>0</v>
      </c>
      <c r="X156" s="127">
        <f t="shared" si="426"/>
        <v>0</v>
      </c>
      <c r="Y156" s="127">
        <f t="shared" si="427"/>
        <v>0</v>
      </c>
      <c r="Z156" s="128" t="e">
        <f t="shared" si="428"/>
        <v>#DIV/0!</v>
      </c>
      <c r="AA156" s="283"/>
      <c r="AB156" s="131"/>
      <c r="AC156" s="131"/>
      <c r="AD156" s="131"/>
      <c r="AE156" s="131"/>
      <c r="AF156" s="131"/>
      <c r="AG156" s="131"/>
    </row>
    <row r="157" spans="1:33" ht="30" customHeight="1" x14ac:dyDescent="0.35">
      <c r="A157" s="132" t="s">
        <v>80</v>
      </c>
      <c r="B157" s="269">
        <v>43933</v>
      </c>
      <c r="C157" s="235" t="s">
        <v>284</v>
      </c>
      <c r="D157" s="272"/>
      <c r="E157" s="262"/>
      <c r="F157" s="136">
        <v>0.22</v>
      </c>
      <c r="G157" s="137">
        <f t="shared" si="419"/>
        <v>0</v>
      </c>
      <c r="H157" s="262"/>
      <c r="I157" s="136">
        <v>0.22</v>
      </c>
      <c r="J157" s="137">
        <f t="shared" si="420"/>
        <v>0</v>
      </c>
      <c r="K157" s="135"/>
      <c r="L157" s="136">
        <v>0.22</v>
      </c>
      <c r="M157" s="137">
        <f t="shared" si="421"/>
        <v>0</v>
      </c>
      <c r="N157" s="135"/>
      <c r="O157" s="136">
        <v>0.22</v>
      </c>
      <c r="P157" s="137">
        <f t="shared" si="422"/>
        <v>0</v>
      </c>
      <c r="Q157" s="135"/>
      <c r="R157" s="136">
        <v>0.22</v>
      </c>
      <c r="S157" s="137">
        <f t="shared" si="423"/>
        <v>0</v>
      </c>
      <c r="T157" s="135"/>
      <c r="U157" s="136">
        <v>0.22</v>
      </c>
      <c r="V157" s="236">
        <f t="shared" si="424"/>
        <v>0</v>
      </c>
      <c r="W157" s="237">
        <f t="shared" si="425"/>
        <v>0</v>
      </c>
      <c r="X157" s="238">
        <f t="shared" si="426"/>
        <v>0</v>
      </c>
      <c r="Y157" s="238">
        <f t="shared" si="427"/>
        <v>0</v>
      </c>
      <c r="Z157" s="239" t="e">
        <f t="shared" si="428"/>
        <v>#DIV/0!</v>
      </c>
      <c r="AA157" s="152"/>
      <c r="AB157" s="7"/>
      <c r="AC157" s="7"/>
      <c r="AD157" s="7"/>
      <c r="AE157" s="7"/>
      <c r="AF157" s="7"/>
      <c r="AG157" s="7"/>
    </row>
    <row r="158" spans="1:33" ht="30" customHeight="1" x14ac:dyDescent="0.35">
      <c r="A158" s="166" t="s">
        <v>285</v>
      </c>
      <c r="B158" s="167"/>
      <c r="C158" s="168"/>
      <c r="D158" s="284"/>
      <c r="E158" s="173">
        <f>SUM(E154:E156)</f>
        <v>0</v>
      </c>
      <c r="F158" s="189"/>
      <c r="G158" s="172">
        <f>SUM(G154:G157)</f>
        <v>0</v>
      </c>
      <c r="H158" s="173">
        <f>SUM(H154:H156)</f>
        <v>0</v>
      </c>
      <c r="I158" s="189"/>
      <c r="J158" s="172">
        <f>SUM(J154:J157)</f>
        <v>0</v>
      </c>
      <c r="K158" s="190">
        <f>SUM(K154:K156)</f>
        <v>0</v>
      </c>
      <c r="L158" s="189"/>
      <c r="M158" s="172">
        <f>SUM(M154:M157)</f>
        <v>0</v>
      </c>
      <c r="N158" s="190">
        <f>SUM(N154:N156)</f>
        <v>0</v>
      </c>
      <c r="O158" s="189"/>
      <c r="P158" s="172">
        <f>SUM(P154:P157)</f>
        <v>0</v>
      </c>
      <c r="Q158" s="190">
        <f>SUM(Q154:Q156)</f>
        <v>0</v>
      </c>
      <c r="R158" s="189"/>
      <c r="S158" s="172">
        <f>SUM(S154:S157)</f>
        <v>0</v>
      </c>
      <c r="T158" s="190">
        <f>SUM(T154:T156)</f>
        <v>0</v>
      </c>
      <c r="U158" s="189"/>
      <c r="V158" s="174">
        <f t="shared" ref="V158:X158" si="429">SUM(V154:V157)</f>
        <v>0</v>
      </c>
      <c r="W158" s="224">
        <f t="shared" si="429"/>
        <v>0</v>
      </c>
      <c r="X158" s="225">
        <f t="shared" si="429"/>
        <v>0</v>
      </c>
      <c r="Y158" s="225">
        <f t="shared" si="427"/>
        <v>0</v>
      </c>
      <c r="Z158" s="225" t="e">
        <f t="shared" si="428"/>
        <v>#DIV/0!</v>
      </c>
      <c r="AA158" s="226"/>
      <c r="AB158" s="7"/>
      <c r="AC158" s="7"/>
      <c r="AD158" s="7"/>
      <c r="AE158" s="7"/>
      <c r="AF158" s="7"/>
      <c r="AG158" s="7"/>
    </row>
    <row r="159" spans="1:33" ht="30" customHeight="1" x14ac:dyDescent="0.35">
      <c r="A159" s="207" t="s">
        <v>75</v>
      </c>
      <c r="B159" s="285">
        <v>13</v>
      </c>
      <c r="C159" s="209" t="s">
        <v>286</v>
      </c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7"/>
      <c r="X159" s="227"/>
      <c r="Y159" s="182"/>
      <c r="Z159" s="227"/>
      <c r="AA159" s="228"/>
      <c r="AB159" s="6"/>
      <c r="AC159" s="7"/>
      <c r="AD159" s="7"/>
      <c r="AE159" s="7"/>
      <c r="AF159" s="7"/>
      <c r="AG159" s="7"/>
    </row>
    <row r="160" spans="1:33" ht="30" customHeight="1" x14ac:dyDescent="0.35">
      <c r="A160" s="108" t="s">
        <v>77</v>
      </c>
      <c r="B160" s="155" t="s">
        <v>287</v>
      </c>
      <c r="C160" s="286" t="s">
        <v>288</v>
      </c>
      <c r="D160" s="141"/>
      <c r="E160" s="142">
        <f>SUM(E161:E163)</f>
        <v>0</v>
      </c>
      <c r="F160" s="143"/>
      <c r="G160" s="144">
        <f>SUM(G161:G164)</f>
        <v>0</v>
      </c>
      <c r="H160" s="142">
        <f>SUM(H161:H163)</f>
        <v>0</v>
      </c>
      <c r="I160" s="143"/>
      <c r="J160" s="144">
        <f>SUM(J161:J164)</f>
        <v>0</v>
      </c>
      <c r="K160" s="142">
        <f>SUM(K161:K163)</f>
        <v>0</v>
      </c>
      <c r="L160" s="143"/>
      <c r="M160" s="144">
        <f>SUM(M161:M164)</f>
        <v>0</v>
      </c>
      <c r="N160" s="142">
        <f>SUM(N161:N163)</f>
        <v>0</v>
      </c>
      <c r="O160" s="143"/>
      <c r="P160" s="144">
        <f>SUM(P161:P164)</f>
        <v>0</v>
      </c>
      <c r="Q160" s="142">
        <f>SUM(Q161:Q163)</f>
        <v>0</v>
      </c>
      <c r="R160" s="143"/>
      <c r="S160" s="144">
        <f>SUM(S161:S164)</f>
        <v>0</v>
      </c>
      <c r="T160" s="142">
        <f>SUM(T161:T163)</f>
        <v>0</v>
      </c>
      <c r="U160" s="143"/>
      <c r="V160" s="287">
        <f t="shared" ref="V160:X160" si="430">SUM(V161:V164)</f>
        <v>0</v>
      </c>
      <c r="W160" s="288">
        <f t="shared" si="430"/>
        <v>0</v>
      </c>
      <c r="X160" s="144">
        <f t="shared" si="430"/>
        <v>0</v>
      </c>
      <c r="Y160" s="144">
        <f t="shared" ref="Y160:Y183" si="431">W160-X160</f>
        <v>0</v>
      </c>
      <c r="Z160" s="144" t="e">
        <f t="shared" ref="Z160:Z184" si="432">Y160/W160</f>
        <v>#DIV/0!</v>
      </c>
      <c r="AA160" s="146"/>
      <c r="AB160" s="118"/>
      <c r="AC160" s="118"/>
      <c r="AD160" s="118"/>
      <c r="AE160" s="118"/>
      <c r="AF160" s="118"/>
      <c r="AG160" s="118"/>
    </row>
    <row r="161" spans="1:33" ht="16" customHeight="1" x14ac:dyDescent="0.35">
      <c r="A161" s="119" t="s">
        <v>80</v>
      </c>
      <c r="B161" s="120" t="s">
        <v>289</v>
      </c>
      <c r="C161" s="289" t="s">
        <v>290</v>
      </c>
      <c r="D161" s="122" t="s">
        <v>146</v>
      </c>
      <c r="E161" s="123"/>
      <c r="F161" s="124"/>
      <c r="G161" s="125">
        <f t="shared" ref="G161:G164" si="433">E161*F161</f>
        <v>0</v>
      </c>
      <c r="H161" s="123"/>
      <c r="I161" s="124"/>
      <c r="J161" s="125">
        <f t="shared" ref="J161:J164" si="434">H161*I161</f>
        <v>0</v>
      </c>
      <c r="K161" s="123"/>
      <c r="L161" s="124"/>
      <c r="M161" s="125">
        <f t="shared" ref="M161:M164" si="435">K161*L161</f>
        <v>0</v>
      </c>
      <c r="N161" s="123"/>
      <c r="O161" s="124"/>
      <c r="P161" s="125">
        <f t="shared" ref="P161:P164" si="436">N161*O161</f>
        <v>0</v>
      </c>
      <c r="Q161" s="123"/>
      <c r="R161" s="124"/>
      <c r="S161" s="125">
        <f t="shared" ref="S161:S164" si="437">Q161*R161</f>
        <v>0</v>
      </c>
      <c r="T161" s="123"/>
      <c r="U161" s="124"/>
      <c r="V161" s="229">
        <f t="shared" ref="V161:V164" si="438">T161*U161</f>
        <v>0</v>
      </c>
      <c r="W161" s="234">
        <f t="shared" ref="W161:W164" si="439">G161+M161+S161</f>
        <v>0</v>
      </c>
      <c r="X161" s="127">
        <f t="shared" ref="X161:X164" si="440">J161+P161+V161</f>
        <v>0</v>
      </c>
      <c r="Y161" s="127">
        <f t="shared" si="431"/>
        <v>0</v>
      </c>
      <c r="Z161" s="128" t="e">
        <f t="shared" si="432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18" customHeight="1" x14ac:dyDescent="0.35">
      <c r="A162" s="119" t="s">
        <v>80</v>
      </c>
      <c r="B162" s="120" t="s">
        <v>291</v>
      </c>
      <c r="C162" s="290" t="s">
        <v>292</v>
      </c>
      <c r="D162" s="122" t="s">
        <v>146</v>
      </c>
      <c r="E162" s="123"/>
      <c r="F162" s="124"/>
      <c r="G162" s="125">
        <f t="shared" si="433"/>
        <v>0</v>
      </c>
      <c r="H162" s="123"/>
      <c r="I162" s="124"/>
      <c r="J162" s="125">
        <f t="shared" si="434"/>
        <v>0</v>
      </c>
      <c r="K162" s="123"/>
      <c r="L162" s="124"/>
      <c r="M162" s="125">
        <f t="shared" si="435"/>
        <v>0</v>
      </c>
      <c r="N162" s="123"/>
      <c r="O162" s="124"/>
      <c r="P162" s="125">
        <f t="shared" si="436"/>
        <v>0</v>
      </c>
      <c r="Q162" s="123"/>
      <c r="R162" s="124"/>
      <c r="S162" s="125">
        <f t="shared" si="437"/>
        <v>0</v>
      </c>
      <c r="T162" s="123"/>
      <c r="U162" s="124"/>
      <c r="V162" s="229">
        <f t="shared" si="438"/>
        <v>0</v>
      </c>
      <c r="W162" s="234">
        <f t="shared" si="439"/>
        <v>0</v>
      </c>
      <c r="X162" s="127">
        <f t="shared" si="440"/>
        <v>0</v>
      </c>
      <c r="Y162" s="127">
        <f t="shared" si="431"/>
        <v>0</v>
      </c>
      <c r="Z162" s="128" t="e">
        <f t="shared" si="432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15.5" customHeight="1" x14ac:dyDescent="0.35">
      <c r="A163" s="119" t="s">
        <v>80</v>
      </c>
      <c r="B163" s="120" t="s">
        <v>293</v>
      </c>
      <c r="C163" s="290" t="s">
        <v>294</v>
      </c>
      <c r="D163" s="122" t="s">
        <v>146</v>
      </c>
      <c r="E163" s="123"/>
      <c r="F163" s="124"/>
      <c r="G163" s="125">
        <f t="shared" si="433"/>
        <v>0</v>
      </c>
      <c r="H163" s="123"/>
      <c r="I163" s="124"/>
      <c r="J163" s="125">
        <f t="shared" si="434"/>
        <v>0</v>
      </c>
      <c r="K163" s="123"/>
      <c r="L163" s="124"/>
      <c r="M163" s="125">
        <f t="shared" si="435"/>
        <v>0</v>
      </c>
      <c r="N163" s="123"/>
      <c r="O163" s="124"/>
      <c r="P163" s="125">
        <f t="shared" si="436"/>
        <v>0</v>
      </c>
      <c r="Q163" s="123"/>
      <c r="R163" s="124"/>
      <c r="S163" s="125">
        <f t="shared" si="437"/>
        <v>0</v>
      </c>
      <c r="T163" s="123"/>
      <c r="U163" s="124"/>
      <c r="V163" s="229">
        <f t="shared" si="438"/>
        <v>0</v>
      </c>
      <c r="W163" s="234">
        <f t="shared" si="439"/>
        <v>0</v>
      </c>
      <c r="X163" s="127">
        <f t="shared" si="440"/>
        <v>0</v>
      </c>
      <c r="Y163" s="127">
        <f t="shared" si="431"/>
        <v>0</v>
      </c>
      <c r="Z163" s="128" t="e">
        <f t="shared" si="432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35">
      <c r="A164" s="147" t="s">
        <v>80</v>
      </c>
      <c r="B164" s="154" t="s">
        <v>295</v>
      </c>
      <c r="C164" s="290" t="s">
        <v>296</v>
      </c>
      <c r="D164" s="148"/>
      <c r="E164" s="149"/>
      <c r="F164" s="150">
        <v>0.22</v>
      </c>
      <c r="G164" s="151">
        <f t="shared" si="433"/>
        <v>0</v>
      </c>
      <c r="H164" s="149"/>
      <c r="I164" s="150">
        <v>0.22</v>
      </c>
      <c r="J164" s="151">
        <f t="shared" si="434"/>
        <v>0</v>
      </c>
      <c r="K164" s="149"/>
      <c r="L164" s="150">
        <v>0.22</v>
      </c>
      <c r="M164" s="151">
        <f t="shared" si="435"/>
        <v>0</v>
      </c>
      <c r="N164" s="149"/>
      <c r="O164" s="150">
        <v>0.22</v>
      </c>
      <c r="P164" s="151">
        <f t="shared" si="436"/>
        <v>0</v>
      </c>
      <c r="Q164" s="149"/>
      <c r="R164" s="150">
        <v>0.22</v>
      </c>
      <c r="S164" s="151">
        <f t="shared" si="437"/>
        <v>0</v>
      </c>
      <c r="T164" s="149"/>
      <c r="U164" s="150">
        <v>0.22</v>
      </c>
      <c r="V164" s="291">
        <f t="shared" si="438"/>
        <v>0</v>
      </c>
      <c r="W164" s="237">
        <f t="shared" si="439"/>
        <v>0</v>
      </c>
      <c r="X164" s="238">
        <f t="shared" si="440"/>
        <v>0</v>
      </c>
      <c r="Y164" s="238">
        <f t="shared" si="431"/>
        <v>0</v>
      </c>
      <c r="Z164" s="239" t="e">
        <f t="shared" si="432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35">
      <c r="A165" s="292" t="s">
        <v>77</v>
      </c>
      <c r="B165" s="293" t="s">
        <v>297</v>
      </c>
      <c r="C165" s="222" t="s">
        <v>298</v>
      </c>
      <c r="D165" s="111"/>
      <c r="E165" s="112">
        <f>SUM(E166:E168)</f>
        <v>0</v>
      </c>
      <c r="F165" s="113"/>
      <c r="G165" s="114">
        <f>SUM(G166:G169)</f>
        <v>0</v>
      </c>
      <c r="H165" s="112">
        <f>SUM(H166:H168)</f>
        <v>0</v>
      </c>
      <c r="I165" s="113"/>
      <c r="J165" s="114">
        <f>SUM(J166:J169)</f>
        <v>0</v>
      </c>
      <c r="K165" s="112">
        <f>SUM(K166:K168)</f>
        <v>0</v>
      </c>
      <c r="L165" s="113"/>
      <c r="M165" s="114">
        <f>SUM(M166:M169)</f>
        <v>0</v>
      </c>
      <c r="N165" s="112">
        <f>SUM(N166:N168)</f>
        <v>0</v>
      </c>
      <c r="O165" s="113"/>
      <c r="P165" s="114">
        <f>SUM(P166:P169)</f>
        <v>0</v>
      </c>
      <c r="Q165" s="112">
        <f>SUM(Q166:Q168)</f>
        <v>0</v>
      </c>
      <c r="R165" s="113"/>
      <c r="S165" s="114">
        <f>SUM(S166:S169)</f>
        <v>0</v>
      </c>
      <c r="T165" s="112">
        <f>SUM(T166:T168)</f>
        <v>0</v>
      </c>
      <c r="U165" s="113"/>
      <c r="V165" s="114">
        <f t="shared" ref="V165:X165" si="441">SUM(V166:V169)</f>
        <v>0</v>
      </c>
      <c r="W165" s="114">
        <f t="shared" si="441"/>
        <v>0</v>
      </c>
      <c r="X165" s="114">
        <f t="shared" si="441"/>
        <v>0</v>
      </c>
      <c r="Y165" s="114">
        <f t="shared" si="431"/>
        <v>0</v>
      </c>
      <c r="Z165" s="114" t="e">
        <f t="shared" si="432"/>
        <v>#DIV/0!</v>
      </c>
      <c r="AA165" s="114"/>
      <c r="AB165" s="118"/>
      <c r="AC165" s="118"/>
      <c r="AD165" s="118"/>
      <c r="AE165" s="118"/>
      <c r="AF165" s="118"/>
      <c r="AG165" s="118"/>
    </row>
    <row r="166" spans="1:33" ht="30" customHeight="1" x14ac:dyDescent="0.35">
      <c r="A166" s="119" t="s">
        <v>80</v>
      </c>
      <c r="B166" s="120" t="s">
        <v>299</v>
      </c>
      <c r="C166" s="187" t="s">
        <v>300</v>
      </c>
      <c r="D166" s="122"/>
      <c r="E166" s="123"/>
      <c r="F166" s="124"/>
      <c r="G166" s="125">
        <f t="shared" ref="G166:G169" si="442">E166*F166</f>
        <v>0</v>
      </c>
      <c r="H166" s="123"/>
      <c r="I166" s="124"/>
      <c r="J166" s="125">
        <f t="shared" ref="J166:J169" si="443">H166*I166</f>
        <v>0</v>
      </c>
      <c r="K166" s="123"/>
      <c r="L166" s="124"/>
      <c r="M166" s="125">
        <f t="shared" ref="M166:M169" si="444">K166*L166</f>
        <v>0</v>
      </c>
      <c r="N166" s="123"/>
      <c r="O166" s="124"/>
      <c r="P166" s="125">
        <f t="shared" ref="P166:P169" si="445">N166*O166</f>
        <v>0</v>
      </c>
      <c r="Q166" s="123"/>
      <c r="R166" s="124"/>
      <c r="S166" s="125">
        <f t="shared" ref="S166:S169" si="446">Q166*R166</f>
        <v>0</v>
      </c>
      <c r="T166" s="123"/>
      <c r="U166" s="124"/>
      <c r="V166" s="125">
        <f t="shared" ref="V166:V169" si="447">T166*U166</f>
        <v>0</v>
      </c>
      <c r="W166" s="126">
        <f t="shared" ref="W166:W169" si="448">G166+M166+S166</f>
        <v>0</v>
      </c>
      <c r="X166" s="127">
        <f t="shared" ref="X166:X169" si="449">J166+P166+V166</f>
        <v>0</v>
      </c>
      <c r="Y166" s="127">
        <f t="shared" si="431"/>
        <v>0</v>
      </c>
      <c r="Z166" s="128" t="e">
        <f t="shared" si="432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5">
      <c r="A167" s="119" t="s">
        <v>80</v>
      </c>
      <c r="B167" s="120" t="s">
        <v>301</v>
      </c>
      <c r="C167" s="187" t="s">
        <v>300</v>
      </c>
      <c r="D167" s="122"/>
      <c r="E167" s="123"/>
      <c r="F167" s="124"/>
      <c r="G167" s="125">
        <f t="shared" si="442"/>
        <v>0</v>
      </c>
      <c r="H167" s="123"/>
      <c r="I167" s="124"/>
      <c r="J167" s="125">
        <f t="shared" si="443"/>
        <v>0</v>
      </c>
      <c r="K167" s="123"/>
      <c r="L167" s="124"/>
      <c r="M167" s="125">
        <f t="shared" si="444"/>
        <v>0</v>
      </c>
      <c r="N167" s="123"/>
      <c r="O167" s="124"/>
      <c r="P167" s="125">
        <f t="shared" si="445"/>
        <v>0</v>
      </c>
      <c r="Q167" s="123"/>
      <c r="R167" s="124"/>
      <c r="S167" s="125">
        <f t="shared" si="446"/>
        <v>0</v>
      </c>
      <c r="T167" s="123"/>
      <c r="U167" s="124"/>
      <c r="V167" s="125">
        <f t="shared" si="447"/>
        <v>0</v>
      </c>
      <c r="W167" s="126">
        <f t="shared" si="448"/>
        <v>0</v>
      </c>
      <c r="X167" s="127">
        <f t="shared" si="449"/>
        <v>0</v>
      </c>
      <c r="Y167" s="127">
        <f t="shared" si="431"/>
        <v>0</v>
      </c>
      <c r="Z167" s="128" t="e">
        <f t="shared" si="432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35">
      <c r="A168" s="132" t="s">
        <v>80</v>
      </c>
      <c r="B168" s="133" t="s">
        <v>302</v>
      </c>
      <c r="C168" s="187" t="s">
        <v>300</v>
      </c>
      <c r="D168" s="134"/>
      <c r="E168" s="135"/>
      <c r="F168" s="136"/>
      <c r="G168" s="137">
        <f t="shared" si="442"/>
        <v>0</v>
      </c>
      <c r="H168" s="135"/>
      <c r="I168" s="136"/>
      <c r="J168" s="137">
        <f t="shared" si="443"/>
        <v>0</v>
      </c>
      <c r="K168" s="135"/>
      <c r="L168" s="136"/>
      <c r="M168" s="137">
        <f t="shared" si="444"/>
        <v>0</v>
      </c>
      <c r="N168" s="135"/>
      <c r="O168" s="136"/>
      <c r="P168" s="137">
        <f t="shared" si="445"/>
        <v>0</v>
      </c>
      <c r="Q168" s="135"/>
      <c r="R168" s="136"/>
      <c r="S168" s="137">
        <f t="shared" si="446"/>
        <v>0</v>
      </c>
      <c r="T168" s="135"/>
      <c r="U168" s="136"/>
      <c r="V168" s="137">
        <f t="shared" si="447"/>
        <v>0</v>
      </c>
      <c r="W168" s="138">
        <f t="shared" si="448"/>
        <v>0</v>
      </c>
      <c r="X168" s="127">
        <f t="shared" si="449"/>
        <v>0</v>
      </c>
      <c r="Y168" s="127">
        <f t="shared" si="431"/>
        <v>0</v>
      </c>
      <c r="Z168" s="128" t="e">
        <f t="shared" si="432"/>
        <v>#DIV/0!</v>
      </c>
      <c r="AA168" s="139"/>
      <c r="AB168" s="131"/>
      <c r="AC168" s="131"/>
      <c r="AD168" s="131"/>
      <c r="AE168" s="131"/>
      <c r="AF168" s="131"/>
      <c r="AG168" s="131"/>
    </row>
    <row r="169" spans="1:33" ht="30" customHeight="1" x14ac:dyDescent="0.35">
      <c r="A169" s="132" t="s">
        <v>80</v>
      </c>
      <c r="B169" s="133" t="s">
        <v>303</v>
      </c>
      <c r="C169" s="188" t="s">
        <v>304</v>
      </c>
      <c r="D169" s="148"/>
      <c r="E169" s="135"/>
      <c r="F169" s="136">
        <v>0.22</v>
      </c>
      <c r="G169" s="137">
        <f t="shared" si="442"/>
        <v>0</v>
      </c>
      <c r="H169" s="135"/>
      <c r="I169" s="136">
        <v>0.22</v>
      </c>
      <c r="J169" s="137">
        <f t="shared" si="443"/>
        <v>0</v>
      </c>
      <c r="K169" s="135"/>
      <c r="L169" s="136">
        <v>0.22</v>
      </c>
      <c r="M169" s="137">
        <f t="shared" si="444"/>
        <v>0</v>
      </c>
      <c r="N169" s="135"/>
      <c r="O169" s="136">
        <v>0.22</v>
      </c>
      <c r="P169" s="137">
        <f t="shared" si="445"/>
        <v>0</v>
      </c>
      <c r="Q169" s="135"/>
      <c r="R169" s="136">
        <v>0.22</v>
      </c>
      <c r="S169" s="137">
        <f t="shared" si="446"/>
        <v>0</v>
      </c>
      <c r="T169" s="135"/>
      <c r="U169" s="136">
        <v>0.22</v>
      </c>
      <c r="V169" s="137">
        <f t="shared" si="447"/>
        <v>0</v>
      </c>
      <c r="W169" s="138">
        <f t="shared" si="448"/>
        <v>0</v>
      </c>
      <c r="X169" s="127">
        <f t="shared" si="449"/>
        <v>0</v>
      </c>
      <c r="Y169" s="127">
        <f t="shared" si="431"/>
        <v>0</v>
      </c>
      <c r="Z169" s="128" t="e">
        <f t="shared" si="432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35">
      <c r="A170" s="108" t="s">
        <v>77</v>
      </c>
      <c r="B170" s="155" t="s">
        <v>305</v>
      </c>
      <c r="C170" s="222" t="s">
        <v>306</v>
      </c>
      <c r="D170" s="141"/>
      <c r="E170" s="142">
        <f>SUM(E171:E173)</f>
        <v>0</v>
      </c>
      <c r="F170" s="143"/>
      <c r="G170" s="144">
        <f t="shared" ref="G170:H170" si="450">SUM(G171:G173)</f>
        <v>0</v>
      </c>
      <c r="H170" s="142">
        <f t="shared" si="450"/>
        <v>0</v>
      </c>
      <c r="I170" s="143"/>
      <c r="J170" s="144">
        <f t="shared" ref="J170:K170" si="451">SUM(J171:J173)</f>
        <v>0</v>
      </c>
      <c r="K170" s="142">
        <f t="shared" si="451"/>
        <v>0</v>
      </c>
      <c r="L170" s="143"/>
      <c r="M170" s="144">
        <f t="shared" ref="M170:N170" si="452">SUM(M171:M173)</f>
        <v>0</v>
      </c>
      <c r="N170" s="142">
        <f t="shared" si="452"/>
        <v>0</v>
      </c>
      <c r="O170" s="143"/>
      <c r="P170" s="144">
        <f t="shared" ref="P170:Q170" si="453">SUM(P171:P173)</f>
        <v>0</v>
      </c>
      <c r="Q170" s="142">
        <f t="shared" si="453"/>
        <v>0</v>
      </c>
      <c r="R170" s="143"/>
      <c r="S170" s="144">
        <f t="shared" ref="S170:T170" si="454">SUM(S171:S173)</f>
        <v>0</v>
      </c>
      <c r="T170" s="142">
        <f t="shared" si="454"/>
        <v>0</v>
      </c>
      <c r="U170" s="143"/>
      <c r="V170" s="144">
        <f t="shared" ref="V170:X170" si="455">SUM(V171:V173)</f>
        <v>0</v>
      </c>
      <c r="W170" s="144">
        <f t="shared" si="455"/>
        <v>0</v>
      </c>
      <c r="X170" s="144">
        <f t="shared" si="455"/>
        <v>0</v>
      </c>
      <c r="Y170" s="144">
        <f t="shared" si="431"/>
        <v>0</v>
      </c>
      <c r="Z170" s="144" t="e">
        <f t="shared" si="432"/>
        <v>#DIV/0!</v>
      </c>
      <c r="AA170" s="294"/>
      <c r="AB170" s="118"/>
      <c r="AC170" s="118"/>
      <c r="AD170" s="118"/>
      <c r="AE170" s="118"/>
      <c r="AF170" s="118"/>
      <c r="AG170" s="118"/>
    </row>
    <row r="171" spans="1:33" ht="30" customHeight="1" x14ac:dyDescent="0.35">
      <c r="A171" s="119" t="s">
        <v>80</v>
      </c>
      <c r="B171" s="120" t="s">
        <v>307</v>
      </c>
      <c r="C171" s="187" t="s">
        <v>308</v>
      </c>
      <c r="D171" s="122"/>
      <c r="E171" s="123"/>
      <c r="F171" s="124"/>
      <c r="G171" s="125">
        <f t="shared" ref="G171:G173" si="456">E171*F171</f>
        <v>0</v>
      </c>
      <c r="H171" s="123"/>
      <c r="I171" s="124"/>
      <c r="J171" s="125">
        <f t="shared" ref="J171:J173" si="457">H171*I171</f>
        <v>0</v>
      </c>
      <c r="K171" s="123"/>
      <c r="L171" s="124"/>
      <c r="M171" s="125">
        <f t="shared" ref="M171:M173" si="458">K171*L171</f>
        <v>0</v>
      </c>
      <c r="N171" s="123"/>
      <c r="O171" s="124"/>
      <c r="P171" s="125">
        <f t="shared" ref="P171:P173" si="459">N171*O171</f>
        <v>0</v>
      </c>
      <c r="Q171" s="123"/>
      <c r="R171" s="124"/>
      <c r="S171" s="125">
        <f t="shared" ref="S171:S173" si="460">Q171*R171</f>
        <v>0</v>
      </c>
      <c r="T171" s="123"/>
      <c r="U171" s="124"/>
      <c r="V171" s="125">
        <f t="shared" ref="V171:V173" si="461">T171*U171</f>
        <v>0</v>
      </c>
      <c r="W171" s="126">
        <f t="shared" ref="W171:W173" si="462">G171+M171+S171</f>
        <v>0</v>
      </c>
      <c r="X171" s="127">
        <f t="shared" ref="X171:X173" si="463">J171+P171+V171</f>
        <v>0</v>
      </c>
      <c r="Y171" s="127">
        <f t="shared" si="431"/>
        <v>0</v>
      </c>
      <c r="Z171" s="128" t="e">
        <f t="shared" si="432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35">
      <c r="A172" s="119" t="s">
        <v>80</v>
      </c>
      <c r="B172" s="120" t="s">
        <v>309</v>
      </c>
      <c r="C172" s="187" t="s">
        <v>308</v>
      </c>
      <c r="D172" s="122"/>
      <c r="E172" s="123"/>
      <c r="F172" s="124"/>
      <c r="G172" s="125">
        <f t="shared" si="456"/>
        <v>0</v>
      </c>
      <c r="H172" s="123"/>
      <c r="I172" s="124"/>
      <c r="J172" s="125">
        <f t="shared" si="457"/>
        <v>0</v>
      </c>
      <c r="K172" s="123"/>
      <c r="L172" s="124"/>
      <c r="M172" s="125">
        <f t="shared" si="458"/>
        <v>0</v>
      </c>
      <c r="N172" s="123"/>
      <c r="O172" s="124"/>
      <c r="P172" s="125">
        <f t="shared" si="459"/>
        <v>0</v>
      </c>
      <c r="Q172" s="123"/>
      <c r="R172" s="124"/>
      <c r="S172" s="125">
        <f t="shared" si="460"/>
        <v>0</v>
      </c>
      <c r="T172" s="123"/>
      <c r="U172" s="124"/>
      <c r="V172" s="125">
        <f t="shared" si="461"/>
        <v>0</v>
      </c>
      <c r="W172" s="126">
        <f t="shared" si="462"/>
        <v>0</v>
      </c>
      <c r="X172" s="127">
        <f t="shared" si="463"/>
        <v>0</v>
      </c>
      <c r="Y172" s="127">
        <f t="shared" si="431"/>
        <v>0</v>
      </c>
      <c r="Z172" s="128" t="e">
        <f t="shared" si="432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35">
      <c r="A173" s="132" t="s">
        <v>80</v>
      </c>
      <c r="B173" s="133" t="s">
        <v>310</v>
      </c>
      <c r="C173" s="163" t="s">
        <v>308</v>
      </c>
      <c r="D173" s="134"/>
      <c r="E173" s="135"/>
      <c r="F173" s="136"/>
      <c r="G173" s="137">
        <f t="shared" si="456"/>
        <v>0</v>
      </c>
      <c r="H173" s="135"/>
      <c r="I173" s="136"/>
      <c r="J173" s="137">
        <f t="shared" si="457"/>
        <v>0</v>
      </c>
      <c r="K173" s="135"/>
      <c r="L173" s="136"/>
      <c r="M173" s="137">
        <f t="shared" si="458"/>
        <v>0</v>
      </c>
      <c r="N173" s="135"/>
      <c r="O173" s="136"/>
      <c r="P173" s="137">
        <f t="shared" si="459"/>
        <v>0</v>
      </c>
      <c r="Q173" s="135"/>
      <c r="R173" s="136"/>
      <c r="S173" s="137">
        <f t="shared" si="460"/>
        <v>0</v>
      </c>
      <c r="T173" s="135"/>
      <c r="U173" s="136"/>
      <c r="V173" s="137">
        <f t="shared" si="461"/>
        <v>0</v>
      </c>
      <c r="W173" s="138">
        <f t="shared" si="462"/>
        <v>0</v>
      </c>
      <c r="X173" s="127">
        <f t="shared" si="463"/>
        <v>0</v>
      </c>
      <c r="Y173" s="127">
        <f t="shared" si="431"/>
        <v>0</v>
      </c>
      <c r="Z173" s="128" t="e">
        <f t="shared" si="432"/>
        <v>#DIV/0!</v>
      </c>
      <c r="AA173" s="283"/>
      <c r="AB173" s="131"/>
      <c r="AC173" s="131"/>
      <c r="AD173" s="131"/>
      <c r="AE173" s="131"/>
      <c r="AF173" s="131"/>
      <c r="AG173" s="131"/>
    </row>
    <row r="174" spans="1:33" ht="30" customHeight="1" x14ac:dyDescent="0.35">
      <c r="A174" s="108" t="s">
        <v>77</v>
      </c>
      <c r="B174" s="155" t="s">
        <v>311</v>
      </c>
      <c r="C174" s="295" t="s">
        <v>286</v>
      </c>
      <c r="D174" s="141"/>
      <c r="E174" s="142">
        <f>SUM(E175:E181)</f>
        <v>9</v>
      </c>
      <c r="F174" s="143"/>
      <c r="G174" s="144">
        <f>SUM(G175:G182)</f>
        <v>56020</v>
      </c>
      <c r="H174" s="142">
        <f>SUM(H175:H181)</f>
        <v>7</v>
      </c>
      <c r="I174" s="143"/>
      <c r="J174" s="144">
        <f>SUM(J175:J182)</f>
        <v>58380</v>
      </c>
      <c r="K174" s="142">
        <f>SUM(K175:K181)</f>
        <v>0</v>
      </c>
      <c r="L174" s="143"/>
      <c r="M174" s="144">
        <f>SUM(M175:M182)</f>
        <v>0</v>
      </c>
      <c r="N174" s="142">
        <f>SUM(N175:N181)</f>
        <v>0</v>
      </c>
      <c r="O174" s="143"/>
      <c r="P174" s="144">
        <f>SUM(P175:P182)</f>
        <v>0</v>
      </c>
      <c r="Q174" s="142">
        <f>SUM(Q175:Q181)</f>
        <v>0</v>
      </c>
      <c r="R174" s="143"/>
      <c r="S174" s="144">
        <f>SUM(S175:S182)</f>
        <v>0</v>
      </c>
      <c r="T174" s="142">
        <f>SUM(T175:T181)</f>
        <v>0</v>
      </c>
      <c r="U174" s="143"/>
      <c r="V174" s="144">
        <f t="shared" ref="V174:X174" si="464">SUM(V175:V182)</f>
        <v>0</v>
      </c>
      <c r="W174" s="144">
        <f t="shared" si="464"/>
        <v>56020</v>
      </c>
      <c r="X174" s="144">
        <f t="shared" si="464"/>
        <v>58380</v>
      </c>
      <c r="Y174" s="144">
        <f t="shared" si="431"/>
        <v>-2360</v>
      </c>
      <c r="Z174" s="144">
        <f t="shared" si="432"/>
        <v>-4.2127811495894327E-2</v>
      </c>
      <c r="AA174" s="294"/>
      <c r="AB174" s="118"/>
      <c r="AC174" s="118"/>
      <c r="AD174" s="118"/>
      <c r="AE174" s="118"/>
      <c r="AF174" s="118"/>
      <c r="AG174" s="118"/>
    </row>
    <row r="175" spans="1:33" ht="30" customHeight="1" x14ac:dyDescent="0.35">
      <c r="A175" s="119" t="s">
        <v>80</v>
      </c>
      <c r="B175" s="120" t="s">
        <v>312</v>
      </c>
      <c r="C175" s="187" t="s">
        <v>313</v>
      </c>
      <c r="D175" s="122"/>
      <c r="E175" s="123"/>
      <c r="F175" s="124"/>
      <c r="G175" s="125">
        <f t="shared" ref="G175:G182" si="465">E175*F175</f>
        <v>0</v>
      </c>
      <c r="H175" s="123"/>
      <c r="I175" s="124"/>
      <c r="J175" s="125">
        <f t="shared" ref="J175:J182" si="466">H175*I175</f>
        <v>0</v>
      </c>
      <c r="K175" s="123"/>
      <c r="L175" s="124"/>
      <c r="M175" s="125">
        <f t="shared" ref="M175:M182" si="467">K175*L175</f>
        <v>0</v>
      </c>
      <c r="N175" s="123"/>
      <c r="O175" s="124"/>
      <c r="P175" s="125">
        <f t="shared" ref="P175:P182" si="468">N175*O175</f>
        <v>0</v>
      </c>
      <c r="Q175" s="123"/>
      <c r="R175" s="124"/>
      <c r="S175" s="125">
        <f t="shared" ref="S175:S182" si="469">Q175*R175</f>
        <v>0</v>
      </c>
      <c r="T175" s="123"/>
      <c r="U175" s="124"/>
      <c r="V175" s="125">
        <f t="shared" ref="V175:V182" si="470">T175*U175</f>
        <v>0</v>
      </c>
      <c r="W175" s="126">
        <f t="shared" ref="W175:W182" si="471">G175+M175+S175</f>
        <v>0</v>
      </c>
      <c r="X175" s="127">
        <f t="shared" ref="X175:X182" si="472">J175+P175+V175</f>
        <v>0</v>
      </c>
      <c r="Y175" s="127">
        <f t="shared" si="431"/>
        <v>0</v>
      </c>
      <c r="Z175" s="128" t="e">
        <f t="shared" si="432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35">
      <c r="A176" s="119" t="s">
        <v>80</v>
      </c>
      <c r="B176" s="120" t="s">
        <v>314</v>
      </c>
      <c r="C176" s="187" t="s">
        <v>315</v>
      </c>
      <c r="D176" s="122"/>
      <c r="E176" s="123"/>
      <c r="F176" s="124"/>
      <c r="G176" s="125">
        <f t="shared" si="465"/>
        <v>0</v>
      </c>
      <c r="H176" s="123"/>
      <c r="I176" s="124"/>
      <c r="J176" s="125">
        <f t="shared" si="466"/>
        <v>0</v>
      </c>
      <c r="K176" s="123"/>
      <c r="L176" s="124"/>
      <c r="M176" s="125">
        <f t="shared" si="467"/>
        <v>0</v>
      </c>
      <c r="N176" s="123"/>
      <c r="O176" s="124"/>
      <c r="P176" s="125">
        <f t="shared" si="468"/>
        <v>0</v>
      </c>
      <c r="Q176" s="123"/>
      <c r="R176" s="124"/>
      <c r="S176" s="125">
        <f t="shared" si="469"/>
        <v>0</v>
      </c>
      <c r="T176" s="123"/>
      <c r="U176" s="124"/>
      <c r="V176" s="125">
        <f t="shared" si="470"/>
        <v>0</v>
      </c>
      <c r="W176" s="138">
        <f t="shared" si="471"/>
        <v>0</v>
      </c>
      <c r="X176" s="127">
        <f t="shared" si="472"/>
        <v>0</v>
      </c>
      <c r="Y176" s="127">
        <f t="shared" si="431"/>
        <v>0</v>
      </c>
      <c r="Z176" s="128" t="e">
        <f t="shared" si="432"/>
        <v>#DIV/0!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35">
      <c r="A177" s="119" t="s">
        <v>80</v>
      </c>
      <c r="B177" s="120" t="s">
        <v>316</v>
      </c>
      <c r="C177" s="187" t="s">
        <v>317</v>
      </c>
      <c r="D177" s="122"/>
      <c r="E177" s="123"/>
      <c r="F177" s="124"/>
      <c r="G177" s="125">
        <f t="shared" si="465"/>
        <v>0</v>
      </c>
      <c r="H177" s="123"/>
      <c r="I177" s="377"/>
      <c r="J177" s="125">
        <f t="shared" si="466"/>
        <v>0</v>
      </c>
      <c r="K177" s="123"/>
      <c r="L177" s="124"/>
      <c r="M177" s="125">
        <f t="shared" si="467"/>
        <v>0</v>
      </c>
      <c r="N177" s="123"/>
      <c r="O177" s="124"/>
      <c r="P177" s="125">
        <f t="shared" si="468"/>
        <v>0</v>
      </c>
      <c r="Q177" s="123"/>
      <c r="R177" s="124"/>
      <c r="S177" s="125">
        <f t="shared" si="469"/>
        <v>0</v>
      </c>
      <c r="T177" s="123"/>
      <c r="U177" s="124"/>
      <c r="V177" s="125">
        <f t="shared" si="470"/>
        <v>0</v>
      </c>
      <c r="W177" s="138">
        <f t="shared" si="471"/>
        <v>0</v>
      </c>
      <c r="X177" s="127">
        <f t="shared" si="472"/>
        <v>0</v>
      </c>
      <c r="Y177" s="127">
        <f t="shared" si="431"/>
        <v>0</v>
      </c>
      <c r="Z177" s="128" t="e">
        <f t="shared" si="432"/>
        <v>#DIV/0!</v>
      </c>
      <c r="AA177" s="282"/>
      <c r="AB177" s="131"/>
      <c r="AC177" s="131"/>
      <c r="AD177" s="131"/>
      <c r="AE177" s="131"/>
      <c r="AF177" s="131"/>
      <c r="AG177" s="131"/>
    </row>
    <row r="178" spans="1:33" ht="30" customHeight="1" x14ac:dyDescent="0.35">
      <c r="A178" s="119" t="s">
        <v>80</v>
      </c>
      <c r="B178" s="120" t="s">
        <v>318</v>
      </c>
      <c r="C178" s="187" t="s">
        <v>319</v>
      </c>
      <c r="D178" s="358" t="s">
        <v>83</v>
      </c>
      <c r="E178" s="359">
        <v>6</v>
      </c>
      <c r="F178" s="360">
        <v>100</v>
      </c>
      <c r="G178" s="125">
        <f t="shared" si="465"/>
        <v>600</v>
      </c>
      <c r="H178" s="123">
        <v>4</v>
      </c>
      <c r="I178" s="124">
        <v>60.5</v>
      </c>
      <c r="J178" s="125">
        <f t="shared" si="466"/>
        <v>242</v>
      </c>
      <c r="K178" s="123"/>
      <c r="L178" s="124"/>
      <c r="M178" s="125">
        <f t="shared" si="467"/>
        <v>0</v>
      </c>
      <c r="N178" s="123"/>
      <c r="O178" s="124"/>
      <c r="P178" s="125">
        <f t="shared" si="468"/>
        <v>0</v>
      </c>
      <c r="Q178" s="123"/>
      <c r="R178" s="124"/>
      <c r="S178" s="125">
        <f t="shared" si="469"/>
        <v>0</v>
      </c>
      <c r="T178" s="123"/>
      <c r="U178" s="124"/>
      <c r="V178" s="125">
        <f t="shared" si="470"/>
        <v>0</v>
      </c>
      <c r="W178" s="138">
        <f t="shared" si="471"/>
        <v>600</v>
      </c>
      <c r="X178" s="127">
        <f t="shared" si="472"/>
        <v>242</v>
      </c>
      <c r="Y178" s="127">
        <f t="shared" si="431"/>
        <v>358</v>
      </c>
      <c r="Z178" s="128">
        <f t="shared" si="432"/>
        <v>0.59666666666666668</v>
      </c>
      <c r="AA178" s="282"/>
      <c r="AB178" s="131"/>
      <c r="AC178" s="131"/>
      <c r="AD178" s="131"/>
      <c r="AE178" s="131"/>
      <c r="AF178" s="131"/>
      <c r="AG178" s="131"/>
    </row>
    <row r="179" spans="1:33" ht="37.5" x14ac:dyDescent="0.35">
      <c r="A179" s="119" t="s">
        <v>80</v>
      </c>
      <c r="B179" s="120" t="s">
        <v>320</v>
      </c>
      <c r="C179" s="376" t="s">
        <v>377</v>
      </c>
      <c r="D179" s="358" t="s">
        <v>146</v>
      </c>
      <c r="E179" s="359">
        <v>1</v>
      </c>
      <c r="F179" s="360">
        <v>8460</v>
      </c>
      <c r="G179" s="125">
        <f t="shared" si="465"/>
        <v>8460</v>
      </c>
      <c r="H179" s="123">
        <v>1</v>
      </c>
      <c r="I179" s="377">
        <f>8343+1500+89*15</f>
        <v>11178</v>
      </c>
      <c r="J179" s="125">
        <f t="shared" si="466"/>
        <v>11178</v>
      </c>
      <c r="K179" s="123"/>
      <c r="L179" s="124"/>
      <c r="M179" s="125">
        <f t="shared" si="467"/>
        <v>0</v>
      </c>
      <c r="N179" s="123"/>
      <c r="O179" s="124"/>
      <c r="P179" s="125">
        <f t="shared" si="468"/>
        <v>0</v>
      </c>
      <c r="Q179" s="123"/>
      <c r="R179" s="124"/>
      <c r="S179" s="125">
        <f t="shared" si="469"/>
        <v>0</v>
      </c>
      <c r="T179" s="123"/>
      <c r="U179" s="124"/>
      <c r="V179" s="125">
        <f t="shared" si="470"/>
        <v>0</v>
      </c>
      <c r="W179" s="138">
        <f t="shared" si="471"/>
        <v>8460</v>
      </c>
      <c r="X179" s="127">
        <f t="shared" si="472"/>
        <v>11178</v>
      </c>
      <c r="Y179" s="127">
        <f t="shared" si="431"/>
        <v>-2718</v>
      </c>
      <c r="Z179" s="128">
        <f t="shared" si="432"/>
        <v>-0.32127659574468087</v>
      </c>
      <c r="AA179" s="380" t="s">
        <v>387</v>
      </c>
      <c r="AB179" s="130"/>
      <c r="AC179" s="131"/>
      <c r="AD179" s="131"/>
      <c r="AE179" s="131"/>
      <c r="AF179" s="131"/>
      <c r="AG179" s="131"/>
    </row>
    <row r="180" spans="1:33" ht="30" customHeight="1" x14ac:dyDescent="0.35">
      <c r="A180" s="119" t="s">
        <v>80</v>
      </c>
      <c r="B180" s="120" t="s">
        <v>321</v>
      </c>
      <c r="C180" s="376" t="s">
        <v>378</v>
      </c>
      <c r="D180" s="364" t="s">
        <v>146</v>
      </c>
      <c r="E180" s="359">
        <v>1</v>
      </c>
      <c r="F180" s="360">
        <v>25000</v>
      </c>
      <c r="G180" s="125">
        <f t="shared" si="465"/>
        <v>25000</v>
      </c>
      <c r="H180" s="359">
        <v>1</v>
      </c>
      <c r="I180" s="360">
        <v>25000</v>
      </c>
      <c r="J180" s="125">
        <f t="shared" si="466"/>
        <v>25000</v>
      </c>
      <c r="K180" s="123"/>
      <c r="L180" s="124"/>
      <c r="M180" s="125">
        <f t="shared" si="467"/>
        <v>0</v>
      </c>
      <c r="N180" s="123"/>
      <c r="O180" s="124"/>
      <c r="P180" s="125">
        <f t="shared" si="468"/>
        <v>0</v>
      </c>
      <c r="Q180" s="123"/>
      <c r="R180" s="124"/>
      <c r="S180" s="125">
        <f t="shared" si="469"/>
        <v>0</v>
      </c>
      <c r="T180" s="123"/>
      <c r="U180" s="124"/>
      <c r="V180" s="125">
        <f t="shared" si="470"/>
        <v>0</v>
      </c>
      <c r="W180" s="138">
        <f t="shared" si="471"/>
        <v>25000</v>
      </c>
      <c r="X180" s="127">
        <f t="shared" si="472"/>
        <v>25000</v>
      </c>
      <c r="Y180" s="127">
        <f t="shared" si="431"/>
        <v>0</v>
      </c>
      <c r="Z180" s="128">
        <f t="shared" si="432"/>
        <v>0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35">
      <c r="A181" s="132" t="s">
        <v>80</v>
      </c>
      <c r="B181" s="133" t="s">
        <v>322</v>
      </c>
      <c r="C181" s="376" t="s">
        <v>379</v>
      </c>
      <c r="D181" s="364" t="s">
        <v>146</v>
      </c>
      <c r="E181" s="365">
        <v>1</v>
      </c>
      <c r="F181" s="366">
        <v>18000</v>
      </c>
      <c r="G181" s="137">
        <f t="shared" si="465"/>
        <v>18000</v>
      </c>
      <c r="H181" s="365">
        <v>1</v>
      </c>
      <c r="I181" s="366">
        <v>18000</v>
      </c>
      <c r="J181" s="137">
        <f t="shared" si="466"/>
        <v>18000</v>
      </c>
      <c r="K181" s="135"/>
      <c r="L181" s="136"/>
      <c r="M181" s="137">
        <f t="shared" si="467"/>
        <v>0</v>
      </c>
      <c r="N181" s="135"/>
      <c r="O181" s="136"/>
      <c r="P181" s="137">
        <f t="shared" si="468"/>
        <v>0</v>
      </c>
      <c r="Q181" s="135"/>
      <c r="R181" s="136"/>
      <c r="S181" s="137">
        <f t="shared" si="469"/>
        <v>0</v>
      </c>
      <c r="T181" s="135"/>
      <c r="U181" s="136"/>
      <c r="V181" s="137">
        <f t="shared" si="470"/>
        <v>0</v>
      </c>
      <c r="W181" s="138">
        <f t="shared" si="471"/>
        <v>18000</v>
      </c>
      <c r="X181" s="127">
        <f t="shared" si="472"/>
        <v>18000</v>
      </c>
      <c r="Y181" s="127">
        <f t="shared" si="431"/>
        <v>0</v>
      </c>
      <c r="Z181" s="128">
        <f t="shared" si="432"/>
        <v>0</v>
      </c>
      <c r="AA181" s="283"/>
      <c r="AB181" s="131"/>
      <c r="AC181" s="131"/>
      <c r="AD181" s="131"/>
      <c r="AE181" s="131"/>
      <c r="AF181" s="131"/>
      <c r="AG181" s="131"/>
    </row>
    <row r="182" spans="1:33" ht="30" customHeight="1" x14ac:dyDescent="0.35">
      <c r="A182" s="132" t="s">
        <v>80</v>
      </c>
      <c r="B182" s="154" t="s">
        <v>323</v>
      </c>
      <c r="C182" s="188" t="s">
        <v>324</v>
      </c>
      <c r="D182" s="148"/>
      <c r="E182" s="135">
        <f>G181</f>
        <v>18000</v>
      </c>
      <c r="F182" s="136">
        <v>0.22</v>
      </c>
      <c r="G182" s="137">
        <f t="shared" si="465"/>
        <v>3960</v>
      </c>
      <c r="H182" s="135">
        <f>J181</f>
        <v>18000</v>
      </c>
      <c r="I182" s="136">
        <v>0.22</v>
      </c>
      <c r="J182" s="137">
        <f t="shared" si="466"/>
        <v>3960</v>
      </c>
      <c r="K182" s="135"/>
      <c r="L182" s="136">
        <v>0.22</v>
      </c>
      <c r="M182" s="137">
        <f t="shared" si="467"/>
        <v>0</v>
      </c>
      <c r="N182" s="135"/>
      <c r="O182" s="136">
        <v>0.22</v>
      </c>
      <c r="P182" s="137">
        <f t="shared" si="468"/>
        <v>0</v>
      </c>
      <c r="Q182" s="135"/>
      <c r="R182" s="136">
        <v>0.22</v>
      </c>
      <c r="S182" s="137">
        <f t="shared" si="469"/>
        <v>0</v>
      </c>
      <c r="T182" s="135"/>
      <c r="U182" s="136">
        <v>0.22</v>
      </c>
      <c r="V182" s="137">
        <f t="shared" si="470"/>
        <v>0</v>
      </c>
      <c r="W182" s="138">
        <f t="shared" si="471"/>
        <v>3960</v>
      </c>
      <c r="X182" s="127">
        <f t="shared" si="472"/>
        <v>3960</v>
      </c>
      <c r="Y182" s="127">
        <f t="shared" si="431"/>
        <v>0</v>
      </c>
      <c r="Z182" s="128">
        <f t="shared" si="432"/>
        <v>0</v>
      </c>
      <c r="AA182" s="152"/>
      <c r="AB182" s="7"/>
      <c r="AC182" s="7"/>
      <c r="AD182" s="7"/>
      <c r="AE182" s="7"/>
      <c r="AF182" s="7"/>
      <c r="AG182" s="7"/>
    </row>
    <row r="183" spans="1:33" ht="30" customHeight="1" x14ac:dyDescent="0.35">
      <c r="A183" s="296" t="s">
        <v>325</v>
      </c>
      <c r="B183" s="297"/>
      <c r="C183" s="298"/>
      <c r="D183" s="299"/>
      <c r="E183" s="173">
        <f>E174+E170+E165+E160</f>
        <v>9</v>
      </c>
      <c r="F183" s="189"/>
      <c r="G183" s="300">
        <f t="shared" ref="G183:H183" si="473">G174+G170+G165+G160</f>
        <v>56020</v>
      </c>
      <c r="H183" s="173">
        <f t="shared" si="473"/>
        <v>7</v>
      </c>
      <c r="I183" s="189"/>
      <c r="J183" s="300">
        <f t="shared" ref="J183:K183" si="474">J174+J170+J165+J160</f>
        <v>58380</v>
      </c>
      <c r="K183" s="173">
        <f t="shared" si="474"/>
        <v>0</v>
      </c>
      <c r="L183" s="189"/>
      <c r="M183" s="300">
        <f t="shared" ref="M183:N183" si="475">M174+M170+M165+M160</f>
        <v>0</v>
      </c>
      <c r="N183" s="173">
        <f t="shared" si="475"/>
        <v>0</v>
      </c>
      <c r="O183" s="189"/>
      <c r="P183" s="300">
        <f t="shared" ref="P183:Q183" si="476">P174+P170+P165+P160</f>
        <v>0</v>
      </c>
      <c r="Q183" s="173">
        <f t="shared" si="476"/>
        <v>0</v>
      </c>
      <c r="R183" s="189"/>
      <c r="S183" s="300">
        <f t="shared" ref="S183:T183" si="477">S174+S170+S165+S160</f>
        <v>0</v>
      </c>
      <c r="T183" s="173">
        <f t="shared" si="477"/>
        <v>0</v>
      </c>
      <c r="U183" s="189"/>
      <c r="V183" s="300">
        <f>V174+V170+V165+V160</f>
        <v>0</v>
      </c>
      <c r="W183" s="225">
        <f t="shared" ref="W183:X183" si="478">W174+W160+W170+W165</f>
        <v>56020</v>
      </c>
      <c r="X183" s="225">
        <f t="shared" si="478"/>
        <v>58380</v>
      </c>
      <c r="Y183" s="225">
        <f t="shared" si="431"/>
        <v>-2360</v>
      </c>
      <c r="Z183" s="225">
        <f t="shared" si="432"/>
        <v>-4.2127811495894327E-2</v>
      </c>
      <c r="AA183" s="226"/>
      <c r="AB183" s="7"/>
      <c r="AC183" s="7"/>
      <c r="AD183" s="7"/>
      <c r="AE183" s="7"/>
      <c r="AF183" s="7"/>
      <c r="AG183" s="7"/>
    </row>
    <row r="184" spans="1:33" ht="30" customHeight="1" x14ac:dyDescent="0.35">
      <c r="A184" s="301" t="s">
        <v>326</v>
      </c>
      <c r="B184" s="302"/>
      <c r="C184" s="303"/>
      <c r="D184" s="304"/>
      <c r="E184" s="305"/>
      <c r="F184" s="306"/>
      <c r="G184" s="307">
        <f>G34+G48+G57+G79+G93+G107+G120+G133+G141+G148+G152+G158+G183</f>
        <v>802010</v>
      </c>
      <c r="H184" s="305"/>
      <c r="I184" s="306"/>
      <c r="J184" s="307">
        <f>J34+J48+J57+J79+J93+J107+J120+J133+J141+J148+J152+J158+J183</f>
        <v>802010.00011999998</v>
      </c>
      <c r="K184" s="305"/>
      <c r="L184" s="306"/>
      <c r="M184" s="307">
        <f>M34+M48+M57+M79+M93+M107+M120+M133+M141+M148+M152+M158+M183</f>
        <v>0</v>
      </c>
      <c r="N184" s="305"/>
      <c r="O184" s="306"/>
      <c r="P184" s="307">
        <f>P34+P48+P57+P79+P93+P107+P120+P133+P141+P148+P152+P158+P183</f>
        <v>0</v>
      </c>
      <c r="Q184" s="305"/>
      <c r="R184" s="306"/>
      <c r="S184" s="307">
        <f>S34+S48+S57+S79+S93+S107+S120+S133+S141+S148+S152+S158+S183</f>
        <v>0</v>
      </c>
      <c r="T184" s="305"/>
      <c r="U184" s="306"/>
      <c r="V184" s="307">
        <f t="shared" ref="V184:Y184" si="479">V34+V48+V57+V79+V93+V107+V120+V133+V141+V148+V152+V158+V183</f>
        <v>0</v>
      </c>
      <c r="W184" s="307">
        <f t="shared" si="479"/>
        <v>802010</v>
      </c>
      <c r="X184" s="307">
        <f t="shared" si="479"/>
        <v>802010.00011999998</v>
      </c>
      <c r="Y184" s="307">
        <f t="shared" si="479"/>
        <v>-1.1999998241662979E-4</v>
      </c>
      <c r="Z184" s="308">
        <f t="shared" si="432"/>
        <v>-1.4962404760118925E-10</v>
      </c>
      <c r="AA184" s="309"/>
      <c r="AB184" s="7"/>
      <c r="AC184" s="7"/>
      <c r="AD184" s="7"/>
      <c r="AE184" s="7"/>
      <c r="AF184" s="7"/>
      <c r="AG184" s="7"/>
    </row>
    <row r="185" spans="1:33" ht="15" customHeight="1" x14ac:dyDescent="0.35">
      <c r="A185" s="415"/>
      <c r="B185" s="386"/>
      <c r="C185" s="386"/>
      <c r="D185" s="74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310"/>
      <c r="X185" s="310"/>
      <c r="Y185" s="310"/>
      <c r="Z185" s="310"/>
      <c r="AA185" s="83"/>
      <c r="AB185" s="7"/>
      <c r="AC185" s="7"/>
      <c r="AD185" s="7"/>
      <c r="AE185" s="7"/>
      <c r="AF185" s="7"/>
      <c r="AG185" s="7"/>
    </row>
    <row r="186" spans="1:33" ht="30" customHeight="1" x14ac:dyDescent="0.35">
      <c r="A186" s="416" t="s">
        <v>327</v>
      </c>
      <c r="B186" s="398"/>
      <c r="C186" s="398"/>
      <c r="D186" s="311"/>
      <c r="E186" s="305"/>
      <c r="F186" s="306"/>
      <c r="G186" s="312">
        <f>Фінансування!C27-'Кошторис  витрат'!G184</f>
        <v>0</v>
      </c>
      <c r="H186" s="305"/>
      <c r="I186" s="306"/>
      <c r="J186" s="312">
        <f>Фінансування!C28-'Кошторис  витрат'!J184</f>
        <v>0</v>
      </c>
      <c r="K186" s="305"/>
      <c r="L186" s="306"/>
      <c r="M186" s="312">
        <f>Фінансування!J27-'Кошторис  витрат'!M184</f>
        <v>0</v>
      </c>
      <c r="N186" s="305"/>
      <c r="O186" s="306"/>
      <c r="P186" s="312">
        <f>Фінансування!J28-'Кошторис  витрат'!P184</f>
        <v>0</v>
      </c>
      <c r="Q186" s="305"/>
      <c r="R186" s="306"/>
      <c r="S186" s="312">
        <f>Фінансування!L27-'Кошторис  витрат'!S184</f>
        <v>0</v>
      </c>
      <c r="T186" s="305"/>
      <c r="U186" s="306"/>
      <c r="V186" s="312">
        <f>Фінансування!L28-'Кошторис  витрат'!V184</f>
        <v>0</v>
      </c>
      <c r="W186" s="313">
        <f>Фінансування!N27-'Кошторис  витрат'!W184</f>
        <v>0</v>
      </c>
      <c r="X186" s="313">
        <f>Фінансування!N28-'Кошторис  витрат'!X184</f>
        <v>0</v>
      </c>
      <c r="Y186" s="313"/>
      <c r="Z186" s="313"/>
      <c r="AA186" s="314"/>
      <c r="AB186" s="7"/>
      <c r="AC186" s="7"/>
      <c r="AD186" s="7"/>
      <c r="AE186" s="7"/>
      <c r="AF186" s="7"/>
      <c r="AG186" s="7"/>
    </row>
    <row r="187" spans="1:33" ht="15.75" customHeight="1" x14ac:dyDescent="0.3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82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5">
      <c r="A190" s="317"/>
      <c r="B190" s="318"/>
      <c r="C190" s="433" t="s">
        <v>388</v>
      </c>
      <c r="D190" s="316"/>
      <c r="E190" s="319"/>
      <c r="F190" s="319"/>
      <c r="G190" s="70"/>
      <c r="H190" s="381"/>
      <c r="I190" s="384" t="s">
        <v>382</v>
      </c>
      <c r="J190" s="383"/>
      <c r="K190" s="320"/>
      <c r="L190" s="2"/>
      <c r="M190" s="70"/>
      <c r="N190" s="320"/>
      <c r="O190" s="2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2"/>
      <c r="AD190" s="1"/>
      <c r="AE190" s="1"/>
      <c r="AF190" s="1"/>
      <c r="AG190" s="1"/>
    </row>
    <row r="191" spans="1:33" ht="15.75" customHeight="1" x14ac:dyDescent="0.35">
      <c r="A191" s="321"/>
      <c r="B191" s="322"/>
      <c r="C191" s="323" t="s">
        <v>328</v>
      </c>
      <c r="D191" s="324"/>
      <c r="E191" s="325" t="s">
        <v>329</v>
      </c>
      <c r="F191" s="325"/>
      <c r="G191" s="326"/>
      <c r="H191" s="327"/>
      <c r="I191" s="328" t="s">
        <v>330</v>
      </c>
      <c r="J191" s="326"/>
      <c r="K191" s="327"/>
      <c r="L191" s="328"/>
      <c r="M191" s="326"/>
      <c r="N191" s="327"/>
      <c r="O191" s="328"/>
      <c r="P191" s="326"/>
      <c r="Q191" s="326"/>
      <c r="R191" s="326"/>
      <c r="S191" s="326"/>
      <c r="T191" s="326"/>
      <c r="U191" s="326"/>
      <c r="V191" s="326"/>
      <c r="W191" s="329"/>
      <c r="X191" s="329"/>
      <c r="Y191" s="329"/>
      <c r="Z191" s="329"/>
      <c r="AA191" s="330"/>
      <c r="AB191" s="331"/>
      <c r="AC191" s="330"/>
      <c r="AD191" s="331"/>
      <c r="AE191" s="331"/>
      <c r="AF191" s="331"/>
      <c r="AG191" s="331"/>
    </row>
    <row r="192" spans="1:33" ht="15.75" customHeight="1" x14ac:dyDescent="0.3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1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2:D152"/>
    <mergeCell ref="A185:C185"/>
    <mergeCell ref="A186:C186"/>
    <mergeCell ref="K8:M8"/>
    <mergeCell ref="N8:P8"/>
    <mergeCell ref="E8:G8"/>
    <mergeCell ref="H8:J8"/>
    <mergeCell ref="E55:G56"/>
    <mergeCell ref="H55:J56"/>
    <mergeCell ref="A93:D93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53125" defaultRowHeight="15" customHeight="1" x14ac:dyDescent="0.35"/>
  <cols>
    <col min="1" max="1" width="16.81640625" hidden="1" customWidth="1"/>
    <col min="2" max="2" width="13.81640625" customWidth="1"/>
    <col min="3" max="3" width="42.7265625" customWidth="1"/>
    <col min="4" max="4" width="16.453125" customWidth="1"/>
    <col min="5" max="5" width="17.81640625" customWidth="1"/>
    <col min="6" max="6" width="16.453125" customWidth="1"/>
    <col min="7" max="8" width="20.26953125" customWidth="1"/>
    <col min="9" max="9" width="13.7265625" customWidth="1"/>
    <col min="10" max="10" width="18.81640625" customWidth="1"/>
    <col min="11" max="26" width="8.7265625" customWidth="1"/>
  </cols>
  <sheetData>
    <row r="1" spans="1:26" ht="14.25" customHeight="1" x14ac:dyDescent="0.35">
      <c r="A1" s="333"/>
      <c r="B1" s="333"/>
      <c r="C1" s="333"/>
      <c r="D1" s="334"/>
      <c r="E1" s="333"/>
      <c r="F1" s="334"/>
      <c r="G1" s="333"/>
      <c r="H1" s="333"/>
      <c r="I1" s="5"/>
      <c r="J1" s="335" t="s">
        <v>331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3"/>
      <c r="B2" s="333"/>
      <c r="C2" s="333"/>
      <c r="D2" s="334"/>
      <c r="E2" s="333"/>
      <c r="F2" s="334"/>
      <c r="G2" s="333"/>
      <c r="H2" s="427" t="s">
        <v>332</v>
      </c>
      <c r="I2" s="386"/>
      <c r="J2" s="38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45">
      <c r="A4" s="333"/>
      <c r="B4" s="428" t="s">
        <v>333</v>
      </c>
      <c r="C4" s="386"/>
      <c r="D4" s="386"/>
      <c r="E4" s="386"/>
      <c r="F4" s="386"/>
      <c r="G4" s="386"/>
      <c r="H4" s="386"/>
      <c r="I4" s="386"/>
      <c r="J4" s="38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45">
      <c r="A5" s="333"/>
      <c r="B5" s="428" t="s">
        <v>334</v>
      </c>
      <c r="C5" s="386"/>
      <c r="D5" s="386"/>
      <c r="E5" s="386"/>
      <c r="F5" s="386"/>
      <c r="G5" s="386"/>
      <c r="H5" s="386"/>
      <c r="I5" s="386"/>
      <c r="J5" s="38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33"/>
      <c r="B6" s="429" t="s">
        <v>335</v>
      </c>
      <c r="C6" s="386"/>
      <c r="D6" s="386"/>
      <c r="E6" s="386"/>
      <c r="F6" s="386"/>
      <c r="G6" s="386"/>
      <c r="H6" s="386"/>
      <c r="I6" s="386"/>
      <c r="J6" s="38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45">
      <c r="A7" s="333"/>
      <c r="B7" s="428" t="s">
        <v>336</v>
      </c>
      <c r="C7" s="386"/>
      <c r="D7" s="386"/>
      <c r="E7" s="386"/>
      <c r="F7" s="386"/>
      <c r="G7" s="386"/>
      <c r="H7" s="386"/>
      <c r="I7" s="386"/>
      <c r="J7" s="38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15"/>
      <c r="B9" s="430" t="s">
        <v>337</v>
      </c>
      <c r="C9" s="426"/>
      <c r="D9" s="431"/>
      <c r="E9" s="432" t="s">
        <v>338</v>
      </c>
      <c r="F9" s="426"/>
      <c r="G9" s="426"/>
      <c r="H9" s="426"/>
      <c r="I9" s="426"/>
      <c r="J9" s="43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336" t="s">
        <v>339</v>
      </c>
      <c r="B10" s="336" t="s">
        <v>340</v>
      </c>
      <c r="C10" s="336" t="s">
        <v>51</v>
      </c>
      <c r="D10" s="337" t="s">
        <v>341</v>
      </c>
      <c r="E10" s="336" t="s">
        <v>342</v>
      </c>
      <c r="F10" s="337" t="s">
        <v>341</v>
      </c>
      <c r="G10" s="336" t="s">
        <v>343</v>
      </c>
      <c r="H10" s="336" t="s">
        <v>344</v>
      </c>
      <c r="I10" s="336" t="s">
        <v>345</v>
      </c>
      <c r="J10" s="336" t="s">
        <v>346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338"/>
      <c r="B11" s="338" t="s">
        <v>78</v>
      </c>
      <c r="C11" s="339"/>
      <c r="D11" s="340"/>
      <c r="E11" s="339"/>
      <c r="F11" s="340"/>
      <c r="G11" s="339"/>
      <c r="H11" s="339"/>
      <c r="I11" s="340"/>
      <c r="J11" s="33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38"/>
      <c r="B12" s="338" t="s">
        <v>111</v>
      </c>
      <c r="C12" s="339"/>
      <c r="D12" s="340"/>
      <c r="E12" s="339"/>
      <c r="F12" s="340"/>
      <c r="G12" s="339"/>
      <c r="H12" s="339"/>
      <c r="I12" s="340"/>
      <c r="J12" s="33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38"/>
      <c r="B13" s="338" t="s">
        <v>118</v>
      </c>
      <c r="C13" s="339"/>
      <c r="D13" s="340"/>
      <c r="E13" s="339"/>
      <c r="F13" s="340"/>
      <c r="G13" s="339"/>
      <c r="H13" s="339"/>
      <c r="I13" s="340"/>
      <c r="J13" s="33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38"/>
      <c r="B14" s="338" t="s">
        <v>134</v>
      </c>
      <c r="C14" s="339"/>
      <c r="D14" s="340"/>
      <c r="E14" s="339"/>
      <c r="F14" s="340"/>
      <c r="G14" s="339"/>
      <c r="H14" s="339"/>
      <c r="I14" s="340"/>
      <c r="J14" s="33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38"/>
      <c r="B15" s="338" t="s">
        <v>152</v>
      </c>
      <c r="C15" s="339"/>
      <c r="D15" s="340"/>
      <c r="E15" s="339"/>
      <c r="F15" s="340"/>
      <c r="G15" s="339"/>
      <c r="H15" s="339"/>
      <c r="I15" s="340"/>
      <c r="J15" s="33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38"/>
      <c r="B16" s="338"/>
      <c r="C16" s="339"/>
      <c r="D16" s="340"/>
      <c r="E16" s="339"/>
      <c r="F16" s="340"/>
      <c r="G16" s="339"/>
      <c r="H16" s="339"/>
      <c r="I16" s="340"/>
      <c r="J16" s="33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41"/>
      <c r="B17" s="425" t="s">
        <v>347</v>
      </c>
      <c r="C17" s="426"/>
      <c r="D17" s="342">
        <f>SUM(D11:D16)</f>
        <v>0</v>
      </c>
      <c r="E17" s="343"/>
      <c r="F17" s="342">
        <f>SUM(F11:F16)</f>
        <v>0</v>
      </c>
      <c r="G17" s="343"/>
      <c r="H17" s="343"/>
      <c r="I17" s="342">
        <f>SUM(I11:I16)</f>
        <v>0</v>
      </c>
      <c r="J17" s="343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ht="14.25" customHeight="1" x14ac:dyDescent="0.35">
      <c r="A18" s="333"/>
      <c r="B18" s="333"/>
      <c r="C18" s="333"/>
      <c r="D18" s="334"/>
      <c r="E18" s="333"/>
      <c r="F18" s="334"/>
      <c r="G18" s="333"/>
      <c r="H18" s="3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15"/>
      <c r="B19" s="430" t="s">
        <v>348</v>
      </c>
      <c r="C19" s="426"/>
      <c r="D19" s="431"/>
      <c r="E19" s="432" t="s">
        <v>338</v>
      </c>
      <c r="F19" s="426"/>
      <c r="G19" s="426"/>
      <c r="H19" s="426"/>
      <c r="I19" s="426"/>
      <c r="J19" s="43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5">
      <c r="A20" s="336" t="s">
        <v>339</v>
      </c>
      <c r="B20" s="336" t="s">
        <v>340</v>
      </c>
      <c r="C20" s="336" t="s">
        <v>51</v>
      </c>
      <c r="D20" s="337" t="s">
        <v>341</v>
      </c>
      <c r="E20" s="336" t="s">
        <v>342</v>
      </c>
      <c r="F20" s="337" t="s">
        <v>341</v>
      </c>
      <c r="G20" s="336" t="s">
        <v>343</v>
      </c>
      <c r="H20" s="336" t="s">
        <v>344</v>
      </c>
      <c r="I20" s="336" t="s">
        <v>345</v>
      </c>
      <c r="J20" s="336" t="s">
        <v>346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5">
      <c r="A21" s="338"/>
      <c r="B21" s="338" t="s">
        <v>78</v>
      </c>
      <c r="C21" s="339"/>
      <c r="D21" s="340"/>
      <c r="E21" s="339"/>
      <c r="F21" s="340"/>
      <c r="G21" s="339"/>
      <c r="H21" s="339"/>
      <c r="I21" s="340"/>
      <c r="J21" s="33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38"/>
      <c r="B22" s="338" t="s">
        <v>111</v>
      </c>
      <c r="C22" s="339"/>
      <c r="D22" s="340"/>
      <c r="E22" s="339"/>
      <c r="F22" s="340"/>
      <c r="G22" s="339"/>
      <c r="H22" s="339"/>
      <c r="I22" s="340"/>
      <c r="J22" s="3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38"/>
      <c r="B23" s="338" t="s">
        <v>118</v>
      </c>
      <c r="C23" s="339"/>
      <c r="D23" s="340"/>
      <c r="E23" s="339"/>
      <c r="F23" s="340"/>
      <c r="G23" s="339"/>
      <c r="H23" s="339"/>
      <c r="I23" s="340"/>
      <c r="J23" s="3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38"/>
      <c r="B24" s="338" t="s">
        <v>134</v>
      </c>
      <c r="C24" s="339"/>
      <c r="D24" s="340"/>
      <c r="E24" s="339"/>
      <c r="F24" s="340"/>
      <c r="G24" s="339"/>
      <c r="H24" s="339"/>
      <c r="I24" s="340"/>
      <c r="J24" s="33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38"/>
      <c r="B25" s="338" t="s">
        <v>152</v>
      </c>
      <c r="C25" s="339"/>
      <c r="D25" s="340"/>
      <c r="E25" s="339"/>
      <c r="F25" s="340"/>
      <c r="G25" s="339"/>
      <c r="H25" s="339"/>
      <c r="I25" s="340"/>
      <c r="J25" s="33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38"/>
      <c r="B26" s="338"/>
      <c r="C26" s="339"/>
      <c r="D26" s="340"/>
      <c r="E26" s="339"/>
      <c r="F26" s="340"/>
      <c r="G26" s="339"/>
      <c r="H26" s="339"/>
      <c r="I26" s="340"/>
      <c r="J26" s="33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41"/>
      <c r="B27" s="425" t="s">
        <v>347</v>
      </c>
      <c r="C27" s="426"/>
      <c r="D27" s="342">
        <f>SUM(D21:D26)</f>
        <v>0</v>
      </c>
      <c r="E27" s="343"/>
      <c r="F27" s="342">
        <f>SUM(F21:F26)</f>
        <v>0</v>
      </c>
      <c r="G27" s="343"/>
      <c r="H27" s="343"/>
      <c r="I27" s="342">
        <f>SUM(I21:I26)</f>
        <v>0</v>
      </c>
      <c r="J27" s="343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ht="14.25" customHeight="1" x14ac:dyDescent="0.35">
      <c r="A28" s="333"/>
      <c r="B28" s="333"/>
      <c r="C28" s="333"/>
      <c r="D28" s="334"/>
      <c r="E28" s="333"/>
      <c r="F28" s="334"/>
      <c r="G28" s="333"/>
      <c r="H28" s="3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15"/>
      <c r="B29" s="430" t="s">
        <v>349</v>
      </c>
      <c r="C29" s="426"/>
      <c r="D29" s="431"/>
      <c r="E29" s="432" t="s">
        <v>338</v>
      </c>
      <c r="F29" s="426"/>
      <c r="G29" s="426"/>
      <c r="H29" s="426"/>
      <c r="I29" s="426"/>
      <c r="J29" s="43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5">
      <c r="A30" s="336" t="s">
        <v>339</v>
      </c>
      <c r="B30" s="336" t="s">
        <v>340</v>
      </c>
      <c r="C30" s="336" t="s">
        <v>51</v>
      </c>
      <c r="D30" s="337" t="s">
        <v>341</v>
      </c>
      <c r="E30" s="336" t="s">
        <v>342</v>
      </c>
      <c r="F30" s="337" t="s">
        <v>341</v>
      </c>
      <c r="G30" s="336" t="s">
        <v>343</v>
      </c>
      <c r="H30" s="336" t="s">
        <v>344</v>
      </c>
      <c r="I30" s="336" t="s">
        <v>345</v>
      </c>
      <c r="J30" s="336" t="s">
        <v>346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5">
      <c r="A31" s="338"/>
      <c r="B31" s="338" t="s">
        <v>78</v>
      </c>
      <c r="C31" s="339"/>
      <c r="D31" s="340"/>
      <c r="E31" s="339"/>
      <c r="F31" s="340"/>
      <c r="G31" s="339"/>
      <c r="H31" s="339"/>
      <c r="I31" s="340"/>
      <c r="J31" s="33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38"/>
      <c r="B32" s="338" t="s">
        <v>111</v>
      </c>
      <c r="C32" s="339"/>
      <c r="D32" s="340"/>
      <c r="E32" s="339"/>
      <c r="F32" s="340"/>
      <c r="G32" s="339"/>
      <c r="H32" s="339"/>
      <c r="I32" s="340"/>
      <c r="J32" s="33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38"/>
      <c r="B33" s="338" t="s">
        <v>118</v>
      </c>
      <c r="C33" s="339"/>
      <c r="D33" s="340"/>
      <c r="E33" s="339"/>
      <c r="F33" s="340"/>
      <c r="G33" s="339"/>
      <c r="H33" s="339"/>
      <c r="I33" s="340"/>
      <c r="J33" s="33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38"/>
      <c r="B34" s="338" t="s">
        <v>134</v>
      </c>
      <c r="C34" s="339"/>
      <c r="D34" s="340"/>
      <c r="E34" s="339"/>
      <c r="F34" s="340"/>
      <c r="G34" s="339"/>
      <c r="H34" s="339"/>
      <c r="I34" s="340"/>
      <c r="J34" s="33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38"/>
      <c r="B35" s="338" t="s">
        <v>152</v>
      </c>
      <c r="C35" s="339"/>
      <c r="D35" s="340"/>
      <c r="E35" s="339"/>
      <c r="F35" s="340"/>
      <c r="G35" s="339"/>
      <c r="H35" s="339"/>
      <c r="I35" s="340"/>
      <c r="J35" s="33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38"/>
      <c r="B36" s="338"/>
      <c r="C36" s="339"/>
      <c r="D36" s="340"/>
      <c r="E36" s="339"/>
      <c r="F36" s="340"/>
      <c r="G36" s="339"/>
      <c r="H36" s="339"/>
      <c r="I36" s="340"/>
      <c r="J36" s="33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41"/>
      <c r="B37" s="425" t="s">
        <v>347</v>
      </c>
      <c r="C37" s="426"/>
      <c r="D37" s="342">
        <f>SUM(D31:D36)</f>
        <v>0</v>
      </c>
      <c r="E37" s="343"/>
      <c r="F37" s="342">
        <f>SUM(F31:F36)</f>
        <v>0</v>
      </c>
      <c r="G37" s="343"/>
      <c r="H37" s="343"/>
      <c r="I37" s="342">
        <f>SUM(I31:I36)</f>
        <v>0</v>
      </c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ht="14.25" customHeight="1" x14ac:dyDescent="0.35">
      <c r="A38" s="333"/>
      <c r="B38" s="333"/>
      <c r="C38" s="333"/>
      <c r="D38" s="334"/>
      <c r="E38" s="333"/>
      <c r="F38" s="334"/>
      <c r="G38" s="333"/>
      <c r="H38" s="33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45"/>
      <c r="B39" s="345" t="s">
        <v>350</v>
      </c>
      <c r="C39" s="345"/>
      <c r="D39" s="346"/>
      <c r="E39" s="345"/>
      <c r="F39" s="346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4.25" customHeight="1" x14ac:dyDescent="0.35">
      <c r="A40" s="333"/>
      <c r="B40" s="333"/>
      <c r="C40" s="333"/>
      <c r="D40" s="334"/>
      <c r="E40" s="333"/>
      <c r="F40" s="334"/>
      <c r="G40" s="333"/>
      <c r="H40" s="3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33"/>
      <c r="B41" s="333"/>
      <c r="C41" s="333"/>
      <c r="D41" s="334"/>
      <c r="E41" s="333"/>
      <c r="F41" s="334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33"/>
      <c r="B42" s="333"/>
      <c r="C42" s="333"/>
      <c r="D42" s="334"/>
      <c r="E42" s="333"/>
      <c r="F42" s="334"/>
      <c r="G42" s="333"/>
      <c r="H42" s="3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33"/>
      <c r="B43" s="333"/>
      <c r="C43" s="333"/>
      <c r="D43" s="334"/>
      <c r="E43" s="333"/>
      <c r="F43" s="334"/>
      <c r="G43" s="333"/>
      <c r="H43" s="33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33"/>
      <c r="B44" s="333"/>
      <c r="C44" s="333"/>
      <c r="D44" s="334"/>
      <c r="E44" s="333"/>
      <c r="F44" s="334"/>
      <c r="G44" s="333"/>
      <c r="H44" s="3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33"/>
      <c r="B45" s="333"/>
      <c r="C45" s="333"/>
      <c r="D45" s="334"/>
      <c r="E45" s="333"/>
      <c r="F45" s="334"/>
      <c r="G45" s="333"/>
      <c r="H45" s="3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33"/>
      <c r="B46" s="333"/>
      <c r="C46" s="333"/>
      <c r="D46" s="334"/>
      <c r="E46" s="333"/>
      <c r="F46" s="334"/>
      <c r="G46" s="333"/>
      <c r="H46" s="3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33"/>
      <c r="B47" s="333"/>
      <c r="C47" s="333"/>
      <c r="D47" s="334"/>
      <c r="E47" s="333"/>
      <c r="F47" s="334"/>
      <c r="G47" s="333"/>
      <c r="H47" s="3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33"/>
      <c r="B48" s="333"/>
      <c r="C48" s="333"/>
      <c r="D48" s="334"/>
      <c r="E48" s="333"/>
      <c r="F48" s="334"/>
      <c r="G48" s="333"/>
      <c r="H48" s="3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33"/>
      <c r="B49" s="333"/>
      <c r="C49" s="333"/>
      <c r="D49" s="334"/>
      <c r="E49" s="333"/>
      <c r="F49" s="334"/>
      <c r="G49" s="333"/>
      <c r="H49" s="3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33"/>
      <c r="B50" s="333"/>
      <c r="C50" s="333"/>
      <c r="D50" s="334"/>
      <c r="E50" s="333"/>
      <c r="F50" s="334"/>
      <c r="G50" s="333"/>
      <c r="H50" s="3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33"/>
      <c r="B51" s="333"/>
      <c r="C51" s="333"/>
      <c r="D51" s="334"/>
      <c r="E51" s="333"/>
      <c r="F51" s="334"/>
      <c r="G51" s="333"/>
      <c r="H51" s="3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33"/>
      <c r="B52" s="333"/>
      <c r="C52" s="333"/>
      <c r="D52" s="334"/>
      <c r="E52" s="333"/>
      <c r="F52" s="334"/>
      <c r="G52" s="333"/>
      <c r="H52" s="3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33"/>
      <c r="B53" s="333"/>
      <c r="C53" s="333"/>
      <c r="D53" s="334"/>
      <c r="E53" s="333"/>
      <c r="F53" s="334"/>
      <c r="G53" s="333"/>
      <c r="H53" s="3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33"/>
      <c r="B54" s="333"/>
      <c r="C54" s="333"/>
      <c r="D54" s="334"/>
      <c r="E54" s="333"/>
      <c r="F54" s="334"/>
      <c r="G54" s="333"/>
      <c r="H54" s="3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33"/>
      <c r="B55" s="333"/>
      <c r="C55" s="333"/>
      <c r="D55" s="334"/>
      <c r="E55" s="333"/>
      <c r="F55" s="334"/>
      <c r="G55" s="333"/>
      <c r="H55" s="3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33"/>
      <c r="B56" s="333"/>
      <c r="C56" s="333"/>
      <c r="D56" s="334"/>
      <c r="E56" s="333"/>
      <c r="F56" s="334"/>
      <c r="G56" s="333"/>
      <c r="H56" s="3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33"/>
      <c r="B57" s="333"/>
      <c r="C57" s="333"/>
      <c r="D57" s="334"/>
      <c r="E57" s="333"/>
      <c r="F57" s="334"/>
      <c r="G57" s="333"/>
      <c r="H57" s="3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33"/>
      <c r="B58" s="333"/>
      <c r="C58" s="333"/>
      <c r="D58" s="334"/>
      <c r="E58" s="333"/>
      <c r="F58" s="334"/>
      <c r="G58" s="333"/>
      <c r="H58" s="3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33"/>
      <c r="B59" s="333"/>
      <c r="C59" s="333"/>
      <c r="D59" s="334"/>
      <c r="E59" s="333"/>
      <c r="F59" s="334"/>
      <c r="G59" s="333"/>
      <c r="H59" s="3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Таня</cp:lastModifiedBy>
  <cp:lastPrinted>2023-10-20T09:46:21Z</cp:lastPrinted>
  <dcterms:created xsi:type="dcterms:W3CDTF">2020-11-14T13:09:40Z</dcterms:created>
  <dcterms:modified xsi:type="dcterms:W3CDTF">2023-11-16T10:00:49Z</dcterms:modified>
</cp:coreProperties>
</file>