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H:\Мій диск\Зоин УКФ\2023\Укф 2023\Мистецтво - наша броня Територія\Мистецтво - наша броня Територія\"/>
    </mc:Choice>
  </mc:AlternateContent>
  <xr:revisionPtr revIDLastSave="0" documentId="13_ncr:1_{F55A3B6F-8959-47F2-861D-FC79616FEC42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ФІНАНСУВАННЯ" sheetId="1" r:id="rId1"/>
    <sheet name="ВИТРАТИ" sheetId="2" r:id="rId2"/>
    <sheet name="РЕЄСТР док." sheetId="4" r:id="rId3"/>
  </sheets>
  <definedNames>
    <definedName name="_xlnm.Print_Area" localSheetId="1">ВИТРАТИ!$A$1:$O$186</definedName>
    <definedName name="_xlnm.Print_Area" localSheetId="2">'РЕЄСТР док.'!$A$1:$E$45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7" i="2" l="1"/>
  <c r="C39" i="4" l="1"/>
  <c r="C40" i="4"/>
  <c r="C41" i="4"/>
  <c r="C37" i="4"/>
  <c r="C38" i="4"/>
  <c r="C34" i="4"/>
  <c r="C35" i="4"/>
  <c r="C36" i="4"/>
  <c r="C33" i="4"/>
  <c r="C17" i="4"/>
  <c r="K41" i="4" l="1"/>
  <c r="K36" i="4"/>
  <c r="K37" i="4"/>
  <c r="K38" i="4"/>
  <c r="K39" i="4"/>
  <c r="K40" i="4"/>
  <c r="K30" i="4"/>
  <c r="K31" i="4"/>
  <c r="K32" i="4"/>
  <c r="K33" i="4"/>
  <c r="K34" i="4"/>
  <c r="K35" i="4"/>
  <c r="K24" i="4"/>
  <c r="K25" i="4"/>
  <c r="K26" i="4"/>
  <c r="K27" i="4"/>
  <c r="K28" i="4"/>
  <c r="K29" i="4"/>
  <c r="K19" i="4"/>
  <c r="K20" i="4"/>
  <c r="K21" i="4"/>
  <c r="K22" i="4"/>
  <c r="K23" i="4"/>
  <c r="K15" i="4"/>
  <c r="K16" i="4"/>
  <c r="K17" i="4"/>
  <c r="K18" i="4"/>
  <c r="J66" i="2"/>
  <c r="J67" i="2"/>
  <c r="J68" i="2"/>
  <c r="J69" i="2"/>
  <c r="J70" i="2"/>
  <c r="J71" i="2"/>
  <c r="J72" i="2"/>
  <c r="J73" i="2"/>
  <c r="J74" i="2"/>
  <c r="J75" i="2"/>
  <c r="J65" i="2"/>
  <c r="B32" i="4"/>
  <c r="H30" i="2"/>
  <c r="J30" i="2"/>
  <c r="M33" i="2"/>
  <c r="W33" i="2" s="1"/>
  <c r="X33" i="2"/>
  <c r="J33" i="2"/>
  <c r="Y33" i="2" l="1"/>
  <c r="Z33" i="2" s="1"/>
  <c r="B34" i="4"/>
  <c r="B16" i="4" l="1"/>
  <c r="A16" i="4"/>
  <c r="P169" i="2"/>
  <c r="K43" i="4"/>
  <c r="J31" i="2"/>
  <c r="P16" i="2"/>
  <c r="P15" i="2"/>
  <c r="P14" i="2"/>
  <c r="M16" i="2"/>
  <c r="M15" i="2"/>
  <c r="M14" i="2"/>
  <c r="J16" i="2"/>
  <c r="J15" i="2"/>
  <c r="J14" i="2"/>
  <c r="G16" i="2"/>
  <c r="G15" i="2"/>
  <c r="G14" i="2"/>
  <c r="G24" i="2"/>
  <c r="J22" i="2"/>
  <c r="J91" i="2"/>
  <c r="J144" i="2"/>
  <c r="J141" i="2"/>
  <c r="K14" i="4"/>
  <c r="K13" i="4"/>
  <c r="J191" i="2"/>
  <c r="J190" i="2"/>
  <c r="J189" i="2"/>
  <c r="C46" i="4"/>
  <c r="C47" i="4" s="1"/>
  <c r="B46" i="4"/>
  <c r="A46" i="4"/>
  <c r="H47" i="4"/>
  <c r="E47" i="4"/>
  <c r="H17" i="4" l="1"/>
  <c r="J24" i="2" l="1"/>
  <c r="X71" i="2"/>
  <c r="X72" i="2"/>
  <c r="W71" i="2"/>
  <c r="W72" i="2"/>
  <c r="Y72" i="2" l="1"/>
  <c r="Z72" i="2" s="1"/>
  <c r="Y71" i="2"/>
  <c r="Z71" i="2" s="1"/>
  <c r="H39" i="4"/>
  <c r="D42" i="4" l="1"/>
  <c r="F42" i="4"/>
  <c r="G42" i="4"/>
  <c r="J79" i="2"/>
  <c r="J32" i="2"/>
  <c r="H19" i="4"/>
  <c r="B41" i="4"/>
  <c r="A41" i="4"/>
  <c r="B38" i="4"/>
  <c r="B39" i="4"/>
  <c r="B40" i="4"/>
  <c r="A38" i="4"/>
  <c r="A39" i="4"/>
  <c r="A40" i="4"/>
  <c r="B37" i="4"/>
  <c r="A37" i="4"/>
  <c r="B36" i="4"/>
  <c r="A36" i="4"/>
  <c r="B35" i="4"/>
  <c r="A35" i="4"/>
  <c r="A34" i="4"/>
  <c r="B33" i="4"/>
  <c r="A33" i="4"/>
  <c r="A32" i="4"/>
  <c r="B31" i="4"/>
  <c r="A31" i="4"/>
  <c r="B29" i="4"/>
  <c r="B30" i="4"/>
  <c r="B26" i="4"/>
  <c r="B27" i="4"/>
  <c r="B28" i="4"/>
  <c r="B21" i="4"/>
  <c r="B22" i="4"/>
  <c r="B23" i="4"/>
  <c r="B24" i="4"/>
  <c r="B25" i="4"/>
  <c r="A21" i="4"/>
  <c r="A22" i="4"/>
  <c r="A23" i="4"/>
  <c r="A24" i="4"/>
  <c r="A25" i="4"/>
  <c r="B20" i="4"/>
  <c r="A20" i="4"/>
  <c r="A19" i="4"/>
  <c r="B19" i="4"/>
  <c r="B18" i="4"/>
  <c r="A18" i="4"/>
  <c r="B17" i="4"/>
  <c r="A15" i="4"/>
  <c r="B14" i="4"/>
  <c r="A14" i="4"/>
  <c r="B13" i="4"/>
  <c r="A13" i="4"/>
  <c r="G23" i="2"/>
  <c r="C15" i="4" s="1"/>
  <c r="G22" i="2"/>
  <c r="C14" i="4" s="1"/>
  <c r="G160" i="2"/>
  <c r="G192" i="2"/>
  <c r="G191" i="2"/>
  <c r="G190" i="2"/>
  <c r="G189" i="2"/>
  <c r="G188" i="2"/>
  <c r="G187" i="2"/>
  <c r="G186" i="2"/>
  <c r="G185" i="2"/>
  <c r="G172" i="2"/>
  <c r="G173" i="2"/>
  <c r="G174" i="2"/>
  <c r="G175" i="2"/>
  <c r="G176" i="2"/>
  <c r="G177" i="2"/>
  <c r="G178" i="2"/>
  <c r="G179" i="2"/>
  <c r="E180" i="2"/>
  <c r="G144" i="2"/>
  <c r="G143" i="2"/>
  <c r="G142" i="2"/>
  <c r="G141" i="2"/>
  <c r="G105" i="2"/>
  <c r="G99" i="2"/>
  <c r="G91" i="2"/>
  <c r="C32" i="4" s="1"/>
  <c r="G79" i="2"/>
  <c r="C31" i="4" s="1"/>
  <c r="E76" i="2"/>
  <c r="G32" i="2"/>
  <c r="C19" i="4" s="1"/>
  <c r="G31" i="2"/>
  <c r="C18" i="4" s="1"/>
  <c r="G18" i="2"/>
  <c r="E42" i="4" l="1"/>
  <c r="H42" i="4"/>
  <c r="K42" i="4"/>
  <c r="J85" i="2"/>
  <c r="J78" i="2"/>
  <c r="J77" i="2"/>
  <c r="J105" i="2" l="1"/>
  <c r="J106" i="2"/>
  <c r="G122" i="2"/>
  <c r="G123" i="2"/>
  <c r="A30" i="4" l="1"/>
  <c r="A29" i="4"/>
  <c r="A26" i="4"/>
  <c r="A27" i="4"/>
  <c r="A28" i="4"/>
  <c r="N166" i="2"/>
  <c r="O166" i="2"/>
  <c r="P166" i="2"/>
  <c r="Q166" i="2"/>
  <c r="R166" i="2"/>
  <c r="S166" i="2"/>
  <c r="T166" i="2"/>
  <c r="U166" i="2"/>
  <c r="V166" i="2"/>
  <c r="L166" i="2"/>
  <c r="W195" i="2"/>
  <c r="X195" i="2"/>
  <c r="Y195" i="2" l="1"/>
  <c r="Z195" i="2" s="1"/>
  <c r="M169" i="2"/>
  <c r="X182" i="2"/>
  <c r="X183" i="2"/>
  <c r="X185" i="2"/>
  <c r="X186" i="2"/>
  <c r="X187" i="2"/>
  <c r="X188" i="2"/>
  <c r="X189" i="2"/>
  <c r="X190" i="2"/>
  <c r="X192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K166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K98" i="2"/>
  <c r="L98" i="2"/>
  <c r="M98" i="2"/>
  <c r="N98" i="2"/>
  <c r="O98" i="2"/>
  <c r="P98" i="2"/>
  <c r="Q98" i="2"/>
  <c r="R98" i="2"/>
  <c r="S98" i="2"/>
  <c r="T98" i="2"/>
  <c r="U98" i="2"/>
  <c r="V98" i="2"/>
  <c r="K94" i="2"/>
  <c r="L94" i="2"/>
  <c r="M94" i="2"/>
  <c r="N94" i="2"/>
  <c r="O94" i="2"/>
  <c r="P94" i="2"/>
  <c r="Q94" i="2"/>
  <c r="R94" i="2"/>
  <c r="S94" i="2"/>
  <c r="T94" i="2"/>
  <c r="U94" i="2"/>
  <c r="V94" i="2"/>
  <c r="K90" i="2"/>
  <c r="K102" i="2" s="1"/>
  <c r="L90" i="2"/>
  <c r="L102" i="2" s="1"/>
  <c r="M90" i="2"/>
  <c r="M102" i="2" s="1"/>
  <c r="N90" i="2"/>
  <c r="N102" i="2" s="1"/>
  <c r="O90" i="2"/>
  <c r="O102" i="2" s="1"/>
  <c r="P90" i="2"/>
  <c r="P102" i="2" s="1"/>
  <c r="Q90" i="2"/>
  <c r="Q102" i="2" s="1"/>
  <c r="R90" i="2"/>
  <c r="R102" i="2" s="1"/>
  <c r="S90" i="2"/>
  <c r="T90" i="2"/>
  <c r="T102" i="2" s="1"/>
  <c r="U90" i="2"/>
  <c r="U102" i="2" s="1"/>
  <c r="V90" i="2"/>
  <c r="K84" i="2"/>
  <c r="L84" i="2"/>
  <c r="M84" i="2"/>
  <c r="N84" i="2"/>
  <c r="O84" i="2"/>
  <c r="P84" i="2"/>
  <c r="Q84" i="2"/>
  <c r="R84" i="2"/>
  <c r="S84" i="2"/>
  <c r="T84" i="2"/>
  <c r="U84" i="2"/>
  <c r="V84" i="2"/>
  <c r="K80" i="2"/>
  <c r="L80" i="2"/>
  <c r="M80" i="2"/>
  <c r="N80" i="2"/>
  <c r="O80" i="2"/>
  <c r="P80" i="2"/>
  <c r="Q80" i="2"/>
  <c r="R80" i="2"/>
  <c r="S80" i="2"/>
  <c r="T80" i="2"/>
  <c r="U80" i="2"/>
  <c r="V80" i="2"/>
  <c r="K76" i="2"/>
  <c r="L76" i="2"/>
  <c r="M76" i="2"/>
  <c r="N76" i="2"/>
  <c r="O76" i="2"/>
  <c r="P76" i="2"/>
  <c r="Q76" i="2"/>
  <c r="R76" i="2"/>
  <c r="T76" i="2"/>
  <c r="U76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K59" i="2"/>
  <c r="K88" i="2" s="1"/>
  <c r="L59" i="2"/>
  <c r="M59" i="2"/>
  <c r="N59" i="2"/>
  <c r="O59" i="2"/>
  <c r="P59" i="2"/>
  <c r="Q59" i="2"/>
  <c r="R59" i="2"/>
  <c r="T59" i="2"/>
  <c r="U59" i="2"/>
  <c r="H50" i="2"/>
  <c r="I50" i="2"/>
  <c r="I57" i="2" s="1"/>
  <c r="I54" i="2" s="1"/>
  <c r="J50" i="2"/>
  <c r="J57" i="2" s="1"/>
  <c r="K50" i="2"/>
  <c r="K57" i="2" s="1"/>
  <c r="K54" i="2" s="1"/>
  <c r="L50" i="2"/>
  <c r="L57" i="2" s="1"/>
  <c r="L54" i="2" s="1"/>
  <c r="M50" i="2"/>
  <c r="M57" i="2" s="1"/>
  <c r="M54" i="2" s="1"/>
  <c r="N50" i="2"/>
  <c r="N57" i="2" s="1"/>
  <c r="N54" i="2" s="1"/>
  <c r="O50" i="2"/>
  <c r="O57" i="2" s="1"/>
  <c r="O54" i="2" s="1"/>
  <c r="P50" i="2"/>
  <c r="P57" i="2" s="1"/>
  <c r="P54" i="2" s="1"/>
  <c r="Q50" i="2"/>
  <c r="Q57" i="2" s="1"/>
  <c r="Q54" i="2" s="1"/>
  <c r="R50" i="2"/>
  <c r="R57" i="2" s="1"/>
  <c r="R54" i="2" s="1"/>
  <c r="T50" i="2"/>
  <c r="T57" i="2" s="1"/>
  <c r="T54" i="2" s="1"/>
  <c r="U50" i="2"/>
  <c r="U57" i="2" s="1"/>
  <c r="U54" i="2" s="1"/>
  <c r="I40" i="2"/>
  <c r="K40" i="2"/>
  <c r="L40" i="2"/>
  <c r="N40" i="2"/>
  <c r="O40" i="2"/>
  <c r="P40" i="2"/>
  <c r="Q40" i="2"/>
  <c r="R40" i="2"/>
  <c r="T40" i="2"/>
  <c r="U40" i="2"/>
  <c r="K36" i="2"/>
  <c r="L36" i="2"/>
  <c r="N36" i="2"/>
  <c r="O36" i="2"/>
  <c r="P36" i="2"/>
  <c r="Q36" i="2"/>
  <c r="R36" i="2"/>
  <c r="T36" i="2"/>
  <c r="U36" i="2"/>
  <c r="I36" i="2"/>
  <c r="N30" i="2"/>
  <c r="O30" i="2"/>
  <c r="P30" i="2"/>
  <c r="Q30" i="2"/>
  <c r="R30" i="2"/>
  <c r="T30" i="2"/>
  <c r="U30" i="2"/>
  <c r="I26" i="2"/>
  <c r="L26" i="2"/>
  <c r="N26" i="2"/>
  <c r="O26" i="2"/>
  <c r="P26" i="2"/>
  <c r="Q26" i="2"/>
  <c r="R26" i="2"/>
  <c r="T26" i="2"/>
  <c r="U26" i="2"/>
  <c r="I21" i="2"/>
  <c r="K21" i="2"/>
  <c r="L21" i="2"/>
  <c r="N21" i="2"/>
  <c r="O21" i="2"/>
  <c r="P21" i="2"/>
  <c r="Q21" i="2"/>
  <c r="R21" i="2"/>
  <c r="T21" i="2"/>
  <c r="U21" i="2"/>
  <c r="I13" i="2"/>
  <c r="K13" i="2"/>
  <c r="L13" i="2"/>
  <c r="N13" i="2"/>
  <c r="O13" i="2"/>
  <c r="P13" i="2"/>
  <c r="Q13" i="2"/>
  <c r="R13" i="2"/>
  <c r="T13" i="2"/>
  <c r="U13" i="2"/>
  <c r="H184" i="2"/>
  <c r="J184" i="2"/>
  <c r="H171" i="2"/>
  <c r="I171" i="2"/>
  <c r="J171" i="2"/>
  <c r="H166" i="2"/>
  <c r="I166" i="2"/>
  <c r="J166" i="2"/>
  <c r="H164" i="2"/>
  <c r="I164" i="2"/>
  <c r="J164" i="2"/>
  <c r="H158" i="2"/>
  <c r="I158" i="2"/>
  <c r="H154" i="2"/>
  <c r="J154" i="2"/>
  <c r="H147" i="2"/>
  <c r="I147" i="2"/>
  <c r="J147" i="2"/>
  <c r="H139" i="2"/>
  <c r="I139" i="2"/>
  <c r="J139" i="2"/>
  <c r="H131" i="2"/>
  <c r="I131" i="2"/>
  <c r="J131" i="2"/>
  <c r="H111" i="2"/>
  <c r="J111" i="2"/>
  <c r="H107" i="2"/>
  <c r="J107" i="2"/>
  <c r="H104" i="2"/>
  <c r="I104" i="2"/>
  <c r="I115" i="2" s="1"/>
  <c r="H98" i="2"/>
  <c r="I98" i="2"/>
  <c r="J98" i="2"/>
  <c r="H94" i="2"/>
  <c r="I94" i="2"/>
  <c r="J94" i="2"/>
  <c r="H90" i="2"/>
  <c r="I84" i="2"/>
  <c r="H84" i="2"/>
  <c r="H80" i="2"/>
  <c r="I76" i="2"/>
  <c r="H63" i="2"/>
  <c r="H59" i="2"/>
  <c r="I59" i="2"/>
  <c r="J59" i="2"/>
  <c r="H44" i="2"/>
  <c r="H40" i="2"/>
  <c r="H36" i="2"/>
  <c r="H21" i="2"/>
  <c r="W192" i="2"/>
  <c r="W190" i="2"/>
  <c r="W188" i="2"/>
  <c r="Y188" i="2" s="1"/>
  <c r="Z188" i="2" s="1"/>
  <c r="W185" i="2"/>
  <c r="Y185" i="2" s="1"/>
  <c r="Z185" i="2" s="1"/>
  <c r="E184" i="2"/>
  <c r="G183" i="2"/>
  <c r="W183" i="2" s="1"/>
  <c r="Y183" i="2" s="1"/>
  <c r="Z183" i="2" s="1"/>
  <c r="G182" i="2"/>
  <c r="W182" i="2" s="1"/>
  <c r="Y182" i="2" s="1"/>
  <c r="Z182" i="2" s="1"/>
  <c r="G181" i="2"/>
  <c r="E171" i="2"/>
  <c r="G170" i="2"/>
  <c r="G168" i="2"/>
  <c r="G167" i="2"/>
  <c r="E166" i="2"/>
  <c r="E164" i="2"/>
  <c r="G163" i="2"/>
  <c r="G162" i="2"/>
  <c r="G161" i="2"/>
  <c r="E158" i="2"/>
  <c r="G157" i="2"/>
  <c r="G156" i="2"/>
  <c r="E154" i="2"/>
  <c r="G153" i="2"/>
  <c r="G152" i="2"/>
  <c r="G151" i="2"/>
  <c r="G150" i="2"/>
  <c r="G149" i="2"/>
  <c r="E147" i="2"/>
  <c r="G146" i="2"/>
  <c r="G145" i="2"/>
  <c r="E139" i="2"/>
  <c r="G138" i="2"/>
  <c r="G137" i="2"/>
  <c r="G136" i="2"/>
  <c r="G135" i="2"/>
  <c r="G134" i="2"/>
  <c r="G133" i="2"/>
  <c r="E131" i="2"/>
  <c r="G130" i="2"/>
  <c r="G129" i="2"/>
  <c r="G128" i="2"/>
  <c r="G127" i="2"/>
  <c r="G126" i="2"/>
  <c r="G125" i="2"/>
  <c r="G124" i="2"/>
  <c r="G121" i="2"/>
  <c r="G120" i="2"/>
  <c r="G119" i="2"/>
  <c r="G118" i="2"/>
  <c r="G117" i="2"/>
  <c r="G114" i="2"/>
  <c r="G113" i="2"/>
  <c r="G112" i="2"/>
  <c r="E111" i="2"/>
  <c r="G110" i="2"/>
  <c r="G109" i="2"/>
  <c r="G108" i="2"/>
  <c r="E107" i="2"/>
  <c r="G106" i="2"/>
  <c r="E104" i="2"/>
  <c r="G101" i="2"/>
  <c r="G100" i="2"/>
  <c r="E98" i="2"/>
  <c r="G97" i="2"/>
  <c r="G96" i="2"/>
  <c r="G95" i="2"/>
  <c r="E94" i="2"/>
  <c r="G93" i="2"/>
  <c r="G92" i="2"/>
  <c r="E90" i="2"/>
  <c r="G87" i="2"/>
  <c r="G86" i="2"/>
  <c r="G85" i="2"/>
  <c r="E84" i="2"/>
  <c r="G83" i="2"/>
  <c r="G82" i="2"/>
  <c r="G81" i="2"/>
  <c r="E80" i="2"/>
  <c r="G78" i="2"/>
  <c r="G77" i="2"/>
  <c r="G64" i="2"/>
  <c r="E63" i="2"/>
  <c r="G62" i="2"/>
  <c r="G61" i="2"/>
  <c r="G60" i="2"/>
  <c r="E59" i="2"/>
  <c r="G53" i="2"/>
  <c r="G52" i="2"/>
  <c r="G51" i="2"/>
  <c r="E50" i="2"/>
  <c r="E57" i="2" s="1"/>
  <c r="G47" i="2"/>
  <c r="G46" i="2"/>
  <c r="G45" i="2"/>
  <c r="E44" i="2"/>
  <c r="G43" i="2"/>
  <c r="G42" i="2"/>
  <c r="G41" i="2"/>
  <c r="E40" i="2"/>
  <c r="G39" i="2"/>
  <c r="G38" i="2"/>
  <c r="G37" i="2"/>
  <c r="E36" i="2"/>
  <c r="G30" i="2"/>
  <c r="E30" i="2"/>
  <c r="G25" i="2"/>
  <c r="E21" i="2"/>
  <c r="G20" i="2"/>
  <c r="G19" i="2"/>
  <c r="E17" i="2"/>
  <c r="E13" i="2"/>
  <c r="X35" i="2"/>
  <c r="S37" i="2"/>
  <c r="V37" i="2"/>
  <c r="H17" i="2"/>
  <c r="H13" i="2"/>
  <c r="A5" i="2"/>
  <c r="A4" i="2"/>
  <c r="A3" i="2"/>
  <c r="A2" i="2"/>
  <c r="V79" i="2"/>
  <c r="S79" i="2"/>
  <c r="V78" i="2"/>
  <c r="S78" i="2"/>
  <c r="V77" i="2"/>
  <c r="S77" i="2"/>
  <c r="V62" i="2"/>
  <c r="S62" i="2"/>
  <c r="V61" i="2"/>
  <c r="S61" i="2"/>
  <c r="V60" i="2"/>
  <c r="S60" i="2"/>
  <c r="V56" i="2"/>
  <c r="S56" i="2"/>
  <c r="V55" i="2"/>
  <c r="S55" i="2"/>
  <c r="V53" i="2"/>
  <c r="S53" i="2"/>
  <c r="V52" i="2"/>
  <c r="S52" i="2"/>
  <c r="V51" i="2"/>
  <c r="S51" i="2"/>
  <c r="V49" i="2"/>
  <c r="S49" i="2"/>
  <c r="V47" i="2"/>
  <c r="S47" i="2"/>
  <c r="V46" i="2"/>
  <c r="S46" i="2"/>
  <c r="V45" i="2"/>
  <c r="S45" i="2"/>
  <c r="V44" i="2"/>
  <c r="S44" i="2"/>
  <c r="V43" i="2"/>
  <c r="S43" i="2"/>
  <c r="V42" i="2"/>
  <c r="S42" i="2"/>
  <c r="V41" i="2"/>
  <c r="S41" i="2"/>
  <c r="V39" i="2"/>
  <c r="S39" i="2"/>
  <c r="V38" i="2"/>
  <c r="S38" i="2"/>
  <c r="V32" i="2"/>
  <c r="S32" i="2"/>
  <c r="V31" i="2"/>
  <c r="S31" i="2"/>
  <c r="V29" i="2"/>
  <c r="S29" i="2"/>
  <c r="V28" i="2"/>
  <c r="S28" i="2"/>
  <c r="V27" i="2"/>
  <c r="S27" i="2"/>
  <c r="V25" i="2"/>
  <c r="S25" i="2"/>
  <c r="V24" i="2"/>
  <c r="X24" i="2" s="1"/>
  <c r="S24" i="2"/>
  <c r="V23" i="2"/>
  <c r="S23" i="2"/>
  <c r="V22" i="2"/>
  <c r="S22" i="2"/>
  <c r="V20" i="2"/>
  <c r="S20" i="2"/>
  <c r="V19" i="2"/>
  <c r="S19" i="2"/>
  <c r="V18" i="2"/>
  <c r="S18" i="2"/>
  <c r="V16" i="2"/>
  <c r="S16" i="2"/>
  <c r="V15" i="2"/>
  <c r="S15" i="2"/>
  <c r="V14" i="2"/>
  <c r="S14" i="2"/>
  <c r="Y190" i="2" l="1"/>
  <c r="Z190" i="2" s="1"/>
  <c r="V102" i="2"/>
  <c r="G180" i="2"/>
  <c r="E193" i="2"/>
  <c r="R48" i="2"/>
  <c r="H102" i="2"/>
  <c r="T48" i="2"/>
  <c r="W37" i="2"/>
  <c r="G50" i="2"/>
  <c r="G57" i="2" s="1"/>
  <c r="S102" i="2"/>
  <c r="I102" i="2"/>
  <c r="V193" i="2"/>
  <c r="S30" i="2"/>
  <c r="S50" i="2"/>
  <c r="S57" i="2" s="1"/>
  <c r="V36" i="2"/>
  <c r="V30" i="2"/>
  <c r="G76" i="2"/>
  <c r="E27" i="2"/>
  <c r="G27" i="2" s="1"/>
  <c r="G94" i="2"/>
  <c r="G166" i="2"/>
  <c r="Y192" i="2"/>
  <c r="Z192" i="2" s="1"/>
  <c r="U48" i="2"/>
  <c r="Q34" i="2"/>
  <c r="S54" i="2"/>
  <c r="G80" i="2"/>
  <c r="T34" i="2"/>
  <c r="G98" i="2"/>
  <c r="G158" i="2"/>
  <c r="V50" i="2"/>
  <c r="V57" i="2" s="1"/>
  <c r="V54" i="2" s="1"/>
  <c r="G59" i="2"/>
  <c r="N48" i="2"/>
  <c r="V76" i="2"/>
  <c r="X37" i="2"/>
  <c r="Y37" i="2" s="1"/>
  <c r="Z37" i="2" s="1"/>
  <c r="L48" i="2"/>
  <c r="S26" i="2"/>
  <c r="V26" i="2"/>
  <c r="G164" i="2"/>
  <c r="N34" i="2"/>
  <c r="W189" i="2"/>
  <c r="Y189" i="2" s="1"/>
  <c r="Z189" i="2" s="1"/>
  <c r="G17" i="2"/>
  <c r="E28" i="2" s="1"/>
  <c r="G28" i="2" s="1"/>
  <c r="G154" i="2"/>
  <c r="I193" i="2"/>
  <c r="I48" i="2"/>
  <c r="O88" i="2"/>
  <c r="P193" i="2"/>
  <c r="G13" i="2"/>
  <c r="P88" i="2"/>
  <c r="S21" i="2"/>
  <c r="S76" i="2"/>
  <c r="G107" i="2"/>
  <c r="N88" i="2"/>
  <c r="O193" i="2"/>
  <c r="N193" i="2"/>
  <c r="G40" i="2"/>
  <c r="U34" i="2"/>
  <c r="L193" i="2"/>
  <c r="S36" i="2"/>
  <c r="G21" i="2"/>
  <c r="E29" i="2" s="1"/>
  <c r="G29" i="2" s="1"/>
  <c r="K193" i="2"/>
  <c r="V40" i="2"/>
  <c r="E48" i="2"/>
  <c r="H48" i="2"/>
  <c r="R34" i="2"/>
  <c r="Q48" i="2"/>
  <c r="U88" i="2"/>
  <c r="S13" i="2"/>
  <c r="S59" i="2"/>
  <c r="P48" i="2"/>
  <c r="T88" i="2"/>
  <c r="U193" i="2"/>
  <c r="S40" i="2"/>
  <c r="G84" i="2"/>
  <c r="V13" i="2"/>
  <c r="V21" i="2"/>
  <c r="V59" i="2"/>
  <c r="G44" i="2"/>
  <c r="W186" i="2"/>
  <c r="Y186" i="2" s="1"/>
  <c r="Z186" i="2" s="1"/>
  <c r="P34" i="2"/>
  <c r="O48" i="2"/>
  <c r="T193" i="2"/>
  <c r="E115" i="2"/>
  <c r="W187" i="2"/>
  <c r="Y187" i="2" s="1"/>
  <c r="Z187" i="2" s="1"/>
  <c r="O34" i="2"/>
  <c r="R88" i="2"/>
  <c r="M88" i="2"/>
  <c r="Q88" i="2"/>
  <c r="R193" i="2"/>
  <c r="Q193" i="2"/>
  <c r="G104" i="2"/>
  <c r="J104" i="2"/>
  <c r="J115" i="2" s="1"/>
  <c r="I34" i="2"/>
  <c r="U115" i="2"/>
  <c r="T115" i="2"/>
  <c r="S115" i="2"/>
  <c r="Q115" i="2"/>
  <c r="P115" i="2"/>
  <c r="O115" i="2"/>
  <c r="R115" i="2"/>
  <c r="N115" i="2"/>
  <c r="M115" i="2"/>
  <c r="L115" i="2"/>
  <c r="K115" i="2"/>
  <c r="V115" i="2"/>
  <c r="H115" i="2"/>
  <c r="X184" i="2"/>
  <c r="G111" i="2"/>
  <c r="G139" i="2"/>
  <c r="W139" i="2" s="1"/>
  <c r="L88" i="2"/>
  <c r="G36" i="2"/>
  <c r="S193" i="2"/>
  <c r="W169" i="2"/>
  <c r="M166" i="2"/>
  <c r="M193" i="2" s="1"/>
  <c r="G90" i="2"/>
  <c r="G147" i="2"/>
  <c r="X139" i="2"/>
  <c r="G131" i="2"/>
  <c r="G171" i="2"/>
  <c r="G184" i="2"/>
  <c r="G63" i="2"/>
  <c r="E88" i="2"/>
  <c r="H57" i="2"/>
  <c r="H180" i="2"/>
  <c r="H193" i="2" s="1"/>
  <c r="J180" i="2"/>
  <c r="J193" i="2" s="1"/>
  <c r="X173" i="2"/>
  <c r="W174" i="2"/>
  <c r="W50" i="2" l="1"/>
  <c r="W57" i="2" s="1"/>
  <c r="X193" i="2"/>
  <c r="W184" i="2"/>
  <c r="Y184" i="2" s="1"/>
  <c r="Z184" i="2" s="1"/>
  <c r="G193" i="2"/>
  <c r="V34" i="2"/>
  <c r="V48" i="2"/>
  <c r="S88" i="2"/>
  <c r="G102" i="2"/>
  <c r="Y139" i="2"/>
  <c r="G88" i="2"/>
  <c r="L194" i="2"/>
  <c r="R194" i="2"/>
  <c r="W59" i="2"/>
  <c r="S48" i="2"/>
  <c r="G115" i="2"/>
  <c r="V88" i="2"/>
  <c r="S34" i="2"/>
  <c r="U194" i="2"/>
  <c r="T194" i="2"/>
  <c r="Q194" i="2"/>
  <c r="X50" i="2"/>
  <c r="Y50" i="2" s="1"/>
  <c r="Y57" i="2" s="1"/>
  <c r="G48" i="2"/>
  <c r="E26" i="2"/>
  <c r="G26" i="2"/>
  <c r="N194" i="2"/>
  <c r="O194" i="2"/>
  <c r="P194" i="2"/>
  <c r="W193" i="2"/>
  <c r="W35" i="2"/>
  <c r="Y35" i="2" s="1"/>
  <c r="Z35" i="2" s="1"/>
  <c r="X177" i="2"/>
  <c r="X176" i="2"/>
  <c r="X175" i="2"/>
  <c r="X171" i="2"/>
  <c r="X170" i="2"/>
  <c r="X168" i="2"/>
  <c r="X167" i="2"/>
  <c r="X166" i="2"/>
  <c r="X163" i="2"/>
  <c r="X160" i="2"/>
  <c r="J157" i="2"/>
  <c r="X157" i="2" s="1"/>
  <c r="J156" i="2"/>
  <c r="X155" i="2"/>
  <c r="X145" i="2"/>
  <c r="X146" i="2"/>
  <c r="X141" i="2"/>
  <c r="X130" i="2"/>
  <c r="X129" i="2"/>
  <c r="X128" i="2"/>
  <c r="X127" i="2"/>
  <c r="X126" i="2"/>
  <c r="X119" i="2"/>
  <c r="X124" i="2"/>
  <c r="X115" i="2"/>
  <c r="X113" i="2"/>
  <c r="X112" i="2"/>
  <c r="X111" i="2"/>
  <c r="X110" i="2"/>
  <c r="X104" i="2"/>
  <c r="X101" i="2"/>
  <c r="X96" i="2"/>
  <c r="J93" i="2"/>
  <c r="X93" i="2" s="1"/>
  <c r="J92" i="2"/>
  <c r="X92" i="2" s="1"/>
  <c r="J83" i="2"/>
  <c r="X82" i="2"/>
  <c r="H76" i="2"/>
  <c r="X75" i="2"/>
  <c r="X70" i="2"/>
  <c r="X69" i="2"/>
  <c r="X68" i="2"/>
  <c r="X66" i="2"/>
  <c r="X65" i="2"/>
  <c r="J56" i="2"/>
  <c r="X56" i="2" s="1"/>
  <c r="J55" i="2"/>
  <c r="H54" i="2"/>
  <c r="X51" i="2"/>
  <c r="J49" i="2"/>
  <c r="X49" i="2" s="1"/>
  <c r="J47" i="2"/>
  <c r="X47" i="2" s="1"/>
  <c r="J46" i="2"/>
  <c r="X46" i="2" s="1"/>
  <c r="J45" i="2"/>
  <c r="X45" i="2" s="1"/>
  <c r="J43" i="2"/>
  <c r="X43" i="2" s="1"/>
  <c r="J42" i="2"/>
  <c r="X42" i="2" s="1"/>
  <c r="J41" i="2"/>
  <c r="J25" i="2"/>
  <c r="X25" i="2" s="1"/>
  <c r="X23" i="2"/>
  <c r="J20" i="2"/>
  <c r="X20" i="2" s="1"/>
  <c r="J19" i="2"/>
  <c r="X19" i="2" s="1"/>
  <c r="X18" i="2"/>
  <c r="X16" i="2"/>
  <c r="X15" i="2"/>
  <c r="X39" i="2"/>
  <c r="X53" i="2"/>
  <c r="X59" i="2"/>
  <c r="X60" i="2"/>
  <c r="X62" i="2"/>
  <c r="X78" i="2"/>
  <c r="X86" i="2"/>
  <c r="X94" i="2"/>
  <c r="X98" i="2"/>
  <c r="X100" i="2"/>
  <c r="X106" i="2"/>
  <c r="X107" i="2"/>
  <c r="X108" i="2"/>
  <c r="X109" i="2"/>
  <c r="X114" i="2"/>
  <c r="X117" i="2"/>
  <c r="X120" i="2"/>
  <c r="X121" i="2"/>
  <c r="X122" i="2"/>
  <c r="X123" i="2"/>
  <c r="X125" i="2"/>
  <c r="X131" i="2"/>
  <c r="X133" i="2"/>
  <c r="X134" i="2"/>
  <c r="X136" i="2"/>
  <c r="X137" i="2"/>
  <c r="X138" i="2"/>
  <c r="X143" i="2"/>
  <c r="X147" i="2"/>
  <c r="X148" i="2"/>
  <c r="X149" i="2"/>
  <c r="X150" i="2"/>
  <c r="X151" i="2"/>
  <c r="X153" i="2"/>
  <c r="X161" i="2"/>
  <c r="X162" i="2"/>
  <c r="X164" i="2"/>
  <c r="X172" i="2"/>
  <c r="X180" i="2"/>
  <c r="X11" i="2"/>
  <c r="X12" i="2"/>
  <c r="W39" i="2"/>
  <c r="W53" i="2"/>
  <c r="W62" i="2"/>
  <c r="W86" i="2"/>
  <c r="W100" i="2"/>
  <c r="W114" i="2"/>
  <c r="W117" i="2"/>
  <c r="W125" i="2"/>
  <c r="W136" i="2"/>
  <c r="W143" i="2"/>
  <c r="W147" i="2"/>
  <c r="W153" i="2"/>
  <c r="W180" i="2"/>
  <c r="W11" i="2"/>
  <c r="W12" i="2"/>
  <c r="G34" i="2" l="1"/>
  <c r="G194" i="2" s="1"/>
  <c r="Y193" i="2"/>
  <c r="Z193" i="2" s="1"/>
  <c r="X57" i="2"/>
  <c r="V194" i="2"/>
  <c r="S194" i="2"/>
  <c r="J13" i="2"/>
  <c r="J90" i="2"/>
  <c r="J102" i="2" s="1"/>
  <c r="X102" i="2" s="1"/>
  <c r="X83" i="2"/>
  <c r="J80" i="2"/>
  <c r="X80" i="2" s="1"/>
  <c r="X22" i="2"/>
  <c r="J21" i="2"/>
  <c r="H29" i="2" s="1"/>
  <c r="J29" i="2" s="1"/>
  <c r="X29" i="2" s="1"/>
  <c r="J54" i="2"/>
  <c r="X156" i="2"/>
  <c r="J158" i="2"/>
  <c r="X158" i="2" s="1"/>
  <c r="J40" i="2"/>
  <c r="X40" i="2" s="1"/>
  <c r="Y180" i="2"/>
  <c r="Z180" i="2" s="1"/>
  <c r="X77" i="2"/>
  <c r="J76" i="2"/>
  <c r="X76" i="2" s="1"/>
  <c r="X63" i="2"/>
  <c r="X79" i="2"/>
  <c r="X118" i="2"/>
  <c r="Y86" i="2"/>
  <c r="Z86" i="2" s="1"/>
  <c r="Y12" i="2"/>
  <c r="Z12" i="2" s="1"/>
  <c r="Y11" i="2"/>
  <c r="Z11" i="2" s="1"/>
  <c r="Y53" i="2"/>
  <c r="Z53" i="2" s="1"/>
  <c r="X144" i="2"/>
  <c r="X64" i="2"/>
  <c r="X41" i="2"/>
  <c r="X95" i="2"/>
  <c r="X28" i="2"/>
  <c r="X17" i="2"/>
  <c r="X135" i="2"/>
  <c r="X73" i="2"/>
  <c r="X154" i="2"/>
  <c r="X165" i="2"/>
  <c r="J44" i="2"/>
  <c r="X14" i="2"/>
  <c r="X74" i="2"/>
  <c r="X91" i="2"/>
  <c r="X152" i="2"/>
  <c r="X159" i="2"/>
  <c r="X97" i="2"/>
  <c r="X55" i="2"/>
  <c r="Y39" i="2"/>
  <c r="Z39" i="2" s="1"/>
  <c r="X81" i="2"/>
  <c r="X142" i="2"/>
  <c r="Y114" i="2"/>
  <c r="Z114" i="2" s="1"/>
  <c r="Y125" i="2"/>
  <c r="Z125" i="2" s="1"/>
  <c r="Y117" i="2"/>
  <c r="Z117" i="2" s="1"/>
  <c r="Y100" i="2"/>
  <c r="Z100" i="2" s="1"/>
  <c r="Y62" i="2"/>
  <c r="Z62" i="2" s="1"/>
  <c r="X174" i="2"/>
  <c r="Y153" i="2"/>
  <c r="Z153" i="2" s="1"/>
  <c r="Y136" i="2"/>
  <c r="Z136" i="2" s="1"/>
  <c r="Y147" i="2"/>
  <c r="Z147" i="2" s="1"/>
  <c r="Y143" i="2"/>
  <c r="Z143" i="2" s="1"/>
  <c r="X67" i="2"/>
  <c r="X105" i="2"/>
  <c r="G25" i="1"/>
  <c r="F25" i="1"/>
  <c r="E25" i="1"/>
  <c r="D25" i="1"/>
  <c r="J24" i="1"/>
  <c r="C22" i="1" l="1"/>
  <c r="G196" i="2" s="1"/>
  <c r="X90" i="2"/>
  <c r="C42" i="4"/>
  <c r="X44" i="2"/>
  <c r="X31" i="2"/>
  <c r="X13" i="2"/>
  <c r="X61" i="2"/>
  <c r="X54" i="2"/>
  <c r="L23" i="1"/>
  <c r="X169" i="2"/>
  <c r="X32" i="2"/>
  <c r="X85" i="2"/>
  <c r="X30" i="2" l="1"/>
  <c r="L24" i="1"/>
  <c r="X27" i="2" l="1"/>
  <c r="J26" i="2"/>
  <c r="J34" i="2" s="1"/>
  <c r="K24" i="1"/>
  <c r="N24" i="1"/>
  <c r="L25" i="1"/>
  <c r="K25" i="1" s="1"/>
  <c r="W172" i="2" l="1"/>
  <c r="Y172" i="2" s="1"/>
  <c r="Z172" i="2" s="1"/>
  <c r="Y174" i="2"/>
  <c r="Z174" i="2" s="1"/>
  <c r="W133" i="2" l="1"/>
  <c r="Y133" i="2" s="1"/>
  <c r="Z133" i="2" s="1"/>
  <c r="W171" i="2" l="1"/>
  <c r="Y171" i="2" s="1"/>
  <c r="Z171" i="2" s="1"/>
  <c r="W76" i="2"/>
  <c r="Y76" i="2" s="1"/>
  <c r="Z76" i="2" s="1"/>
  <c r="W167" i="2" l="1"/>
  <c r="Y167" i="2" s="1"/>
  <c r="Z167" i="2" s="1"/>
  <c r="W166" i="2"/>
  <c r="Y166" i="2" s="1"/>
  <c r="Z166" i="2" s="1"/>
  <c r="W163" i="2"/>
  <c r="Y163" i="2" s="1"/>
  <c r="Z163" i="2" s="1"/>
  <c r="W162" i="2"/>
  <c r="Y162" i="2" s="1"/>
  <c r="Z162" i="2" s="1"/>
  <c r="W158" i="2"/>
  <c r="Y158" i="2" s="1"/>
  <c r="Z158" i="2" s="1"/>
  <c r="W157" i="2"/>
  <c r="Y157" i="2" s="1"/>
  <c r="Z157" i="2" s="1"/>
  <c r="W156" i="2"/>
  <c r="Y156" i="2" s="1"/>
  <c r="Z156" i="2" s="1"/>
  <c r="W151" i="2"/>
  <c r="Y151" i="2" s="1"/>
  <c r="Z151" i="2" s="1"/>
  <c r="W149" i="2"/>
  <c r="Y149" i="2" s="1"/>
  <c r="Z149" i="2" s="1"/>
  <c r="W145" i="2"/>
  <c r="Y145" i="2" s="1"/>
  <c r="Z145" i="2" s="1"/>
  <c r="W144" i="2"/>
  <c r="Y144" i="2" s="1"/>
  <c r="Z144" i="2" s="1"/>
  <c r="W141" i="2"/>
  <c r="Y141" i="2" s="1"/>
  <c r="Z141" i="2" s="1"/>
  <c r="Z139" i="2"/>
  <c r="W138" i="2"/>
  <c r="Y138" i="2" s="1"/>
  <c r="Z138" i="2" s="1"/>
  <c r="W137" i="2"/>
  <c r="Y137" i="2" s="1"/>
  <c r="Z137" i="2" s="1"/>
  <c r="W134" i="2"/>
  <c r="Y134" i="2" s="1"/>
  <c r="Z134" i="2" s="1"/>
  <c r="W131" i="2"/>
  <c r="Y131" i="2" s="1"/>
  <c r="Z131" i="2" s="1"/>
  <c r="W130" i="2"/>
  <c r="Y130" i="2" s="1"/>
  <c r="Z130" i="2" s="1"/>
  <c r="W129" i="2"/>
  <c r="Y129" i="2" s="1"/>
  <c r="Z129" i="2" s="1"/>
  <c r="W128" i="2"/>
  <c r="Y128" i="2" s="1"/>
  <c r="Z128" i="2" s="1"/>
  <c r="W126" i="2"/>
  <c r="Y126" i="2" s="1"/>
  <c r="Z126" i="2" s="1"/>
  <c r="W123" i="2"/>
  <c r="Y123" i="2" s="1"/>
  <c r="Z123" i="2" s="1"/>
  <c r="W122" i="2"/>
  <c r="Y122" i="2" s="1"/>
  <c r="Z122" i="2" s="1"/>
  <c r="W121" i="2"/>
  <c r="Y121" i="2" s="1"/>
  <c r="Z121" i="2" s="1"/>
  <c r="W119" i="2"/>
  <c r="Y119" i="2" s="1"/>
  <c r="Z119" i="2" s="1"/>
  <c r="W113" i="2"/>
  <c r="Y113" i="2" s="1"/>
  <c r="Z113" i="2" s="1"/>
  <c r="W112" i="2"/>
  <c r="Y112" i="2" s="1"/>
  <c r="Z112" i="2" s="1"/>
  <c r="W110" i="2"/>
  <c r="Y110" i="2" s="1"/>
  <c r="Z110" i="2" s="1"/>
  <c r="W107" i="2"/>
  <c r="Y107" i="2" s="1"/>
  <c r="Z107" i="2" s="1"/>
  <c r="W104" i="2"/>
  <c r="Y104" i="2" s="1"/>
  <c r="Z104" i="2" s="1"/>
  <c r="W102" i="2"/>
  <c r="Y102" i="2" s="1"/>
  <c r="Z102" i="2" s="1"/>
  <c r="W97" i="2"/>
  <c r="Y97" i="2" s="1"/>
  <c r="Z97" i="2" s="1"/>
  <c r="W96" i="2"/>
  <c r="Y96" i="2" s="1"/>
  <c r="Z96" i="2" s="1"/>
  <c r="W94" i="2"/>
  <c r="Y94" i="2" s="1"/>
  <c r="Z94" i="2" s="1"/>
  <c r="W90" i="2"/>
  <c r="Y90" i="2" s="1"/>
  <c r="Z90" i="2" s="1"/>
  <c r="Z89" i="2"/>
  <c r="W88" i="2"/>
  <c r="W83" i="2"/>
  <c r="Y83" i="2" s="1"/>
  <c r="Z83" i="2" s="1"/>
  <c r="W82" i="2"/>
  <c r="Y82" i="2" s="1"/>
  <c r="Z82" i="2" s="1"/>
  <c r="W80" i="2"/>
  <c r="Y80" i="2" s="1"/>
  <c r="Z80" i="2" s="1"/>
  <c r="W75" i="2"/>
  <c r="Y75" i="2" s="1"/>
  <c r="Z75" i="2" s="1"/>
  <c r="W74" i="2"/>
  <c r="Y74" i="2" s="1"/>
  <c r="Z74" i="2" s="1"/>
  <c r="W70" i="2"/>
  <c r="Y70" i="2" s="1"/>
  <c r="Z70" i="2" s="1"/>
  <c r="W66" i="2"/>
  <c r="Y66" i="2" s="1"/>
  <c r="Z66" i="2" s="1"/>
  <c r="W65" i="2"/>
  <c r="Y65" i="2" s="1"/>
  <c r="Z65" i="2" s="1"/>
  <c r="W64" i="2"/>
  <c r="Y64" i="2" s="1"/>
  <c r="Z64" i="2" s="1"/>
  <c r="W60" i="2"/>
  <c r="Y60" i="2" s="1"/>
  <c r="Z60" i="2" s="1"/>
  <c r="Y59" i="2"/>
  <c r="Z59" i="2" s="1"/>
  <c r="W51" i="2"/>
  <c r="Y51" i="2" s="1"/>
  <c r="Z51" i="2" s="1"/>
  <c r="M49" i="2"/>
  <c r="M47" i="2"/>
  <c r="M46" i="2"/>
  <c r="M45" i="2"/>
  <c r="W45" i="2" s="1"/>
  <c r="Y45" i="2" s="1"/>
  <c r="Z45" i="2" s="1"/>
  <c r="K44" i="2"/>
  <c r="K48" i="2" s="1"/>
  <c r="M43" i="2"/>
  <c r="M42" i="2"/>
  <c r="M41" i="2"/>
  <c r="M28" i="2"/>
  <c r="M27" i="2"/>
  <c r="M25" i="2"/>
  <c r="M24" i="2"/>
  <c r="W24" i="2" s="1"/>
  <c r="M23" i="2"/>
  <c r="M22" i="2"/>
  <c r="M20" i="2"/>
  <c r="W20" i="2" s="1"/>
  <c r="Y20" i="2" s="1"/>
  <c r="Z20" i="2" s="1"/>
  <c r="M19" i="2"/>
  <c r="W19" i="2" s="1"/>
  <c r="Y19" i="2" s="1"/>
  <c r="Z19" i="2" s="1"/>
  <c r="M18" i="2"/>
  <c r="W14" i="2"/>
  <c r="Y14" i="2" s="1"/>
  <c r="Z14" i="2" s="1"/>
  <c r="M21" i="2" l="1"/>
  <c r="M40" i="2"/>
  <c r="M13" i="2"/>
  <c r="W170" i="2"/>
  <c r="Y170" i="2" s="1"/>
  <c r="Z170" i="2" s="1"/>
  <c r="W68" i="2"/>
  <c r="Y68" i="2" s="1"/>
  <c r="Z68" i="2" s="1"/>
  <c r="W78" i="2"/>
  <c r="Y78" i="2" s="1"/>
  <c r="Z78" i="2" s="1"/>
  <c r="W84" i="2"/>
  <c r="W92" i="2"/>
  <c r="Y92" i="2" s="1"/>
  <c r="Z92" i="2" s="1"/>
  <c r="W98" i="2"/>
  <c r="Y98" i="2" s="1"/>
  <c r="Z98" i="2" s="1"/>
  <c r="W106" i="2"/>
  <c r="Y106" i="2" s="1"/>
  <c r="Z106" i="2" s="1"/>
  <c r="W108" i="2"/>
  <c r="Y108" i="2" s="1"/>
  <c r="Z108" i="2" s="1"/>
  <c r="W115" i="2"/>
  <c r="Y115" i="2" s="1"/>
  <c r="Z115" i="2" s="1"/>
  <c r="W161" i="2"/>
  <c r="Y161" i="2" s="1"/>
  <c r="Z161" i="2" s="1"/>
  <c r="W15" i="2"/>
  <c r="Y15" i="2" s="1"/>
  <c r="Z15" i="2" s="1"/>
  <c r="W27" i="2"/>
  <c r="Y27" i="2" s="1"/>
  <c r="Z27" i="2" s="1"/>
  <c r="W46" i="2"/>
  <c r="Y46" i="2" s="1"/>
  <c r="Z46" i="2" s="1"/>
  <c r="W16" i="2"/>
  <c r="Y16" i="2" s="1"/>
  <c r="Z16" i="2" s="1"/>
  <c r="W22" i="2"/>
  <c r="Y22" i="2" s="1"/>
  <c r="Z22" i="2" s="1"/>
  <c r="W28" i="2"/>
  <c r="Y28" i="2" s="1"/>
  <c r="Z28" i="2" s="1"/>
  <c r="W41" i="2"/>
  <c r="Y41" i="2" s="1"/>
  <c r="Z41" i="2" s="1"/>
  <c r="W47" i="2"/>
  <c r="Y47" i="2" s="1"/>
  <c r="Z47" i="2" s="1"/>
  <c r="W55" i="2"/>
  <c r="Y55" i="2" s="1"/>
  <c r="Z55" i="2" s="1"/>
  <c r="Z103" i="2"/>
  <c r="W111" i="2"/>
  <c r="Y111" i="2" s="1"/>
  <c r="Z111" i="2" s="1"/>
  <c r="W120" i="2"/>
  <c r="Y120" i="2" s="1"/>
  <c r="Z120" i="2" s="1"/>
  <c r="W127" i="2"/>
  <c r="Y127" i="2" s="1"/>
  <c r="Z127" i="2" s="1"/>
  <c r="W150" i="2"/>
  <c r="Y150" i="2" s="1"/>
  <c r="Z150" i="2" s="1"/>
  <c r="W164" i="2"/>
  <c r="Y164" i="2" s="1"/>
  <c r="Z164" i="2" s="1"/>
  <c r="W23" i="2"/>
  <c r="Y23" i="2" s="1"/>
  <c r="Z23" i="2" s="1"/>
  <c r="W42" i="2"/>
  <c r="Y42" i="2" s="1"/>
  <c r="Z42" i="2" s="1"/>
  <c r="W56" i="2"/>
  <c r="Y56" i="2" s="1"/>
  <c r="Z56" i="2" s="1"/>
  <c r="W173" i="2"/>
  <c r="Y173" i="2" s="1"/>
  <c r="Z173" i="2" s="1"/>
  <c r="W18" i="2"/>
  <c r="Y18" i="2" s="1"/>
  <c r="Z18" i="2" s="1"/>
  <c r="Y24" i="2"/>
  <c r="Z24" i="2" s="1"/>
  <c r="W43" i="2"/>
  <c r="Y43" i="2" s="1"/>
  <c r="Z43" i="2" s="1"/>
  <c r="W49" i="2"/>
  <c r="Y49" i="2" s="1"/>
  <c r="Z49" i="2" s="1"/>
  <c r="Z57" i="2"/>
  <c r="W175" i="2"/>
  <c r="Y175" i="2" s="1"/>
  <c r="Z175" i="2" s="1"/>
  <c r="W25" i="2"/>
  <c r="Y25" i="2" s="1"/>
  <c r="Z25" i="2" s="1"/>
  <c r="W160" i="2"/>
  <c r="Y160" i="2" s="1"/>
  <c r="Z160" i="2" s="1"/>
  <c r="W176" i="2"/>
  <c r="Y176" i="2" s="1"/>
  <c r="Z176" i="2" s="1"/>
  <c r="W69" i="2"/>
  <c r="Y69" i="2" s="1"/>
  <c r="Z69" i="2" s="1"/>
  <c r="W79" i="2"/>
  <c r="Y79" i="2" s="1"/>
  <c r="Z79" i="2" s="1"/>
  <c r="W93" i="2"/>
  <c r="Y93" i="2" s="1"/>
  <c r="Z93" i="2" s="1"/>
  <c r="W109" i="2"/>
  <c r="Y109" i="2" s="1"/>
  <c r="Z109" i="2" s="1"/>
  <c r="W118" i="2"/>
  <c r="Y118" i="2" s="1"/>
  <c r="Z118" i="2" s="1"/>
  <c r="Z132" i="2"/>
  <c r="Z140" i="2"/>
  <c r="W148" i="2"/>
  <c r="Y148" i="2" s="1"/>
  <c r="Z148" i="2" s="1"/>
  <c r="W155" i="2"/>
  <c r="Y155" i="2" s="1"/>
  <c r="Z155" i="2" s="1"/>
  <c r="W168" i="2"/>
  <c r="Y168" i="2" s="1"/>
  <c r="Z168" i="2" s="1"/>
  <c r="W177" i="2"/>
  <c r="Y177" i="2" s="1"/>
  <c r="Z177" i="2" s="1"/>
  <c r="W159" i="2"/>
  <c r="Y159" i="2" s="1"/>
  <c r="Z159" i="2" s="1"/>
  <c r="W152" i="2"/>
  <c r="Y152" i="2" s="1"/>
  <c r="Z152" i="2" s="1"/>
  <c r="W67" i="2"/>
  <c r="Y67" i="2" s="1"/>
  <c r="Z67" i="2" s="1"/>
  <c r="W124" i="2"/>
  <c r="Y124" i="2" s="1"/>
  <c r="Z124" i="2" s="1"/>
  <c r="W40" i="2"/>
  <c r="Y40" i="2" s="1"/>
  <c r="Z40" i="2" s="1"/>
  <c r="M44" i="2"/>
  <c r="W77" i="2"/>
  <c r="Y77" i="2" s="1"/>
  <c r="Z77" i="2" s="1"/>
  <c r="W105" i="2"/>
  <c r="Y105" i="2" s="1"/>
  <c r="Z105" i="2" s="1"/>
  <c r="M32" i="2"/>
  <c r="W101" i="2"/>
  <c r="Y101" i="2" s="1"/>
  <c r="Z101" i="2" s="1"/>
  <c r="W54" i="2"/>
  <c r="Y54" i="2" s="1"/>
  <c r="Z54" i="2" s="1"/>
  <c r="W165" i="2"/>
  <c r="Y165" i="2" s="1"/>
  <c r="Z165" i="2" s="1"/>
  <c r="W81" i="2" l="1"/>
  <c r="Y81" i="2" s="1"/>
  <c r="Z81" i="2" s="1"/>
  <c r="Z116" i="2"/>
  <c r="W142" i="2"/>
  <c r="Y142" i="2" s="1"/>
  <c r="Z142" i="2" s="1"/>
  <c r="W91" i="2"/>
  <c r="Y91" i="2" s="1"/>
  <c r="Z91" i="2" s="1"/>
  <c r="W13" i="2"/>
  <c r="W73" i="2"/>
  <c r="Y73" i="2" s="1"/>
  <c r="Z73" i="2" s="1"/>
  <c r="W44" i="2"/>
  <c r="W63" i="2"/>
  <c r="Y63" i="2" s="1"/>
  <c r="Z63" i="2" s="1"/>
  <c r="W21" i="2"/>
  <c r="W135" i="2"/>
  <c r="Y135" i="2" s="1"/>
  <c r="Z135" i="2" s="1"/>
  <c r="W154" i="2"/>
  <c r="Y154" i="2" s="1"/>
  <c r="Z154" i="2" s="1"/>
  <c r="W95" i="2"/>
  <c r="Y95" i="2" s="1"/>
  <c r="Z95" i="2" s="1"/>
  <c r="Y169" i="2"/>
  <c r="Z169" i="2" s="1"/>
  <c r="W178" i="2"/>
  <c r="W146" i="2"/>
  <c r="Y146" i="2" s="1"/>
  <c r="Z146" i="2" s="1"/>
  <c r="W87" i="2"/>
  <c r="W17" i="2"/>
  <c r="Y17" i="2" s="1"/>
  <c r="Z17" i="2" s="1"/>
  <c r="X178" i="2"/>
  <c r="M31" i="2" l="1"/>
  <c r="M30" i="2" s="1"/>
  <c r="W30" i="2" s="1"/>
  <c r="Y30" i="2" s="1"/>
  <c r="Z30" i="2" s="1"/>
  <c r="K30" i="2"/>
  <c r="Y44" i="2"/>
  <c r="Y13" i="2"/>
  <c r="W61" i="2"/>
  <c r="Y61" i="2" s="1"/>
  <c r="Z61" i="2" s="1"/>
  <c r="W99" i="2"/>
  <c r="K26" i="2"/>
  <c r="K34" i="2" s="1"/>
  <c r="K194" i="2" s="1"/>
  <c r="Y178" i="2"/>
  <c r="Z178" i="2" s="1"/>
  <c r="W32" i="2"/>
  <c r="Y32" i="2" s="1"/>
  <c r="Z32" i="2" s="1"/>
  <c r="W31" i="2" l="1"/>
  <c r="Y31" i="2" s="1"/>
  <c r="Z31" i="2" s="1"/>
  <c r="M29" i="2"/>
  <c r="W29" i="2" s="1"/>
  <c r="Z13" i="2"/>
  <c r="Z44" i="2"/>
  <c r="Y29" i="2" l="1"/>
  <c r="Z29" i="2" s="1"/>
  <c r="M26" i="2"/>
  <c r="W26" i="2" s="1"/>
  <c r="W34" i="2" s="1"/>
  <c r="W85" i="2"/>
  <c r="Y85" i="2" s="1"/>
  <c r="Z85" i="2" s="1"/>
  <c r="M34" i="2" l="1"/>
  <c r="X26" i="2"/>
  <c r="Y26" i="2" s="1"/>
  <c r="Z26" i="2" s="1"/>
  <c r="H26" i="2" l="1"/>
  <c r="H34" i="2" s="1"/>
  <c r="X21" i="2"/>
  <c r="Z50" i="2"/>
  <c r="W52" i="2"/>
  <c r="Y21" i="2" l="1"/>
  <c r="X34" i="2"/>
  <c r="X52" i="2"/>
  <c r="Y52" i="2" s="1"/>
  <c r="Z52" i="2" s="1"/>
  <c r="H88" i="2"/>
  <c r="X87" i="2"/>
  <c r="Y87" i="2" s="1"/>
  <c r="Z87" i="2" s="1"/>
  <c r="J84" i="2"/>
  <c r="X84" i="2" s="1"/>
  <c r="Y84" i="2" s="1"/>
  <c r="Z84" i="2" s="1"/>
  <c r="Z21" i="2" l="1"/>
  <c r="Y34" i="2"/>
  <c r="X99" i="2"/>
  <c r="Y99" i="2" s="1"/>
  <c r="Z99" i="2" s="1"/>
  <c r="X181" i="2"/>
  <c r="X179" i="2"/>
  <c r="J88" i="2"/>
  <c r="X88" i="2" s="1"/>
  <c r="Y88" i="2" s="1"/>
  <c r="Z88" i="2" s="1"/>
  <c r="X38" i="2" l="1"/>
  <c r="J36" i="2"/>
  <c r="J48" i="2" s="1"/>
  <c r="J194" i="2" s="1"/>
  <c r="C23" i="1" l="1"/>
  <c r="B24" i="1" s="1"/>
  <c r="X194" i="2"/>
  <c r="X36" i="2"/>
  <c r="X48" i="2" s="1"/>
  <c r="W38" i="2"/>
  <c r="Y38" i="2" s="1"/>
  <c r="Z38" i="2" s="1"/>
  <c r="M36" i="2"/>
  <c r="W179" i="2"/>
  <c r="Y179" i="2" s="1"/>
  <c r="Z179" i="2" s="1"/>
  <c r="C25" i="1" l="1"/>
  <c r="B25" i="1" s="1"/>
  <c r="Z34" i="2"/>
  <c r="M48" i="2"/>
  <c r="M194" i="2" s="1"/>
  <c r="H23" i="1" s="1"/>
  <c r="W181" i="2"/>
  <c r="Y181" i="2" s="1"/>
  <c r="Z181" i="2" s="1"/>
  <c r="W36" i="2"/>
  <c r="H25" i="1" l="1"/>
  <c r="J23" i="1"/>
  <c r="Y36" i="2"/>
  <c r="W48" i="2"/>
  <c r="W194" i="2"/>
  <c r="Y194" i="2" s="1"/>
  <c r="Z194" i="2" s="1"/>
  <c r="H22" i="1"/>
  <c r="J22" i="1" s="1"/>
  <c r="N22" i="1" s="1"/>
  <c r="J25" i="1" l="1"/>
  <c r="N25" i="1" s="1"/>
  <c r="N23" i="1"/>
  <c r="K22" i="1"/>
  <c r="B22" i="1"/>
  <c r="Z36" i="2"/>
  <c r="Y48" i="2"/>
  <c r="Z48" i="2" s="1"/>
  <c r="K23" i="1" l="1"/>
  <c r="B23" i="1"/>
</calcChain>
</file>

<file path=xl/sharedStrings.xml><?xml version="1.0" encoding="utf-8"?>
<sst xmlns="http://schemas.openxmlformats.org/spreadsheetml/2006/main" count="797" uniqueCount="459">
  <si>
    <t>Власні кошти організації-заявника</t>
  </si>
  <si>
    <t>№</t>
  </si>
  <si>
    <t>Найменування витрат</t>
  </si>
  <si>
    <t>Одиниця виміру</t>
  </si>
  <si>
    <t>Витрати за рахунок гранту УКФ</t>
  </si>
  <si>
    <t>Планові витрати відповідно до заявки</t>
  </si>
  <si>
    <t>Кількість/
Період</t>
  </si>
  <si>
    <t>Вартість за одиницю, грн</t>
  </si>
  <si>
    <t>Вартість за одиницю, грн.</t>
  </si>
  <si>
    <t>Загальна сума, грн. (=8*9)</t>
  </si>
  <si>
    <t>Розділ:</t>
  </si>
  <si>
    <t>ІІ</t>
  </si>
  <si>
    <t>ВИТРАТИ:</t>
  </si>
  <si>
    <t>Стаття: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</si>
  <si>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</si>
  <si>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</si>
  <si>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</si>
  <si>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</si>
  <si>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</si>
  <si>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</si>
  <si>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</si>
  <si>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</si>
  <si>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</si>
  <si>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</si>
  <si>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</si>
  <si>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</si>
  <si>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</si>
  <si>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</si>
  <si>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1.3.1</t>
  </si>
  <si>
    <t>1.3.2</t>
  </si>
  <si>
    <t>1.3.3</t>
  </si>
  <si>
    <t>1.3.4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</si>
  <si>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</si>
  <si>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</si>
  <si>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</si>
  <si>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</si>
  <si>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</si>
  <si>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</si>
  <si>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</si>
  <si>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</si>
  <si>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1.5.1</t>
  </si>
  <si>
    <t>1.5.2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</si>
  <si>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</si>
  <si>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</si>
  <si>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</si>
  <si>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</si>
  <si>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</si>
  <si>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</si>
  <si>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</si>
  <si>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</si>
  <si>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</si>
  <si>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</si>
  <si>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</si>
  <si>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</si>
  <si>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</si>
  <si>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</si>
  <si>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</si>
  <si>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</si>
  <si>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</si>
  <si>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</si>
  <si>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</si>
  <si>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</si>
  <si>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</si>
  <si>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</si>
  <si>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Обладнання і нематеріальні активи</t>
  </si>
  <si>
    <t>3.1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</si>
  <si>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</si>
  <si>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</si>
  <si>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</si>
  <si>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</si>
  <si>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</si>
  <si>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</si>
  <si>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</si>
  <si>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3.2.1</t>
  </si>
  <si>
    <t>послуга</t>
  </si>
  <si>
    <t>Недопустимі витрати за рахунок гранту УКФ</t>
  </si>
  <si>
    <t>3.2.2</t>
  </si>
  <si>
    <t>Витрати пов'язані з орендою</t>
  </si>
  <si>
    <t>4.1</t>
  </si>
  <si>
    <t>Оренда приміщення</t>
  </si>
  <si>
    <t>4.1.1</t>
  </si>
  <si>
    <t>4.1.2</t>
  </si>
  <si>
    <t>Адреса орендованого приміщення, із зазначенням метражу, годин оренди</t>
  </si>
  <si>
    <t>кв.м (годин, діб)</t>
  </si>
  <si>
    <t>4.1.3</t>
  </si>
  <si>
    <t>4.2</t>
  </si>
  <si>
    <t xml:space="preserve">Оренда техніки, обладнання та інструменту </t>
  </si>
  <si>
    <t>4.2.1</t>
  </si>
  <si>
    <t>4.2.2</t>
  </si>
  <si>
    <t>4.2.3</t>
  </si>
  <si>
    <t>4.3</t>
  </si>
  <si>
    <t>Оренда транспорту</t>
  </si>
  <si>
    <t>4.3.1</t>
  </si>
  <si>
    <t>4.3.2</t>
  </si>
  <si>
    <t>4.3.3</t>
  </si>
  <si>
    <t xml:space="preserve">км 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</si>
  <si>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</si>
  <si>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</si>
  <si>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</si>
  <si>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</si>
  <si>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</si>
  <si>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</si>
  <si>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</si>
  <si>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</si>
  <si>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</si>
  <si>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</si>
  <si>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</si>
  <si>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5.1</t>
  </si>
  <si>
    <t>Послуги з харчування</t>
  </si>
  <si>
    <t>5.1.1</t>
  </si>
  <si>
    <t>учасн.</t>
  </si>
  <si>
    <t>5.1.2</t>
  </si>
  <si>
    <t>5.1.3</t>
  </si>
  <si>
    <t>Послуги з харчування (сніданок/обід/вечеря/кава-брейк)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</si>
  <si>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</si>
  <si>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</si>
  <si>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</si>
  <si>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</si>
  <si>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</si>
  <si>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</si>
  <si>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</si>
  <si>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</si>
  <si>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</si>
  <si>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</si>
  <si>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</si>
  <si>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</si>
  <si>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</si>
  <si>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</si>
  <si>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</si>
  <si>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</si>
  <si>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</si>
  <si>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</si>
  <si>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</si>
  <si>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</si>
  <si>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</si>
  <si>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</si>
  <si>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</si>
  <si>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</si>
  <si>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</si>
  <si>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</si>
  <si>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</si>
  <si>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Поліграфічні послуги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</si>
  <si>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</si>
  <si>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</si>
  <si>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</si>
  <si>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</si>
  <si>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</si>
  <si>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</si>
  <si>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</si>
  <si>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</si>
  <si>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</si>
  <si>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</si>
  <si>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</si>
  <si>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</si>
  <si>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7.14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</si>
  <si>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</si>
  <si>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</si>
  <si>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</si>
  <si>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</si>
  <si>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</si>
  <si>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</si>
  <si>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</si>
  <si>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</si>
  <si>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</si>
  <si>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</si>
  <si>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</si>
  <si>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</si>
  <si>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</si>
  <si>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</si>
  <si>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Послуги з просування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</si>
  <si>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</si>
  <si>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</si>
  <si>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</si>
  <si>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</si>
  <si>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Послуги з перекладу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</si>
  <si>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</si>
  <si>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</si>
  <si>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</si>
  <si>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</si>
  <si>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</si>
  <si>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</si>
  <si>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</si>
  <si>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</si>
  <si>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</si>
  <si>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</si>
  <si>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Послуги комп'ютерної обробки, монтажу, зведення</t>
  </si>
  <si>
    <t>13.2.1</t>
  </si>
  <si>
    <t>13.2.2</t>
  </si>
  <si>
    <t>13.2.3</t>
  </si>
  <si>
    <t>13.2.4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</si>
  <si>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</si>
  <si>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</si>
  <si>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</si>
  <si>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</si>
  <si>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</si>
  <si>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</si>
  <si>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</si>
  <si>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</si>
  <si>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13.4.2</t>
  </si>
  <si>
    <t>13.4.3</t>
  </si>
  <si>
    <t>13.4.4</t>
  </si>
  <si>
    <t>Інші послуги банку (відповідно до тарифів обслуговуючого банку)</t>
  </si>
  <si>
    <t>13.4.5</t>
  </si>
  <si>
    <t>13.4.6</t>
  </si>
  <si>
    <t>13.4.7</t>
  </si>
  <si>
    <t>13.4.8</t>
  </si>
  <si>
    <t xml:space="preserve">Всього по розділу ІІ "Витрати": </t>
  </si>
  <si>
    <t>РЕЗУЛЬТАТ РЕАЛІЗАЦІЇ ПРОЄКТУ</t>
  </si>
  <si>
    <t>1</t>
  </si>
  <si>
    <t>3</t>
  </si>
  <si>
    <t>Виготовлення макетів</t>
  </si>
  <si>
    <t>*Реєстр документів, що підтверджують достовірність витрат та цільове використання коштів</t>
  </si>
  <si>
    <t xml:space="preserve">за проектом 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</si>
  <si>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</si>
  <si>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Додаток №1</t>
  </si>
  <si>
    <t>Витрати за даними звіту про використання гранту</t>
  </si>
  <si>
    <t>Документально підтверджено</t>
  </si>
  <si>
    <t>Розділ/
Підрозділ/
Стаття/
Пункт</t>
  </si>
  <si>
    <t>Назва контрагента (код ЄДРПОУ) /    Виконавець (ІПН)</t>
  </si>
  <si>
    <t>Сума, грн.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</si>
  <si>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</si>
  <si>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</si>
  <si>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</si>
  <si>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</si>
  <si>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7</t>
  </si>
  <si>
    <t>Загальна сума</t>
  </si>
  <si>
    <t>Додаток №4</t>
  </si>
  <si>
    <t xml:space="preserve">  ЗВІТ</t>
  </si>
  <si>
    <t xml:space="preserve">про надходження та використання коштів для реалізації проєкту </t>
  </si>
  <si>
    <t>Бюджет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</si>
  <si>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</si>
  <si>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</si>
  <si>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</si>
  <si>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Загальний бюджет проєкту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</si>
  <si>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</si>
  <si>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</si>
  <si>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</si>
  <si>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</si>
  <si>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%</t>
  </si>
  <si>
    <t>грн.</t>
  </si>
  <si>
    <t>грн. (гр4+гр5+гр6+ гр7+гр8)</t>
  </si>
  <si>
    <t>2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</si>
  <si>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</si>
  <si>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</si>
  <si>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</si>
  <si>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</si>
  <si>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</si>
  <si>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</si>
  <si>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</si>
  <si>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</si>
  <si>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</si>
  <si>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</si>
  <si>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</si>
  <si>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</si>
  <si>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</si>
  <si>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</si>
  <si>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</si>
  <si>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</si>
  <si>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</si>
  <si>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>Розділ: 
Стаття: 
Підстаття:
Пункт:</t>
  </si>
  <si>
    <t>Витрати за рахунок  Співфінансування</t>
  </si>
  <si>
    <t>Витрати за рахунок  Реінвестиції</t>
  </si>
  <si>
    <t xml:space="preserve">Загальна сума витрат по проєкту, грн. </t>
  </si>
  <si>
    <t>Примітки</t>
  </si>
  <si>
    <t>Фактичні витрати</t>
  </si>
  <si>
    <t>планова, грн. (=7+13+19)</t>
  </si>
  <si>
    <t>фактична, грн. (=10+16+22)</t>
  </si>
  <si>
    <t>різниця</t>
  </si>
  <si>
    <t>Загальна сума, грн. (=4*5)</t>
  </si>
  <si>
    <t>Загальна сума, грн. (=7*8)</t>
  </si>
  <si>
    <t>Загальна сума, грн. (=10*11)</t>
  </si>
  <si>
    <t xml:space="preserve">грн. </t>
  </si>
  <si>
    <t>13.1</t>
  </si>
  <si>
    <t xml:space="preserve"> Звіт про надходження та використання коштів для реалізації проекту  </t>
  </si>
  <si>
    <t>Назва ЛОТ-у: ЛОТ 1. Відновлення культурно-мистецької діяльності (культурно-мистецькі проєкти)</t>
  </si>
  <si>
    <t xml:space="preserve">Назва конкурсної програми: Відновлення культурно-мистецької діяльності </t>
  </si>
  <si>
    <t>ПІБ (за наявності), посада (роль у Проєкті)</t>
  </si>
  <si>
    <t>За договорами цивільно-правового характеру</t>
  </si>
  <si>
    <t>За договорами з фізичними особами-підприємцями</t>
  </si>
  <si>
    <t xml:space="preserve">Усього по статті 1 "Винагорода членам команди Проєкту" </t>
  </si>
  <si>
    <t xml:space="preserve">Винагорода членам команди Проєкту </t>
  </si>
  <si>
    <t>Усього по статті 2 "Витрати, пов'язані з відрядженнями"</t>
  </si>
  <si>
    <t>Обладнання, інструменти, інвентар, які необхідні для використання його при реалізації Проєкту Грантоотримувача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</si>
  <si>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</si>
  <si>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Програмне забезпечення  (з деталізацією технічних характеристик) (недопустимі витрати за рахунок гранту Фонду)</t>
  </si>
  <si>
    <t>Інші нематеріальні активи (недопустимі витрати за рахунок гранту Фонду)</t>
  </si>
  <si>
    <t>Усього по статті 3 "Обладнання і нематеріальні активи"</t>
  </si>
  <si>
    <t>4.2.4</t>
  </si>
  <si>
    <t>4.2.5</t>
  </si>
  <si>
    <t>4.2.6</t>
  </si>
  <si>
    <t>4.2.7</t>
  </si>
  <si>
    <t>4.2.8</t>
  </si>
  <si>
    <t>4.2.9</t>
  </si>
  <si>
    <t>4.2.10</t>
  </si>
  <si>
    <t>Усього по статті 4 "Витрати, пов'язані з орендою"</t>
  </si>
  <si>
    <t xml:space="preserve">Витрати учасників Проєкту, які беруть участь у заходах Проєкту та не отримують оплату праці та/або винагороду </t>
  </si>
  <si>
    <t>Проживання учасника 
Брітцев Олександр Миколайович</t>
  </si>
  <si>
    <t>Усього по статті 5 "Витрати учасників Проєкту, які беруть участь у заходах Проєкту та не отримують оплату праці та/або винагороду"</t>
  </si>
  <si>
    <t>Усього по статті 6 "Матеріальні витрати"</t>
  </si>
  <si>
    <t>Нанесення логотопів</t>
  </si>
  <si>
    <t>Друк брошур</t>
  </si>
  <si>
    <t>Друк блокнотів</t>
  </si>
  <si>
    <t>Друк афіш</t>
  </si>
  <si>
    <t>Друк футболок</t>
  </si>
  <si>
    <t xml:space="preserve">Друк банерів </t>
  </si>
  <si>
    <t>Друк інших роздаткових матеріалів</t>
  </si>
  <si>
    <t>Послуги копірайтера</t>
  </si>
  <si>
    <t>Дизайн банеру</t>
  </si>
  <si>
    <t>Дизайн брошури</t>
  </si>
  <si>
    <t>Дизайни афіш</t>
  </si>
  <si>
    <t>7.13</t>
  </si>
  <si>
    <t>Інші поліграфічні послуги</t>
  </si>
  <si>
    <t xml:space="preserve">Соціальні внески  за договорами ЦПХ з підрядниками статті "Поліграфічні послуги" </t>
  </si>
  <si>
    <t>Усього по статті 7 "Поліграфічні послуги"</t>
  </si>
  <si>
    <t>Соціальні внески за договорами ЦПХ з підрядниками  статті "Видавничі послуги"</t>
  </si>
  <si>
    <t>Усього по статті 8 "Видавничі послуги"</t>
  </si>
  <si>
    <t>Рекламні витрати (зазначити конкретну назву рекламних послуг)</t>
  </si>
  <si>
    <t>Інші послуги</t>
  </si>
  <si>
    <t>Соціальні внески за договорами ЦПХ з підрядниками статті "Послуги з просування"</t>
  </si>
  <si>
    <t>Усього по статті  9 "Послуги з просування"</t>
  </si>
  <si>
    <t>Створення  вебресурсу</t>
  </si>
  <si>
    <t>Соціальні внески  за договорами ЦПХ з підрядниками статті "Створення вебресурсу"</t>
  </si>
  <si>
    <t>Усього по статті 10 "Створення вебресурсу"</t>
  </si>
  <si>
    <t>Усього по статті 11 "Придбання методичних, навчальних, інформаційних матеріалів, в т.ч. на електроних носіях інформації"</t>
  </si>
  <si>
    <t>Переклад субтитрів онлайн-відеоекскурсії з української мови на англійську</t>
  </si>
  <si>
    <t>Переклад брошури проєкту з української мови на англійську</t>
  </si>
  <si>
    <t xml:space="preserve">Переклад субтитрів з української мови на англійську для 5 відеокліпів митців аудіального сектору </t>
  </si>
  <si>
    <t>Соціальні внески за договорами ЦПХ з підрядниками статті  "Послуги з перекладу"</t>
  </si>
  <si>
    <t>Усього по статті 12 "Послуги з перекладу"</t>
  </si>
  <si>
    <t>Соціальні внески за договорами ЦПХ з підрядниками підстатті  "Адміністративні витрати"</t>
  </si>
  <si>
    <t xml:space="preserve">Послуга з запису 5 аудіоробіт резидентів
</t>
  </si>
  <si>
    <t>год.</t>
  </si>
  <si>
    <t xml:space="preserve">Послуга зі зведення 5 аудіоробіт резидентів
 </t>
  </si>
  <si>
    <t xml:space="preserve">Послуга з мастерингу 5 аудіоробіт резидентів 
</t>
  </si>
  <si>
    <t xml:space="preserve"> Монтаж проморолику проєкту</t>
  </si>
  <si>
    <t>13.2.5</t>
  </si>
  <si>
    <t xml:space="preserve">Монтаж постролику про проєкт </t>
  </si>
  <si>
    <t>13.2.6</t>
  </si>
  <si>
    <t xml:space="preserve"> Монтаж відеоекскурсії </t>
  </si>
  <si>
    <t>13.2.7</t>
  </si>
  <si>
    <t xml:space="preserve"> Монтаж 5-ти відеокліпів</t>
  </si>
  <si>
    <t>13.2.8</t>
  </si>
  <si>
    <t>Соціальні внески за договорами ЦПХ з підрядниками  підстатті "Послуги комп'ютерної обробки, монтажу, зведення"</t>
  </si>
  <si>
    <t>Послуги інтернет-провайдера (вказати період надання послуг)</t>
  </si>
  <si>
    <t>Банківська комісія за переказ (відповідно до тарифів обслуговуючого банку)</t>
  </si>
  <si>
    <t>Розрахунково-касове обслуговування (відповідно до тарифів обслуговуючого банку)</t>
  </si>
  <si>
    <t>місяць</t>
  </si>
  <si>
    <t>Соціальні внески за договорами ЦПХ з підрядниками  підстатті "Інші прямі витрати"</t>
  </si>
  <si>
    <t>Усього по статті 13 "Інші прямі витрати"</t>
  </si>
  <si>
    <t>Сума</t>
  </si>
  <si>
    <t xml:space="preserve">до Договору про надання гранту дог.5RCA11-00123 </t>
  </si>
  <si>
    <t>вiд 30.06.2023</t>
  </si>
  <si>
    <t>Назва Заявника: Громадська Організація "Хмельницьке Обласне Молодіжне Громадське Об'єднання "Територія"</t>
  </si>
  <si>
    <t>Назва проєкту: Мистецтво - наша броня</t>
  </si>
  <si>
    <t>Дата завершення проєкту: 31.10.2023 року</t>
  </si>
  <si>
    <t>за період з 30.06.2023 по 31.10.2023</t>
  </si>
  <si>
    <t>Захарко Андрій Олександрович, керівник проєкту</t>
  </si>
  <si>
    <t xml:space="preserve">Єгорова Оксана Євгеніївна, координація аудіовізуальної частини проєкту </t>
  </si>
  <si>
    <t xml:space="preserve">ФОП Коробкова Ольга Олегівна, координація музичної частини проекту </t>
  </si>
  <si>
    <t>ФОП Малькова Марина Михайлівна, бухгалтер проєкту</t>
  </si>
  <si>
    <t xml:space="preserve">Оренда звуку JBL 2 квт
</t>
  </si>
  <si>
    <t>діб</t>
  </si>
  <si>
    <t xml:space="preserve">Оренда підсилювачів звуку UKC 2 шт. 
</t>
  </si>
  <si>
    <t xml:space="preserve">Оренда пульта мікшерного Allen &amp; Heath SQ-7 
</t>
  </si>
  <si>
    <t xml:space="preserve">Оренда гітарних комбо Marshall (лампова голова TSL-100) (200W) – 1 шт. 
</t>
  </si>
  <si>
    <t xml:space="preserve">Оренда басових комбо Ampeg SVT6 PRO + Ampeg SVT 810 E (800W) – 1 шт. 
</t>
  </si>
  <si>
    <t xml:space="preserve">Оренда HALO LED Par64 18Q4 (RGBW, 108W) 10 шт 
</t>
  </si>
  <si>
    <t xml:space="preserve">Оренда генератору дизельного SCHEPPACH 6 квт 
</t>
  </si>
  <si>
    <t xml:space="preserve">Оренда smoke Factory Tour Hazer II генератор туману (1600W) 
</t>
  </si>
  <si>
    <t xml:space="preserve">Оренда прожекторів-спалахів Blinders 2 шт. 
</t>
  </si>
  <si>
    <t>4.2.11</t>
  </si>
  <si>
    <t xml:space="preserve">Оренда (Strobe) Technolight 1 шт 
</t>
  </si>
  <si>
    <t>4.2.12</t>
  </si>
  <si>
    <t xml:space="preserve">Оренда Godox SK200II-E 
</t>
  </si>
  <si>
    <t>Автоперевезення</t>
  </si>
  <si>
    <t>км</t>
  </si>
  <si>
    <t>Оренда легкового автомобіля (із зазначенням маршруту, кілометражу/кількості годин)</t>
  </si>
  <si>
    <t>Оренда вантажного автомобіля (із зазначенням маршруту, кілометражу/кількості годин)</t>
  </si>
  <si>
    <t>Харчування учасників проєкту 42 митців по 3 дні</t>
  </si>
  <si>
    <t xml:space="preserve">Проживання учасників проєкту </t>
  </si>
  <si>
    <t xml:space="preserve">Проживання учасника 
</t>
  </si>
  <si>
    <t>л.</t>
  </si>
  <si>
    <t>Послуга з фотозйомки проєкту</t>
  </si>
  <si>
    <t>Відеофіксація</t>
  </si>
  <si>
    <t>Послуга з SMM проєкту</t>
  </si>
  <si>
    <t>операція</t>
  </si>
  <si>
    <t xml:space="preserve">Послуга зі створення 5 відеокліпів ФОП Кохан Олександр Володимирович </t>
  </si>
  <si>
    <t>Послуга з запису, зведення та мастерінгу 5 композицій на студії ФОП Новікова Олена Олександрівна ("HardWave Studio")</t>
  </si>
  <si>
    <t>Дизайн проєкту</t>
  </si>
  <si>
    <t>Осiпов В.В. ФОП 2718413590</t>
  </si>
  <si>
    <t>договору №25 вiд 14.07.2023р</t>
  </si>
  <si>
    <t>дог.№3 вiд 01.07.2023</t>
  </si>
  <si>
    <t xml:space="preserve"> договору №14 ВIД 01.08.23</t>
  </si>
  <si>
    <t>договору № 13 вiд 10.07.2023р</t>
  </si>
  <si>
    <t>Мистецтво - наша броня</t>
  </si>
  <si>
    <t xml:space="preserve">Бабенко Ірина Валентинівна, прессекретар проєкту, робота зі ЗМІ </t>
  </si>
  <si>
    <t xml:space="preserve">Через те, що Волокіта А. знаходиться закордоном замінили члена команди на ФОП Бабенко, зміну погодили шляхом листування з УКФ. </t>
  </si>
  <si>
    <t>Через те, що Захарко А. займає 
керівну посаду у комунальному підприємстві та не може бути прийнятий на умовах трудового договору, поміняли форму відносин на ЦПХ. Погодили шляхом листування з УКФ.</t>
  </si>
  <si>
    <t xml:space="preserve"> договору №27 ВIД 01.07.23</t>
  </si>
  <si>
    <t>ФІЗИЧНА ОСОБА-ПІДПРИЄМЕЦЬ КОЛІНЬКО
ОЛЕКСАНДР ГРИГОРОВИЧ</t>
  </si>
  <si>
    <t>НАФТА - ЕКСПРЕС ТОВ 41138032</t>
  </si>
  <si>
    <t>Витрати за даними звіту за рахунок співфінансування</t>
  </si>
  <si>
    <t>Назва контрагента (код ЄДРПОУ) / Виконавець (ІПН)</t>
  </si>
  <si>
    <t>Договір, додатки до договору (номер та дата)</t>
  </si>
  <si>
    <t>Товариство з обмеженою відповідальністю “Консалтингова група “ПроАудит”” 36470829</t>
  </si>
  <si>
    <t>ЗАГАЛЬНА СУМА:</t>
  </si>
  <si>
    <t>Договір №4446 вiд 06.09.2023</t>
  </si>
  <si>
    <t>акт№52 від 31.10.2023</t>
  </si>
  <si>
    <t>№ ARБ/Н 11.10.23, 4/10, 
15/09,08/09,06/09,01/09, 30/08,23/08, 14\07</t>
  </si>
  <si>
    <t xml:space="preserve">Волокіта А.прессекретар проєкту, робота зі ЗМІ </t>
  </si>
  <si>
    <t>Вихідний платіж № 681, Вихідний платіж № 680  Вихідний платіж № 678
20.10.23</t>
  </si>
  <si>
    <t xml:space="preserve">     </t>
  </si>
  <si>
    <t>ФОП Бабенко Ірина Валентинівна
3228716128</t>
  </si>
  <si>
    <t>ФОП МОКРИНСЬКА М.О. 
3457303868"</t>
  </si>
  <si>
    <t>ФОП Нечитайло Андрiй Александрович
3212207510</t>
  </si>
  <si>
    <t xml:space="preserve">ФОП Олійник Аліна Геннадіївна 3549503801 </t>
  </si>
  <si>
    <t>ФОП КОХАН ОЛЕКСАНДР ВОЛОДИМИРОВИЧ
3325305217</t>
  </si>
  <si>
    <t>ФОП НОВІКОВА ОЛЕНА ОЛЕКСАНДРІВНА
3237916263"</t>
  </si>
  <si>
    <t>Єгорова Оксана Євгеніївна 
ІПН 3285009327</t>
  </si>
  <si>
    <t>договір ЦПХ №2т від 1.07.23</t>
  </si>
  <si>
    <t>акт №1 від 31.10.23</t>
  </si>
  <si>
    <t>договір ЦПХ №1т від 1.07.23</t>
  </si>
  <si>
    <t>Вихідний платіж № 669
Вихідний платіж № 669
Вихідний платіж № 666 30.09.2023</t>
  </si>
  <si>
    <t>договір 15 від 01.07.23</t>
  </si>
  <si>
    <t>акт №15 від 31.10.23</t>
  </si>
  <si>
    <t xml:space="preserve">2678712654 
Захарко Андрій Олександрович </t>
  </si>
  <si>
    <t>3024014403
 МАЛЬКОВА МАРИНА МИХАЙЛIВНА</t>
  </si>
  <si>
    <t>Вихідний платіж № 649
15.07.23</t>
  </si>
  <si>
    <t>договір №27 
вiд 10.07.2023</t>
  </si>
  <si>
    <t>акт №1 від 09.08.23</t>
  </si>
  <si>
    <t>Вихідний платіж № 683
 20.10.2023</t>
  </si>
  <si>
    <t>Вихідний платіж № 665
 25.08.23</t>
  </si>
  <si>
    <t>Вихідний платіж № 648
15.07.23</t>
  </si>
  <si>
    <t>акт №1 від 16.07.23</t>
  </si>
  <si>
    <t xml:space="preserve">Паливо для генератора </t>
  </si>
  <si>
    <t>ДОГОВІР №43-НП 19.10.23</t>
  </si>
  <si>
    <t>договору №17 вiд 10.07.2023р</t>
  </si>
  <si>
    <t>акт №17 від 31.08.23</t>
  </si>
  <si>
    <t>Вихідний платіж № 674
 20.10.23</t>
  </si>
  <si>
    <t>договору №30 вiд 01.07.2023р</t>
  </si>
  <si>
    <t>виписка банку</t>
  </si>
  <si>
    <t xml:space="preserve">Вихідний платіж № 664 від 11.08.23, Вихідний платіж № 670 30.09.2023 </t>
  </si>
  <si>
    <t xml:space="preserve"> договору №24 ВIД 01.07.24</t>
  </si>
  <si>
    <t>Вихідний платіж № 676
 20.10.23</t>
  </si>
  <si>
    <t>Вихідний платіж № 672
20.10.23</t>
  </si>
  <si>
    <t>3169116014 Поспєлов Є.П.									"</t>
  </si>
  <si>
    <t>дог.№35 вiд 01.07.2023р.</t>
  </si>
  <si>
    <t>Вихідний платіж № 677
20.10.23</t>
  </si>
  <si>
    <t>Блажей Василь Iванович 2378217413</t>
  </si>
  <si>
    <t>1.5.3</t>
  </si>
  <si>
    <t>ФОП Бабенко І.В.</t>
  </si>
  <si>
    <t xml:space="preserve">Через те, що Волокіта А. знаходиться 
закордоном замінили члена команди на ФОП Бабенко, зміну погодили шляхом листування з УКФ. </t>
  </si>
  <si>
    <t>договору №22 вiд 01.07.2023р</t>
  </si>
  <si>
    <t>ФОП Коробкова Ольга Олегівна 3267816562</t>
  </si>
  <si>
    <t>акт №1 від 31.08.23</t>
  </si>
  <si>
    <t xml:space="preserve">Дата початку проєкту: </t>
  </si>
  <si>
    <t xml:space="preserve">Вихідний платіж № 667
Cплачений 30.09.2023 в 11:13,Вихідний платіж № 679
20.10.23 </t>
  </si>
  <si>
    <t xml:space="preserve">Вихідний платіж № 671
 20.10.23 </t>
  </si>
  <si>
    <t>Вихідний платіж № 673
 20.10 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</si>
</sst>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₴_-;\-* #,##0.00\ _₴_-;_-* &quot;-&quot;??\ _₴_-;_-@"/>
    <numFmt numFmtId="165" formatCode="&quot;$&quot;#,##0"/>
    <numFmt numFmtId="166" formatCode="d\.m"/>
  </numFmts>
  <fonts count="52" x14ac:knownFonts="1">
    <font>
      <sz val="11"/>
      <color theme="1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b/>
      <i/>
      <vertAlign val="superscript"/>
      <sz val="10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color theme="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vertAlign val="superscript"/>
      <sz val="10"/>
      <color theme="1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sz val="8"/>
      <color rgb="FF559522"/>
      <name val="Open Sans"/>
      <family val="2"/>
    </font>
    <font>
      <sz val="9"/>
      <color rgb="FF0B7CB5"/>
      <name val="Open Sans"/>
      <family val="2"/>
    </font>
    <font>
      <b/>
      <sz val="14"/>
      <color theme="1"/>
      <name val="Arial"/>
      <family val="2"/>
      <charset val="204"/>
    </font>
    <font>
      <sz val="14"/>
      <name val="Arial"/>
      <family val="2"/>
      <charset val="204"/>
    </font>
    <font>
      <sz val="12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b/>
      <sz val="10"/>
      <color theme="1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4"/>
      <color theme="1"/>
      <name val="Calibri"/>
      <family val="2"/>
      <charset val="204"/>
    </font>
    <font>
      <i/>
      <sz val="14"/>
      <color theme="1"/>
      <name val="Calibri"/>
      <family val="2"/>
      <charset val="204"/>
    </font>
    <font>
      <i/>
      <sz val="14"/>
      <color rgb="FF000000"/>
      <name val="Calibri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Arial"/>
      <family val="2"/>
      <charset val="204"/>
    </font>
    <font>
      <sz val="14"/>
      <color rgb="FF000000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4"/>
      <color theme="1"/>
      <name val="Calibri"/>
      <family val="2"/>
      <charset val="204"/>
    </font>
    <font>
      <b/>
      <sz val="10"/>
      <name val="Arial"/>
      <family val="2"/>
      <charset val="204"/>
    </font>
    <font>
      <b/>
      <vertAlign val="superscript"/>
      <sz val="22"/>
      <color theme="1"/>
      <name val="Times New Roman"/>
      <family val="1"/>
    </font>
    <font>
      <sz val="14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rgb="FFDEEAF6"/>
      </patternFill>
    </fill>
    <fill>
      <patternFill patternType="solid">
        <fgColor theme="4" tint="0.79998168889431442"/>
        <bgColor rgb="FFDEEAF6"/>
      </patternFill>
    </fill>
    <fill>
      <patternFill patternType="solid">
        <fgColor theme="9" tint="0.79998168889431442"/>
        <bgColor rgb="FFE2EFD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DEEAF6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2" tint="-0.14999847407452621"/>
        <bgColor rgb="FFECECEC"/>
      </patternFill>
    </fill>
    <fill>
      <patternFill patternType="solid">
        <fgColor rgb="FFE2EFD9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</borders>
  <cellStyleXfs count="3">
    <xf numFmtId="0" fontId="0" fillId="0" borderId="0"/>
    <xf numFmtId="0" fontId="33" fillId="0" borderId="44"/>
    <xf numFmtId="0" fontId="37" fillId="0" borderId="44"/>
  </cellStyleXfs>
  <cellXfs count="457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4" fontId="1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8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/>
    <xf numFmtId="0" fontId="0" fillId="0" borderId="51" xfId="0" applyFont="1" applyBorder="1" applyAlignment="1"/>
    <xf numFmtId="4" fontId="1" fillId="0" borderId="51" xfId="0" applyNumberFormat="1" applyFont="1" applyBorder="1" applyAlignment="1">
      <alignment horizontal="right" vertical="top"/>
    </xf>
    <xf numFmtId="4" fontId="9" fillId="0" borderId="51" xfId="0" applyNumberFormat="1" applyFont="1" applyBorder="1" applyAlignment="1">
      <alignment horizontal="right" vertical="top"/>
    </xf>
    <xf numFmtId="0" fontId="1" fillId="0" borderId="51" xfId="0" applyFont="1" applyBorder="1" applyAlignment="1">
      <alignment vertical="top" wrapText="1"/>
    </xf>
    <xf numFmtId="4" fontId="20" fillId="0" borderId="0" xfId="0" applyNumberFormat="1" applyFont="1" applyAlignment="1"/>
    <xf numFmtId="0" fontId="0" fillId="0" borderId="44" xfId="0" applyFont="1" applyBorder="1" applyAlignment="1"/>
    <xf numFmtId="0" fontId="0" fillId="0" borderId="0" xfId="0" applyFont="1" applyAlignment="1"/>
    <xf numFmtId="0" fontId="14" fillId="0" borderId="0" xfId="0" applyFont="1"/>
    <xf numFmtId="10" fontId="0" fillId="0" borderId="0" xfId="0" applyNumberFormat="1" applyFont="1"/>
    <xf numFmtId="4" fontId="0" fillId="0" borderId="0" xfId="0" applyNumberFormat="1" applyFont="1"/>
    <xf numFmtId="0" fontId="24" fillId="0" borderId="0" xfId="0" applyFont="1"/>
    <xf numFmtId="10" fontId="2" fillId="0" borderId="0" xfId="0" applyNumberFormat="1" applyFont="1"/>
    <xf numFmtId="4" fontId="24" fillId="0" borderId="0" xfId="0" applyNumberFormat="1" applyFont="1"/>
    <xf numFmtId="10" fontId="24" fillId="0" borderId="0" xfId="0" applyNumberFormat="1" applyFont="1"/>
    <xf numFmtId="4" fontId="25" fillId="0" borderId="0" xfId="0" applyNumberFormat="1" applyFont="1"/>
    <xf numFmtId="4" fontId="1" fillId="0" borderId="0" xfId="0" applyNumberFormat="1" applyFont="1"/>
    <xf numFmtId="10" fontId="1" fillId="0" borderId="0" xfId="0" applyNumberFormat="1" applyFont="1"/>
    <xf numFmtId="0" fontId="1" fillId="0" borderId="0" xfId="0" applyNumberFormat="1" applyFont="1"/>
    <xf numFmtId="0" fontId="26" fillId="0" borderId="0" xfId="0" applyFont="1"/>
    <xf numFmtId="14" fontId="2" fillId="0" borderId="0" xfId="0" applyNumberFormat="1" applyFont="1"/>
    <xf numFmtId="10" fontId="0" fillId="0" borderId="2" xfId="0" applyNumberFormat="1" applyFont="1" applyBorder="1" applyAlignment="1">
      <alignment horizontal="center" vertical="center" wrapText="1"/>
    </xf>
    <xf numFmtId="10" fontId="0" fillId="0" borderId="3" xfId="0" applyNumberFormat="1" applyFont="1" applyBorder="1" applyAlignment="1">
      <alignment horizontal="center" vertical="center" wrapText="1"/>
    </xf>
    <xf numFmtId="10" fontId="0" fillId="0" borderId="2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 wrapText="1"/>
    </xf>
    <xf numFmtId="10" fontId="14" fillId="0" borderId="15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/>
    </xf>
    <xf numFmtId="4" fontId="0" fillId="0" borderId="3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/>
    </xf>
    <xf numFmtId="4" fontId="0" fillId="0" borderId="20" xfId="0" applyNumberFormat="1" applyFont="1" applyBorder="1" applyAlignment="1">
      <alignment horizontal="center" vertical="center"/>
    </xf>
    <xf numFmtId="4" fontId="0" fillId="0" borderId="21" xfId="0" applyNumberFormat="1" applyFont="1" applyBorder="1" applyAlignment="1">
      <alignment horizontal="center" vertical="center"/>
    </xf>
    <xf numFmtId="10" fontId="0" fillId="0" borderId="21" xfId="0" applyNumberFormat="1" applyFont="1" applyBorder="1" applyAlignment="1">
      <alignment horizontal="center" vertical="center"/>
    </xf>
    <xf numFmtId="10" fontId="14" fillId="0" borderId="42" xfId="0" applyNumberFormat="1" applyFont="1" applyBorder="1" applyAlignment="1">
      <alignment horizontal="center" vertical="center"/>
    </xf>
    <xf numFmtId="4" fontId="14" fillId="0" borderId="22" xfId="0" applyNumberFormat="1" applyFont="1" applyBorder="1" applyAlignment="1">
      <alignment horizontal="center" vertical="center"/>
    </xf>
    <xf numFmtId="0" fontId="0" fillId="0" borderId="10" xfId="0" applyFont="1" applyBorder="1"/>
    <xf numFmtId="0" fontId="0" fillId="0" borderId="0" xfId="0" applyFont="1" applyAlignment="1">
      <alignment horizontal="right"/>
    </xf>
    <xf numFmtId="3" fontId="1" fillId="0" borderId="0" xfId="0" applyNumberFormat="1" applyFont="1"/>
    <xf numFmtId="4" fontId="2" fillId="3" borderId="37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4" fontId="2" fillId="3" borderId="39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165" fontId="2" fillId="3" borderId="3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37" xfId="0" applyFont="1" applyFill="1" applyBorder="1" applyAlignment="1">
      <alignment vertical="center" wrapText="1"/>
    </xf>
    <xf numFmtId="0" fontId="2" fillId="4" borderId="39" xfId="0" applyFont="1" applyFill="1" applyBorder="1" applyAlignment="1">
      <alignment vertical="center" wrapText="1"/>
    </xf>
    <xf numFmtId="4" fontId="2" fillId="0" borderId="51" xfId="0" applyNumberFormat="1" applyFont="1" applyBorder="1" applyAlignment="1">
      <alignment horizontal="right" vertical="top"/>
    </xf>
    <xf numFmtId="10" fontId="2" fillId="6" borderId="51" xfId="0" applyNumberFormat="1" applyFont="1" applyFill="1" applyBorder="1" applyAlignment="1">
      <alignment horizontal="right" vertical="top"/>
    </xf>
    <xf numFmtId="0" fontId="0" fillId="0" borderId="51" xfId="0" applyFont="1" applyFill="1" applyBorder="1" applyAlignment="1"/>
    <xf numFmtId="0" fontId="1" fillId="0" borderId="51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4" fontId="2" fillId="10" borderId="51" xfId="0" applyNumberFormat="1" applyFont="1" applyFill="1" applyBorder="1" applyAlignment="1">
      <alignment horizontal="right" vertical="top"/>
    </xf>
    <xf numFmtId="0" fontId="1" fillId="0" borderId="51" xfId="0" applyFont="1" applyFill="1" applyBorder="1" applyAlignment="1">
      <alignment vertical="center"/>
    </xf>
    <xf numFmtId="0" fontId="2" fillId="0" borderId="51" xfId="0" applyFont="1" applyFill="1" applyBorder="1" applyAlignment="1">
      <alignment vertical="top"/>
    </xf>
    <xf numFmtId="0" fontId="1" fillId="0" borderId="51" xfId="0" applyFont="1" applyFill="1" applyBorder="1" applyAlignment="1">
      <alignment vertical="top"/>
    </xf>
    <xf numFmtId="4" fontId="9" fillId="0" borderId="51" xfId="0" applyNumberFormat="1" applyFont="1" applyFill="1" applyBorder="1" applyAlignment="1">
      <alignment horizontal="right" vertical="top"/>
    </xf>
    <xf numFmtId="0" fontId="1" fillId="0" borderId="51" xfId="0" applyFont="1" applyFill="1" applyBorder="1" applyAlignment="1">
      <alignment vertical="top" wrapText="1"/>
    </xf>
    <xf numFmtId="4" fontId="1" fillId="0" borderId="51" xfId="0" applyNumberFormat="1" applyFont="1" applyFill="1" applyBorder="1" applyAlignment="1">
      <alignment horizontal="right" vertical="top"/>
    </xf>
    <xf numFmtId="0" fontId="2" fillId="2" borderId="51" xfId="0" applyFont="1" applyFill="1" applyBorder="1" applyAlignment="1">
      <alignment vertical="center" wrapText="1"/>
    </xf>
    <xf numFmtId="0" fontId="1" fillId="0" borderId="44" xfId="0" applyFont="1" applyBorder="1"/>
    <xf numFmtId="0" fontId="1" fillId="0" borderId="0" xfId="0" applyFont="1" applyFill="1"/>
    <xf numFmtId="0" fontId="21" fillId="0" borderId="0" xfId="0" applyFont="1" applyFill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14" fillId="2" borderId="51" xfId="0" applyFont="1" applyFill="1" applyBorder="1" applyAlignment="1">
      <alignment vertical="center"/>
    </xf>
    <xf numFmtId="0" fontId="14" fillId="2" borderId="51" xfId="0" applyFont="1" applyFill="1" applyBorder="1" applyAlignment="1">
      <alignment horizontal="center" vertical="center"/>
    </xf>
    <xf numFmtId="0" fontId="14" fillId="2" borderId="51" xfId="0" applyFont="1" applyFill="1" applyBorder="1" applyAlignment="1">
      <alignment vertical="center" wrapText="1"/>
    </xf>
    <xf numFmtId="0" fontId="0" fillId="2" borderId="51" xfId="0" applyFont="1" applyFill="1" applyBorder="1" applyAlignment="1">
      <alignment horizontal="center" vertical="center"/>
    </xf>
    <xf numFmtId="4" fontId="0" fillId="2" borderId="51" xfId="0" applyNumberFormat="1" applyFont="1" applyFill="1" applyBorder="1" applyAlignment="1">
      <alignment horizontal="right" vertical="center"/>
    </xf>
    <xf numFmtId="4" fontId="15" fillId="2" borderId="51" xfId="0" applyNumberFormat="1" applyFont="1" applyFill="1" applyBorder="1" applyAlignment="1">
      <alignment horizontal="right" vertical="center"/>
    </xf>
    <xf numFmtId="0" fontId="0" fillId="2" borderId="51" xfId="0" applyFont="1" applyFill="1" applyBorder="1" applyAlignment="1">
      <alignment vertical="center" wrapText="1"/>
    </xf>
    <xf numFmtId="4" fontId="2" fillId="6" borderId="51" xfId="0" applyNumberFormat="1" applyFont="1" applyFill="1" applyBorder="1" applyAlignment="1">
      <alignment horizontal="right" vertical="top"/>
    </xf>
    <xf numFmtId="0" fontId="0" fillId="0" borderId="51" xfId="0" applyFont="1" applyBorder="1"/>
    <xf numFmtId="164" fontId="2" fillId="2" borderId="51" xfId="0" applyNumberFormat="1" applyFont="1" applyFill="1" applyBorder="1" applyAlignment="1">
      <alignment vertical="center"/>
    </xf>
    <xf numFmtId="164" fontId="2" fillId="2" borderId="51" xfId="0" applyNumberFormat="1" applyFont="1" applyFill="1" applyBorder="1" applyAlignment="1">
      <alignment horizontal="center" vertical="center"/>
    </xf>
    <xf numFmtId="0" fontId="0" fillId="8" borderId="51" xfId="0" applyFont="1" applyFill="1" applyBorder="1" applyAlignment="1"/>
    <xf numFmtId="4" fontId="2" fillId="8" borderId="51" xfId="0" applyNumberFormat="1" applyFont="1" applyFill="1" applyBorder="1" applyAlignment="1">
      <alignment horizontal="right" vertical="top"/>
    </xf>
    <xf numFmtId="10" fontId="2" fillId="11" borderId="51" xfId="0" applyNumberFormat="1" applyFont="1" applyFill="1" applyBorder="1" applyAlignment="1">
      <alignment horizontal="right" vertical="top"/>
    </xf>
    <xf numFmtId="0" fontId="2" fillId="12" borderId="51" xfId="0" applyFont="1" applyFill="1" applyBorder="1" applyAlignment="1">
      <alignment vertical="top" wrapText="1"/>
    </xf>
    <xf numFmtId="10" fontId="2" fillId="15" borderId="51" xfId="0" applyNumberFormat="1" applyFont="1" applyFill="1" applyBorder="1" applyAlignment="1">
      <alignment horizontal="right" vertical="top"/>
    </xf>
    <xf numFmtId="10" fontId="2" fillId="12" borderId="51" xfId="0" applyNumberFormat="1" applyFont="1" applyFill="1" applyBorder="1" applyAlignment="1">
      <alignment horizontal="right" vertical="top"/>
    </xf>
    <xf numFmtId="0" fontId="0" fillId="8" borderId="51" xfId="0" applyFont="1" applyFill="1" applyBorder="1" applyAlignment="1">
      <alignment vertical="center"/>
    </xf>
    <xf numFmtId="4" fontId="2" fillId="12" borderId="51" xfId="0" applyNumberFormat="1" applyFont="1" applyFill="1" applyBorder="1" applyAlignment="1">
      <alignment horizontal="right" vertical="top"/>
    </xf>
    <xf numFmtId="4" fontId="9" fillId="12" borderId="51" xfId="0" applyNumberFormat="1" applyFont="1" applyFill="1" applyBorder="1" applyAlignment="1">
      <alignment horizontal="right" vertical="top"/>
    </xf>
    <xf numFmtId="0" fontId="2" fillId="10" borderId="51" xfId="0" applyFont="1" applyFill="1" applyBorder="1" applyAlignment="1">
      <alignment vertical="top"/>
    </xf>
    <xf numFmtId="0" fontId="0" fillId="0" borderId="0" xfId="0" applyFont="1" applyAlignment="1"/>
    <xf numFmtId="0" fontId="0" fillId="0" borderId="0" xfId="0" applyFont="1" applyAlignment="1"/>
    <xf numFmtId="164" fontId="27" fillId="6" borderId="34" xfId="0" applyNumberFormat="1" applyFont="1" applyFill="1" applyBorder="1" applyAlignment="1">
      <alignment vertical="top"/>
    </xf>
    <xf numFmtId="49" fontId="27" fillId="6" borderId="9" xfId="0" applyNumberFormat="1" applyFont="1" applyFill="1" applyBorder="1" applyAlignment="1">
      <alignment horizontal="center" vertical="top"/>
    </xf>
    <xf numFmtId="0" fontId="28" fillId="6" borderId="10" xfId="0" applyFont="1" applyFill="1" applyBorder="1" applyAlignment="1">
      <alignment vertical="top" wrapText="1"/>
    </xf>
    <xf numFmtId="0" fontId="27" fillId="6" borderId="25" xfId="0" applyFont="1" applyFill="1" applyBorder="1" applyAlignment="1">
      <alignment horizontal="center" vertical="top"/>
    </xf>
    <xf numFmtId="164" fontId="27" fillId="0" borderId="12" xfId="0" applyNumberFormat="1" applyFont="1" applyBorder="1" applyAlignment="1">
      <alignment vertical="top"/>
    </xf>
    <xf numFmtId="49" fontId="29" fillId="0" borderId="13" xfId="0" applyNumberFormat="1" applyFont="1" applyBorder="1" applyAlignment="1">
      <alignment horizontal="center" vertical="top"/>
    </xf>
    <xf numFmtId="0" fontId="30" fillId="0" borderId="23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top"/>
    </xf>
    <xf numFmtId="4" fontId="31" fillId="0" borderId="14" xfId="0" applyNumberFormat="1" applyFont="1" applyBorder="1" applyAlignment="1">
      <alignment horizontal="right" vertical="top"/>
    </xf>
    <xf numFmtId="164" fontId="27" fillId="0" borderId="16" xfId="0" applyNumberFormat="1" applyFont="1" applyBorder="1" applyAlignment="1">
      <alignment vertical="top"/>
    </xf>
    <xf numFmtId="49" fontId="29" fillId="0" borderId="17" xfId="0" applyNumberFormat="1" applyFont="1" applyBorder="1" applyAlignment="1">
      <alignment horizontal="center" vertical="top"/>
    </xf>
    <xf numFmtId="0" fontId="31" fillId="0" borderId="16" xfId="0" applyFont="1" applyBorder="1" applyAlignment="1">
      <alignment horizontal="center" vertical="top"/>
    </xf>
    <xf numFmtId="4" fontId="31" fillId="0" borderId="18" xfId="0" applyNumberFormat="1" applyFont="1" applyBorder="1" applyAlignment="1">
      <alignment horizontal="right" vertical="top"/>
    </xf>
    <xf numFmtId="4" fontId="31" fillId="0" borderId="4" xfId="0" applyNumberFormat="1" applyFont="1" applyBorder="1" applyAlignment="1">
      <alignment horizontal="right" vertical="top"/>
    </xf>
    <xf numFmtId="0" fontId="28" fillId="6" borderId="35" xfId="0" applyFont="1" applyFill="1" applyBorder="1" applyAlignment="1">
      <alignment vertical="top" wrapText="1"/>
    </xf>
    <xf numFmtId="0" fontId="27" fillId="6" borderId="34" xfId="0" applyFont="1" applyFill="1" applyBorder="1" applyAlignment="1">
      <alignment horizontal="center" vertical="top"/>
    </xf>
    <xf numFmtId="0" fontId="30" fillId="0" borderId="27" xfId="0" applyFont="1" applyBorder="1" applyAlignment="1">
      <alignment vertical="top" wrapText="1"/>
    </xf>
    <xf numFmtId="0" fontId="32" fillId="6" borderId="35" xfId="0" applyFont="1" applyFill="1" applyBorder="1" applyAlignment="1">
      <alignment vertical="top" wrapText="1"/>
    </xf>
    <xf numFmtId="164" fontId="27" fillId="0" borderId="19" xfId="0" applyNumberFormat="1" applyFont="1" applyBorder="1" applyAlignment="1">
      <alignment vertical="top"/>
    </xf>
    <xf numFmtId="49" fontId="29" fillId="0" borderId="24" xfId="0" applyNumberFormat="1" applyFont="1" applyBorder="1" applyAlignment="1">
      <alignment horizontal="center" vertical="top"/>
    </xf>
    <xf numFmtId="0" fontId="30" fillId="0" borderId="28" xfId="0" applyFont="1" applyBorder="1" applyAlignment="1">
      <alignment vertical="top" wrapText="1"/>
    </xf>
    <xf numFmtId="164" fontId="27" fillId="6" borderId="25" xfId="0" applyNumberFormat="1" applyFont="1" applyFill="1" applyBorder="1" applyAlignment="1">
      <alignment vertical="top"/>
    </xf>
    <xf numFmtId="49" fontId="29" fillId="6" borderId="43" xfId="0" applyNumberFormat="1" applyFont="1" applyFill="1" applyBorder="1" applyAlignment="1">
      <alignment horizontal="center" vertical="top"/>
    </xf>
    <xf numFmtId="164" fontId="27" fillId="0" borderId="25" xfId="0" applyNumberFormat="1" applyFont="1" applyBorder="1" applyAlignment="1">
      <alignment vertical="top"/>
    </xf>
    <xf numFmtId="49" fontId="29" fillId="0" borderId="43" xfId="0" applyNumberFormat="1" applyFont="1" applyBorder="1" applyAlignment="1">
      <alignment horizontal="center" vertical="top"/>
    </xf>
    <xf numFmtId="164" fontId="28" fillId="7" borderId="7" xfId="0" applyNumberFormat="1" applyFont="1" applyFill="1" applyBorder="1" applyAlignment="1">
      <alignment vertical="center"/>
    </xf>
    <xf numFmtId="164" fontId="27" fillId="7" borderId="45" xfId="0" applyNumberFormat="1" applyFont="1" applyFill="1" applyBorder="1" applyAlignment="1">
      <alignment horizontal="center" vertical="center"/>
    </xf>
    <xf numFmtId="0" fontId="27" fillId="7" borderId="45" xfId="0" applyFont="1" applyFill="1" applyBorder="1" applyAlignment="1">
      <alignment vertical="center" wrapText="1"/>
    </xf>
    <xf numFmtId="0" fontId="27" fillId="5" borderId="49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29" fillId="5" borderId="45" xfId="0" applyFont="1" applyFill="1" applyBorder="1" applyAlignment="1">
      <alignment vertical="center"/>
    </xf>
    <xf numFmtId="0" fontId="31" fillId="5" borderId="45" xfId="0" applyFont="1" applyFill="1" applyBorder="1" applyAlignment="1">
      <alignment horizontal="center" vertical="center"/>
    </xf>
    <xf numFmtId="0" fontId="27" fillId="5" borderId="48" xfId="0" applyFont="1" applyFill="1" applyBorder="1" applyAlignment="1">
      <alignment vertical="center"/>
    </xf>
    <xf numFmtId="0" fontId="29" fillId="5" borderId="47" xfId="0" applyFont="1" applyFill="1" applyBorder="1" applyAlignment="1">
      <alignment horizontal="center" vertical="center"/>
    </xf>
    <xf numFmtId="0" fontId="27" fillId="5" borderId="29" xfId="0" applyFont="1" applyFill="1" applyBorder="1" applyAlignment="1">
      <alignment vertical="center"/>
    </xf>
    <xf numFmtId="0" fontId="31" fillId="5" borderId="29" xfId="0" applyFont="1" applyFill="1" applyBorder="1" applyAlignment="1">
      <alignment horizontal="center" vertical="center"/>
    </xf>
    <xf numFmtId="49" fontId="29" fillId="6" borderId="9" xfId="0" applyNumberFormat="1" applyFont="1" applyFill="1" applyBorder="1" applyAlignment="1">
      <alignment horizontal="center" vertical="top"/>
    </xf>
    <xf numFmtId="0" fontId="31" fillId="0" borderId="19" xfId="0" applyFont="1" applyBorder="1" applyAlignment="1">
      <alignment horizontal="center" vertical="top"/>
    </xf>
    <xf numFmtId="0" fontId="31" fillId="0" borderId="23" xfId="0" applyFont="1" applyBorder="1" applyAlignment="1">
      <alignment vertical="top" wrapText="1"/>
    </xf>
    <xf numFmtId="0" fontId="31" fillId="0" borderId="27" xfId="0" applyFont="1" applyBorder="1" applyAlignment="1">
      <alignment vertical="top" wrapText="1"/>
    </xf>
    <xf numFmtId="0" fontId="32" fillId="6" borderId="10" xfId="0" applyFont="1" applyFill="1" applyBorder="1" applyAlignment="1">
      <alignment vertical="top" wrapText="1"/>
    </xf>
    <xf numFmtId="0" fontId="30" fillId="0" borderId="12" xfId="0" applyFont="1" applyBorder="1" applyAlignment="1">
      <alignment horizontal="center" vertical="top" wrapText="1"/>
    </xf>
    <xf numFmtId="0" fontId="31" fillId="0" borderId="23" xfId="0" applyFont="1" applyBorder="1" applyAlignment="1">
      <alignment horizontal="left" vertical="top" wrapText="1"/>
    </xf>
    <xf numFmtId="0" fontId="30" fillId="0" borderId="12" xfId="0" applyFont="1" applyBorder="1" applyAlignment="1">
      <alignment horizontal="center" vertical="top"/>
    </xf>
    <xf numFmtId="0" fontId="31" fillId="0" borderId="27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center" vertical="top"/>
    </xf>
    <xf numFmtId="0" fontId="27" fillId="5" borderId="7" xfId="0" applyFont="1" applyFill="1" applyBorder="1" applyAlignment="1">
      <alignment vertical="center"/>
    </xf>
    <xf numFmtId="0" fontId="29" fillId="5" borderId="30" xfId="0" applyFont="1" applyFill="1" applyBorder="1" applyAlignment="1">
      <alignment horizontal="center" vertical="center"/>
    </xf>
    <xf numFmtId="0" fontId="27" fillId="5" borderId="45" xfId="0" applyFont="1" applyFill="1" applyBorder="1" applyAlignment="1">
      <alignment vertical="center"/>
    </xf>
    <xf numFmtId="0" fontId="30" fillId="0" borderId="31" xfId="0" applyFont="1" applyBorder="1" applyAlignment="1">
      <alignment vertical="top" wrapText="1"/>
    </xf>
    <xf numFmtId="0" fontId="30" fillId="0" borderId="25" xfId="0" applyFont="1" applyBorder="1" applyAlignment="1">
      <alignment horizontal="center" vertical="top"/>
    </xf>
    <xf numFmtId="0" fontId="28" fillId="6" borderId="9" xfId="0" applyFont="1" applyFill="1" applyBorder="1" applyAlignment="1">
      <alignment vertical="top" wrapText="1"/>
    </xf>
    <xf numFmtId="0" fontId="27" fillId="6" borderId="35" xfId="0" applyFont="1" applyFill="1" applyBorder="1" applyAlignment="1">
      <alignment horizontal="center" vertical="top"/>
    </xf>
    <xf numFmtId="0" fontId="31" fillId="0" borderId="13" xfId="0" applyFont="1" applyBorder="1" applyAlignment="1">
      <alignment vertical="top" wrapText="1"/>
    </xf>
    <xf numFmtId="0" fontId="30" fillId="0" borderId="23" xfId="0" applyFont="1" applyBorder="1" applyAlignment="1">
      <alignment horizontal="center" vertical="top"/>
    </xf>
    <xf numFmtId="0" fontId="31" fillId="0" borderId="17" xfId="0" applyFont="1" applyBorder="1" applyAlignment="1">
      <alignment vertical="top" wrapText="1"/>
    </xf>
    <xf numFmtId="0" fontId="32" fillId="6" borderId="10" xfId="0" applyFont="1" applyFill="1" applyBorder="1" applyAlignment="1">
      <alignment horizontal="left" vertical="top" wrapText="1"/>
    </xf>
    <xf numFmtId="0" fontId="32" fillId="6" borderId="35" xfId="0" applyFont="1" applyFill="1" applyBorder="1" applyAlignment="1">
      <alignment horizontal="left" vertical="top" wrapText="1"/>
    </xf>
    <xf numFmtId="0" fontId="30" fillId="0" borderId="32" xfId="0" applyFont="1" applyBorder="1" applyAlignment="1">
      <alignment vertical="top" wrapText="1"/>
    </xf>
    <xf numFmtId="164" fontId="27" fillId="7" borderId="38" xfId="0" applyNumberFormat="1" applyFont="1" applyFill="1" applyBorder="1" applyAlignment="1">
      <alignment horizontal="center" vertical="center"/>
    </xf>
    <xf numFmtId="0" fontId="29" fillId="5" borderId="29" xfId="0" applyFont="1" applyFill="1" applyBorder="1" applyAlignment="1">
      <alignment vertical="center"/>
    </xf>
    <xf numFmtId="164" fontId="27" fillId="7" borderId="29" xfId="0" applyNumberFormat="1" applyFont="1" applyFill="1" applyBorder="1" applyAlignment="1">
      <alignment horizontal="center" vertical="center"/>
    </xf>
    <xf numFmtId="164" fontId="27" fillId="0" borderId="34" xfId="0" applyNumberFormat="1" applyFont="1" applyBorder="1" applyAlignment="1">
      <alignment vertical="top"/>
    </xf>
    <xf numFmtId="166" fontId="29" fillId="0" borderId="9" xfId="0" applyNumberFormat="1" applyFont="1" applyBorder="1" applyAlignment="1">
      <alignment horizontal="center" vertical="top"/>
    </xf>
    <xf numFmtId="0" fontId="31" fillId="0" borderId="35" xfId="0" applyFont="1" applyBorder="1" applyAlignment="1">
      <alignment vertical="top" wrapText="1"/>
    </xf>
    <xf numFmtId="166" fontId="29" fillId="0" borderId="13" xfId="0" applyNumberFormat="1" applyFont="1" applyBorder="1" applyAlignment="1">
      <alignment horizontal="center" vertical="top"/>
    </xf>
    <xf numFmtId="0" fontId="31" fillId="0" borderId="10" xfId="0" applyFont="1" applyBorder="1" applyAlignment="1">
      <alignment vertical="top" wrapText="1"/>
    </xf>
    <xf numFmtId="166" fontId="29" fillId="0" borderId="17" xfId="0" applyNumberFormat="1" applyFont="1" applyBorder="1" applyAlignment="1">
      <alignment horizontal="center" vertical="top"/>
    </xf>
    <xf numFmtId="166" fontId="29" fillId="0" borderId="24" xfId="0" applyNumberFormat="1" applyFont="1" applyBorder="1" applyAlignment="1">
      <alignment horizontal="center" vertical="top"/>
    </xf>
    <xf numFmtId="164" fontId="27" fillId="0" borderId="13" xfId="0" applyNumberFormat="1" applyFont="1" applyBorder="1" applyAlignment="1">
      <alignment vertical="top"/>
    </xf>
    <xf numFmtId="0" fontId="31" fillId="0" borderId="25" xfId="0" applyFont="1" applyBorder="1" applyAlignment="1">
      <alignment horizontal="center" vertical="top"/>
    </xf>
    <xf numFmtId="164" fontId="27" fillId="0" borderId="17" xfId="0" applyNumberFormat="1" applyFont="1" applyBorder="1" applyAlignment="1">
      <alignment vertical="top"/>
    </xf>
    <xf numFmtId="0" fontId="31" fillId="5" borderId="38" xfId="0" applyFont="1" applyFill="1" applyBorder="1" applyAlignment="1">
      <alignment horizontal="center" vertical="center"/>
    </xf>
    <xf numFmtId="166" fontId="29" fillId="0" borderId="43" xfId="0" applyNumberFormat="1" applyFont="1" applyBorder="1" applyAlignment="1">
      <alignment horizontal="center" vertical="top"/>
    </xf>
    <xf numFmtId="0" fontId="31" fillId="0" borderId="34" xfId="0" applyFont="1" applyBorder="1" applyAlignment="1">
      <alignment vertical="top" wrapText="1"/>
    </xf>
    <xf numFmtId="0" fontId="29" fillId="5" borderId="6" xfId="0" applyFont="1" applyFill="1" applyBorder="1" applyAlignment="1">
      <alignment horizontal="center" vertical="center"/>
    </xf>
    <xf numFmtId="0" fontId="32" fillId="6" borderId="41" xfId="0" applyFont="1" applyFill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0" fontId="28" fillId="6" borderId="35" xfId="0" applyFont="1" applyFill="1" applyBorder="1" applyAlignment="1">
      <alignment horizontal="left" vertical="top" wrapText="1"/>
    </xf>
    <xf numFmtId="164" fontId="28" fillId="7" borderId="37" xfId="0" applyNumberFormat="1" applyFont="1" applyFill="1" applyBorder="1" applyAlignment="1">
      <alignment vertical="center"/>
    </xf>
    <xf numFmtId="164" fontId="27" fillId="7" borderId="44" xfId="0" applyNumberFormat="1" applyFont="1" applyFill="1" applyBorder="1" applyAlignment="1">
      <alignment horizontal="center" vertical="center"/>
    </xf>
    <xf numFmtId="0" fontId="27" fillId="7" borderId="38" xfId="0" applyFont="1" applyFill="1" applyBorder="1" applyAlignment="1">
      <alignment vertical="center" wrapText="1"/>
    </xf>
    <xf numFmtId="0" fontId="27" fillId="2" borderId="45" xfId="0" applyFont="1" applyFill="1" applyBorder="1" applyAlignment="1">
      <alignment horizontal="center" vertical="center"/>
    </xf>
    <xf numFmtId="4" fontId="27" fillId="2" borderId="7" xfId="0" applyNumberFormat="1" applyFont="1" applyFill="1" applyBorder="1" applyAlignment="1">
      <alignment horizontal="right" vertical="center"/>
    </xf>
    <xf numFmtId="4" fontId="27" fillId="2" borderId="8" xfId="0" applyNumberFormat="1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27" fillId="2" borderId="8" xfId="0" applyFont="1" applyFill="1" applyBorder="1" applyAlignment="1">
      <alignment horizontal="center" vertical="center"/>
    </xf>
    <xf numFmtId="4" fontId="27" fillId="2" borderId="1" xfId="0" applyNumberFormat="1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horizontal="right" vertical="center"/>
    </xf>
    <xf numFmtId="4" fontId="1" fillId="0" borderId="51" xfId="0" applyNumberFormat="1" applyFont="1" applyFill="1" applyBorder="1" applyAlignment="1">
      <alignment horizontal="right" vertical="center"/>
    </xf>
    <xf numFmtId="4" fontId="2" fillId="0" borderId="51" xfId="0" applyNumberFormat="1" applyFont="1" applyFill="1" applyBorder="1" applyAlignment="1">
      <alignment horizontal="right" vertical="top"/>
    </xf>
    <xf numFmtId="4" fontId="4" fillId="0" borderId="51" xfId="0" applyNumberFormat="1" applyFont="1" applyFill="1" applyBorder="1" applyAlignment="1">
      <alignment horizontal="right" vertical="top"/>
    </xf>
    <xf numFmtId="4" fontId="1" fillId="0" borderId="51" xfId="0" applyNumberFormat="1" applyFont="1" applyFill="1" applyBorder="1" applyAlignment="1">
      <alignment horizontal="right" vertical="top" wrapText="1"/>
    </xf>
    <xf numFmtId="4" fontId="1" fillId="0" borderId="44" xfId="0" applyNumberFormat="1" applyFont="1" applyBorder="1" applyAlignment="1">
      <alignment horizontal="right"/>
    </xf>
    <xf numFmtId="0" fontId="2" fillId="0" borderId="51" xfId="0" applyFont="1" applyFill="1" applyBorder="1" applyAlignment="1">
      <alignment vertical="top" wrapText="1"/>
    </xf>
    <xf numFmtId="0" fontId="2" fillId="0" borderId="51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/>
    </xf>
    <xf numFmtId="4" fontId="9" fillId="0" borderId="51" xfId="0" applyNumberFormat="1" applyFont="1" applyFill="1" applyBorder="1" applyAlignment="1">
      <alignment horizontal="right" vertical="center"/>
    </xf>
    <xf numFmtId="4" fontId="1" fillId="10" borderId="51" xfId="0" applyNumberFormat="1" applyFont="1" applyFill="1" applyBorder="1" applyAlignment="1">
      <alignment horizontal="right" vertical="top"/>
    </xf>
    <xf numFmtId="0" fontId="0" fillId="0" borderId="51" xfId="0" applyFont="1" applyFill="1" applyBorder="1"/>
    <xf numFmtId="10" fontId="2" fillId="10" borderId="51" xfId="0" applyNumberFormat="1" applyFont="1" applyFill="1" applyBorder="1" applyAlignment="1">
      <alignment horizontal="right" vertical="top"/>
    </xf>
    <xf numFmtId="0" fontId="4" fillId="0" borderId="51" xfId="0" applyFont="1" applyFill="1" applyBorder="1" applyAlignment="1">
      <alignment vertical="top"/>
    </xf>
    <xf numFmtId="4" fontId="2" fillId="17" borderId="51" xfId="0" applyNumberFormat="1" applyFont="1" applyFill="1" applyBorder="1" applyAlignment="1">
      <alignment horizontal="right" vertical="top"/>
    </xf>
    <xf numFmtId="4" fontId="2" fillId="18" borderId="51" xfId="0" applyNumberFormat="1" applyFont="1" applyFill="1" applyBorder="1" applyAlignment="1">
      <alignment horizontal="right" vertical="top"/>
    </xf>
    <xf numFmtId="4" fontId="2" fillId="19" borderId="51" xfId="0" applyNumberFormat="1" applyFont="1" applyFill="1" applyBorder="1" applyAlignment="1">
      <alignment horizontal="right" vertical="top"/>
    </xf>
    <xf numFmtId="0" fontId="27" fillId="7" borderId="45" xfId="0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horizontal="center" vertical="top"/>
    </xf>
    <xf numFmtId="0" fontId="31" fillId="0" borderId="34" xfId="0" applyFont="1" applyBorder="1" applyAlignment="1">
      <alignment horizontal="center" vertical="top"/>
    </xf>
    <xf numFmtId="0" fontId="27" fillId="7" borderId="29" xfId="0" applyFont="1" applyFill="1" applyBorder="1" applyAlignment="1">
      <alignment horizontal="center" vertical="center"/>
    </xf>
    <xf numFmtId="0" fontId="27" fillId="7" borderId="38" xfId="0" applyFont="1" applyFill="1" applyBorder="1" applyAlignment="1">
      <alignment horizontal="center" vertical="center"/>
    </xf>
    <xf numFmtId="4" fontId="31" fillId="5" borderId="38" xfId="0" applyNumberFormat="1" applyFont="1" applyFill="1" applyBorder="1" applyAlignment="1">
      <alignment horizontal="right" vertical="center"/>
    </xf>
    <xf numFmtId="4" fontId="1" fillId="5" borderId="55" xfId="0" applyNumberFormat="1" applyFont="1" applyFill="1" applyBorder="1" applyAlignment="1">
      <alignment horizontal="right" vertical="center"/>
    </xf>
    <xf numFmtId="4" fontId="1" fillId="13" borderId="55" xfId="0" applyNumberFormat="1" applyFont="1" applyFill="1" applyBorder="1" applyAlignment="1">
      <alignment horizontal="right" vertical="center"/>
    </xf>
    <xf numFmtId="4" fontId="9" fillId="13" borderId="55" xfId="0" applyNumberFormat="1" applyFont="1" applyFill="1" applyBorder="1" applyAlignment="1">
      <alignment horizontal="right" vertical="center"/>
    </xf>
    <xf numFmtId="0" fontId="1" fillId="13" borderId="55" xfId="0" applyFont="1" applyFill="1" applyBorder="1" applyAlignment="1">
      <alignment vertical="center"/>
    </xf>
    <xf numFmtId="0" fontId="4" fillId="14" borderId="55" xfId="0" applyFont="1" applyFill="1" applyBorder="1" applyAlignment="1">
      <alignment vertical="center"/>
    </xf>
    <xf numFmtId="0" fontId="0" fillId="14" borderId="55" xfId="0" applyFont="1" applyFill="1" applyBorder="1" applyAlignment="1"/>
    <xf numFmtId="4" fontId="2" fillId="14" borderId="55" xfId="0" applyNumberFormat="1" applyFont="1" applyFill="1" applyBorder="1" applyAlignment="1">
      <alignment horizontal="right" vertical="top"/>
    </xf>
    <xf numFmtId="10" fontId="2" fillId="15" borderId="55" xfId="0" applyNumberFormat="1" applyFont="1" applyFill="1" applyBorder="1" applyAlignment="1">
      <alignment horizontal="right" vertical="top"/>
    </xf>
    <xf numFmtId="4" fontId="31" fillId="0" borderId="44" xfId="0" applyNumberFormat="1" applyFont="1" applyBorder="1" applyAlignment="1">
      <alignment horizontal="right" vertical="center"/>
    </xf>
    <xf numFmtId="4" fontId="18" fillId="0" borderId="44" xfId="0" applyNumberFormat="1" applyFont="1" applyBorder="1" applyAlignment="1">
      <alignment horizontal="right"/>
    </xf>
    <xf numFmtId="0" fontId="1" fillId="0" borderId="44" xfId="0" applyFont="1" applyBorder="1" applyAlignment="1">
      <alignment wrapText="1"/>
    </xf>
    <xf numFmtId="4" fontId="2" fillId="0" borderId="56" xfId="0" applyNumberFormat="1" applyFont="1" applyFill="1" applyBorder="1" applyAlignment="1">
      <alignment horizontal="right" vertical="top"/>
    </xf>
    <xf numFmtId="10" fontId="2" fillId="6" borderId="56" xfId="0" applyNumberFormat="1" applyFont="1" applyFill="1" applyBorder="1" applyAlignment="1">
      <alignment horizontal="right" vertical="top"/>
    </xf>
    <xf numFmtId="4" fontId="27" fillId="6" borderId="51" xfId="0" applyNumberFormat="1" applyFont="1" applyFill="1" applyBorder="1" applyAlignment="1">
      <alignment horizontal="right" vertical="top"/>
    </xf>
    <xf numFmtId="4" fontId="31" fillId="0" borderId="51" xfId="0" applyNumberFormat="1" applyFont="1" applyBorder="1" applyAlignment="1">
      <alignment horizontal="right" vertical="top"/>
    </xf>
    <xf numFmtId="4" fontId="27" fillId="12" borderId="51" xfId="0" applyNumberFormat="1" applyFont="1" applyFill="1" applyBorder="1" applyAlignment="1">
      <alignment horizontal="right" vertical="top"/>
    </xf>
    <xf numFmtId="4" fontId="27" fillId="3" borderId="51" xfId="0" applyNumberFormat="1" applyFont="1" applyFill="1" applyBorder="1" applyAlignment="1">
      <alignment horizontal="right" vertical="center"/>
    </xf>
    <xf numFmtId="4" fontId="27" fillId="7" borderId="51" xfId="0" applyNumberFormat="1" applyFont="1" applyFill="1" applyBorder="1" applyAlignment="1">
      <alignment horizontal="right" vertical="center"/>
    </xf>
    <xf numFmtId="4" fontId="31" fillId="5" borderId="51" xfId="0" applyNumberFormat="1" applyFont="1" applyFill="1" applyBorder="1" applyAlignment="1">
      <alignment horizontal="right" vertical="center"/>
    </xf>
    <xf numFmtId="4" fontId="31" fillId="0" borderId="51" xfId="0" applyNumberFormat="1" applyFont="1" applyFill="1" applyBorder="1" applyAlignment="1">
      <alignment horizontal="right" vertical="top"/>
    </xf>
    <xf numFmtId="4" fontId="31" fillId="16" borderId="51" xfId="0" applyNumberFormat="1" applyFont="1" applyFill="1" applyBorder="1" applyAlignment="1">
      <alignment horizontal="right" vertical="center"/>
    </xf>
    <xf numFmtId="4" fontId="27" fillId="10" borderId="51" xfId="0" applyNumberFormat="1" applyFont="1" applyFill="1" applyBorder="1" applyAlignment="1">
      <alignment horizontal="right" vertical="top"/>
    </xf>
    <xf numFmtId="4" fontId="31" fillId="0" borderId="51" xfId="0" applyNumberFormat="1" applyFont="1" applyBorder="1" applyAlignment="1">
      <alignment horizontal="right" vertical="top" wrapText="1"/>
    </xf>
    <xf numFmtId="4" fontId="30" fillId="0" borderId="51" xfId="0" applyNumberFormat="1" applyFont="1" applyBorder="1" applyAlignment="1">
      <alignment horizontal="right" vertical="top"/>
    </xf>
    <xf numFmtId="4" fontId="27" fillId="20" borderId="51" xfId="0" applyNumberFormat="1" applyFont="1" applyFill="1" applyBorder="1" applyAlignment="1">
      <alignment horizontal="right" vertical="center"/>
    </xf>
    <xf numFmtId="4" fontId="1" fillId="0" borderId="51" xfId="0" applyNumberFormat="1" applyFont="1" applyFill="1" applyBorder="1" applyAlignment="1">
      <alignment horizontal="right"/>
    </xf>
    <xf numFmtId="4" fontId="9" fillId="0" borderId="51" xfId="0" applyNumberFormat="1" applyFont="1" applyFill="1" applyBorder="1" applyAlignment="1">
      <alignment horizontal="right"/>
    </xf>
    <xf numFmtId="0" fontId="1" fillId="0" borderId="51" xfId="0" applyFont="1" applyFill="1" applyBorder="1" applyAlignment="1">
      <alignment wrapText="1"/>
    </xf>
    <xf numFmtId="0" fontId="1" fillId="0" borderId="51" xfId="0" applyFont="1" applyFill="1" applyBorder="1"/>
    <xf numFmtId="4" fontId="2" fillId="0" borderId="51" xfId="0" applyNumberFormat="1" applyFont="1" applyFill="1" applyBorder="1" applyAlignment="1">
      <alignment horizontal="right"/>
    </xf>
    <xf numFmtId="4" fontId="7" fillId="0" borderId="51" xfId="0" applyNumberFormat="1" applyFont="1" applyFill="1" applyBorder="1" applyAlignment="1">
      <alignment horizontal="right"/>
    </xf>
    <xf numFmtId="0" fontId="5" fillId="0" borderId="51" xfId="0" applyFont="1" applyFill="1" applyBorder="1" applyAlignment="1">
      <alignment horizontal="center" wrapText="1"/>
    </xf>
    <xf numFmtId="4" fontId="6" fillId="0" borderId="51" xfId="0" applyNumberFormat="1" applyFont="1" applyFill="1" applyBorder="1" applyAlignment="1">
      <alignment horizontal="right"/>
    </xf>
    <xf numFmtId="4" fontId="12" fillId="0" borderId="51" xfId="0" applyNumberFormat="1" applyFont="1" applyFill="1" applyBorder="1" applyAlignment="1">
      <alignment horizontal="right"/>
    </xf>
    <xf numFmtId="0" fontId="16" fillId="0" borderId="51" xfId="0" applyFont="1" applyFill="1" applyBorder="1" applyAlignment="1">
      <alignment wrapText="1"/>
    </xf>
    <xf numFmtId="0" fontId="17" fillId="0" borderId="51" xfId="0" applyFont="1" applyFill="1" applyBorder="1"/>
    <xf numFmtId="4" fontId="1" fillId="0" borderId="51" xfId="0" applyNumberFormat="1" applyFont="1" applyBorder="1" applyAlignment="1">
      <alignment horizontal="right"/>
    </xf>
    <xf numFmtId="4" fontId="18" fillId="0" borderId="51" xfId="0" applyNumberFormat="1" applyFont="1" applyFill="1" applyBorder="1" applyAlignment="1">
      <alignment horizontal="right"/>
    </xf>
    <xf numFmtId="4" fontId="27" fillId="2" borderId="51" xfId="0" applyNumberFormat="1" applyFont="1" applyFill="1" applyBorder="1" applyAlignment="1">
      <alignment horizontal="right" vertical="center"/>
    </xf>
    <xf numFmtId="0" fontId="36" fillId="9" borderId="51" xfId="0" applyNumberFormat="1" applyFont="1" applyFill="1" applyBorder="1" applyAlignment="1">
      <alignment horizontal="center" vertical="center"/>
    </xf>
    <xf numFmtId="4" fontId="31" fillId="0" borderId="51" xfId="0" applyNumberFormat="1" applyFont="1" applyBorder="1" applyAlignment="1">
      <alignment horizontal="center" vertical="center"/>
    </xf>
    <xf numFmtId="4" fontId="31" fillId="0" borderId="51" xfId="0" applyNumberFormat="1" applyFont="1" applyFill="1" applyBorder="1" applyAlignment="1">
      <alignment horizontal="center" vertical="center"/>
    </xf>
    <xf numFmtId="4" fontId="1" fillId="0" borderId="51" xfId="0" applyNumberFormat="1" applyFont="1" applyFill="1" applyBorder="1" applyAlignment="1">
      <alignment horizontal="center" vertical="center"/>
    </xf>
    <xf numFmtId="10" fontId="38" fillId="0" borderId="0" xfId="0" applyNumberFormat="1" applyFont="1" applyFill="1"/>
    <xf numFmtId="4" fontId="31" fillId="0" borderId="2" xfId="0" applyNumberFormat="1" applyFont="1" applyBorder="1" applyAlignment="1">
      <alignment horizontal="right" vertical="top"/>
    </xf>
    <xf numFmtId="4" fontId="31" fillId="0" borderId="3" xfId="0" applyNumberFormat="1" applyFont="1" applyBorder="1" applyAlignment="1">
      <alignment horizontal="right" vertical="top"/>
    </xf>
    <xf numFmtId="4" fontId="31" fillId="0" borderId="5" xfId="0" applyNumberFormat="1" applyFont="1" applyBorder="1" applyAlignment="1">
      <alignment horizontal="right" vertical="top"/>
    </xf>
    <xf numFmtId="0" fontId="30" fillId="0" borderId="3" xfId="0" applyFont="1" applyBorder="1" applyAlignment="1">
      <alignment vertical="top" wrapText="1"/>
    </xf>
    <xf numFmtId="0" fontId="31" fillId="0" borderId="3" xfId="0" applyFont="1" applyBorder="1" applyAlignment="1">
      <alignment horizontal="center" vertical="top"/>
    </xf>
    <xf numFmtId="4" fontId="31" fillId="0" borderId="57" xfId="0" applyNumberFormat="1" applyFont="1" applyBorder="1" applyAlignment="1">
      <alignment horizontal="right" vertical="top"/>
    </xf>
    <xf numFmtId="4" fontId="31" fillId="0" borderId="11" xfId="0" applyNumberFormat="1" applyFont="1" applyBorder="1" applyAlignment="1">
      <alignment horizontal="right" vertical="top"/>
    </xf>
    <xf numFmtId="4" fontId="31" fillId="0" borderId="58" xfId="0" applyNumberFormat="1" applyFont="1" applyBorder="1" applyAlignment="1">
      <alignment horizontal="right" vertical="top"/>
    </xf>
    <xf numFmtId="0" fontId="31" fillId="0" borderId="9" xfId="0" applyFont="1" applyBorder="1" applyAlignment="1">
      <alignment horizontal="center" vertical="top"/>
    </xf>
    <xf numFmtId="4" fontId="31" fillId="0" borderId="59" xfId="0" applyNumberFormat="1" applyFont="1" applyBorder="1" applyAlignment="1">
      <alignment horizontal="right" vertical="top"/>
    </xf>
    <xf numFmtId="4" fontId="31" fillId="0" borderId="60" xfId="0" applyNumberFormat="1" applyFont="1" applyBorder="1" applyAlignment="1">
      <alignment horizontal="right" vertical="top"/>
    </xf>
    <xf numFmtId="4" fontId="31" fillId="0" borderId="61" xfId="0" applyNumberFormat="1" applyFont="1" applyBorder="1" applyAlignment="1">
      <alignment horizontal="right" vertical="top"/>
    </xf>
    <xf numFmtId="0" fontId="31" fillId="0" borderId="13" xfId="0" applyFont="1" applyBorder="1" applyAlignment="1">
      <alignment horizontal="center" vertical="top"/>
    </xf>
    <xf numFmtId="4" fontId="31" fillId="0" borderId="15" xfId="0" applyNumberFormat="1" applyFont="1" applyBorder="1" applyAlignment="1">
      <alignment horizontal="right" vertical="top"/>
    </xf>
    <xf numFmtId="0" fontId="31" fillId="0" borderId="31" xfId="0" applyFont="1" applyBorder="1" applyAlignment="1">
      <alignment horizontal="center" vertical="top"/>
    </xf>
    <xf numFmtId="0" fontId="37" fillId="0" borderId="51" xfId="0" applyFont="1" applyBorder="1" applyAlignment="1">
      <alignment wrapText="1"/>
    </xf>
    <xf numFmtId="0" fontId="39" fillId="0" borderId="0" xfId="0" applyNumberFormat="1" applyFont="1" applyAlignment="1">
      <alignment horizontal="left" wrapText="1"/>
    </xf>
    <xf numFmtId="0" fontId="39" fillId="0" borderId="0" xfId="0" applyNumberFormat="1" applyFont="1" applyAlignment="1">
      <alignment wrapText="1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/>
    <xf numFmtId="0" fontId="36" fillId="0" borderId="0" xfId="0" applyNumberFormat="1" applyFont="1" applyAlignment="1"/>
    <xf numFmtId="0" fontId="42" fillId="0" borderId="0" xfId="0" applyNumberFormat="1" applyFont="1"/>
    <xf numFmtId="0" fontId="43" fillId="0" borderId="44" xfId="0" applyNumberFormat="1" applyFont="1" applyBorder="1" applyAlignment="1">
      <alignment horizontal="left"/>
    </xf>
    <xf numFmtId="0" fontId="43" fillId="0" borderId="44" xfId="0" applyNumberFormat="1" applyFont="1" applyBorder="1" applyAlignment="1"/>
    <xf numFmtId="0" fontId="43" fillId="0" borderId="44" xfId="0" applyNumberFormat="1" applyFont="1" applyBorder="1" applyAlignment="1">
      <alignment horizontal="center"/>
    </xf>
    <xf numFmtId="0" fontId="42" fillId="0" borderId="44" xfId="0" applyNumberFormat="1" applyFont="1" applyBorder="1" applyAlignment="1"/>
    <xf numFmtId="0" fontId="42" fillId="0" borderId="0" xfId="0" applyNumberFormat="1" applyFont="1" applyAlignment="1"/>
    <xf numFmtId="0" fontId="45" fillId="0" borderId="13" xfId="0" applyNumberFormat="1" applyFont="1" applyFill="1" applyBorder="1" applyAlignment="1">
      <alignment horizontal="left" vertical="top"/>
    </xf>
    <xf numFmtId="0" fontId="45" fillId="0" borderId="13" xfId="0" applyNumberFormat="1" applyFont="1" applyFill="1" applyBorder="1" applyAlignment="1">
      <alignment horizontal="center" vertical="top"/>
    </xf>
    <xf numFmtId="0" fontId="42" fillId="0" borderId="31" xfId="0" applyNumberFormat="1" applyFont="1" applyFill="1" applyBorder="1" applyAlignment="1">
      <alignment horizontal="right" vertical="top"/>
    </xf>
    <xf numFmtId="0" fontId="42" fillId="0" borderId="51" xfId="0" applyNumberFormat="1" applyFont="1" applyFill="1" applyBorder="1" applyAlignment="1">
      <alignment vertical="top" wrapText="1"/>
    </xf>
    <xf numFmtId="0" fontId="42" fillId="0" borderId="51" xfId="0" applyNumberFormat="1" applyFont="1" applyFill="1" applyBorder="1" applyAlignment="1">
      <alignment vertical="top"/>
    </xf>
    <xf numFmtId="0" fontId="42" fillId="0" borderId="51" xfId="0" applyNumberFormat="1" applyFont="1" applyFill="1" applyBorder="1" applyAlignment="1">
      <alignment wrapText="1"/>
    </xf>
    <xf numFmtId="0" fontId="42" fillId="0" borderId="0" xfId="0" applyNumberFormat="1" applyFont="1" applyFill="1" applyAlignment="1"/>
    <xf numFmtId="0" fontId="42" fillId="0" borderId="14" xfId="0" applyNumberFormat="1" applyFont="1" applyFill="1" applyBorder="1" applyAlignment="1">
      <alignment horizontal="center" vertical="top"/>
    </xf>
    <xf numFmtId="0" fontId="42" fillId="0" borderId="33" xfId="0" applyNumberFormat="1" applyFont="1" applyFill="1" applyBorder="1" applyAlignment="1">
      <alignment horizontal="right" vertical="top"/>
    </xf>
    <xf numFmtId="0" fontId="42" fillId="0" borderId="55" xfId="0" applyNumberFormat="1" applyFont="1" applyFill="1" applyBorder="1" applyAlignment="1">
      <alignment wrapText="1"/>
    </xf>
    <xf numFmtId="0" fontId="45" fillId="0" borderId="17" xfId="0" applyNumberFormat="1" applyFont="1" applyFill="1" applyBorder="1" applyAlignment="1">
      <alignment horizontal="left" vertical="top"/>
    </xf>
    <xf numFmtId="0" fontId="42" fillId="0" borderId="5" xfId="0" applyNumberFormat="1" applyFont="1" applyFill="1" applyBorder="1" applyAlignment="1">
      <alignment horizontal="center" vertical="top"/>
    </xf>
    <xf numFmtId="0" fontId="42" fillId="0" borderId="55" xfId="0" applyNumberFormat="1" applyFont="1" applyFill="1" applyBorder="1" applyAlignment="1">
      <alignment vertical="top" wrapText="1"/>
    </xf>
    <xf numFmtId="0" fontId="42" fillId="0" borderId="51" xfId="0" applyNumberFormat="1" applyFont="1" applyFill="1" applyBorder="1" applyAlignment="1"/>
    <xf numFmtId="0" fontId="42" fillId="0" borderId="55" xfId="0" applyNumberFormat="1" applyFont="1" applyFill="1" applyBorder="1" applyAlignment="1"/>
    <xf numFmtId="0" fontId="45" fillId="0" borderId="51" xfId="0" applyNumberFormat="1" applyFont="1" applyFill="1" applyBorder="1" applyAlignment="1">
      <alignment horizontal="left" vertical="top"/>
    </xf>
    <xf numFmtId="0" fontId="42" fillId="0" borderId="51" xfId="0" applyNumberFormat="1" applyFont="1" applyFill="1" applyBorder="1" applyAlignment="1">
      <alignment horizontal="center" vertical="top"/>
    </xf>
    <xf numFmtId="0" fontId="42" fillId="0" borderId="51" xfId="0" applyNumberFormat="1" applyFont="1" applyFill="1" applyBorder="1" applyAlignment="1">
      <alignment horizontal="right" vertical="top"/>
    </xf>
    <xf numFmtId="166" fontId="45" fillId="0" borderId="51" xfId="0" applyNumberFormat="1" applyFont="1" applyFill="1" applyBorder="1" applyAlignment="1">
      <alignment horizontal="left" vertical="top"/>
    </xf>
    <xf numFmtId="0" fontId="23" fillId="0" borderId="51" xfId="0" applyNumberFormat="1" applyFont="1" applyFill="1" applyBorder="1" applyAlignment="1">
      <alignment horizontal="left" vertical="top"/>
    </xf>
    <xf numFmtId="49" fontId="45" fillId="0" borderId="51" xfId="0" applyNumberFormat="1" applyFont="1" applyFill="1" applyBorder="1" applyAlignment="1">
      <alignment horizontal="left" vertical="top"/>
    </xf>
    <xf numFmtId="0" fontId="42" fillId="9" borderId="51" xfId="0" applyNumberFormat="1" applyFont="1" applyFill="1" applyBorder="1" applyAlignment="1">
      <alignment horizontal="center" vertical="center"/>
    </xf>
    <xf numFmtId="0" fontId="42" fillId="9" borderId="51" xfId="0" applyNumberFormat="1" applyFont="1" applyFill="1" applyBorder="1" applyAlignment="1"/>
    <xf numFmtId="0" fontId="22" fillId="0" borderId="0" xfId="0" applyNumberFormat="1" applyFont="1" applyAlignment="1">
      <alignment horizontal="left"/>
    </xf>
    <xf numFmtId="0" fontId="42" fillId="0" borderId="0" xfId="0" applyNumberFormat="1" applyFont="1" applyAlignment="1">
      <alignment wrapText="1"/>
    </xf>
    <xf numFmtId="0" fontId="42" fillId="0" borderId="0" xfId="0" applyNumberFormat="1" applyFont="1" applyAlignment="1">
      <alignment horizontal="center"/>
    </xf>
    <xf numFmtId="0" fontId="47" fillId="0" borderId="0" xfId="0" applyNumberFormat="1" applyFont="1" applyAlignment="1">
      <alignment horizontal="left"/>
    </xf>
    <xf numFmtId="0" fontId="39" fillId="0" borderId="64" xfId="0" applyFont="1" applyBorder="1" applyAlignment="1">
      <alignment vertical="center" wrapText="1"/>
    </xf>
    <xf numFmtId="0" fontId="39" fillId="0" borderId="65" xfId="0" applyFont="1" applyBorder="1" applyAlignment="1">
      <alignment vertical="center" wrapText="1"/>
    </xf>
    <xf numFmtId="0" fontId="48" fillId="0" borderId="65" xfId="0" applyFont="1" applyBorder="1" applyAlignment="1">
      <alignment horizontal="center" vertical="center" wrapText="1"/>
    </xf>
    <xf numFmtId="49" fontId="39" fillId="0" borderId="66" xfId="0" applyNumberFormat="1" applyFont="1" applyBorder="1" applyAlignment="1">
      <alignment wrapText="1"/>
    </xf>
    <xf numFmtId="4" fontId="39" fillId="0" borderId="65" xfId="0" applyNumberFormat="1" applyFont="1" applyBorder="1" applyAlignment="1">
      <alignment wrapText="1"/>
    </xf>
    <xf numFmtId="0" fontId="39" fillId="0" borderId="65" xfId="0" applyFont="1" applyBorder="1" applyAlignment="1">
      <alignment wrapText="1"/>
    </xf>
    <xf numFmtId="0" fontId="48" fillId="0" borderId="7" xfId="0" applyFont="1" applyBorder="1" applyAlignment="1">
      <alignment horizontal="right" wrapText="1"/>
    </xf>
    <xf numFmtId="0" fontId="48" fillId="0" borderId="8" xfId="0" applyFont="1" applyBorder="1" applyAlignment="1">
      <alignment horizontal="right" wrapText="1"/>
    </xf>
    <xf numFmtId="0" fontId="46" fillId="0" borderId="0" xfId="0" applyNumberFormat="1" applyFont="1" applyAlignment="1">
      <alignment horizontal="left"/>
    </xf>
    <xf numFmtId="3" fontId="42" fillId="0" borderId="0" xfId="0" applyNumberFormat="1" applyFont="1"/>
    <xf numFmtId="0" fontId="42" fillId="0" borderId="0" xfId="0" applyNumberFormat="1" applyFont="1" applyAlignment="1">
      <alignment horizontal="right"/>
    </xf>
    <xf numFmtId="3" fontId="36" fillId="0" borderId="0" xfId="0" applyNumberFormat="1" applyFont="1" applyAlignment="1"/>
    <xf numFmtId="0" fontId="42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left"/>
    </xf>
    <xf numFmtId="0" fontId="36" fillId="0" borderId="0" xfId="0" applyNumberFormat="1" applyFont="1" applyAlignment="1">
      <alignment horizontal="center"/>
    </xf>
    <xf numFmtId="0" fontId="36" fillId="0" borderId="0" xfId="0" applyNumberFormat="1" applyFont="1"/>
    <xf numFmtId="0" fontId="30" fillId="0" borderId="23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vertical="top"/>
    </xf>
    <xf numFmtId="4" fontId="31" fillId="0" borderId="15" xfId="0" applyNumberFormat="1" applyFont="1" applyFill="1" applyBorder="1" applyAlignment="1">
      <alignment horizontal="right" vertical="top"/>
    </xf>
    <xf numFmtId="4" fontId="31" fillId="0" borderId="3" xfId="0" applyNumberFormat="1" applyFont="1" applyFill="1" applyBorder="1" applyAlignment="1">
      <alignment horizontal="right" vertical="top"/>
    </xf>
    <xf numFmtId="4" fontId="31" fillId="0" borderId="14" xfId="0" applyNumberFormat="1" applyFont="1" applyFill="1" applyBorder="1" applyAlignment="1">
      <alignment horizontal="right" vertical="top"/>
    </xf>
    <xf numFmtId="0" fontId="30" fillId="0" borderId="28" xfId="0" applyFont="1" applyFill="1" applyBorder="1" applyAlignment="1">
      <alignment vertical="top" wrapText="1"/>
    </xf>
    <xf numFmtId="0" fontId="31" fillId="0" borderId="19" xfId="0" applyFont="1" applyFill="1" applyBorder="1" applyAlignment="1">
      <alignment horizontal="center" vertical="top"/>
    </xf>
    <xf numFmtId="4" fontId="49" fillId="0" borderId="51" xfId="0" applyNumberFormat="1" applyFont="1" applyBorder="1" applyAlignment="1">
      <alignment horizontal="right" vertical="top"/>
    </xf>
    <xf numFmtId="4" fontId="0" fillId="0" borderId="0" xfId="0" applyNumberFormat="1" applyFont="1" applyAlignment="1"/>
    <xf numFmtId="4" fontId="31" fillId="13" borderId="51" xfId="0" applyNumberFormat="1" applyFont="1" applyFill="1" applyBorder="1" applyAlignment="1">
      <alignment horizontal="right" vertical="center"/>
    </xf>
    <xf numFmtId="4" fontId="2" fillId="14" borderId="51" xfId="0" applyNumberFormat="1" applyFont="1" applyFill="1" applyBorder="1" applyAlignment="1">
      <alignment horizontal="right" vertical="top"/>
    </xf>
    <xf numFmtId="0" fontId="0" fillId="0" borderId="0" xfId="0" applyFont="1" applyAlignment="1"/>
    <xf numFmtId="0" fontId="45" fillId="22" borderId="13" xfId="0" applyNumberFormat="1" applyFont="1" applyFill="1" applyBorder="1" applyAlignment="1">
      <alignment horizontal="left" vertical="top"/>
    </xf>
    <xf numFmtId="0" fontId="51" fillId="0" borderId="67" xfId="2" applyNumberFormat="1" applyFont="1" applyFill="1" applyBorder="1" applyAlignment="1">
      <alignment horizontal="left" vertical="top" wrapText="1"/>
    </xf>
    <xf numFmtId="0" fontId="51" fillId="0" borderId="51" xfId="2" applyNumberFormat="1" applyFont="1" applyFill="1" applyBorder="1" applyAlignment="1">
      <alignment horizontal="left" vertical="top" wrapText="1"/>
    </xf>
    <xf numFmtId="0" fontId="45" fillId="22" borderId="17" xfId="0" applyNumberFormat="1" applyFont="1" applyFill="1" applyBorder="1" applyAlignment="1">
      <alignment horizontal="left" vertical="top"/>
    </xf>
    <xf numFmtId="0" fontId="45" fillId="22" borderId="51" xfId="0" applyNumberFormat="1" applyFont="1" applyFill="1" applyBorder="1" applyAlignment="1">
      <alignment horizontal="left" vertical="top"/>
    </xf>
    <xf numFmtId="0" fontId="45" fillId="14" borderId="51" xfId="0" applyNumberFormat="1" applyFont="1" applyFill="1" applyBorder="1" applyAlignment="1">
      <alignment horizontal="left" vertical="top"/>
    </xf>
    <xf numFmtId="166" fontId="45" fillId="14" borderId="51" xfId="0" applyNumberFormat="1" applyFont="1" applyFill="1" applyBorder="1" applyAlignment="1">
      <alignment horizontal="left" vertical="top"/>
    </xf>
    <xf numFmtId="49" fontId="45" fillId="14" borderId="51" xfId="0" applyNumberFormat="1" applyFont="1" applyFill="1" applyBorder="1" applyAlignment="1">
      <alignment horizontal="left" vertical="top"/>
    </xf>
    <xf numFmtId="0" fontId="23" fillId="0" borderId="15" xfId="0" applyNumberFormat="1" applyFont="1" applyFill="1" applyBorder="1" applyAlignment="1">
      <alignment horizontal="left" vertical="top"/>
    </xf>
    <xf numFmtId="0" fontId="23" fillId="0" borderId="15" xfId="0" applyNumberFormat="1" applyFont="1" applyFill="1" applyBorder="1" applyAlignment="1">
      <alignment horizontal="left" vertical="top" wrapText="1"/>
    </xf>
    <xf numFmtId="0" fontId="23" fillId="0" borderId="51" xfId="0" applyNumberFormat="1" applyFont="1" applyFill="1" applyBorder="1" applyAlignment="1">
      <alignment horizontal="left" vertical="top" wrapText="1"/>
    </xf>
    <xf numFmtId="0" fontId="23" fillId="0" borderId="55" xfId="0" applyNumberFormat="1" applyFont="1" applyFill="1" applyBorder="1" applyAlignment="1">
      <alignment horizontal="left" vertical="top"/>
    </xf>
    <xf numFmtId="0" fontId="30" fillId="0" borderId="71" xfId="0" applyFont="1" applyFill="1" applyBorder="1" applyAlignment="1">
      <alignment vertical="top" wrapText="1"/>
    </xf>
    <xf numFmtId="4" fontId="31" fillId="0" borderId="54" xfId="0" applyNumberFormat="1" applyFont="1" applyBorder="1" applyAlignment="1">
      <alignment horizontal="right" vertical="top"/>
    </xf>
    <xf numFmtId="4" fontId="31" fillId="0" borderId="31" xfId="0" applyNumberFormat="1" applyFont="1" applyBorder="1" applyAlignment="1">
      <alignment horizontal="right" vertical="top"/>
    </xf>
    <xf numFmtId="4" fontId="31" fillId="0" borderId="52" xfId="0" applyNumberFormat="1" applyFont="1" applyBorder="1" applyAlignment="1">
      <alignment horizontal="right" vertical="top"/>
    </xf>
    <xf numFmtId="4" fontId="42" fillId="0" borderId="0" xfId="0" applyNumberFormat="1" applyFont="1" applyAlignment="1">
      <alignment wrapText="1"/>
    </xf>
    <xf numFmtId="4" fontId="31" fillId="0" borderId="2" xfId="0" applyNumberFormat="1" applyFont="1" applyFill="1" applyBorder="1" applyAlignment="1">
      <alignment horizontal="right" vertical="top"/>
    </xf>
    <xf numFmtId="4" fontId="42" fillId="0" borderId="0" xfId="0" applyNumberFormat="1" applyFont="1" applyAlignment="1">
      <alignment horizontal="center"/>
    </xf>
    <xf numFmtId="4" fontId="42" fillId="0" borderId="0" xfId="0" applyNumberFormat="1" applyFont="1" applyAlignment="1"/>
    <xf numFmtId="4" fontId="36" fillId="0" borderId="0" xfId="0" applyNumberFormat="1" applyFont="1" applyAlignment="1"/>
    <xf numFmtId="14" fontId="1" fillId="0" borderId="0" xfId="0" applyNumberFormat="1" applyFont="1"/>
    <xf numFmtId="14" fontId="1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0" fontId="0" fillId="0" borderId="0" xfId="0" applyFont="1" applyAlignment="1"/>
    <xf numFmtId="0" fontId="19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3" fillId="0" borderId="49" xfId="0" applyFont="1" applyBorder="1"/>
    <xf numFmtId="0" fontId="13" fillId="0" borderId="25" xfId="0" applyFont="1" applyBorder="1"/>
    <xf numFmtId="0" fontId="13" fillId="0" borderId="39" xfId="0" applyFont="1" applyBorder="1"/>
    <xf numFmtId="0" fontId="13" fillId="0" borderId="36" xfId="0" applyFont="1" applyBorder="1"/>
    <xf numFmtId="0" fontId="14" fillId="0" borderId="34" xfId="0" applyFont="1" applyBorder="1" applyAlignment="1">
      <alignment horizontal="center" vertical="center" wrapText="1"/>
    </xf>
    <xf numFmtId="0" fontId="13" fillId="0" borderId="35" xfId="0" applyFont="1" applyBorder="1"/>
    <xf numFmtId="0" fontId="13" fillId="0" borderId="41" xfId="0" applyFont="1" applyBorder="1"/>
    <xf numFmtId="0" fontId="14" fillId="0" borderId="38" xfId="0" applyFont="1" applyBorder="1" applyAlignment="1">
      <alignment horizontal="center" vertical="center" wrapText="1"/>
    </xf>
    <xf numFmtId="0" fontId="13" fillId="0" borderId="10" xfId="0" applyFont="1" applyBorder="1"/>
    <xf numFmtId="10" fontId="0" fillId="0" borderId="31" xfId="0" applyNumberFormat="1" applyFont="1" applyBorder="1" applyAlignment="1">
      <alignment horizontal="center" vertical="center"/>
    </xf>
    <xf numFmtId="0" fontId="13" fillId="0" borderId="40" xfId="0" applyFont="1" applyBorder="1"/>
    <xf numFmtId="4" fontId="2" fillId="3" borderId="31" xfId="0" applyNumberFormat="1" applyFont="1" applyFill="1" applyBorder="1" applyAlignment="1">
      <alignment horizontal="center" vertical="center"/>
    </xf>
    <xf numFmtId="0" fontId="13" fillId="0" borderId="23" xfId="0" applyFont="1" applyBorder="1"/>
    <xf numFmtId="0" fontId="13" fillId="0" borderId="15" xfId="0" applyFont="1" applyBorder="1"/>
    <xf numFmtId="4" fontId="2" fillId="3" borderId="31" xfId="0" applyNumberFormat="1" applyFont="1" applyFill="1" applyBorder="1" applyAlignment="1">
      <alignment horizontal="center" vertical="center" wrapText="1"/>
    </xf>
    <xf numFmtId="165" fontId="3" fillId="3" borderId="39" xfId="0" applyNumberFormat="1" applyFont="1" applyFill="1" applyBorder="1" applyAlignment="1">
      <alignment horizontal="center" vertical="center" wrapText="1"/>
    </xf>
    <xf numFmtId="0" fontId="13" fillId="0" borderId="50" xfId="0" applyFont="1" applyBorder="1"/>
    <xf numFmtId="4" fontId="2" fillId="3" borderId="7" xfId="0" applyNumberFormat="1" applyFont="1" applyFill="1" applyBorder="1" applyAlignment="1">
      <alignment horizontal="center" vertical="center" wrapText="1"/>
    </xf>
    <xf numFmtId="0" fontId="13" fillId="0" borderId="45" xfId="0" applyFont="1" applyBorder="1"/>
    <xf numFmtId="0" fontId="13" fillId="0" borderId="8" xfId="0" applyFont="1" applyBorder="1"/>
    <xf numFmtId="0" fontId="2" fillId="3" borderId="7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165" fontId="2" fillId="3" borderId="4" xfId="0" applyNumberFormat="1" applyFont="1" applyFill="1" applyBorder="1" applyAlignment="1">
      <alignment horizontal="center" vertical="center" wrapText="1"/>
    </xf>
    <xf numFmtId="0" fontId="13" fillId="0" borderId="11" xfId="0" applyFont="1" applyBorder="1"/>
    <xf numFmtId="10" fontId="2" fillId="3" borderId="31" xfId="0" applyNumberFormat="1" applyFont="1" applyFill="1" applyBorder="1" applyAlignment="1">
      <alignment horizontal="center" vertical="center" wrapText="1"/>
    </xf>
    <xf numFmtId="164" fontId="31" fillId="0" borderId="45" xfId="0" applyNumberFormat="1" applyFont="1" applyBorder="1" applyAlignment="1">
      <alignment horizontal="center" vertical="center"/>
    </xf>
    <xf numFmtId="164" fontId="29" fillId="2" borderId="7" xfId="0" applyNumberFormat="1" applyFont="1" applyFill="1" applyBorder="1" applyAlignment="1">
      <alignment horizontal="left" vertical="center"/>
    </xf>
    <xf numFmtId="164" fontId="29" fillId="2" borderId="45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2" fillId="3" borderId="6" xfId="0" applyFont="1" applyFill="1" applyBorder="1" applyAlignment="1">
      <alignment horizontal="center" vertical="center" wrapText="1"/>
    </xf>
    <xf numFmtId="0" fontId="13" fillId="0" borderId="46" xfId="0" applyFont="1" applyBorder="1"/>
    <xf numFmtId="0" fontId="2" fillId="3" borderId="39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/>
    </xf>
    <xf numFmtId="4" fontId="31" fillId="0" borderId="51" xfId="0" applyNumberFormat="1" applyFont="1" applyBorder="1" applyAlignment="1">
      <alignment horizontal="center" vertical="top" wrapText="1"/>
    </xf>
    <xf numFmtId="0" fontId="34" fillId="0" borderId="51" xfId="0" applyFont="1" applyBorder="1"/>
    <xf numFmtId="164" fontId="28" fillId="7" borderId="7" xfId="0" applyNumberFormat="1" applyFont="1" applyFill="1" applyBorder="1" applyAlignment="1">
      <alignment horizontal="left" vertical="center" wrapText="1"/>
    </xf>
    <xf numFmtId="0" fontId="34" fillId="0" borderId="45" xfId="0" applyFont="1" applyBorder="1"/>
    <xf numFmtId="164" fontId="28" fillId="7" borderId="37" xfId="0" applyNumberFormat="1" applyFont="1" applyFill="1" applyBorder="1" applyAlignment="1">
      <alignment horizontal="left" vertical="center" wrapText="1"/>
    </xf>
    <xf numFmtId="0" fontId="34" fillId="0" borderId="38" xfId="0" applyFont="1" applyBorder="1"/>
    <xf numFmtId="0" fontId="48" fillId="21" borderId="7" xfId="0" applyFont="1" applyFill="1" applyBorder="1" applyAlignment="1">
      <alignment horizontal="center" vertical="center" wrapText="1"/>
    </xf>
    <xf numFmtId="0" fontId="48" fillId="21" borderId="45" xfId="0" applyFont="1" applyFill="1" applyBorder="1" applyAlignment="1">
      <alignment horizontal="center" vertical="center" wrapText="1"/>
    </xf>
    <xf numFmtId="0" fontId="48" fillId="21" borderId="8" xfId="0" applyFont="1" applyFill="1" applyBorder="1" applyAlignment="1">
      <alignment horizontal="center" vertical="center" wrapText="1"/>
    </xf>
    <xf numFmtId="0" fontId="40" fillId="0" borderId="0" xfId="0" applyNumberFormat="1" applyFont="1" applyAlignment="1">
      <alignment horizontal="center"/>
    </xf>
    <xf numFmtId="0" fontId="22" fillId="5" borderId="52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Border="1"/>
    <xf numFmtId="0" fontId="23" fillId="0" borderId="54" xfId="0" applyNumberFormat="1" applyFont="1" applyBorder="1"/>
    <xf numFmtId="0" fontId="22" fillId="5" borderId="53" xfId="0" applyNumberFormat="1" applyFont="1" applyFill="1" applyBorder="1" applyAlignment="1">
      <alignment horizontal="center" vertical="center" wrapText="1"/>
    </xf>
    <xf numFmtId="0" fontId="22" fillId="5" borderId="54" xfId="0" applyNumberFormat="1" applyFont="1" applyFill="1" applyBorder="1" applyAlignment="1">
      <alignment horizontal="center" vertical="center" wrapText="1"/>
    </xf>
    <xf numFmtId="0" fontId="41" fillId="0" borderId="0" xfId="0" applyNumberFormat="1" applyFont="1" applyAlignment="1">
      <alignment horizontal="right" wrapText="1"/>
    </xf>
    <xf numFmtId="0" fontId="22" fillId="0" borderId="0" xfId="0" applyNumberFormat="1" applyFont="1" applyAlignment="1">
      <alignment horizontal="center" wrapText="1"/>
    </xf>
    <xf numFmtId="0" fontId="50" fillId="0" borderId="0" xfId="0" applyNumberFormat="1" applyFont="1" applyAlignment="1">
      <alignment horizontal="center" vertical="top" wrapText="1"/>
    </xf>
    <xf numFmtId="0" fontId="22" fillId="0" borderId="0" xfId="0" applyNumberFormat="1" applyFont="1" applyAlignment="1">
      <alignment horizontal="center"/>
    </xf>
    <xf numFmtId="0" fontId="42" fillId="0" borderId="68" xfId="0" applyNumberFormat="1" applyFont="1" applyFill="1" applyBorder="1" applyAlignment="1">
      <alignment horizontal="right" vertical="top"/>
    </xf>
    <xf numFmtId="0" fontId="0" fillId="0" borderId="69" xfId="0" applyFont="1" applyBorder="1" applyAlignment="1">
      <alignment horizontal="right" vertical="top"/>
    </xf>
    <xf numFmtId="0" fontId="0" fillId="0" borderId="70" xfId="0" applyFont="1" applyBorder="1" applyAlignment="1">
      <alignment horizontal="right" vertical="top"/>
    </xf>
    <xf numFmtId="0" fontId="42" fillId="0" borderId="68" xfId="0" applyNumberFormat="1" applyFont="1" applyFill="1" applyBorder="1" applyAlignment="1">
      <alignment horizontal="right" vertical="top" wrapText="1"/>
    </xf>
    <xf numFmtId="0" fontId="42" fillId="0" borderId="55" xfId="0" applyNumberFormat="1" applyFont="1" applyFill="1" applyBorder="1" applyAlignment="1">
      <alignment vertical="top" wrapText="1"/>
    </xf>
    <xf numFmtId="0" fontId="0" fillId="0" borderId="63" xfId="0" applyFont="1" applyBorder="1" applyAlignment="1">
      <alignment vertical="top"/>
    </xf>
    <xf numFmtId="0" fontId="0" fillId="0" borderId="56" xfId="0" applyFont="1" applyBorder="1" applyAlignment="1">
      <alignment vertical="top"/>
    </xf>
    <xf numFmtId="0" fontId="42" fillId="0" borderId="44" xfId="0" applyNumberFormat="1" applyFont="1" applyFill="1" applyBorder="1" applyAlignment="1">
      <alignment horizontal="center" vertical="center" wrapText="1"/>
    </xf>
    <xf numFmtId="0" fontId="22" fillId="0" borderId="51" xfId="0" applyNumberFormat="1" applyFont="1" applyFill="1" applyBorder="1" applyAlignment="1">
      <alignment horizontal="center" vertical="center" wrapText="1"/>
    </xf>
    <xf numFmtId="0" fontId="23" fillId="0" borderId="51" xfId="0" applyNumberFormat="1" applyFont="1" applyBorder="1" applyAlignment="1">
      <alignment horizontal="left"/>
    </xf>
    <xf numFmtId="0" fontId="22" fillId="0" borderId="51" xfId="0" applyNumberFormat="1" applyFont="1" applyFill="1" applyBorder="1" applyAlignment="1">
      <alignment horizontal="left" vertical="center" wrapText="1"/>
    </xf>
    <xf numFmtId="0" fontId="44" fillId="0" borderId="51" xfId="0" applyNumberFormat="1" applyFont="1" applyFill="1" applyBorder="1" applyAlignment="1">
      <alignment horizontal="left"/>
    </xf>
    <xf numFmtId="0" fontId="22" fillId="0" borderId="51" xfId="0" applyNumberFormat="1" applyFont="1" applyFill="1" applyBorder="1" applyAlignment="1">
      <alignment vertical="center" wrapText="1"/>
    </xf>
    <xf numFmtId="0" fontId="22" fillId="0" borderId="51" xfId="0" applyNumberFormat="1" applyFont="1" applyFill="1" applyBorder="1" applyAlignment="1">
      <alignment horizontal="center" vertical="center"/>
    </xf>
    <xf numFmtId="0" fontId="22" fillId="0" borderId="52" xfId="0" applyNumberFormat="1" applyFont="1" applyFill="1" applyBorder="1" applyAlignment="1">
      <alignment horizontal="center" vertical="center" wrapText="1"/>
    </xf>
    <xf numFmtId="0" fontId="23" fillId="0" borderId="27" xfId="0" applyNumberFormat="1" applyFont="1" applyFill="1" applyBorder="1" applyAlignment="1">
      <alignment horizontal="left" vertical="top" wrapText="1"/>
    </xf>
    <xf numFmtId="0" fontId="23" fillId="0" borderId="44" xfId="0" applyFont="1" applyBorder="1" applyAlignment="1">
      <alignment horizontal="left" vertical="top"/>
    </xf>
    <xf numFmtId="0" fontId="23" fillId="0" borderId="62" xfId="0" applyFont="1" applyBorder="1" applyAlignment="1">
      <alignment horizontal="left" vertical="top"/>
    </xf>
    <xf numFmtId="3" fontId="42" fillId="0" borderId="55" xfId="0" applyNumberFormat="1" applyFont="1" applyFill="1" applyBorder="1" applyAlignment="1">
      <alignment horizontal="right" vertical="top"/>
    </xf>
    <xf numFmtId="0" fontId="36" fillId="0" borderId="63" xfId="0" applyFont="1" applyBorder="1" applyAlignment="1"/>
    <xf numFmtId="0" fontId="36" fillId="0" borderId="56" xfId="0" applyFont="1" applyBorder="1" applyAlignment="1"/>
  </cellXfs>
  <cellStyles count="3">
    <cellStyle name="Обычный" xfId="0" builtinId="0"/>
    <cellStyle name="Обычный 2" xfId="1" xr:uid="{10AF814D-1446-44C0-AB3E-7AC060F285EB}"/>
    <cellStyle name="Обычный 3" xfId="2" xr:uid="{7A377B68-9D13-455D-9CD3-6C4CABAB4E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247650</xdr:colOff>
      <xdr:row>0</xdr:row>
      <xdr:rowOff>76200</xdr:rowOff>
    </xdr:from>
    <xdr:ext cx="2000250" cy="1552575"/>
    <xdr:pic>
      <xdr:nvPicPr>
        <xdr:cNvPr id="2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0</xdr:rowOff>
    </xdr:from>
    <xdr:ext cx="2000250" cy="1552575"/>
    <xdr:pic>
      <xdr:nvPicPr>
        <xdr:cNvPr id="3" name="image1.png" descr="Mac SSD:Users:andrew:Desktop: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N1000"/>
  <sheetViews>
    <sheetView zoomScale="60" zoomScaleNormal="60" workbookViewId="0">
      <selection activeCell="B14" sqref="B14:N14"/>
    </sheetView>
  </sheetViews>
  <sheetFormatPr defaultColWidth="8.83203125" defaultRowHeight="14" x14ac:dyDescent="0.3"/>
  <cols>
    <col min="1" max="1" width="12.9140625" style="29" customWidth="1"/>
    <col min="2" max="2" width="10" style="29" bestFit="1" customWidth="1"/>
    <col min="3" max="3" width="12" style="29" bestFit="1" customWidth="1"/>
    <col min="4" max="5" width="8.83203125" style="29"/>
    <col min="6" max="6" width="9.5" style="29" bestFit="1" customWidth="1"/>
    <col min="7" max="10" width="8.83203125" style="29"/>
    <col min="11" max="11" width="11" style="29" bestFit="1" customWidth="1"/>
    <col min="12" max="13" width="8.83203125" style="29"/>
    <col min="14" max="14" width="11.4140625" style="29" bestFit="1" customWidth="1"/>
    <col min="15" max="16384" width="8.83203125" style="29"/>
  </cols>
  <sheetData>
    <row r="1" spans="1:14" x14ac:dyDescent="0.3">
      <c r="A1" s="5"/>
      <c r="B1" s="30"/>
      <c r="C1" s="5"/>
      <c r="D1" s="31"/>
      <c r="E1" s="31"/>
      <c r="F1" s="31"/>
      <c r="G1" s="31"/>
      <c r="H1" s="31"/>
      <c r="I1" s="31"/>
      <c r="J1" s="32"/>
      <c r="K1" s="32" t="s">
        <v>226</v>
      </c>
      <c r="L1" s="32"/>
      <c r="M1" s="31"/>
      <c r="N1" s="32"/>
    </row>
    <row r="2" spans="1:14" x14ac:dyDescent="0.3">
      <c r="A2" s="5"/>
      <c r="B2" s="5"/>
      <c r="C2" s="5"/>
      <c r="D2" s="31"/>
      <c r="E2" s="31"/>
      <c r="F2" s="31"/>
      <c r="G2" s="31"/>
      <c r="H2" s="31"/>
      <c r="I2" s="31"/>
      <c r="J2" s="32"/>
      <c r="K2" s="32" t="s">
        <v>350</v>
      </c>
      <c r="L2" s="32"/>
      <c r="M2" s="31"/>
      <c r="N2" s="32"/>
    </row>
    <row r="3" spans="1:14" ht="15.5" x14ac:dyDescent="0.35">
      <c r="A3" s="33"/>
      <c r="B3" s="33"/>
      <c r="C3" s="33"/>
      <c r="D3" s="34"/>
      <c r="E3" s="34"/>
      <c r="F3" s="34"/>
      <c r="G3" s="34"/>
      <c r="H3" s="34"/>
      <c r="I3" s="34"/>
      <c r="J3" s="35"/>
      <c r="K3" s="273" t="s">
        <v>351</v>
      </c>
      <c r="L3" s="35"/>
      <c r="M3" s="36"/>
      <c r="N3" s="37"/>
    </row>
    <row r="4" spans="1:14" ht="15.5" x14ac:dyDescent="0.35">
      <c r="A4" s="33"/>
      <c r="B4" s="33"/>
      <c r="C4" s="33"/>
      <c r="D4" s="34"/>
      <c r="E4" s="34"/>
      <c r="F4" s="34"/>
      <c r="G4" s="34"/>
      <c r="H4" s="34"/>
      <c r="I4" s="34"/>
      <c r="J4" s="35"/>
      <c r="K4" s="33"/>
      <c r="L4" s="38"/>
      <c r="M4" s="39"/>
      <c r="N4" s="38"/>
    </row>
    <row r="5" spans="1:14" ht="15.5" x14ac:dyDescent="0.35">
      <c r="A5" s="33"/>
      <c r="B5" s="3"/>
      <c r="C5" s="21"/>
      <c r="D5" s="4" t="s">
        <v>275</v>
      </c>
      <c r="E5" s="1"/>
      <c r="F5" s="40"/>
      <c r="G5" s="3"/>
      <c r="H5" s="3"/>
      <c r="I5" s="3"/>
      <c r="J5" s="3"/>
      <c r="K5" s="3"/>
      <c r="L5" s="18"/>
      <c r="M5" s="18"/>
      <c r="N5" s="3"/>
    </row>
    <row r="6" spans="1:14" ht="15.5" x14ac:dyDescent="0.35">
      <c r="A6" s="33"/>
      <c r="B6" s="3"/>
      <c r="C6" s="3"/>
      <c r="D6" s="3" t="s">
        <v>274</v>
      </c>
      <c r="E6" s="1"/>
      <c r="F6" s="40"/>
      <c r="G6" s="3"/>
      <c r="H6" s="3"/>
      <c r="I6" s="3"/>
      <c r="J6" s="3"/>
      <c r="K6" s="3"/>
      <c r="L6" s="3"/>
      <c r="M6" s="3"/>
      <c r="N6" s="3"/>
    </row>
    <row r="7" spans="1:14" ht="15.5" x14ac:dyDescent="0.35">
      <c r="A7" s="33"/>
      <c r="B7" s="33"/>
      <c r="C7" s="3"/>
      <c r="D7" s="3" t="s">
        <v>352</v>
      </c>
      <c r="E7" s="1"/>
      <c r="F7" s="40"/>
      <c r="G7" s="3"/>
      <c r="H7" s="3"/>
      <c r="I7" s="3"/>
      <c r="J7" s="3"/>
      <c r="K7" s="3"/>
      <c r="L7" s="41"/>
      <c r="M7" s="41"/>
      <c r="N7" s="3"/>
    </row>
    <row r="8" spans="1:14" ht="15.5" x14ac:dyDescent="0.35">
      <c r="A8" s="33"/>
      <c r="B8" s="33"/>
      <c r="C8" s="3"/>
      <c r="D8" s="3" t="s">
        <v>353</v>
      </c>
      <c r="E8" s="1"/>
      <c r="F8" s="40"/>
      <c r="G8" s="3"/>
      <c r="H8" s="3"/>
      <c r="I8" s="3"/>
      <c r="J8" s="3"/>
      <c r="K8" s="3"/>
      <c r="L8" s="3"/>
      <c r="M8" s="3"/>
      <c r="N8" s="3"/>
    </row>
    <row r="9" spans="1:14" ht="15.5" x14ac:dyDescent="0.35">
      <c r="A9" s="33"/>
      <c r="B9" s="33"/>
      <c r="C9" s="3"/>
      <c r="D9" s="3" t="s">
        <v>455</v>
      </c>
      <c r="E9" s="1"/>
      <c r="F9" s="377">
        <v>45107</v>
      </c>
      <c r="G9" s="42"/>
      <c r="H9" s="42"/>
      <c r="I9" s="42"/>
      <c r="J9" s="42"/>
      <c r="K9" s="42"/>
      <c r="L9" s="3"/>
      <c r="M9" s="3"/>
      <c r="N9" s="3"/>
    </row>
    <row r="10" spans="1:14" ht="15.5" x14ac:dyDescent="0.35">
      <c r="A10" s="33"/>
      <c r="B10" s="33"/>
      <c r="C10" s="3"/>
      <c r="D10" s="3" t="s">
        <v>354</v>
      </c>
      <c r="E10" s="1"/>
      <c r="F10" s="40"/>
      <c r="G10" s="42"/>
      <c r="H10" s="42"/>
      <c r="I10" s="42"/>
      <c r="J10" s="42"/>
      <c r="K10" s="42"/>
      <c r="L10" s="3"/>
      <c r="M10" s="3"/>
      <c r="N10" s="3"/>
    </row>
    <row r="11" spans="1:14" ht="15.5" x14ac:dyDescent="0.35">
      <c r="A11" s="33"/>
      <c r="B11" s="33"/>
      <c r="C11" s="33"/>
      <c r="D11" s="39"/>
      <c r="E11" s="39"/>
      <c r="F11" s="39"/>
      <c r="G11" s="39"/>
      <c r="H11" s="39"/>
      <c r="I11" s="39"/>
      <c r="J11" s="38"/>
      <c r="K11" s="39"/>
      <c r="L11" s="38"/>
      <c r="M11" s="39"/>
      <c r="N11" s="38"/>
    </row>
    <row r="12" spans="1:14" ht="15.5" x14ac:dyDescent="0.35">
      <c r="A12" s="33"/>
      <c r="B12" s="33"/>
      <c r="C12" s="33"/>
      <c r="D12" s="39"/>
      <c r="E12" s="39"/>
      <c r="F12" s="39"/>
      <c r="G12" s="39"/>
      <c r="H12" s="39"/>
      <c r="I12" s="39"/>
      <c r="J12" s="38"/>
      <c r="K12" s="39"/>
      <c r="L12" s="38"/>
      <c r="M12" s="39"/>
      <c r="N12" s="38"/>
    </row>
    <row r="13" spans="1:14" ht="15.5" x14ac:dyDescent="0.35">
      <c r="A13" s="33"/>
      <c r="B13" s="379" t="s">
        <v>227</v>
      </c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</row>
    <row r="14" spans="1:14" ht="15.5" x14ac:dyDescent="0.35">
      <c r="A14" s="33"/>
      <c r="B14" s="379" t="s">
        <v>228</v>
      </c>
      <c r="C14" s="380"/>
      <c r="D14" s="380"/>
      <c r="E14" s="380"/>
      <c r="F14" s="380"/>
      <c r="G14" s="380"/>
      <c r="H14" s="380"/>
      <c r="I14" s="380"/>
      <c r="J14" s="380"/>
      <c r="K14" s="380"/>
      <c r="L14" s="380"/>
      <c r="M14" s="380"/>
      <c r="N14" s="380"/>
    </row>
    <row r="15" spans="1:14" ht="15.5" x14ac:dyDescent="0.35">
      <c r="A15" s="33"/>
      <c r="B15" s="381" t="s">
        <v>355</v>
      </c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</row>
    <row r="16" spans="1:14" ht="15.5" x14ac:dyDescent="0.35">
      <c r="A16" s="33"/>
      <c r="B16" s="3"/>
      <c r="C16" s="1"/>
      <c r="D16" s="39"/>
      <c r="E16" s="39"/>
      <c r="F16" s="39"/>
      <c r="G16" s="39"/>
      <c r="H16" s="39"/>
      <c r="I16" s="39"/>
      <c r="J16" s="38"/>
      <c r="K16" s="39"/>
      <c r="L16" s="38"/>
      <c r="M16" s="39"/>
      <c r="N16" s="38"/>
    </row>
    <row r="17" spans="1:14" ht="13.75" customHeight="1" thickBot="1" x14ac:dyDescent="0.35">
      <c r="A17" s="5"/>
      <c r="B17" s="5"/>
      <c r="C17" s="5"/>
      <c r="D17" s="31"/>
      <c r="E17" s="31"/>
      <c r="F17" s="31"/>
      <c r="G17" s="31"/>
      <c r="H17" s="31"/>
      <c r="I17" s="31"/>
      <c r="J17" s="32"/>
      <c r="K17" s="31"/>
      <c r="L17" s="32"/>
      <c r="M17" s="31"/>
      <c r="N17" s="32"/>
    </row>
    <row r="18" spans="1:14" ht="30" customHeight="1" x14ac:dyDescent="0.3">
      <c r="A18" s="382" t="s">
        <v>229</v>
      </c>
      <c r="B18" s="382" t="s">
        <v>230</v>
      </c>
      <c r="C18" s="385"/>
      <c r="D18" s="387" t="s">
        <v>231</v>
      </c>
      <c r="E18" s="388"/>
      <c r="F18" s="388"/>
      <c r="G18" s="388"/>
      <c r="H18" s="388"/>
      <c r="I18" s="388"/>
      <c r="J18" s="389"/>
      <c r="K18" s="382" t="s">
        <v>232</v>
      </c>
      <c r="L18" s="385"/>
      <c r="M18" s="390" t="s">
        <v>233</v>
      </c>
      <c r="N18" s="385"/>
    </row>
    <row r="19" spans="1:14" ht="70" x14ac:dyDescent="0.3">
      <c r="A19" s="383"/>
      <c r="B19" s="384"/>
      <c r="C19" s="386"/>
      <c r="D19" s="43" t="s">
        <v>234</v>
      </c>
      <c r="E19" s="44" t="s">
        <v>235</v>
      </c>
      <c r="F19" s="44" t="s">
        <v>236</v>
      </c>
      <c r="G19" s="44" t="s">
        <v>237</v>
      </c>
      <c r="H19" s="44" t="s">
        <v>0</v>
      </c>
      <c r="I19" s="392" t="s">
        <v>225</v>
      </c>
      <c r="J19" s="393"/>
      <c r="K19" s="384"/>
      <c r="L19" s="386"/>
      <c r="M19" s="391"/>
      <c r="N19" s="386"/>
    </row>
    <row r="20" spans="1:14" ht="56" x14ac:dyDescent="0.3">
      <c r="A20" s="384"/>
      <c r="B20" s="45" t="s">
        <v>238</v>
      </c>
      <c r="C20" s="46" t="s">
        <v>239</v>
      </c>
      <c r="D20" s="45" t="s">
        <v>239</v>
      </c>
      <c r="E20" s="47" t="s">
        <v>239</v>
      </c>
      <c r="F20" s="47" t="s">
        <v>239</v>
      </c>
      <c r="G20" s="47" t="s">
        <v>239</v>
      </c>
      <c r="H20" s="47" t="s">
        <v>239</v>
      </c>
      <c r="I20" s="47" t="s">
        <v>238</v>
      </c>
      <c r="J20" s="48" t="s">
        <v>240</v>
      </c>
      <c r="K20" s="45" t="s">
        <v>238</v>
      </c>
      <c r="L20" s="46" t="s">
        <v>239</v>
      </c>
      <c r="M20" s="49" t="s">
        <v>238</v>
      </c>
      <c r="N20" s="50" t="s">
        <v>239</v>
      </c>
    </row>
    <row r="21" spans="1:14" ht="30" customHeight="1" x14ac:dyDescent="0.3">
      <c r="A21" s="51"/>
      <c r="B21" s="52" t="s">
        <v>208</v>
      </c>
      <c r="C21" s="53" t="s">
        <v>241</v>
      </c>
      <c r="D21" s="52" t="s">
        <v>209</v>
      </c>
      <c r="E21" s="54" t="s">
        <v>242</v>
      </c>
      <c r="F21" s="54" t="s">
        <v>243</v>
      </c>
      <c r="G21" s="54" t="s">
        <v>244</v>
      </c>
      <c r="H21" s="54" t="s">
        <v>224</v>
      </c>
      <c r="I21" s="54" t="s">
        <v>245</v>
      </c>
      <c r="J21" s="53" t="s">
        <v>246</v>
      </c>
      <c r="K21" s="52" t="s">
        <v>247</v>
      </c>
      <c r="L21" s="53" t="s">
        <v>248</v>
      </c>
      <c r="M21" s="55" t="s">
        <v>249</v>
      </c>
      <c r="N21" s="53" t="s">
        <v>250</v>
      </c>
    </row>
    <row r="22" spans="1:14" ht="30" customHeight="1" x14ac:dyDescent="0.3">
      <c r="A22" s="56" t="s">
        <v>251</v>
      </c>
      <c r="B22" s="45">
        <f>C22/N22</f>
        <v>0.97054110105580693</v>
      </c>
      <c r="C22" s="46">
        <f>ВИТРАТИ!G194</f>
        <v>823640</v>
      </c>
      <c r="D22" s="57"/>
      <c r="E22" s="58"/>
      <c r="F22" s="58"/>
      <c r="G22" s="58"/>
      <c r="H22" s="58">
        <f>ВИТРАТИ!M194</f>
        <v>25000</v>
      </c>
      <c r="I22" s="47"/>
      <c r="J22" s="46">
        <f t="shared" ref="J22:J24" si="0">SUM(D22:H22)</f>
        <v>25000</v>
      </c>
      <c r="K22" s="45">
        <f>L22/N22</f>
        <v>0</v>
      </c>
      <c r="L22" s="46">
        <v>0</v>
      </c>
      <c r="M22" s="49">
        <v>1</v>
      </c>
      <c r="N22" s="50">
        <f t="shared" ref="N22:N25" si="1">C22+J22+L22</f>
        <v>848640</v>
      </c>
    </row>
    <row r="23" spans="1:14" ht="30" customHeight="1" x14ac:dyDescent="0.3">
      <c r="A23" s="56" t="s">
        <v>252</v>
      </c>
      <c r="B23" s="45">
        <f>C23/N23</f>
        <v>0.97052981498617852</v>
      </c>
      <c r="C23" s="46">
        <f>ВИТРАТИ!J194</f>
        <v>823315</v>
      </c>
      <c r="D23" s="57"/>
      <c r="E23" s="58"/>
      <c r="F23" s="58"/>
      <c r="G23" s="58"/>
      <c r="H23" s="58">
        <f>ВИТРАТИ!M194</f>
        <v>25000</v>
      </c>
      <c r="I23" s="47"/>
      <c r="J23" s="46">
        <f t="shared" si="0"/>
        <v>25000</v>
      </c>
      <c r="K23" s="45">
        <f>L23/N23</f>
        <v>0</v>
      </c>
      <c r="L23" s="46">
        <f>ВИТРАТИ!V179</f>
        <v>0</v>
      </c>
      <c r="M23" s="49">
        <v>1</v>
      </c>
      <c r="N23" s="50">
        <f t="shared" si="1"/>
        <v>848315</v>
      </c>
    </row>
    <row r="24" spans="1:14" ht="30" customHeight="1" x14ac:dyDescent="0.3">
      <c r="A24" s="56" t="s">
        <v>253</v>
      </c>
      <c r="B24" s="45">
        <f>C24/C23</f>
        <v>0.80031579650559026</v>
      </c>
      <c r="C24" s="46">
        <v>658912</v>
      </c>
      <c r="D24" s="57"/>
      <c r="E24" s="58"/>
      <c r="F24" s="58"/>
      <c r="G24" s="58"/>
      <c r="H24" s="58">
        <v>25000</v>
      </c>
      <c r="I24" s="47"/>
      <c r="J24" s="46">
        <f t="shared" si="0"/>
        <v>25000</v>
      </c>
      <c r="K24" s="45" t="e">
        <f>L24/L23</f>
        <v>#DIV/0!</v>
      </c>
      <c r="L24" s="46">
        <f>L23</f>
        <v>0</v>
      </c>
      <c r="M24" s="49">
        <v>1</v>
      </c>
      <c r="N24" s="50">
        <f t="shared" si="1"/>
        <v>683912</v>
      </c>
    </row>
    <row r="25" spans="1:14" ht="28.5" thickBot="1" x14ac:dyDescent="0.35">
      <c r="A25" s="59" t="s">
        <v>254</v>
      </c>
      <c r="B25" s="45">
        <f>C25/C23</f>
        <v>0.1996842034944098</v>
      </c>
      <c r="C25" s="60">
        <f>C23-C24</f>
        <v>164403</v>
      </c>
      <c r="D25" s="61">
        <f t="shared" ref="D25:H25" si="2">D23-D24</f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3"/>
      <c r="J25" s="60">
        <f>J23-J24</f>
        <v>0</v>
      </c>
      <c r="K25" s="45" t="e">
        <f>L25/L23</f>
        <v>#DIV/0!</v>
      </c>
      <c r="L25" s="60">
        <f>L23-L24</f>
        <v>0</v>
      </c>
      <c r="M25" s="64">
        <v>1</v>
      </c>
      <c r="N25" s="65">
        <f t="shared" si="1"/>
        <v>164403</v>
      </c>
    </row>
    <row r="26" spans="1:14" ht="60" customHeight="1" x14ac:dyDescent="0.3">
      <c r="A26" s="5"/>
      <c r="B26" s="5"/>
      <c r="C26" s="5"/>
      <c r="D26" s="31"/>
      <c r="E26" s="31"/>
      <c r="F26" s="31"/>
      <c r="G26" s="31"/>
      <c r="H26" s="31"/>
      <c r="I26" s="31"/>
      <c r="J26" s="32"/>
      <c r="K26" s="31"/>
      <c r="L26" s="32"/>
      <c r="M26" s="31"/>
      <c r="N26" s="32"/>
    </row>
    <row r="27" spans="1:14" ht="30" customHeight="1" x14ac:dyDescent="0.3">
      <c r="A27" s="5"/>
      <c r="B27" s="5"/>
      <c r="C27" s="5"/>
      <c r="D27" s="31"/>
      <c r="E27" s="31"/>
      <c r="F27" s="31"/>
      <c r="G27" s="31"/>
      <c r="H27" s="31"/>
      <c r="I27" s="31"/>
      <c r="J27" s="32"/>
      <c r="K27" s="31"/>
      <c r="L27" s="32"/>
      <c r="M27" s="31"/>
      <c r="N27" s="32"/>
    </row>
    <row r="28" spans="1:14" ht="15.75" customHeight="1" x14ac:dyDescent="0.3">
      <c r="A28" s="5"/>
      <c r="B28" s="5" t="s">
        <v>255</v>
      </c>
      <c r="C28" s="66"/>
      <c r="D28" s="66"/>
      <c r="E28" s="66"/>
      <c r="F28" s="5"/>
      <c r="G28" s="66"/>
      <c r="H28" s="66"/>
      <c r="I28" s="5"/>
      <c r="J28" s="66"/>
      <c r="K28" s="66"/>
      <c r="L28" s="66"/>
      <c r="M28" s="66"/>
      <c r="N28" s="66"/>
    </row>
    <row r="29" spans="1:14" ht="15.75" customHeight="1" x14ac:dyDescent="0.3">
      <c r="A29" s="5"/>
      <c r="B29" s="5"/>
      <c r="C29" s="5"/>
      <c r="D29" s="67" t="s">
        <v>256</v>
      </c>
      <c r="E29" s="5"/>
      <c r="F29" s="5"/>
      <c r="G29" s="67" t="s">
        <v>257</v>
      </c>
      <c r="H29" s="5"/>
      <c r="I29" s="31"/>
      <c r="J29" s="5"/>
      <c r="K29" s="5" t="s">
        <v>258</v>
      </c>
      <c r="L29" s="5"/>
      <c r="M29" s="5"/>
      <c r="N29" s="5"/>
    </row>
    <row r="30" spans="1:14" ht="36.75" customHeight="1" x14ac:dyDescent="0.3">
      <c r="A30" s="5"/>
      <c r="B30" s="5"/>
      <c r="C30" s="5"/>
      <c r="D30" s="31"/>
      <c r="E30" s="31"/>
      <c r="F30" s="31"/>
      <c r="G30" s="31"/>
      <c r="H30" s="31"/>
      <c r="I30" s="31"/>
      <c r="J30" s="32"/>
      <c r="K30" s="31"/>
      <c r="L30" s="32"/>
      <c r="M30" s="31"/>
      <c r="N30" s="32"/>
    </row>
    <row r="31" spans="1:14" ht="15.75" customHeight="1" x14ac:dyDescent="0.3"/>
    <row r="32" spans="1:14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9">
    <mergeCell ref="B13:N13"/>
    <mergeCell ref="B14:N14"/>
    <mergeCell ref="B15:N15"/>
    <mergeCell ref="A18:A20"/>
    <mergeCell ref="B18:C19"/>
    <mergeCell ref="D18:J18"/>
    <mergeCell ref="K18:L19"/>
    <mergeCell ref="M18:N19"/>
    <mergeCell ref="I19:J19"/>
  </mergeCells>
  <pageMargins left="1.0900000000000001" right="0.70866141732283472" top="0.74803149606299213" bottom="0.57999999999999996" header="0" footer="0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A988"/>
  <sheetViews>
    <sheetView zoomScale="50" zoomScaleNormal="50" workbookViewId="0">
      <selection activeCell="C4" sqref="C4"/>
    </sheetView>
  </sheetViews>
  <sheetFormatPr defaultColWidth="12.58203125" defaultRowHeight="14" outlineLevelCol="1" x14ac:dyDescent="0.3"/>
  <cols>
    <col min="1" max="1" width="16.08203125" customWidth="1"/>
    <col min="2" max="2" width="7.5" customWidth="1"/>
    <col min="3" max="3" width="33.58203125" customWidth="1"/>
    <col min="4" max="4" width="7.58203125" customWidth="1"/>
    <col min="5" max="5" width="10.5" customWidth="1"/>
    <col min="6" max="6" width="11.08203125" bestFit="1" customWidth="1"/>
    <col min="7" max="7" width="14.08203125" customWidth="1"/>
    <col min="8" max="8" width="10.08203125" bestFit="1" customWidth="1" outlineLevel="1"/>
    <col min="9" max="9" width="12" customWidth="1" outlineLevel="1"/>
    <col min="10" max="10" width="13.33203125" customWidth="1" outlineLevel="1"/>
    <col min="11" max="11" width="9" bestFit="1" customWidth="1" outlineLevel="1"/>
    <col min="12" max="12" width="10.1640625" bestFit="1" customWidth="1" outlineLevel="1"/>
    <col min="13" max="13" width="13.6640625" bestFit="1" customWidth="1" outlineLevel="1"/>
    <col min="14" max="14" width="9" bestFit="1" customWidth="1"/>
    <col min="15" max="15" width="12.33203125" bestFit="1" customWidth="1"/>
    <col min="16" max="16" width="9" bestFit="1" customWidth="1"/>
    <col min="17" max="17" width="8.9140625" hidden="1" customWidth="1"/>
    <col min="18" max="18" width="14.08203125" hidden="1" customWidth="1"/>
    <col min="19" max="19" width="15.6640625" hidden="1" customWidth="1"/>
    <col min="20" max="20" width="8.9140625" hidden="1" customWidth="1"/>
    <col min="21" max="21" width="12.08203125" hidden="1" customWidth="1"/>
    <col min="22" max="22" width="15.33203125" hidden="1" customWidth="1"/>
    <col min="27" max="27" width="29.08203125" customWidth="1"/>
  </cols>
  <sheetData>
    <row r="1" spans="1:27" ht="15.5" x14ac:dyDescent="0.35">
      <c r="A1" s="411" t="s">
        <v>273</v>
      </c>
      <c r="B1" s="380"/>
      <c r="C1" s="380"/>
      <c r="D1" s="380"/>
      <c r="E1" s="380"/>
      <c r="F1" s="6"/>
      <c r="G1" s="6"/>
      <c r="H1" s="6"/>
      <c r="I1" s="6"/>
      <c r="J1" s="6"/>
      <c r="K1" s="6"/>
      <c r="L1" s="6"/>
      <c r="M1" s="6"/>
      <c r="N1" s="7"/>
      <c r="O1" s="2"/>
      <c r="P1" s="1"/>
    </row>
    <row r="2" spans="1:27" x14ac:dyDescent="0.3">
      <c r="A2" s="8" t="str">
        <f>ФІНАНСУВАННЯ!D7</f>
        <v>Назва Заявника: Громадська Організація "Хмельницьке Обласне Молодіжне Громадське Об'єднання "Територія"</v>
      </c>
      <c r="B2" s="9"/>
      <c r="C2" s="16"/>
      <c r="D2" s="10"/>
      <c r="E2" s="17"/>
      <c r="F2" s="11"/>
      <c r="G2" s="11"/>
      <c r="H2" s="11"/>
      <c r="I2" s="11"/>
      <c r="J2" s="11"/>
      <c r="K2" s="11"/>
      <c r="L2" s="11"/>
      <c r="M2" s="11"/>
      <c r="N2" s="12"/>
      <c r="O2" s="13"/>
      <c r="P2" s="1"/>
    </row>
    <row r="3" spans="1:27" ht="14.5" x14ac:dyDescent="0.35">
      <c r="A3" s="3" t="str">
        <f>ФІНАНСУВАННЯ!D8</f>
        <v>Назва проєкту: Мистецтво - наша броня</v>
      </c>
      <c r="B3" s="9"/>
      <c r="C3" s="16"/>
      <c r="D3" s="10"/>
      <c r="E3" s="17"/>
      <c r="F3" s="11"/>
      <c r="G3" s="11"/>
      <c r="H3" s="14"/>
      <c r="I3" s="14"/>
      <c r="J3" s="14"/>
      <c r="K3" s="14"/>
      <c r="L3" s="14"/>
      <c r="M3" s="14"/>
      <c r="N3" s="15"/>
      <c r="O3" s="27"/>
      <c r="P3" s="1"/>
    </row>
    <row r="4" spans="1:27" x14ac:dyDescent="0.3">
      <c r="A4" s="3" t="str">
        <f>ФІНАНСУВАННЯ!D9</f>
        <v xml:space="preserve">Дата початку проєкту: </v>
      </c>
      <c r="B4" s="5"/>
      <c r="C4" s="378">
        <v>45107</v>
      </c>
      <c r="D4" s="68"/>
      <c r="E4" s="68"/>
      <c r="F4" s="1"/>
      <c r="G4" s="1"/>
      <c r="H4" s="1"/>
      <c r="I4" s="1"/>
      <c r="J4" s="1"/>
      <c r="K4" s="1"/>
      <c r="L4" s="1"/>
      <c r="M4" s="1"/>
      <c r="N4" s="1"/>
      <c r="O4" s="92"/>
      <c r="P4" s="1"/>
    </row>
    <row r="5" spans="1:27" x14ac:dyDescent="0.3">
      <c r="A5" s="3" t="str">
        <f>ФІНАНСУВАННЯ!D10</f>
        <v>Дата завершення проєкту: 31.10.2023 року</v>
      </c>
      <c r="B5" s="1"/>
      <c r="C5" s="1"/>
      <c r="D5" s="68"/>
      <c r="E5" s="68"/>
      <c r="F5" s="1"/>
      <c r="G5" s="1"/>
      <c r="H5" s="1"/>
      <c r="I5" s="1"/>
      <c r="J5" s="1"/>
      <c r="K5" s="1"/>
      <c r="L5" s="1"/>
      <c r="M5" s="1"/>
      <c r="N5" s="1"/>
      <c r="O5" s="93"/>
      <c r="P5" s="1"/>
    </row>
    <row r="6" spans="1:27" s="29" customFormat="1" ht="14.5" thickBot="1" x14ac:dyDescent="0.35">
      <c r="A6" s="3"/>
      <c r="B6" s="1"/>
      <c r="C6" s="1"/>
      <c r="D6" s="68"/>
      <c r="E6" s="68"/>
      <c r="F6" s="1"/>
      <c r="G6" s="1"/>
      <c r="H6" s="1"/>
      <c r="I6" s="1"/>
      <c r="J6" s="1"/>
      <c r="K6" s="1"/>
      <c r="L6" s="1"/>
      <c r="M6" s="1"/>
      <c r="N6" s="1"/>
      <c r="O6" s="93"/>
      <c r="P6" s="1"/>
    </row>
    <row r="7" spans="1:27" s="29" customFormat="1" ht="14.5" thickBot="1" x14ac:dyDescent="0.35">
      <c r="A7" s="412" t="s">
        <v>259</v>
      </c>
      <c r="B7" s="414" t="s">
        <v>1</v>
      </c>
      <c r="C7" s="415" t="s">
        <v>2</v>
      </c>
      <c r="D7" s="415" t="s">
        <v>3</v>
      </c>
      <c r="E7" s="416" t="s">
        <v>4</v>
      </c>
      <c r="F7" s="401"/>
      <c r="G7" s="401"/>
      <c r="H7" s="401"/>
      <c r="I7" s="401"/>
      <c r="J7" s="401"/>
      <c r="K7" s="394" t="s">
        <v>260</v>
      </c>
      <c r="L7" s="395"/>
      <c r="M7" s="395"/>
      <c r="N7" s="395"/>
      <c r="O7" s="395"/>
      <c r="P7" s="396"/>
      <c r="Q7" s="394" t="s">
        <v>261</v>
      </c>
      <c r="R7" s="395"/>
      <c r="S7" s="395"/>
      <c r="T7" s="395"/>
      <c r="U7" s="395"/>
      <c r="V7" s="396"/>
      <c r="W7" s="397" t="s">
        <v>262</v>
      </c>
      <c r="X7" s="395"/>
      <c r="Y7" s="395"/>
      <c r="Z7" s="396"/>
      <c r="AA7" s="398" t="s">
        <v>263</v>
      </c>
    </row>
    <row r="8" spans="1:27" s="29" customFormat="1" ht="14.5" thickBot="1" x14ac:dyDescent="0.35">
      <c r="A8" s="413"/>
      <c r="B8" s="399"/>
      <c r="C8" s="383"/>
      <c r="D8" s="383"/>
      <c r="E8" s="400" t="s">
        <v>5</v>
      </c>
      <c r="F8" s="401"/>
      <c r="G8" s="402"/>
      <c r="H8" s="403" t="s">
        <v>264</v>
      </c>
      <c r="I8" s="401"/>
      <c r="J8" s="401"/>
      <c r="K8" s="397" t="s">
        <v>5</v>
      </c>
      <c r="L8" s="395"/>
      <c r="M8" s="396"/>
      <c r="N8" s="404" t="s">
        <v>264</v>
      </c>
      <c r="O8" s="395"/>
      <c r="P8" s="396"/>
      <c r="Q8" s="397" t="s">
        <v>5</v>
      </c>
      <c r="R8" s="395"/>
      <c r="S8" s="396"/>
      <c r="T8" s="404" t="s">
        <v>264</v>
      </c>
      <c r="U8" s="395"/>
      <c r="V8" s="396"/>
      <c r="W8" s="405" t="s">
        <v>265</v>
      </c>
      <c r="X8" s="405" t="s">
        <v>266</v>
      </c>
      <c r="Y8" s="407" t="s">
        <v>267</v>
      </c>
      <c r="Z8" s="396"/>
      <c r="AA8" s="399"/>
    </row>
    <row r="9" spans="1:27" s="29" customFormat="1" ht="52.5" thickBot="1" x14ac:dyDescent="0.35">
      <c r="A9" s="413"/>
      <c r="B9" s="399"/>
      <c r="C9" s="383"/>
      <c r="D9" s="383"/>
      <c r="E9" s="69" t="s">
        <v>6</v>
      </c>
      <c r="F9" s="70" t="s">
        <v>7</v>
      </c>
      <c r="G9" s="71" t="s">
        <v>268</v>
      </c>
      <c r="H9" s="69" t="s">
        <v>6</v>
      </c>
      <c r="I9" s="70" t="s">
        <v>7</v>
      </c>
      <c r="J9" s="72" t="s">
        <v>9</v>
      </c>
      <c r="K9" s="73" t="s">
        <v>6</v>
      </c>
      <c r="L9" s="73" t="s">
        <v>8</v>
      </c>
      <c r="M9" s="73" t="s">
        <v>269</v>
      </c>
      <c r="N9" s="73" t="s">
        <v>6</v>
      </c>
      <c r="O9" s="73" t="s">
        <v>7</v>
      </c>
      <c r="P9" s="73" t="s">
        <v>9</v>
      </c>
      <c r="Q9" s="73" t="s">
        <v>6</v>
      </c>
      <c r="R9" s="73" t="s">
        <v>8</v>
      </c>
      <c r="S9" s="73" t="s">
        <v>270</v>
      </c>
      <c r="T9" s="73" t="s">
        <v>6</v>
      </c>
      <c r="U9" s="73" t="s">
        <v>7</v>
      </c>
      <c r="V9" s="73" t="s">
        <v>9</v>
      </c>
      <c r="W9" s="406"/>
      <c r="X9" s="406"/>
      <c r="Y9" s="74" t="s">
        <v>271</v>
      </c>
      <c r="Z9" s="74" t="s">
        <v>238</v>
      </c>
      <c r="AA9" s="399"/>
    </row>
    <row r="10" spans="1:27" s="29" customFormat="1" x14ac:dyDescent="0.3">
      <c r="A10" s="75">
        <v>1</v>
      </c>
      <c r="B10" s="75">
        <v>2</v>
      </c>
      <c r="C10" s="75">
        <v>3</v>
      </c>
      <c r="D10" s="75">
        <v>4</v>
      </c>
      <c r="E10" s="75">
        <v>5</v>
      </c>
      <c r="F10" s="75">
        <v>6</v>
      </c>
      <c r="G10" s="75">
        <v>7</v>
      </c>
      <c r="H10" s="75">
        <v>8</v>
      </c>
      <c r="I10" s="75">
        <v>9</v>
      </c>
      <c r="J10" s="76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77">
        <v>27</v>
      </c>
    </row>
    <row r="11" spans="1:27" ht="14.5" thickBot="1" x14ac:dyDescent="0.35">
      <c r="A11" s="95" t="s">
        <v>10</v>
      </c>
      <c r="B11" s="96" t="s">
        <v>11</v>
      </c>
      <c r="C11" s="97" t="s">
        <v>12</v>
      </c>
      <c r="D11" s="98"/>
      <c r="E11" s="99"/>
      <c r="F11" s="99"/>
      <c r="G11" s="99"/>
      <c r="H11" s="99"/>
      <c r="I11" s="99"/>
      <c r="J11" s="99"/>
      <c r="K11" s="99"/>
      <c r="L11" s="99"/>
      <c r="M11" s="99"/>
      <c r="N11" s="100"/>
      <c r="O11" s="101"/>
      <c r="P11" s="112"/>
      <c r="Q11" s="106"/>
      <c r="R11" s="106"/>
      <c r="S11" s="106"/>
      <c r="T11" s="106"/>
      <c r="U11" s="106"/>
      <c r="V11" s="106"/>
      <c r="W11" s="107">
        <f t="shared" ref="W11:W77" si="0">G11+M11+S11</f>
        <v>0</v>
      </c>
      <c r="X11" s="107">
        <f t="shared" ref="X11:X77" si="1">J11+P11+V11</f>
        <v>0</v>
      </c>
      <c r="Y11" s="107">
        <f t="shared" ref="Y11:Y77" si="2">W11-X11</f>
        <v>0</v>
      </c>
      <c r="Z11" s="108" t="e">
        <f t="shared" ref="Z11:Z77" si="3">Y11/W11</f>
        <v>#DIV/0!</v>
      </c>
      <c r="AA11" s="23"/>
    </row>
    <row r="12" spans="1:27" ht="14.5" thickBot="1" x14ac:dyDescent="0.35">
      <c r="A12" s="146" t="s">
        <v>13</v>
      </c>
      <c r="B12" s="147">
        <v>1</v>
      </c>
      <c r="C12" s="148" t="s">
        <v>280</v>
      </c>
      <c r="D12" s="149"/>
      <c r="E12" s="229"/>
      <c r="F12" s="229"/>
      <c r="G12" s="229"/>
      <c r="H12" s="230"/>
      <c r="I12" s="230"/>
      <c r="J12" s="231"/>
      <c r="K12" s="231"/>
      <c r="L12" s="231"/>
      <c r="M12" s="231"/>
      <c r="N12" s="232"/>
      <c r="O12" s="233"/>
      <c r="P12" s="234"/>
      <c r="Q12" s="235"/>
      <c r="R12" s="235"/>
      <c r="S12" s="235"/>
      <c r="T12" s="235"/>
      <c r="U12" s="235"/>
      <c r="V12" s="235"/>
      <c r="W12" s="236">
        <f t="shared" si="0"/>
        <v>0</v>
      </c>
      <c r="X12" s="236">
        <f t="shared" si="1"/>
        <v>0</v>
      </c>
      <c r="Y12" s="236">
        <f t="shared" si="2"/>
        <v>0</v>
      </c>
      <c r="Z12" s="237" t="e">
        <f t="shared" si="3"/>
        <v>#DIV/0!</v>
      </c>
      <c r="AA12" s="23"/>
    </row>
    <row r="13" spans="1:27" ht="39" x14ac:dyDescent="0.3">
      <c r="A13" s="118" t="s">
        <v>14</v>
      </c>
      <c r="B13" s="119" t="s">
        <v>15</v>
      </c>
      <c r="C13" s="120" t="s">
        <v>16</v>
      </c>
      <c r="D13" s="121"/>
      <c r="E13" s="243">
        <f>SUM(E14:E16)</f>
        <v>0</v>
      </c>
      <c r="F13" s="243"/>
      <c r="G13" s="243">
        <f t="shared" ref="G13" si="4">SUM(G14:G16)</f>
        <v>0</v>
      </c>
      <c r="H13" s="243">
        <f t="shared" ref="H13:V13" si="5">SUM(H14:H16)</f>
        <v>0</v>
      </c>
      <c r="I13" s="243">
        <f t="shared" si="5"/>
        <v>0</v>
      </c>
      <c r="J13" s="243">
        <f t="shared" si="5"/>
        <v>0</v>
      </c>
      <c r="K13" s="243">
        <f t="shared" si="5"/>
        <v>0</v>
      </c>
      <c r="L13" s="243">
        <f t="shared" si="5"/>
        <v>0</v>
      </c>
      <c r="M13" s="243">
        <f t="shared" si="5"/>
        <v>0</v>
      </c>
      <c r="N13" s="243">
        <f t="shared" si="5"/>
        <v>0</v>
      </c>
      <c r="O13" s="243">
        <f t="shared" si="5"/>
        <v>0</v>
      </c>
      <c r="P13" s="243">
        <f t="shared" si="5"/>
        <v>0</v>
      </c>
      <c r="Q13" s="243">
        <f t="shared" si="5"/>
        <v>0</v>
      </c>
      <c r="R13" s="243">
        <f t="shared" si="5"/>
        <v>0</v>
      </c>
      <c r="S13" s="243">
        <f t="shared" si="5"/>
        <v>0</v>
      </c>
      <c r="T13" s="243">
        <f t="shared" si="5"/>
        <v>0</v>
      </c>
      <c r="U13" s="243">
        <f t="shared" si="5"/>
        <v>0</v>
      </c>
      <c r="V13" s="243">
        <f t="shared" si="5"/>
        <v>0</v>
      </c>
      <c r="W13" s="83">
        <f>G13+M13+S13</f>
        <v>0</v>
      </c>
      <c r="X13" s="83">
        <f t="shared" si="1"/>
        <v>0</v>
      </c>
      <c r="Y13" s="83">
        <f t="shared" si="2"/>
        <v>0</v>
      </c>
      <c r="Z13" s="111" t="e">
        <f t="shared" si="3"/>
        <v>#DIV/0!</v>
      </c>
      <c r="AA13" s="23"/>
    </row>
    <row r="14" spans="1:27" ht="25" x14ac:dyDescent="0.3">
      <c r="A14" s="122" t="s">
        <v>17</v>
      </c>
      <c r="B14" s="123" t="s">
        <v>18</v>
      </c>
      <c r="C14" s="124" t="s">
        <v>276</v>
      </c>
      <c r="D14" s="125" t="s">
        <v>19</v>
      </c>
      <c r="E14" s="24">
        <v>0</v>
      </c>
      <c r="F14" s="24">
        <v>0</v>
      </c>
      <c r="G14" s="24">
        <f t="shared" ref="G14:G16" si="6">E14*F14</f>
        <v>0</v>
      </c>
      <c r="H14" s="24">
        <v>0</v>
      </c>
      <c r="I14" s="24">
        <v>0</v>
      </c>
      <c r="J14" s="24">
        <f t="shared" ref="J14:J16" si="7">H14*I14</f>
        <v>0</v>
      </c>
      <c r="K14" s="24">
        <v>0</v>
      </c>
      <c r="L14" s="24">
        <v>0</v>
      </c>
      <c r="M14" s="24">
        <f t="shared" ref="M14:M16" si="8">K14*L14</f>
        <v>0</v>
      </c>
      <c r="N14" s="24">
        <v>0</v>
      </c>
      <c r="O14" s="24">
        <v>0</v>
      </c>
      <c r="P14" s="24">
        <f t="shared" ref="P14:P15" si="9">N14*O14</f>
        <v>0</v>
      </c>
      <c r="Q14" s="24"/>
      <c r="R14" s="24"/>
      <c r="S14" s="24">
        <f t="shared" ref="S14:S15" si="10">Q14*R14</f>
        <v>0</v>
      </c>
      <c r="T14" s="24"/>
      <c r="U14" s="24"/>
      <c r="V14" s="24">
        <f t="shared" ref="V14:V15" si="11">T14*U14</f>
        <v>0</v>
      </c>
      <c r="W14" s="78">
        <f t="shared" si="0"/>
        <v>0</v>
      </c>
      <c r="X14" s="78">
        <f t="shared" si="1"/>
        <v>0</v>
      </c>
      <c r="Y14" s="78">
        <f t="shared" si="2"/>
        <v>0</v>
      </c>
      <c r="Z14" s="79" t="e">
        <f t="shared" si="3"/>
        <v>#DIV/0!</v>
      </c>
      <c r="AA14" s="23"/>
    </row>
    <row r="15" spans="1:27" ht="25" x14ac:dyDescent="0.3">
      <c r="A15" s="122" t="s">
        <v>17</v>
      </c>
      <c r="B15" s="123" t="s">
        <v>20</v>
      </c>
      <c r="C15" s="124" t="s">
        <v>276</v>
      </c>
      <c r="D15" s="125" t="s">
        <v>19</v>
      </c>
      <c r="E15" s="24">
        <v>0</v>
      </c>
      <c r="F15" s="24">
        <v>0</v>
      </c>
      <c r="G15" s="24">
        <f t="shared" si="6"/>
        <v>0</v>
      </c>
      <c r="H15" s="24">
        <v>0</v>
      </c>
      <c r="I15" s="24">
        <v>0</v>
      </c>
      <c r="J15" s="24">
        <f t="shared" si="7"/>
        <v>0</v>
      </c>
      <c r="K15" s="24">
        <v>0</v>
      </c>
      <c r="L15" s="24">
        <v>0</v>
      </c>
      <c r="M15" s="24">
        <f t="shared" si="8"/>
        <v>0</v>
      </c>
      <c r="N15" s="24">
        <v>0</v>
      </c>
      <c r="O15" s="24">
        <v>0</v>
      </c>
      <c r="P15" s="24">
        <f t="shared" si="9"/>
        <v>0</v>
      </c>
      <c r="Q15" s="24"/>
      <c r="R15" s="24"/>
      <c r="S15" s="24">
        <f t="shared" si="10"/>
        <v>0</v>
      </c>
      <c r="T15" s="24"/>
      <c r="U15" s="24"/>
      <c r="V15" s="24">
        <f t="shared" si="11"/>
        <v>0</v>
      </c>
      <c r="W15" s="78">
        <f t="shared" si="0"/>
        <v>0</v>
      </c>
      <c r="X15" s="78">
        <f t="shared" si="1"/>
        <v>0</v>
      </c>
      <c r="Y15" s="78">
        <f t="shared" si="2"/>
        <v>0</v>
      </c>
      <c r="Z15" s="79" t="e">
        <f t="shared" si="3"/>
        <v>#DIV/0!</v>
      </c>
      <c r="AA15" s="23"/>
    </row>
    <row r="16" spans="1:27" ht="25.5" thickBot="1" x14ac:dyDescent="0.35">
      <c r="A16" s="127" t="s">
        <v>17</v>
      </c>
      <c r="B16" s="128" t="s">
        <v>21</v>
      </c>
      <c r="C16" s="124" t="s">
        <v>276</v>
      </c>
      <c r="D16" s="129" t="s">
        <v>19</v>
      </c>
      <c r="E16" s="24">
        <v>0</v>
      </c>
      <c r="F16" s="24">
        <v>0</v>
      </c>
      <c r="G16" s="24">
        <f t="shared" si="6"/>
        <v>0</v>
      </c>
      <c r="H16" s="24">
        <v>0</v>
      </c>
      <c r="I16" s="24">
        <v>0</v>
      </c>
      <c r="J16" s="24">
        <f t="shared" si="7"/>
        <v>0</v>
      </c>
      <c r="K16" s="24">
        <v>0</v>
      </c>
      <c r="L16" s="24">
        <v>0</v>
      </c>
      <c r="M16" s="24">
        <f t="shared" si="8"/>
        <v>0</v>
      </c>
      <c r="N16" s="24">
        <v>0</v>
      </c>
      <c r="O16" s="24">
        <v>0</v>
      </c>
      <c r="P16" s="24">
        <f t="shared" ref="P16" si="12">N16*O16</f>
        <v>0</v>
      </c>
      <c r="Q16" s="24"/>
      <c r="R16" s="24"/>
      <c r="S16" s="24">
        <f t="shared" ref="S16:S79" si="13">Q16*R16</f>
        <v>0</v>
      </c>
      <c r="T16" s="24"/>
      <c r="U16" s="24"/>
      <c r="V16" s="24">
        <f t="shared" ref="V16:V79" si="14">T16*U16</f>
        <v>0</v>
      </c>
      <c r="W16" s="78">
        <f t="shared" si="0"/>
        <v>0</v>
      </c>
      <c r="X16" s="78">
        <f t="shared" si="1"/>
        <v>0</v>
      </c>
      <c r="Y16" s="78">
        <f t="shared" si="2"/>
        <v>0</v>
      </c>
      <c r="Z16" s="79" t="e">
        <f t="shared" si="3"/>
        <v>#DIV/0!</v>
      </c>
      <c r="AA16" s="23"/>
    </row>
    <row r="17" spans="1:27" x14ac:dyDescent="0.3">
      <c r="A17" s="118" t="s">
        <v>14</v>
      </c>
      <c r="B17" s="119" t="s">
        <v>22</v>
      </c>
      <c r="C17" s="132" t="s">
        <v>23</v>
      </c>
      <c r="D17" s="133"/>
      <c r="E17" s="243">
        <f>SUM(E18:E20)</f>
        <v>4</v>
      </c>
      <c r="F17" s="243"/>
      <c r="G17" s="243">
        <f t="shared" ref="G17" si="15">SUM(G18:G20)</f>
        <v>48000</v>
      </c>
      <c r="H17" s="243">
        <f t="shared" ref="H17" si="16">SUM(H18:H20)</f>
        <v>0</v>
      </c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83">
        <f t="shared" si="0"/>
        <v>48000</v>
      </c>
      <c r="X17" s="83">
        <f t="shared" si="1"/>
        <v>0</v>
      </c>
      <c r="Y17" s="83">
        <f t="shared" si="2"/>
        <v>48000</v>
      </c>
      <c r="Z17" s="111">
        <f t="shared" si="3"/>
        <v>1</v>
      </c>
      <c r="AA17" s="23"/>
    </row>
    <row r="18" spans="1:27" ht="25" x14ac:dyDescent="0.3">
      <c r="A18" s="122" t="s">
        <v>17</v>
      </c>
      <c r="B18" s="123" t="s">
        <v>24</v>
      </c>
      <c r="C18" s="124" t="s">
        <v>356</v>
      </c>
      <c r="D18" s="125" t="s">
        <v>19</v>
      </c>
      <c r="E18" s="274">
        <v>4</v>
      </c>
      <c r="F18" s="275">
        <v>12000</v>
      </c>
      <c r="G18" s="126">
        <f t="shared" ref="G18" si="17">E18*F18</f>
        <v>48000</v>
      </c>
      <c r="H18" s="274"/>
      <c r="I18" s="275"/>
      <c r="J18" s="126"/>
      <c r="K18" s="24"/>
      <c r="L18" s="24"/>
      <c r="M18" s="24">
        <f t="shared" ref="M18:M20" si="18">K18*L18</f>
        <v>0</v>
      </c>
      <c r="N18" s="25"/>
      <c r="O18" s="26"/>
      <c r="P18" s="81"/>
      <c r="Q18" s="24"/>
      <c r="R18" s="24"/>
      <c r="S18" s="24">
        <f t="shared" si="13"/>
        <v>0</v>
      </c>
      <c r="T18" s="24"/>
      <c r="U18" s="24"/>
      <c r="V18" s="24">
        <f t="shared" si="14"/>
        <v>0</v>
      </c>
      <c r="W18" s="78">
        <f t="shared" si="0"/>
        <v>48000</v>
      </c>
      <c r="X18" s="78">
        <f t="shared" si="1"/>
        <v>0</v>
      </c>
      <c r="Y18" s="78">
        <f t="shared" si="2"/>
        <v>48000</v>
      </c>
      <c r="Z18" s="79">
        <f t="shared" si="3"/>
        <v>1</v>
      </c>
    </row>
    <row r="19" spans="1:27" ht="25" x14ac:dyDescent="0.3">
      <c r="A19" s="122" t="s">
        <v>17</v>
      </c>
      <c r="B19" s="123" t="s">
        <v>25</v>
      </c>
      <c r="C19" s="124" t="s">
        <v>276</v>
      </c>
      <c r="D19" s="125" t="s">
        <v>19</v>
      </c>
      <c r="E19" s="244"/>
      <c r="F19" s="244"/>
      <c r="G19" s="244">
        <f t="shared" ref="G19:G20" si="19">E19*F19</f>
        <v>0</v>
      </c>
      <c r="H19" s="244"/>
      <c r="I19" s="24"/>
      <c r="J19" s="24">
        <f t="shared" ref="J19:J20" si="20">H19*I19</f>
        <v>0</v>
      </c>
      <c r="K19" s="24"/>
      <c r="L19" s="24"/>
      <c r="M19" s="24">
        <f t="shared" si="18"/>
        <v>0</v>
      </c>
      <c r="N19" s="25"/>
      <c r="O19" s="26"/>
      <c r="P19" s="81"/>
      <c r="Q19" s="24"/>
      <c r="R19" s="24"/>
      <c r="S19" s="24">
        <f t="shared" si="13"/>
        <v>0</v>
      </c>
      <c r="T19" s="24"/>
      <c r="U19" s="24"/>
      <c r="V19" s="24">
        <f t="shared" si="14"/>
        <v>0</v>
      </c>
      <c r="W19" s="78">
        <f t="shared" si="0"/>
        <v>0</v>
      </c>
      <c r="X19" s="78">
        <f t="shared" si="1"/>
        <v>0</v>
      </c>
      <c r="Y19" s="78">
        <f t="shared" si="2"/>
        <v>0</v>
      </c>
      <c r="Z19" s="79" t="e">
        <f t="shared" si="3"/>
        <v>#DIV/0!</v>
      </c>
      <c r="AA19" s="23"/>
    </row>
    <row r="20" spans="1:27" ht="25.5" thickBot="1" x14ac:dyDescent="0.35">
      <c r="A20" s="127" t="s">
        <v>17</v>
      </c>
      <c r="B20" s="128" t="s">
        <v>26</v>
      </c>
      <c r="C20" s="134" t="s">
        <v>276</v>
      </c>
      <c r="D20" s="129" t="s">
        <v>19</v>
      </c>
      <c r="E20" s="244"/>
      <c r="F20" s="244"/>
      <c r="G20" s="244">
        <f t="shared" si="19"/>
        <v>0</v>
      </c>
      <c r="H20" s="244"/>
      <c r="I20" s="24"/>
      <c r="J20" s="24">
        <f t="shared" si="20"/>
        <v>0</v>
      </c>
      <c r="K20" s="24"/>
      <c r="L20" s="24"/>
      <c r="M20" s="24">
        <f t="shared" si="18"/>
        <v>0</v>
      </c>
      <c r="N20" s="25"/>
      <c r="O20" s="26"/>
      <c r="P20" s="81"/>
      <c r="Q20" s="24"/>
      <c r="R20" s="24"/>
      <c r="S20" s="24">
        <f t="shared" si="13"/>
        <v>0</v>
      </c>
      <c r="T20" s="24"/>
      <c r="U20" s="24"/>
      <c r="V20" s="24">
        <f t="shared" si="14"/>
        <v>0</v>
      </c>
      <c r="W20" s="78">
        <f t="shared" si="0"/>
        <v>0</v>
      </c>
      <c r="X20" s="78">
        <f t="shared" si="1"/>
        <v>0</v>
      </c>
      <c r="Y20" s="78">
        <f t="shared" si="2"/>
        <v>0</v>
      </c>
      <c r="Z20" s="79" t="e">
        <f t="shared" si="3"/>
        <v>#DIV/0!</v>
      </c>
      <c r="AA20" s="23"/>
    </row>
    <row r="21" spans="1:27" ht="26" x14ac:dyDescent="0.3">
      <c r="A21" s="118" t="s">
        <v>14</v>
      </c>
      <c r="B21" s="119" t="s">
        <v>27</v>
      </c>
      <c r="C21" s="135" t="s">
        <v>277</v>
      </c>
      <c r="D21" s="133"/>
      <c r="E21" s="243">
        <f>SUM(E22:E25)</f>
        <v>8</v>
      </c>
      <c r="F21" s="243"/>
      <c r="G21" s="243">
        <f>SUM(G22:G25)</f>
        <v>76000</v>
      </c>
      <c r="H21" s="243">
        <f>SUM(H22:H25)</f>
        <v>8</v>
      </c>
      <c r="I21" s="243">
        <f t="shared" ref="I21:V21" si="21">SUM(I22:I25)</f>
        <v>22000</v>
      </c>
      <c r="J21" s="243">
        <f t="shared" si="21"/>
        <v>88000</v>
      </c>
      <c r="K21" s="243">
        <f t="shared" si="21"/>
        <v>0</v>
      </c>
      <c r="L21" s="243">
        <f t="shared" si="21"/>
        <v>0</v>
      </c>
      <c r="M21" s="243">
        <f t="shared" si="21"/>
        <v>0</v>
      </c>
      <c r="N21" s="243">
        <f t="shared" si="21"/>
        <v>0</v>
      </c>
      <c r="O21" s="243">
        <f t="shared" si="21"/>
        <v>0</v>
      </c>
      <c r="P21" s="243">
        <f t="shared" si="21"/>
        <v>0</v>
      </c>
      <c r="Q21" s="243">
        <f t="shared" si="21"/>
        <v>0</v>
      </c>
      <c r="R21" s="243">
        <f t="shared" si="21"/>
        <v>0</v>
      </c>
      <c r="S21" s="243">
        <f t="shared" si="21"/>
        <v>0</v>
      </c>
      <c r="T21" s="243">
        <f t="shared" si="21"/>
        <v>0</v>
      </c>
      <c r="U21" s="243">
        <f t="shared" si="21"/>
        <v>0</v>
      </c>
      <c r="V21" s="243">
        <f t="shared" si="21"/>
        <v>0</v>
      </c>
      <c r="W21" s="83">
        <f t="shared" si="0"/>
        <v>76000</v>
      </c>
      <c r="X21" s="83">
        <f t="shared" si="1"/>
        <v>88000</v>
      </c>
      <c r="Y21" s="83">
        <f t="shared" si="2"/>
        <v>-12000</v>
      </c>
      <c r="Z21" s="111">
        <f t="shared" si="3"/>
        <v>-0.15789473684210525</v>
      </c>
      <c r="AA21" s="23"/>
    </row>
    <row r="22" spans="1:27" ht="25" x14ac:dyDescent="0.3">
      <c r="A22" s="122" t="s">
        <v>17</v>
      </c>
      <c r="B22" s="123" t="s">
        <v>28</v>
      </c>
      <c r="C22" s="134" t="s">
        <v>357</v>
      </c>
      <c r="D22" s="129" t="s">
        <v>19</v>
      </c>
      <c r="E22" s="244">
        <v>4</v>
      </c>
      <c r="F22" s="244">
        <v>10000</v>
      </c>
      <c r="G22" s="244">
        <f t="shared" ref="G22:G24" si="22">E22*F22</f>
        <v>40000</v>
      </c>
      <c r="H22" s="244">
        <v>4</v>
      </c>
      <c r="I22" s="244">
        <v>10000</v>
      </c>
      <c r="J22" s="244">
        <f t="shared" ref="J22" si="23">H22*I22</f>
        <v>40000</v>
      </c>
      <c r="K22" s="24"/>
      <c r="L22" s="24"/>
      <c r="M22" s="24">
        <f t="shared" ref="M22:M28" si="24">K22*L22</f>
        <v>0</v>
      </c>
      <c r="N22" s="25"/>
      <c r="O22" s="26"/>
      <c r="P22" s="81"/>
      <c r="Q22" s="24"/>
      <c r="R22" s="24"/>
      <c r="S22" s="24">
        <f t="shared" si="13"/>
        <v>0</v>
      </c>
      <c r="T22" s="24"/>
      <c r="U22" s="24"/>
      <c r="V22" s="24">
        <f t="shared" si="14"/>
        <v>0</v>
      </c>
      <c r="W22" s="78">
        <f t="shared" si="0"/>
        <v>40000</v>
      </c>
      <c r="X22" s="78">
        <f t="shared" si="1"/>
        <v>40000</v>
      </c>
      <c r="Y22" s="78">
        <f t="shared" si="2"/>
        <v>0</v>
      </c>
      <c r="Z22" s="79">
        <f t="shared" si="3"/>
        <v>0</v>
      </c>
      <c r="AA22" s="23"/>
    </row>
    <row r="23" spans="1:27" ht="70" x14ac:dyDescent="0.3">
      <c r="A23" s="127" t="s">
        <v>17</v>
      </c>
      <c r="B23" s="123" t="s">
        <v>29</v>
      </c>
      <c r="C23" s="277" t="s">
        <v>409</v>
      </c>
      <c r="D23" s="288" t="s">
        <v>19</v>
      </c>
      <c r="E23" s="244">
        <v>4</v>
      </c>
      <c r="F23" s="244">
        <v>9000</v>
      </c>
      <c r="G23" s="244">
        <f t="shared" si="22"/>
        <v>36000</v>
      </c>
      <c r="H23" s="244"/>
      <c r="I23" s="244"/>
      <c r="J23" s="244"/>
      <c r="K23" s="24"/>
      <c r="L23" s="24"/>
      <c r="M23" s="24">
        <f t="shared" si="24"/>
        <v>0</v>
      </c>
      <c r="N23" s="25"/>
      <c r="O23" s="26"/>
      <c r="P23" s="81"/>
      <c r="Q23" s="24"/>
      <c r="R23" s="24"/>
      <c r="S23" s="24">
        <f t="shared" si="13"/>
        <v>0</v>
      </c>
      <c r="T23" s="24"/>
      <c r="U23" s="24"/>
      <c r="V23" s="24">
        <f t="shared" si="14"/>
        <v>0</v>
      </c>
      <c r="W23" s="78">
        <f t="shared" si="0"/>
        <v>36000</v>
      </c>
      <c r="X23" s="78">
        <f t="shared" si="1"/>
        <v>0</v>
      </c>
      <c r="Y23" s="78">
        <f t="shared" si="2"/>
        <v>36000</v>
      </c>
      <c r="Z23" s="79">
        <f t="shared" si="3"/>
        <v>1</v>
      </c>
      <c r="AA23" s="289" t="s">
        <v>396</v>
      </c>
    </row>
    <row r="24" spans="1:27" ht="98" x14ac:dyDescent="0.3">
      <c r="A24" s="122" t="s">
        <v>17</v>
      </c>
      <c r="B24" s="123" t="s">
        <v>30</v>
      </c>
      <c r="C24" s="344" t="s">
        <v>356</v>
      </c>
      <c r="D24" s="345" t="s">
        <v>19</v>
      </c>
      <c r="E24" s="24">
        <v>0</v>
      </c>
      <c r="F24" s="24">
        <v>0</v>
      </c>
      <c r="G24" s="24">
        <f t="shared" si="22"/>
        <v>0</v>
      </c>
      <c r="H24" s="346">
        <v>4</v>
      </c>
      <c r="I24" s="347">
        <v>12000</v>
      </c>
      <c r="J24" s="348">
        <f>H24*I24</f>
        <v>48000</v>
      </c>
      <c r="K24" s="24">
        <v>0</v>
      </c>
      <c r="L24" s="24">
        <v>0</v>
      </c>
      <c r="M24" s="24">
        <f t="shared" si="24"/>
        <v>0</v>
      </c>
      <c r="N24" s="351">
        <v>0</v>
      </c>
      <c r="O24" s="26">
        <v>0</v>
      </c>
      <c r="P24" s="81">
        <v>0</v>
      </c>
      <c r="Q24" s="24"/>
      <c r="R24" s="24"/>
      <c r="S24" s="24">
        <f t="shared" si="13"/>
        <v>0</v>
      </c>
      <c r="T24" s="24"/>
      <c r="U24" s="24"/>
      <c r="V24" s="24">
        <f t="shared" si="14"/>
        <v>0</v>
      </c>
      <c r="W24" s="78">
        <f t="shared" si="0"/>
        <v>0</v>
      </c>
      <c r="X24" s="78">
        <f t="shared" si="1"/>
        <v>48000</v>
      </c>
      <c r="Y24" s="78">
        <f t="shared" si="2"/>
        <v>-48000</v>
      </c>
      <c r="Z24" s="79" t="e">
        <f t="shared" si="3"/>
        <v>#DIV/0!</v>
      </c>
      <c r="AA24" s="289" t="s">
        <v>397</v>
      </c>
    </row>
    <row r="25" spans="1:27" ht="14.5" thickBot="1" x14ac:dyDescent="0.35">
      <c r="A25" s="136" t="s">
        <v>17</v>
      </c>
      <c r="B25" s="137" t="s">
        <v>31</v>
      </c>
      <c r="C25" s="349"/>
      <c r="D25" s="350" t="s">
        <v>19</v>
      </c>
      <c r="E25" s="249"/>
      <c r="F25" s="249"/>
      <c r="G25" s="249">
        <f t="shared" ref="G25" si="25">E25*F25</f>
        <v>0</v>
      </c>
      <c r="H25" s="249"/>
      <c r="I25" s="89"/>
      <c r="J25" s="89">
        <f t="shared" ref="J25" si="26">H25*I25</f>
        <v>0</v>
      </c>
      <c r="K25" s="24"/>
      <c r="L25" s="24"/>
      <c r="M25" s="24">
        <f t="shared" si="24"/>
        <v>0</v>
      </c>
      <c r="N25" s="25"/>
      <c r="O25" s="26"/>
      <c r="P25" s="81"/>
      <c r="Q25" s="24"/>
      <c r="R25" s="24"/>
      <c r="S25" s="24">
        <f t="shared" si="13"/>
        <v>0</v>
      </c>
      <c r="T25" s="24"/>
      <c r="U25" s="24"/>
      <c r="V25" s="24">
        <f t="shared" si="14"/>
        <v>0</v>
      </c>
      <c r="W25" s="78">
        <f t="shared" si="0"/>
        <v>0</v>
      </c>
      <c r="X25" s="78">
        <f t="shared" si="1"/>
        <v>0</v>
      </c>
      <c r="Y25" s="78">
        <f t="shared" si="2"/>
        <v>0</v>
      </c>
      <c r="Z25" s="79" t="e">
        <f t="shared" si="3"/>
        <v>#DIV/0!</v>
      </c>
      <c r="AA25" s="23"/>
    </row>
    <row r="26" spans="1:27" ht="26" x14ac:dyDescent="0.3">
      <c r="A26" s="139" t="s">
        <v>13</v>
      </c>
      <c r="B26" s="140" t="s">
        <v>32</v>
      </c>
      <c r="C26" s="120" t="s">
        <v>33</v>
      </c>
      <c r="D26" s="121"/>
      <c r="E26" s="243">
        <f>SUM(E27:E29)</f>
        <v>124000</v>
      </c>
      <c r="F26" s="243"/>
      <c r="G26" s="243">
        <f t="shared" ref="G26" si="27">SUM(G27:G29)</f>
        <v>27280</v>
      </c>
      <c r="H26" s="243">
        <f t="shared" ref="H26:V26" si="28">SUM(H27:H29)</f>
        <v>88000</v>
      </c>
      <c r="I26" s="243">
        <f t="shared" si="28"/>
        <v>0.22</v>
      </c>
      <c r="J26" s="243">
        <f>SUM(J27:J29)</f>
        <v>19360</v>
      </c>
      <c r="K26" s="243">
        <f t="shared" si="28"/>
        <v>0</v>
      </c>
      <c r="L26" s="243">
        <f t="shared" si="28"/>
        <v>0</v>
      </c>
      <c r="M26" s="243">
        <f t="shared" si="28"/>
        <v>0</v>
      </c>
      <c r="N26" s="243">
        <f t="shared" si="28"/>
        <v>0</v>
      </c>
      <c r="O26" s="243">
        <f t="shared" si="28"/>
        <v>0</v>
      </c>
      <c r="P26" s="243">
        <f t="shared" si="28"/>
        <v>0</v>
      </c>
      <c r="Q26" s="243">
        <f t="shared" si="28"/>
        <v>0</v>
      </c>
      <c r="R26" s="243">
        <f t="shared" si="28"/>
        <v>0</v>
      </c>
      <c r="S26" s="243">
        <f t="shared" si="28"/>
        <v>0</v>
      </c>
      <c r="T26" s="243">
        <f t="shared" si="28"/>
        <v>0</v>
      </c>
      <c r="U26" s="243">
        <f t="shared" si="28"/>
        <v>0</v>
      </c>
      <c r="V26" s="245">
        <f t="shared" si="28"/>
        <v>0</v>
      </c>
      <c r="W26" s="83">
        <f t="shared" si="0"/>
        <v>27280</v>
      </c>
      <c r="X26" s="83">
        <f t="shared" si="1"/>
        <v>19360</v>
      </c>
      <c r="Y26" s="83">
        <f t="shared" si="2"/>
        <v>7920</v>
      </c>
      <c r="Z26" s="79">
        <f t="shared" si="3"/>
        <v>0.29032258064516131</v>
      </c>
      <c r="AA26" s="23"/>
    </row>
    <row r="27" spans="1:27" x14ac:dyDescent="0.3">
      <c r="A27" s="141" t="s">
        <v>17</v>
      </c>
      <c r="B27" s="142" t="s">
        <v>34</v>
      </c>
      <c r="C27" s="124" t="s">
        <v>35</v>
      </c>
      <c r="D27" s="188"/>
      <c r="E27" s="279">
        <f>G14</f>
        <v>0</v>
      </c>
      <c r="F27" s="280">
        <v>0.22</v>
      </c>
      <c r="G27" s="281">
        <f t="shared" ref="G27:G29" si="29">E27*F27</f>
        <v>0</v>
      </c>
      <c r="H27" s="244"/>
      <c r="I27" s="24"/>
      <c r="J27" s="24"/>
      <c r="K27" s="24"/>
      <c r="L27" s="24"/>
      <c r="M27" s="24">
        <f t="shared" si="24"/>
        <v>0</v>
      </c>
      <c r="N27" s="25"/>
      <c r="O27" s="26"/>
      <c r="P27" s="81"/>
      <c r="Q27" s="24"/>
      <c r="R27" s="24"/>
      <c r="S27" s="24">
        <f t="shared" si="13"/>
        <v>0</v>
      </c>
      <c r="T27" s="24"/>
      <c r="U27" s="24"/>
      <c r="V27" s="24">
        <f t="shared" si="14"/>
        <v>0</v>
      </c>
      <c r="W27" s="78">
        <f t="shared" si="0"/>
        <v>0</v>
      </c>
      <c r="X27" s="78">
        <f t="shared" si="1"/>
        <v>0</v>
      </c>
      <c r="Y27" s="78">
        <f t="shared" si="2"/>
        <v>0</v>
      </c>
      <c r="Z27" s="79" t="e">
        <f t="shared" si="3"/>
        <v>#DIV/0!</v>
      </c>
      <c r="AA27" s="23"/>
    </row>
    <row r="28" spans="1:27" x14ac:dyDescent="0.3">
      <c r="A28" s="122" t="s">
        <v>17</v>
      </c>
      <c r="B28" s="123" t="s">
        <v>36</v>
      </c>
      <c r="C28" s="124" t="s">
        <v>37</v>
      </c>
      <c r="D28" s="125"/>
      <c r="E28" s="274">
        <f>G17</f>
        <v>48000</v>
      </c>
      <c r="F28" s="275">
        <v>0.22</v>
      </c>
      <c r="G28" s="126">
        <f t="shared" si="29"/>
        <v>10560</v>
      </c>
      <c r="H28" s="244"/>
      <c r="I28" s="24"/>
      <c r="J28" s="24"/>
      <c r="K28" s="24"/>
      <c r="L28" s="24"/>
      <c r="M28" s="24">
        <f t="shared" si="24"/>
        <v>0</v>
      </c>
      <c r="N28" s="25"/>
      <c r="O28" s="26"/>
      <c r="P28" s="81"/>
      <c r="Q28" s="24"/>
      <c r="R28" s="24"/>
      <c r="S28" s="24">
        <f t="shared" si="13"/>
        <v>0</v>
      </c>
      <c r="T28" s="24"/>
      <c r="U28" s="24"/>
      <c r="V28" s="24">
        <f t="shared" si="14"/>
        <v>0</v>
      </c>
      <c r="W28" s="78">
        <f t="shared" si="0"/>
        <v>10560</v>
      </c>
      <c r="X28" s="78">
        <f t="shared" si="1"/>
        <v>0</v>
      </c>
      <c r="Y28" s="78">
        <f t="shared" si="2"/>
        <v>10560</v>
      </c>
      <c r="Z28" s="79">
        <f t="shared" si="3"/>
        <v>1</v>
      </c>
      <c r="AA28" s="23"/>
    </row>
    <row r="29" spans="1:27" ht="25.5" thickBot="1" x14ac:dyDescent="0.35">
      <c r="A29" s="136" t="s">
        <v>17</v>
      </c>
      <c r="B29" s="137" t="s">
        <v>38</v>
      </c>
      <c r="C29" s="157" t="s">
        <v>277</v>
      </c>
      <c r="D29" s="129"/>
      <c r="E29" s="130">
        <f>G21</f>
        <v>76000</v>
      </c>
      <c r="F29" s="131">
        <v>0.22</v>
      </c>
      <c r="G29" s="276">
        <f t="shared" si="29"/>
        <v>16720</v>
      </c>
      <c r="H29" s="249">
        <f>J21</f>
        <v>88000</v>
      </c>
      <c r="I29" s="209">
        <v>0.22</v>
      </c>
      <c r="J29" s="209">
        <f>H29*I29</f>
        <v>19360</v>
      </c>
      <c r="L29" s="209"/>
      <c r="M29" s="209">
        <f>SUM(M30:M32)</f>
        <v>0</v>
      </c>
      <c r="N29" s="87"/>
      <c r="O29" s="213"/>
      <c r="P29" s="84"/>
      <c r="Q29" s="89"/>
      <c r="R29" s="89"/>
      <c r="S29" s="24">
        <f t="shared" si="13"/>
        <v>0</v>
      </c>
      <c r="T29" s="24"/>
      <c r="U29" s="24"/>
      <c r="V29" s="24">
        <f t="shared" si="14"/>
        <v>0</v>
      </c>
      <c r="W29" s="78">
        <f t="shared" si="0"/>
        <v>16720</v>
      </c>
      <c r="X29" s="78">
        <f t="shared" si="1"/>
        <v>19360</v>
      </c>
      <c r="Y29" s="78">
        <f t="shared" si="2"/>
        <v>-2640</v>
      </c>
      <c r="Z29" s="111">
        <f t="shared" si="3"/>
        <v>-0.15789473684210525</v>
      </c>
      <c r="AA29" s="23"/>
    </row>
    <row r="30" spans="1:27" ht="26" x14ac:dyDescent="0.3">
      <c r="A30" s="139" t="s">
        <v>14</v>
      </c>
      <c r="B30" s="140" t="s">
        <v>39</v>
      </c>
      <c r="C30" s="120" t="s">
        <v>278</v>
      </c>
      <c r="D30" s="121"/>
      <c r="E30" s="243">
        <f>SUM(E31:E32)</f>
        <v>6</v>
      </c>
      <c r="F30" s="243"/>
      <c r="G30" s="243">
        <f>SUM(G31:G32)</f>
        <v>52000</v>
      </c>
      <c r="H30" s="243">
        <f>SUM(H31:H33)</f>
        <v>10</v>
      </c>
      <c r="I30" s="243"/>
      <c r="J30" s="243">
        <f>SUM(J31:J33)</f>
        <v>88000</v>
      </c>
      <c r="K30" s="243">
        <f>SUM(K31:K32)</f>
        <v>0</v>
      </c>
      <c r="L30" s="243"/>
      <c r="M30" s="243">
        <f t="shared" ref="M30:V30" si="30">SUM(M31:M32)</f>
        <v>0</v>
      </c>
      <c r="N30" s="243">
        <f t="shared" si="30"/>
        <v>0</v>
      </c>
      <c r="O30" s="243">
        <f t="shared" si="30"/>
        <v>0</v>
      </c>
      <c r="P30" s="243">
        <f t="shared" si="30"/>
        <v>0</v>
      </c>
      <c r="Q30" s="243">
        <f t="shared" si="30"/>
        <v>0</v>
      </c>
      <c r="R30" s="243">
        <f t="shared" si="30"/>
        <v>0</v>
      </c>
      <c r="S30" s="243">
        <f t="shared" si="30"/>
        <v>0</v>
      </c>
      <c r="T30" s="243">
        <f t="shared" si="30"/>
        <v>0</v>
      </c>
      <c r="U30" s="243">
        <f t="shared" si="30"/>
        <v>0</v>
      </c>
      <c r="V30" s="245">
        <f t="shared" si="30"/>
        <v>0</v>
      </c>
      <c r="W30" s="83">
        <f t="shared" si="0"/>
        <v>52000</v>
      </c>
      <c r="X30" s="83">
        <f t="shared" si="1"/>
        <v>88000</v>
      </c>
      <c r="Y30" s="83">
        <f t="shared" si="2"/>
        <v>-36000</v>
      </c>
      <c r="Z30" s="79">
        <f t="shared" si="3"/>
        <v>-0.69230769230769229</v>
      </c>
      <c r="AA30" s="23"/>
    </row>
    <row r="31" spans="1:27" ht="25" x14ac:dyDescent="0.3">
      <c r="A31" s="122" t="s">
        <v>17</v>
      </c>
      <c r="B31" s="142" t="s">
        <v>40</v>
      </c>
      <c r="C31" s="277" t="s">
        <v>358</v>
      </c>
      <c r="D31" s="278" t="s">
        <v>19</v>
      </c>
      <c r="E31" s="131">
        <v>2</v>
      </c>
      <c r="F31" s="131">
        <v>10000</v>
      </c>
      <c r="G31" s="131">
        <f t="shared" ref="G31" si="31">E31*F31</f>
        <v>20000</v>
      </c>
      <c r="H31" s="275">
        <v>2</v>
      </c>
      <c r="I31" s="275">
        <v>10000</v>
      </c>
      <c r="J31" s="275">
        <f t="shared" ref="J31" si="32">H31*I31</f>
        <v>20000</v>
      </c>
      <c r="K31" s="24"/>
      <c r="L31" s="24"/>
      <c r="M31" s="24">
        <f t="shared" ref="M31" si="33">K31*L31</f>
        <v>0</v>
      </c>
      <c r="N31" s="25"/>
      <c r="O31" s="26"/>
      <c r="P31" s="81"/>
      <c r="Q31" s="24"/>
      <c r="R31" s="24"/>
      <c r="S31" s="24">
        <f t="shared" si="13"/>
        <v>0</v>
      </c>
      <c r="T31" s="24"/>
      <c r="U31" s="24"/>
      <c r="V31" s="24">
        <f t="shared" si="14"/>
        <v>0</v>
      </c>
      <c r="W31" s="78">
        <f t="shared" si="0"/>
        <v>20000</v>
      </c>
      <c r="X31" s="78">
        <f t="shared" si="1"/>
        <v>20000</v>
      </c>
      <c r="Y31" s="78">
        <f t="shared" si="2"/>
        <v>0</v>
      </c>
      <c r="Z31" s="79">
        <f t="shared" si="3"/>
        <v>0</v>
      </c>
      <c r="AA31" s="23"/>
    </row>
    <row r="32" spans="1:27" s="355" customFormat="1" ht="25" x14ac:dyDescent="0.3">
      <c r="A32" s="127" t="s">
        <v>17</v>
      </c>
      <c r="B32" s="123" t="s">
        <v>41</v>
      </c>
      <c r="C32" s="277" t="s">
        <v>359</v>
      </c>
      <c r="D32" s="288" t="s">
        <v>19</v>
      </c>
      <c r="E32" s="244">
        <v>4</v>
      </c>
      <c r="F32" s="244">
        <v>8000</v>
      </c>
      <c r="G32" s="244">
        <f>E32*F32</f>
        <v>32000</v>
      </c>
      <c r="H32" s="287">
        <v>4</v>
      </c>
      <c r="I32" s="275">
        <v>8000</v>
      </c>
      <c r="J32" s="370">
        <f t="shared" ref="J32:J33" si="34">H32*I32</f>
        <v>32000</v>
      </c>
      <c r="K32" s="24"/>
      <c r="L32" s="24"/>
      <c r="M32" s="24">
        <f>K32*L32</f>
        <v>0</v>
      </c>
      <c r="N32" s="25"/>
      <c r="O32" s="26"/>
      <c r="P32" s="81"/>
      <c r="Q32" s="24"/>
      <c r="R32" s="24"/>
      <c r="S32" s="24">
        <f>Q32*R32</f>
        <v>0</v>
      </c>
      <c r="T32" s="24"/>
      <c r="U32" s="24"/>
      <c r="V32" s="24">
        <f>T32*U32</f>
        <v>0</v>
      </c>
      <c r="W32" s="78">
        <f>G32+M32+S32</f>
        <v>32000</v>
      </c>
      <c r="X32" s="78">
        <f>J32+P32+V32</f>
        <v>32000</v>
      </c>
      <c r="Y32" s="78">
        <f>W32-X32</f>
        <v>0</v>
      </c>
      <c r="Z32" s="79">
        <f>Y32/W32</f>
        <v>0</v>
      </c>
      <c r="AA32" s="23"/>
    </row>
    <row r="33" spans="1:27" ht="62.5" customHeight="1" thickBot="1" x14ac:dyDescent="0.35">
      <c r="A33" s="127" t="s">
        <v>17</v>
      </c>
      <c r="B33" s="123" t="s">
        <v>449</v>
      </c>
      <c r="C33" s="368" t="s">
        <v>450</v>
      </c>
      <c r="D33" s="288" t="s">
        <v>19</v>
      </c>
      <c r="E33" s="23"/>
      <c r="F33" s="23"/>
      <c r="G33" s="23"/>
      <c r="H33" s="369">
        <v>4</v>
      </c>
      <c r="I33" s="244">
        <v>9000</v>
      </c>
      <c r="J33" s="371">
        <f t="shared" si="34"/>
        <v>36000</v>
      </c>
      <c r="K33" s="23"/>
      <c r="L33" s="23"/>
      <c r="M33" s="24">
        <f>K33*L33</f>
        <v>0</v>
      </c>
      <c r="N33" s="23"/>
      <c r="O33" s="23"/>
      <c r="P33" s="23"/>
      <c r="Q33" s="23"/>
      <c r="R33" s="23"/>
      <c r="S33" s="23"/>
      <c r="T33" s="23"/>
      <c r="U33" s="23"/>
      <c r="V33" s="23"/>
      <c r="W33" s="78">
        <f>G33+M33+S33</f>
        <v>0</v>
      </c>
      <c r="X33" s="78">
        <f>J33+P33+V33</f>
        <v>36000</v>
      </c>
      <c r="Y33" s="78">
        <f>W33-X33</f>
        <v>-36000</v>
      </c>
      <c r="Z33" s="79" t="e">
        <f>Y33/W33</f>
        <v>#DIV/0!</v>
      </c>
      <c r="AA33" s="289" t="s">
        <v>451</v>
      </c>
    </row>
    <row r="34" spans="1:27" ht="14.5" thickBot="1" x14ac:dyDescent="0.35">
      <c r="A34" s="143" t="s">
        <v>279</v>
      </c>
      <c r="B34" s="144"/>
      <c r="C34" s="145"/>
      <c r="D34" s="224"/>
      <c r="E34" s="246"/>
      <c r="F34" s="247"/>
      <c r="G34" s="247">
        <f>G13+G17+G21+G26+G30</f>
        <v>203280</v>
      </c>
      <c r="H34" s="247">
        <f t="shared" ref="H34:Y34" si="35">H13+H17+H21+H26+H30</f>
        <v>88018</v>
      </c>
      <c r="I34" s="247">
        <f t="shared" si="35"/>
        <v>22000.22</v>
      </c>
      <c r="J34" s="247">
        <f t="shared" si="35"/>
        <v>195360</v>
      </c>
      <c r="K34" s="247">
        <f t="shared" si="35"/>
        <v>0</v>
      </c>
      <c r="L34" s="247"/>
      <c r="M34" s="247">
        <f t="shared" si="35"/>
        <v>0</v>
      </c>
      <c r="N34" s="247">
        <f t="shared" si="35"/>
        <v>0</v>
      </c>
      <c r="O34" s="247">
        <f t="shared" si="35"/>
        <v>0</v>
      </c>
      <c r="P34" s="247">
        <f t="shared" si="35"/>
        <v>0</v>
      </c>
      <c r="Q34" s="247">
        <f t="shared" si="35"/>
        <v>0</v>
      </c>
      <c r="R34" s="247">
        <f t="shared" si="35"/>
        <v>0</v>
      </c>
      <c r="S34" s="247">
        <f t="shared" si="35"/>
        <v>0</v>
      </c>
      <c r="T34" s="247">
        <f t="shared" si="35"/>
        <v>0</v>
      </c>
      <c r="U34" s="247">
        <f t="shared" si="35"/>
        <v>0</v>
      </c>
      <c r="V34" s="247">
        <f t="shared" si="35"/>
        <v>0</v>
      </c>
      <c r="W34" s="247">
        <f>W13+W17+W21+W26+W30</f>
        <v>203280</v>
      </c>
      <c r="X34" s="247">
        <f t="shared" si="35"/>
        <v>195360</v>
      </c>
      <c r="Y34" s="247">
        <f t="shared" si="35"/>
        <v>7920</v>
      </c>
      <c r="Z34" s="111">
        <f t="shared" si="3"/>
        <v>3.896103896103896E-2</v>
      </c>
      <c r="AA34" s="23"/>
    </row>
    <row r="35" spans="1:27" ht="14.5" thickBot="1" x14ac:dyDescent="0.35">
      <c r="A35" s="150" t="s">
        <v>13</v>
      </c>
      <c r="B35" s="151">
        <v>2</v>
      </c>
      <c r="C35" s="152" t="s">
        <v>42</v>
      </c>
      <c r="D35" s="153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78">
        <f t="shared" si="0"/>
        <v>0</v>
      </c>
      <c r="X35" s="78">
        <f t="shared" si="1"/>
        <v>0</v>
      </c>
      <c r="Y35" s="78">
        <f t="shared" si="2"/>
        <v>0</v>
      </c>
      <c r="Z35" s="79" t="e">
        <f t="shared" si="3"/>
        <v>#DIV/0!</v>
      </c>
      <c r="AA35" s="23"/>
    </row>
    <row r="36" spans="1:27" ht="26" x14ac:dyDescent="0.3">
      <c r="A36" s="118" t="s">
        <v>14</v>
      </c>
      <c r="B36" s="154" t="s">
        <v>43</v>
      </c>
      <c r="C36" s="120" t="s">
        <v>44</v>
      </c>
      <c r="D36" s="121"/>
      <c r="E36" s="243">
        <f>SUM(E37:E39)</f>
        <v>0</v>
      </c>
      <c r="F36" s="243"/>
      <c r="G36" s="243">
        <f t="shared" ref="G36" si="36">SUM(G37:G39)</f>
        <v>0</v>
      </c>
      <c r="H36" s="243">
        <f>SUM(H37:H39)</f>
        <v>0</v>
      </c>
      <c r="I36" s="243">
        <f t="shared" ref="I36:J36" si="37">SUM(I37:I39)</f>
        <v>0</v>
      </c>
      <c r="J36" s="243">
        <f t="shared" si="37"/>
        <v>0</v>
      </c>
      <c r="K36" s="243">
        <f t="shared" ref="K36" si="38">SUM(K37:K39)</f>
        <v>0</v>
      </c>
      <c r="L36" s="243">
        <f t="shared" ref="L36" si="39">SUM(L37:L39)</f>
        <v>0</v>
      </c>
      <c r="M36" s="243">
        <f t="shared" ref="M36" si="40">SUM(M37:M39)</f>
        <v>0</v>
      </c>
      <c r="N36" s="243">
        <f t="shared" ref="N36" si="41">SUM(N37:N39)</f>
        <v>0</v>
      </c>
      <c r="O36" s="243">
        <f t="shared" ref="O36" si="42">SUM(O37:O39)</f>
        <v>0</v>
      </c>
      <c r="P36" s="243">
        <f t="shared" ref="P36" si="43">SUM(P37:P39)</f>
        <v>0</v>
      </c>
      <c r="Q36" s="243">
        <f t="shared" ref="Q36" si="44">SUM(Q37:Q39)</f>
        <v>0</v>
      </c>
      <c r="R36" s="243">
        <f t="shared" ref="R36" si="45">SUM(R37:R39)</f>
        <v>0</v>
      </c>
      <c r="S36" s="243">
        <f t="shared" ref="S36" si="46">SUM(S37:S39)</f>
        <v>0</v>
      </c>
      <c r="T36" s="243">
        <f t="shared" ref="T36" si="47">SUM(T37:T39)</f>
        <v>0</v>
      </c>
      <c r="U36" s="243">
        <f t="shared" ref="U36" si="48">SUM(U37:U39)</f>
        <v>0</v>
      </c>
      <c r="V36" s="243">
        <f t="shared" ref="V36" si="49">SUM(V37:V39)</f>
        <v>0</v>
      </c>
      <c r="W36" s="83">
        <f t="shared" si="0"/>
        <v>0</v>
      </c>
      <c r="X36" s="83">
        <f t="shared" si="1"/>
        <v>0</v>
      </c>
      <c r="Y36" s="83">
        <f t="shared" si="2"/>
        <v>0</v>
      </c>
      <c r="Z36" s="111" t="e">
        <f t="shared" si="3"/>
        <v>#DIV/0!</v>
      </c>
      <c r="AA36" s="23"/>
    </row>
    <row r="37" spans="1:27" ht="37.5" x14ac:dyDescent="0.3">
      <c r="A37" s="122" t="s">
        <v>17</v>
      </c>
      <c r="B37" s="123" t="s">
        <v>45</v>
      </c>
      <c r="C37" s="124" t="s">
        <v>46</v>
      </c>
      <c r="D37" s="125" t="s">
        <v>47</v>
      </c>
      <c r="E37" s="244"/>
      <c r="F37" s="244"/>
      <c r="G37" s="244">
        <f t="shared" ref="G37:G39" si="50">E37*F37</f>
        <v>0</v>
      </c>
      <c r="H37" s="89"/>
      <c r="I37" s="89"/>
      <c r="J37" s="89"/>
      <c r="K37" s="89"/>
      <c r="L37" s="89"/>
      <c r="M37" s="89"/>
      <c r="N37" s="87"/>
      <c r="O37" s="88"/>
      <c r="P37" s="84"/>
      <c r="Q37" s="89"/>
      <c r="R37" s="89"/>
      <c r="S37" s="89">
        <f t="shared" si="13"/>
        <v>0</v>
      </c>
      <c r="T37" s="89"/>
      <c r="U37" s="24"/>
      <c r="V37" s="24">
        <f t="shared" si="14"/>
        <v>0</v>
      </c>
      <c r="W37" s="78">
        <f t="shared" si="0"/>
        <v>0</v>
      </c>
      <c r="X37" s="78">
        <f t="shared" si="1"/>
        <v>0</v>
      </c>
      <c r="Y37" s="78">
        <f t="shared" si="2"/>
        <v>0</v>
      </c>
      <c r="Z37" s="79" t="e">
        <f t="shared" si="3"/>
        <v>#DIV/0!</v>
      </c>
      <c r="AA37" s="23"/>
    </row>
    <row r="38" spans="1:27" ht="37.5" x14ac:dyDescent="0.3">
      <c r="A38" s="122" t="s">
        <v>17</v>
      </c>
      <c r="B38" s="123" t="s">
        <v>48</v>
      </c>
      <c r="C38" s="124" t="s">
        <v>46</v>
      </c>
      <c r="D38" s="125" t="s">
        <v>47</v>
      </c>
      <c r="E38" s="244"/>
      <c r="F38" s="244"/>
      <c r="G38" s="244">
        <f t="shared" si="50"/>
        <v>0</v>
      </c>
      <c r="H38" s="207"/>
      <c r="I38" s="207"/>
      <c r="J38" s="207"/>
      <c r="K38" s="207"/>
      <c r="L38" s="207"/>
      <c r="M38" s="207"/>
      <c r="N38" s="207"/>
      <c r="O38" s="214"/>
      <c r="P38" s="215"/>
      <c r="Q38" s="89"/>
      <c r="R38" s="89"/>
      <c r="S38" s="89">
        <f t="shared" si="13"/>
        <v>0</v>
      </c>
      <c r="T38" s="89"/>
      <c r="U38" s="24"/>
      <c r="V38" s="24">
        <f t="shared" si="14"/>
        <v>0</v>
      </c>
      <c r="W38" s="209">
        <f t="shared" si="0"/>
        <v>0</v>
      </c>
      <c r="X38" s="209">
        <f t="shared" si="1"/>
        <v>0</v>
      </c>
      <c r="Y38" s="209">
        <f t="shared" si="2"/>
        <v>0</v>
      </c>
      <c r="Z38" s="111" t="e">
        <f t="shared" si="3"/>
        <v>#DIV/0!</v>
      </c>
      <c r="AA38" s="23"/>
    </row>
    <row r="39" spans="1:27" ht="38" thickBot="1" x14ac:dyDescent="0.35">
      <c r="A39" s="136" t="s">
        <v>17</v>
      </c>
      <c r="B39" s="137" t="s">
        <v>49</v>
      </c>
      <c r="C39" s="124" t="s">
        <v>46</v>
      </c>
      <c r="D39" s="155" t="s">
        <v>47</v>
      </c>
      <c r="E39" s="244"/>
      <c r="F39" s="244"/>
      <c r="G39" s="244">
        <f t="shared" si="50"/>
        <v>0</v>
      </c>
      <c r="H39" s="207"/>
      <c r="I39" s="207"/>
      <c r="J39" s="208"/>
      <c r="K39" s="208"/>
      <c r="L39" s="208"/>
      <c r="M39" s="208"/>
      <c r="N39" s="216"/>
      <c r="O39" s="84"/>
      <c r="P39" s="84"/>
      <c r="Q39" s="89"/>
      <c r="R39" s="89"/>
      <c r="S39" s="89">
        <f t="shared" si="13"/>
        <v>0</v>
      </c>
      <c r="T39" s="89"/>
      <c r="U39" s="24"/>
      <c r="V39" s="24">
        <f t="shared" si="14"/>
        <v>0</v>
      </c>
      <c r="W39" s="209">
        <f t="shared" si="0"/>
        <v>0</v>
      </c>
      <c r="X39" s="209">
        <f t="shared" si="1"/>
        <v>0</v>
      </c>
      <c r="Y39" s="209">
        <f t="shared" si="2"/>
        <v>0</v>
      </c>
      <c r="Z39" s="111" t="e">
        <f t="shared" si="3"/>
        <v>#DIV/0!</v>
      </c>
      <c r="AA39" s="23"/>
    </row>
    <row r="40" spans="1:27" ht="26" x14ac:dyDescent="0.3">
      <c r="A40" s="118" t="s">
        <v>14</v>
      </c>
      <c r="B40" s="154" t="s">
        <v>50</v>
      </c>
      <c r="C40" s="135" t="s">
        <v>51</v>
      </c>
      <c r="D40" s="133"/>
      <c r="E40" s="243">
        <f>SUM(E41:E43)</f>
        <v>0</v>
      </c>
      <c r="F40" s="243"/>
      <c r="G40" s="243">
        <f t="shared" ref="G40" si="51">SUM(G41:G43)</f>
        <v>0</v>
      </c>
      <c r="H40" s="102">
        <f>SUM(H41:H43)</f>
        <v>0</v>
      </c>
      <c r="I40" s="102">
        <f t="shared" ref="I40:V40" si="52">SUM(I41:I43)</f>
        <v>0</v>
      </c>
      <c r="J40" s="102">
        <f t="shared" si="52"/>
        <v>0</v>
      </c>
      <c r="K40" s="102">
        <f t="shared" si="52"/>
        <v>0</v>
      </c>
      <c r="L40" s="102">
        <f t="shared" si="52"/>
        <v>0</v>
      </c>
      <c r="M40" s="102">
        <f t="shared" si="52"/>
        <v>0</v>
      </c>
      <c r="N40" s="102">
        <f t="shared" si="52"/>
        <v>0</v>
      </c>
      <c r="O40" s="102">
        <f t="shared" si="52"/>
        <v>0</v>
      </c>
      <c r="P40" s="102">
        <f t="shared" si="52"/>
        <v>0</v>
      </c>
      <c r="Q40" s="102">
        <f t="shared" si="52"/>
        <v>0</v>
      </c>
      <c r="R40" s="102">
        <f t="shared" si="52"/>
        <v>0</v>
      </c>
      <c r="S40" s="102">
        <f t="shared" si="52"/>
        <v>0</v>
      </c>
      <c r="T40" s="102">
        <f t="shared" si="52"/>
        <v>0</v>
      </c>
      <c r="U40" s="102">
        <f t="shared" si="52"/>
        <v>0</v>
      </c>
      <c r="V40" s="102">
        <f t="shared" si="52"/>
        <v>0</v>
      </c>
      <c r="W40" s="83">
        <f t="shared" si="0"/>
        <v>0</v>
      </c>
      <c r="X40" s="83">
        <f t="shared" si="1"/>
        <v>0</v>
      </c>
      <c r="Y40" s="83">
        <f t="shared" si="2"/>
        <v>0</v>
      </c>
      <c r="Z40" s="111" t="e">
        <f t="shared" si="3"/>
        <v>#DIV/0!</v>
      </c>
      <c r="AA40" s="23"/>
    </row>
    <row r="41" spans="1:27" ht="25" x14ac:dyDescent="0.3">
      <c r="A41" s="122" t="s">
        <v>17</v>
      </c>
      <c r="B41" s="123" t="s">
        <v>52</v>
      </c>
      <c r="C41" s="124" t="s">
        <v>53</v>
      </c>
      <c r="D41" s="125" t="s">
        <v>54</v>
      </c>
      <c r="E41" s="244"/>
      <c r="F41" s="244"/>
      <c r="G41" s="244">
        <f t="shared" ref="G41:G43" si="53">E41*F41</f>
        <v>0</v>
      </c>
      <c r="H41" s="24"/>
      <c r="I41" s="24"/>
      <c r="J41" s="24">
        <f t="shared" ref="J41:J43" si="54">H41*I41</f>
        <v>0</v>
      </c>
      <c r="K41" s="24"/>
      <c r="L41" s="24"/>
      <c r="M41" s="24">
        <f t="shared" ref="M41:M43" si="55">K41*L41</f>
        <v>0</v>
      </c>
      <c r="N41" s="25"/>
      <c r="O41" s="26"/>
      <c r="P41" s="81"/>
      <c r="Q41" s="24"/>
      <c r="R41" s="24"/>
      <c r="S41" s="24">
        <f t="shared" si="13"/>
        <v>0</v>
      </c>
      <c r="T41" s="24"/>
      <c r="U41" s="24"/>
      <c r="V41" s="24">
        <f t="shared" si="14"/>
        <v>0</v>
      </c>
      <c r="W41" s="78">
        <f t="shared" si="0"/>
        <v>0</v>
      </c>
      <c r="X41" s="78">
        <f t="shared" si="1"/>
        <v>0</v>
      </c>
      <c r="Y41" s="78">
        <f t="shared" si="2"/>
        <v>0</v>
      </c>
      <c r="Z41" s="79" t="e">
        <f t="shared" si="3"/>
        <v>#DIV/0!</v>
      </c>
      <c r="AA41" s="23"/>
    </row>
    <row r="42" spans="1:27" ht="25" x14ac:dyDescent="0.3">
      <c r="A42" s="122" t="s">
        <v>17</v>
      </c>
      <c r="B42" s="123" t="s">
        <v>55</v>
      </c>
      <c r="C42" s="156" t="s">
        <v>53</v>
      </c>
      <c r="D42" s="125" t="s">
        <v>54</v>
      </c>
      <c r="E42" s="244"/>
      <c r="F42" s="244"/>
      <c r="G42" s="244">
        <f t="shared" si="53"/>
        <v>0</v>
      </c>
      <c r="H42" s="24"/>
      <c r="I42" s="24"/>
      <c r="J42" s="24">
        <f t="shared" si="54"/>
        <v>0</v>
      </c>
      <c r="K42" s="24"/>
      <c r="L42" s="24"/>
      <c r="M42" s="24">
        <f t="shared" si="55"/>
        <v>0</v>
      </c>
      <c r="N42" s="25"/>
      <c r="O42" s="26"/>
      <c r="P42" s="81"/>
      <c r="Q42" s="24"/>
      <c r="R42" s="24"/>
      <c r="S42" s="24">
        <f t="shared" si="13"/>
        <v>0</v>
      </c>
      <c r="T42" s="24"/>
      <c r="U42" s="24"/>
      <c r="V42" s="24">
        <f t="shared" si="14"/>
        <v>0</v>
      </c>
      <c r="W42" s="78">
        <f t="shared" si="0"/>
        <v>0</v>
      </c>
      <c r="X42" s="78">
        <f t="shared" si="1"/>
        <v>0</v>
      </c>
      <c r="Y42" s="78">
        <f t="shared" si="2"/>
        <v>0</v>
      </c>
      <c r="Z42" s="79" t="e">
        <f t="shared" si="3"/>
        <v>#DIV/0!</v>
      </c>
      <c r="AA42" s="23"/>
    </row>
    <row r="43" spans="1:27" ht="25.5" thickBot="1" x14ac:dyDescent="0.35">
      <c r="A43" s="136" t="s">
        <v>17</v>
      </c>
      <c r="B43" s="137" t="s">
        <v>56</v>
      </c>
      <c r="C43" s="138" t="s">
        <v>53</v>
      </c>
      <c r="D43" s="155" t="s">
        <v>54</v>
      </c>
      <c r="E43" s="244"/>
      <c r="F43" s="244"/>
      <c r="G43" s="244">
        <f t="shared" si="53"/>
        <v>0</v>
      </c>
      <c r="H43" s="24"/>
      <c r="I43" s="24"/>
      <c r="J43" s="24">
        <f t="shared" si="54"/>
        <v>0</v>
      </c>
      <c r="K43" s="24"/>
      <c r="L43" s="24"/>
      <c r="M43" s="24">
        <f t="shared" si="55"/>
        <v>0</v>
      </c>
      <c r="N43" s="25"/>
      <c r="O43" s="26"/>
      <c r="P43" s="81"/>
      <c r="Q43" s="24"/>
      <c r="R43" s="24"/>
      <c r="S43" s="24">
        <f t="shared" si="13"/>
        <v>0</v>
      </c>
      <c r="T43" s="24"/>
      <c r="U43" s="24"/>
      <c r="V43" s="24">
        <f t="shared" si="14"/>
        <v>0</v>
      </c>
      <c r="W43" s="78">
        <f t="shared" si="0"/>
        <v>0</v>
      </c>
      <c r="X43" s="78">
        <f t="shared" si="1"/>
        <v>0</v>
      </c>
      <c r="Y43" s="78">
        <f t="shared" si="2"/>
        <v>0</v>
      </c>
      <c r="Z43" s="79" t="e">
        <f t="shared" si="3"/>
        <v>#DIV/0!</v>
      </c>
      <c r="AA43" s="23"/>
    </row>
    <row r="44" spans="1:27" x14ac:dyDescent="0.3">
      <c r="A44" s="118" t="s">
        <v>14</v>
      </c>
      <c r="B44" s="154" t="s">
        <v>57</v>
      </c>
      <c r="C44" s="135" t="s">
        <v>58</v>
      </c>
      <c r="D44" s="133"/>
      <c r="E44" s="243">
        <f>SUM(E45:E47)</f>
        <v>0</v>
      </c>
      <c r="F44" s="243"/>
      <c r="G44" s="243">
        <f t="shared" ref="G44" si="56">SUM(G45:G47)</f>
        <v>0</v>
      </c>
      <c r="H44" s="102">
        <f>SUM(H45:H47)</f>
        <v>0</v>
      </c>
      <c r="I44" s="102"/>
      <c r="J44" s="113">
        <f t="shared" ref="J44" si="57">SUM(J45:J47)</f>
        <v>0</v>
      </c>
      <c r="K44" s="113">
        <f t="shared" ref="K44" si="58">SUM(K45:K47)</f>
        <v>0</v>
      </c>
      <c r="L44" s="113"/>
      <c r="M44" s="113">
        <f>SUM(M45:M47)</f>
        <v>0</v>
      </c>
      <c r="N44" s="114"/>
      <c r="O44" s="109"/>
      <c r="P44" s="115"/>
      <c r="Q44" s="217"/>
      <c r="R44" s="217"/>
      <c r="S44" s="217">
        <f t="shared" si="13"/>
        <v>0</v>
      </c>
      <c r="T44" s="217"/>
      <c r="U44" s="217"/>
      <c r="V44" s="217">
        <f t="shared" si="14"/>
        <v>0</v>
      </c>
      <c r="W44" s="83">
        <f t="shared" si="0"/>
        <v>0</v>
      </c>
      <c r="X44" s="83">
        <f t="shared" si="1"/>
        <v>0</v>
      </c>
      <c r="Y44" s="83">
        <f t="shared" si="2"/>
        <v>0</v>
      </c>
      <c r="Z44" s="111" t="e">
        <f t="shared" si="3"/>
        <v>#DIV/0!</v>
      </c>
      <c r="AA44" s="23"/>
    </row>
    <row r="45" spans="1:27" ht="25" x14ac:dyDescent="0.3">
      <c r="A45" s="122" t="s">
        <v>17</v>
      </c>
      <c r="B45" s="123" t="s">
        <v>59</v>
      </c>
      <c r="C45" s="124" t="s">
        <v>60</v>
      </c>
      <c r="D45" s="125" t="s">
        <v>54</v>
      </c>
      <c r="E45" s="244"/>
      <c r="F45" s="244"/>
      <c r="G45" s="244">
        <f t="shared" ref="G45:G47" si="59">E45*F45</f>
        <v>0</v>
      </c>
      <c r="H45" s="24"/>
      <c r="I45" s="24"/>
      <c r="J45" s="24">
        <f t="shared" ref="J45:J47" si="60">H45*I45</f>
        <v>0</v>
      </c>
      <c r="K45" s="24"/>
      <c r="L45" s="24"/>
      <c r="M45" s="24">
        <f t="shared" ref="M45:M47" si="61">K45*L45</f>
        <v>0</v>
      </c>
      <c r="N45" s="25"/>
      <c r="O45" s="26"/>
      <c r="P45" s="81"/>
      <c r="Q45" s="24"/>
      <c r="R45" s="24"/>
      <c r="S45" s="24">
        <f t="shared" si="13"/>
        <v>0</v>
      </c>
      <c r="T45" s="24"/>
      <c r="U45" s="24"/>
      <c r="V45" s="24">
        <f t="shared" si="14"/>
        <v>0</v>
      </c>
      <c r="W45" s="78">
        <f t="shared" si="0"/>
        <v>0</v>
      </c>
      <c r="X45" s="78">
        <f t="shared" si="1"/>
        <v>0</v>
      </c>
      <c r="Y45" s="78">
        <f t="shared" si="2"/>
        <v>0</v>
      </c>
      <c r="Z45" s="79" t="e">
        <f t="shared" si="3"/>
        <v>#DIV/0!</v>
      </c>
      <c r="AA45" s="23"/>
    </row>
    <row r="46" spans="1:27" ht="25" x14ac:dyDescent="0.3">
      <c r="A46" s="122" t="s">
        <v>17</v>
      </c>
      <c r="B46" s="123" t="s">
        <v>61</v>
      </c>
      <c r="C46" s="124" t="s">
        <v>62</v>
      </c>
      <c r="D46" s="125" t="s">
        <v>54</v>
      </c>
      <c r="E46" s="244"/>
      <c r="F46" s="244"/>
      <c r="G46" s="244">
        <f t="shared" si="59"/>
        <v>0</v>
      </c>
      <c r="H46" s="24"/>
      <c r="I46" s="24"/>
      <c r="J46" s="24">
        <f t="shared" si="60"/>
        <v>0</v>
      </c>
      <c r="K46" s="24"/>
      <c r="L46" s="24"/>
      <c r="M46" s="24">
        <f t="shared" si="61"/>
        <v>0</v>
      </c>
      <c r="N46" s="25"/>
      <c r="O46" s="26"/>
      <c r="P46" s="81"/>
      <c r="Q46" s="24"/>
      <c r="R46" s="24"/>
      <c r="S46" s="24">
        <f t="shared" si="13"/>
        <v>0</v>
      </c>
      <c r="T46" s="24"/>
      <c r="U46" s="24"/>
      <c r="V46" s="24">
        <f t="shared" si="14"/>
        <v>0</v>
      </c>
      <c r="W46" s="78">
        <f t="shared" si="0"/>
        <v>0</v>
      </c>
      <c r="X46" s="78">
        <f t="shared" si="1"/>
        <v>0</v>
      </c>
      <c r="Y46" s="78">
        <f t="shared" si="2"/>
        <v>0</v>
      </c>
      <c r="Z46" s="79" t="e">
        <f t="shared" si="3"/>
        <v>#DIV/0!</v>
      </c>
      <c r="AA46" s="23"/>
    </row>
    <row r="47" spans="1:27" ht="25.5" thickBot="1" x14ac:dyDescent="0.35">
      <c r="A47" s="127" t="s">
        <v>17</v>
      </c>
      <c r="B47" s="128" t="s">
        <v>63</v>
      </c>
      <c r="C47" s="134" t="s">
        <v>60</v>
      </c>
      <c r="D47" s="129" t="s">
        <v>54</v>
      </c>
      <c r="E47" s="244"/>
      <c r="F47" s="244"/>
      <c r="G47" s="244">
        <f t="shared" si="59"/>
        <v>0</v>
      </c>
      <c r="H47" s="24"/>
      <c r="I47" s="24"/>
      <c r="J47" s="24">
        <f t="shared" si="60"/>
        <v>0</v>
      </c>
      <c r="K47" s="24"/>
      <c r="L47" s="24"/>
      <c r="M47" s="24">
        <f t="shared" si="61"/>
        <v>0</v>
      </c>
      <c r="N47" s="25"/>
      <c r="O47" s="26"/>
      <c r="P47" s="81"/>
      <c r="Q47" s="24"/>
      <c r="R47" s="24"/>
      <c r="S47" s="24">
        <f t="shared" si="13"/>
        <v>0</v>
      </c>
      <c r="T47" s="24"/>
      <c r="U47" s="24"/>
      <c r="V47" s="24">
        <f t="shared" si="14"/>
        <v>0</v>
      </c>
      <c r="W47" s="78">
        <f t="shared" si="0"/>
        <v>0</v>
      </c>
      <c r="X47" s="78">
        <f t="shared" si="1"/>
        <v>0</v>
      </c>
      <c r="Y47" s="78">
        <f t="shared" si="2"/>
        <v>0</v>
      </c>
      <c r="Z47" s="79" t="e">
        <f t="shared" si="3"/>
        <v>#DIV/0!</v>
      </c>
      <c r="AA47" s="23"/>
    </row>
    <row r="48" spans="1:27" ht="14.5" thickBot="1" x14ac:dyDescent="0.35">
      <c r="A48" s="143" t="s">
        <v>281</v>
      </c>
      <c r="B48" s="144"/>
      <c r="C48" s="145"/>
      <c r="D48" s="224"/>
      <c r="E48" s="247">
        <f>E44+E40+E36</f>
        <v>0</v>
      </c>
      <c r="F48" s="247"/>
      <c r="G48" s="247">
        <f t="shared" ref="G48:Y48" si="62">G44+G40+G36</f>
        <v>0</v>
      </c>
      <c r="H48" s="247">
        <f t="shared" si="62"/>
        <v>0</v>
      </c>
      <c r="I48" s="247">
        <f t="shared" si="62"/>
        <v>0</v>
      </c>
      <c r="J48" s="247">
        <f t="shared" si="62"/>
        <v>0</v>
      </c>
      <c r="K48" s="247">
        <f t="shared" si="62"/>
        <v>0</v>
      </c>
      <c r="L48" s="247">
        <f t="shared" si="62"/>
        <v>0</v>
      </c>
      <c r="M48" s="247">
        <f t="shared" si="62"/>
        <v>0</v>
      </c>
      <c r="N48" s="247">
        <f t="shared" si="62"/>
        <v>0</v>
      </c>
      <c r="O48" s="247">
        <f t="shared" si="62"/>
        <v>0</v>
      </c>
      <c r="P48" s="247">
        <f t="shared" si="62"/>
        <v>0</v>
      </c>
      <c r="Q48" s="247">
        <f t="shared" si="62"/>
        <v>0</v>
      </c>
      <c r="R48" s="247">
        <f t="shared" si="62"/>
        <v>0</v>
      </c>
      <c r="S48" s="247">
        <f t="shared" si="62"/>
        <v>0</v>
      </c>
      <c r="T48" s="247">
        <f t="shared" si="62"/>
        <v>0</v>
      </c>
      <c r="U48" s="247">
        <f t="shared" si="62"/>
        <v>0</v>
      </c>
      <c r="V48" s="247">
        <f t="shared" si="62"/>
        <v>0</v>
      </c>
      <c r="W48" s="247">
        <f>W44+W40+W36</f>
        <v>0</v>
      </c>
      <c r="X48" s="247">
        <f t="shared" si="62"/>
        <v>0</v>
      </c>
      <c r="Y48" s="247">
        <f t="shared" si="62"/>
        <v>0</v>
      </c>
      <c r="Z48" s="111" t="e">
        <f t="shared" si="3"/>
        <v>#DIV/0!</v>
      </c>
      <c r="AA48" s="23"/>
    </row>
    <row r="49" spans="1:27" ht="14.5" thickBot="1" x14ac:dyDescent="0.35">
      <c r="A49" s="150" t="s">
        <v>13</v>
      </c>
      <c r="B49" s="151">
        <v>3</v>
      </c>
      <c r="C49" s="152" t="s">
        <v>64</v>
      </c>
      <c r="D49" s="153"/>
      <c r="E49" s="248"/>
      <c r="F49" s="248"/>
      <c r="G49" s="248"/>
      <c r="H49" s="24"/>
      <c r="I49" s="24"/>
      <c r="J49" s="24">
        <f t="shared" ref="J49" si="63">H49*I49</f>
        <v>0</v>
      </c>
      <c r="K49" s="24"/>
      <c r="L49" s="24"/>
      <c r="M49" s="24">
        <f t="shared" ref="M49" si="64">K49*L49</f>
        <v>0</v>
      </c>
      <c r="N49" s="25"/>
      <c r="O49" s="26"/>
      <c r="P49" s="82"/>
      <c r="Q49" s="24"/>
      <c r="R49" s="24"/>
      <c r="S49" s="24">
        <f t="shared" si="13"/>
        <v>0</v>
      </c>
      <c r="T49" s="24"/>
      <c r="U49" s="24"/>
      <c r="V49" s="24">
        <f t="shared" si="14"/>
        <v>0</v>
      </c>
      <c r="W49" s="78">
        <f t="shared" si="0"/>
        <v>0</v>
      </c>
      <c r="X49" s="78">
        <f t="shared" si="1"/>
        <v>0</v>
      </c>
      <c r="Y49" s="78">
        <f t="shared" si="2"/>
        <v>0</v>
      </c>
      <c r="Z49" s="79" t="e">
        <f t="shared" si="3"/>
        <v>#DIV/0!</v>
      </c>
      <c r="AA49" s="23"/>
    </row>
    <row r="50" spans="1:27" ht="52" x14ac:dyDescent="0.3">
      <c r="A50" s="118" t="s">
        <v>14</v>
      </c>
      <c r="B50" s="154" t="s">
        <v>65</v>
      </c>
      <c r="C50" s="120" t="s">
        <v>282</v>
      </c>
      <c r="D50" s="121"/>
      <c r="E50" s="243">
        <f>SUM(E51:E53)</f>
        <v>0</v>
      </c>
      <c r="F50" s="243"/>
      <c r="G50" s="243">
        <f t="shared" ref="G50:V50" si="65">SUM(G51:G53)</f>
        <v>0</v>
      </c>
      <c r="H50" s="243">
        <f t="shared" si="65"/>
        <v>0</v>
      </c>
      <c r="I50" s="243">
        <f t="shared" si="65"/>
        <v>0</v>
      </c>
      <c r="J50" s="243">
        <f t="shared" si="65"/>
        <v>0</v>
      </c>
      <c r="K50" s="243">
        <f t="shared" si="65"/>
        <v>0</v>
      </c>
      <c r="L50" s="243">
        <f t="shared" si="65"/>
        <v>0</v>
      </c>
      <c r="M50" s="243">
        <f t="shared" si="65"/>
        <v>0</v>
      </c>
      <c r="N50" s="243">
        <f t="shared" si="65"/>
        <v>0</v>
      </c>
      <c r="O50" s="243">
        <f t="shared" si="65"/>
        <v>0</v>
      </c>
      <c r="P50" s="243">
        <f t="shared" si="65"/>
        <v>0</v>
      </c>
      <c r="Q50" s="243">
        <f t="shared" si="65"/>
        <v>0</v>
      </c>
      <c r="R50" s="243">
        <f t="shared" si="65"/>
        <v>0</v>
      </c>
      <c r="S50" s="243">
        <f t="shared" si="65"/>
        <v>0</v>
      </c>
      <c r="T50" s="243">
        <f t="shared" si="65"/>
        <v>0</v>
      </c>
      <c r="U50" s="243">
        <f t="shared" si="65"/>
        <v>0</v>
      </c>
      <c r="V50" s="243">
        <f t="shared" si="65"/>
        <v>0</v>
      </c>
      <c r="W50" s="83">
        <f t="shared" si="0"/>
        <v>0</v>
      </c>
      <c r="X50" s="83">
        <f t="shared" si="1"/>
        <v>0</v>
      </c>
      <c r="Y50" s="83">
        <f t="shared" si="2"/>
        <v>0</v>
      </c>
      <c r="Z50" s="79" t="e">
        <f t="shared" si="3"/>
        <v>#DIV/0!</v>
      </c>
      <c r="AA50" s="23"/>
    </row>
    <row r="51" spans="1:27" ht="25" x14ac:dyDescent="0.3">
      <c r="A51" s="122" t="s">
        <v>17</v>
      </c>
      <c r="B51" s="123" t="s">
        <v>66</v>
      </c>
      <c r="C51" s="156" t="s">
        <v>67</v>
      </c>
      <c r="D51" s="125" t="s">
        <v>47</v>
      </c>
      <c r="E51" s="249"/>
      <c r="F51" s="249"/>
      <c r="G51" s="249">
        <f t="shared" ref="G51:G53" si="66">E51*F51</f>
        <v>0</v>
      </c>
      <c r="H51" s="89"/>
      <c r="I51" s="89"/>
      <c r="J51" s="89"/>
      <c r="K51" s="89"/>
      <c r="L51" s="89"/>
      <c r="M51" s="89"/>
      <c r="N51" s="87"/>
      <c r="O51" s="88"/>
      <c r="P51" s="86"/>
      <c r="Q51" s="89"/>
      <c r="R51" s="89"/>
      <c r="S51" s="89">
        <f t="shared" si="13"/>
        <v>0</v>
      </c>
      <c r="T51" s="89"/>
      <c r="U51" s="89"/>
      <c r="V51" s="89">
        <f t="shared" si="14"/>
        <v>0</v>
      </c>
      <c r="W51" s="209">
        <f t="shared" si="0"/>
        <v>0</v>
      </c>
      <c r="X51" s="209">
        <f t="shared" si="1"/>
        <v>0</v>
      </c>
      <c r="Y51" s="209">
        <f t="shared" si="2"/>
        <v>0</v>
      </c>
      <c r="Z51" s="79" t="e">
        <f t="shared" si="3"/>
        <v>#DIV/0!</v>
      </c>
      <c r="AA51" s="23"/>
    </row>
    <row r="52" spans="1:27" ht="25" x14ac:dyDescent="0.3">
      <c r="A52" s="122" t="s">
        <v>17</v>
      </c>
      <c r="B52" s="123" t="s">
        <v>68</v>
      </c>
      <c r="C52" s="156" t="s">
        <v>69</v>
      </c>
      <c r="D52" s="125" t="s">
        <v>47</v>
      </c>
      <c r="E52" s="249"/>
      <c r="F52" s="249"/>
      <c r="G52" s="249">
        <f t="shared" si="66"/>
        <v>0</v>
      </c>
      <c r="H52" s="89"/>
      <c r="I52" s="89"/>
      <c r="J52" s="89"/>
      <c r="K52" s="207"/>
      <c r="L52" s="207"/>
      <c r="M52" s="207"/>
      <c r="N52" s="216"/>
      <c r="O52" s="214"/>
      <c r="P52" s="84"/>
      <c r="Q52" s="89"/>
      <c r="R52" s="89"/>
      <c r="S52" s="89">
        <f t="shared" si="13"/>
        <v>0</v>
      </c>
      <c r="T52" s="89"/>
      <c r="U52" s="89"/>
      <c r="V52" s="89">
        <f t="shared" si="14"/>
        <v>0</v>
      </c>
      <c r="W52" s="209">
        <f t="shared" si="0"/>
        <v>0</v>
      </c>
      <c r="X52" s="209">
        <f t="shared" si="1"/>
        <v>0</v>
      </c>
      <c r="Y52" s="209">
        <f t="shared" si="2"/>
        <v>0</v>
      </c>
      <c r="Z52" s="79" t="e">
        <f t="shared" si="3"/>
        <v>#DIV/0!</v>
      </c>
      <c r="AA52" s="23"/>
    </row>
    <row r="53" spans="1:27" ht="25.5" thickBot="1" x14ac:dyDescent="0.35">
      <c r="A53" s="127" t="s">
        <v>17</v>
      </c>
      <c r="B53" s="128" t="s">
        <v>70</v>
      </c>
      <c r="C53" s="157" t="s">
        <v>71</v>
      </c>
      <c r="D53" s="129" t="s">
        <v>47</v>
      </c>
      <c r="E53" s="249"/>
      <c r="F53" s="249"/>
      <c r="G53" s="249">
        <f t="shared" si="66"/>
        <v>0</v>
      </c>
      <c r="H53" s="89"/>
      <c r="I53" s="89"/>
      <c r="J53" s="89"/>
      <c r="K53" s="208"/>
      <c r="L53" s="208"/>
      <c r="M53" s="208"/>
      <c r="N53" s="216"/>
      <c r="O53" s="84"/>
      <c r="P53" s="84"/>
      <c r="Q53" s="89"/>
      <c r="R53" s="89"/>
      <c r="S53" s="89">
        <f t="shared" si="13"/>
        <v>0</v>
      </c>
      <c r="T53" s="89"/>
      <c r="U53" s="89"/>
      <c r="V53" s="89">
        <f t="shared" si="14"/>
        <v>0</v>
      </c>
      <c r="W53" s="209">
        <f t="shared" si="0"/>
        <v>0</v>
      </c>
      <c r="X53" s="209">
        <f t="shared" si="1"/>
        <v>0</v>
      </c>
      <c r="Y53" s="209">
        <f t="shared" si="2"/>
        <v>0</v>
      </c>
      <c r="Z53" s="111" t="e">
        <f t="shared" si="3"/>
        <v>#DIV/0!</v>
      </c>
      <c r="AA53" s="23"/>
    </row>
    <row r="54" spans="1:27" ht="37.5" customHeight="1" x14ac:dyDescent="0.3">
      <c r="A54" s="118" t="s">
        <v>14</v>
      </c>
      <c r="B54" s="154" t="s">
        <v>72</v>
      </c>
      <c r="C54" s="132" t="s">
        <v>283</v>
      </c>
      <c r="D54" s="133"/>
      <c r="E54" s="243"/>
      <c r="F54" s="243"/>
      <c r="G54" s="243"/>
      <c r="H54" s="102">
        <f>SUM(H55:H57)</f>
        <v>0</v>
      </c>
      <c r="I54" s="102">
        <f t="shared" ref="I54:J54" si="67">SUM(I55:I57)</f>
        <v>0</v>
      </c>
      <c r="J54" s="102">
        <f t="shared" si="67"/>
        <v>0</v>
      </c>
      <c r="K54" s="102">
        <f t="shared" ref="K54" si="68">SUM(K55:K57)</f>
        <v>0</v>
      </c>
      <c r="L54" s="102">
        <f t="shared" ref="L54" si="69">SUM(L55:L57)</f>
        <v>0</v>
      </c>
      <c r="M54" s="102">
        <f t="shared" ref="M54" si="70">SUM(M55:M57)</f>
        <v>0</v>
      </c>
      <c r="N54" s="102">
        <f t="shared" ref="N54" si="71">SUM(N55:N57)</f>
        <v>0</v>
      </c>
      <c r="O54" s="102">
        <f t="shared" ref="O54" si="72">SUM(O55:O57)</f>
        <v>0</v>
      </c>
      <c r="P54" s="102">
        <f t="shared" ref="P54" si="73">SUM(P55:P57)</f>
        <v>0</v>
      </c>
      <c r="Q54" s="102">
        <f t="shared" ref="Q54" si="74">SUM(Q55:Q57)</f>
        <v>0</v>
      </c>
      <c r="R54" s="102">
        <f t="shared" ref="R54" si="75">SUM(R55:R57)</f>
        <v>0</v>
      </c>
      <c r="S54" s="102">
        <f t="shared" ref="S54" si="76">SUM(S55:S57)</f>
        <v>0</v>
      </c>
      <c r="T54" s="102">
        <f t="shared" ref="T54" si="77">SUM(T55:T57)</f>
        <v>0</v>
      </c>
      <c r="U54" s="102">
        <f t="shared" ref="U54" si="78">SUM(U55:U57)</f>
        <v>0</v>
      </c>
      <c r="V54" s="102">
        <f t="shared" ref="V54" si="79">SUM(V55:V57)</f>
        <v>0</v>
      </c>
      <c r="W54" s="83">
        <f t="shared" si="0"/>
        <v>0</v>
      </c>
      <c r="X54" s="83">
        <f t="shared" si="1"/>
        <v>0</v>
      </c>
      <c r="Y54" s="83">
        <f t="shared" si="2"/>
        <v>0</v>
      </c>
      <c r="Z54" s="111" t="e">
        <f t="shared" si="3"/>
        <v>#DIV/0!</v>
      </c>
      <c r="AA54" s="23"/>
    </row>
    <row r="55" spans="1:27" ht="37.5" x14ac:dyDescent="0.3">
      <c r="A55" s="122" t="s">
        <v>17</v>
      </c>
      <c r="B55" s="123" t="s">
        <v>73</v>
      </c>
      <c r="C55" s="156" t="s">
        <v>284</v>
      </c>
      <c r="D55" s="125" t="s">
        <v>74</v>
      </c>
      <c r="E55" s="417" t="s">
        <v>75</v>
      </c>
      <c r="F55" s="418"/>
      <c r="G55" s="418"/>
      <c r="H55" s="24"/>
      <c r="I55" s="24"/>
      <c r="J55" s="24">
        <f t="shared" ref="J55:J56" si="80">H55*I55</f>
        <v>0</v>
      </c>
      <c r="K55" s="24"/>
      <c r="L55" s="24"/>
      <c r="M55" s="24"/>
      <c r="N55" s="25"/>
      <c r="O55" s="26"/>
      <c r="P55" s="81"/>
      <c r="Q55" s="24"/>
      <c r="R55" s="24"/>
      <c r="S55" s="24">
        <f t="shared" si="13"/>
        <v>0</v>
      </c>
      <c r="T55" s="24"/>
      <c r="U55" s="24"/>
      <c r="V55" s="24">
        <f t="shared" si="14"/>
        <v>0</v>
      </c>
      <c r="W55" s="78">
        <f t="shared" si="0"/>
        <v>0</v>
      </c>
      <c r="X55" s="78">
        <f t="shared" si="1"/>
        <v>0</v>
      </c>
      <c r="Y55" s="78">
        <f t="shared" si="2"/>
        <v>0</v>
      </c>
      <c r="Z55" s="79" t="e">
        <f t="shared" si="3"/>
        <v>#DIV/0!</v>
      </c>
      <c r="AA55" s="23"/>
    </row>
    <row r="56" spans="1:27" ht="25.5" thickBot="1" x14ac:dyDescent="0.35">
      <c r="A56" s="127" t="s">
        <v>17</v>
      </c>
      <c r="B56" s="128" t="s">
        <v>76</v>
      </c>
      <c r="C56" s="157" t="s">
        <v>285</v>
      </c>
      <c r="D56" s="129" t="s">
        <v>74</v>
      </c>
      <c r="E56" s="418"/>
      <c r="F56" s="418"/>
      <c r="G56" s="418"/>
      <c r="H56" s="24"/>
      <c r="I56" s="24"/>
      <c r="J56" s="24">
        <f t="shared" si="80"/>
        <v>0</v>
      </c>
      <c r="K56" s="24"/>
      <c r="L56" s="24"/>
      <c r="M56" s="24"/>
      <c r="N56" s="25"/>
      <c r="O56" s="26"/>
      <c r="P56" s="81"/>
      <c r="Q56" s="24"/>
      <c r="R56" s="24"/>
      <c r="S56" s="24">
        <f t="shared" si="13"/>
        <v>0</v>
      </c>
      <c r="T56" s="24"/>
      <c r="U56" s="24"/>
      <c r="V56" s="24">
        <f t="shared" si="14"/>
        <v>0</v>
      </c>
      <c r="W56" s="78">
        <f t="shared" si="0"/>
        <v>0</v>
      </c>
      <c r="X56" s="78">
        <f t="shared" si="1"/>
        <v>0</v>
      </c>
      <c r="Y56" s="78">
        <f t="shared" si="2"/>
        <v>0</v>
      </c>
      <c r="Z56" s="79" t="e">
        <f t="shared" si="3"/>
        <v>#DIV/0!</v>
      </c>
      <c r="AA56" s="23"/>
    </row>
    <row r="57" spans="1:27" ht="14.5" thickBot="1" x14ac:dyDescent="0.35">
      <c r="A57" s="143" t="s">
        <v>286</v>
      </c>
      <c r="B57" s="144"/>
      <c r="C57" s="145"/>
      <c r="D57" s="224"/>
      <c r="E57" s="247">
        <f>E50</f>
        <v>0</v>
      </c>
      <c r="F57" s="247"/>
      <c r="G57" s="247">
        <f>G50</f>
        <v>0</v>
      </c>
      <c r="H57" s="247">
        <f t="shared" ref="H57:Y57" si="81">H50</f>
        <v>0</v>
      </c>
      <c r="I57" s="247">
        <f t="shared" si="81"/>
        <v>0</v>
      </c>
      <c r="J57" s="247">
        <f t="shared" si="81"/>
        <v>0</v>
      </c>
      <c r="K57" s="247">
        <f t="shared" si="81"/>
        <v>0</v>
      </c>
      <c r="L57" s="247">
        <f t="shared" si="81"/>
        <v>0</v>
      </c>
      <c r="M57" s="247">
        <f t="shared" si="81"/>
        <v>0</v>
      </c>
      <c r="N57" s="247">
        <f t="shared" si="81"/>
        <v>0</v>
      </c>
      <c r="O57" s="247">
        <f t="shared" si="81"/>
        <v>0</v>
      </c>
      <c r="P57" s="247">
        <f t="shared" si="81"/>
        <v>0</v>
      </c>
      <c r="Q57" s="247">
        <f t="shared" si="81"/>
        <v>0</v>
      </c>
      <c r="R57" s="247">
        <f t="shared" si="81"/>
        <v>0</v>
      </c>
      <c r="S57" s="247">
        <f t="shared" si="81"/>
        <v>0</v>
      </c>
      <c r="T57" s="247">
        <f t="shared" si="81"/>
        <v>0</v>
      </c>
      <c r="U57" s="247">
        <f t="shared" si="81"/>
        <v>0</v>
      </c>
      <c r="V57" s="247">
        <f t="shared" si="81"/>
        <v>0</v>
      </c>
      <c r="W57" s="247">
        <f t="shared" si="81"/>
        <v>0</v>
      </c>
      <c r="X57" s="247">
        <f t="shared" si="81"/>
        <v>0</v>
      </c>
      <c r="Y57" s="247">
        <f t="shared" si="81"/>
        <v>0</v>
      </c>
      <c r="Z57" s="79" t="e">
        <f t="shared" si="3"/>
        <v>#DIV/0!</v>
      </c>
      <c r="AA57" s="23"/>
    </row>
    <row r="58" spans="1:27" ht="37.5" customHeight="1" thickBot="1" x14ac:dyDescent="0.35">
      <c r="A58" s="150" t="s">
        <v>13</v>
      </c>
      <c r="B58" s="151">
        <v>4</v>
      </c>
      <c r="C58" s="152" t="s">
        <v>77</v>
      </c>
      <c r="D58" s="153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50"/>
      <c r="AA58" s="23"/>
    </row>
    <row r="59" spans="1:27" x14ac:dyDescent="0.3">
      <c r="A59" s="118" t="s">
        <v>14</v>
      </c>
      <c r="B59" s="154" t="s">
        <v>78</v>
      </c>
      <c r="C59" s="158" t="s">
        <v>79</v>
      </c>
      <c r="D59" s="121"/>
      <c r="E59" s="243">
        <f>SUM(E60:E62)</f>
        <v>0</v>
      </c>
      <c r="F59" s="243"/>
      <c r="G59" s="243">
        <f t="shared" ref="G59:V59" si="82">SUM(G60:G62)</f>
        <v>0</v>
      </c>
      <c r="H59" s="243">
        <f t="shared" si="82"/>
        <v>0</v>
      </c>
      <c r="I59" s="243">
        <f t="shared" si="82"/>
        <v>0</v>
      </c>
      <c r="J59" s="243">
        <f t="shared" si="82"/>
        <v>0</v>
      </c>
      <c r="K59" s="243">
        <f t="shared" si="82"/>
        <v>0</v>
      </c>
      <c r="L59" s="243">
        <f t="shared" si="82"/>
        <v>0</v>
      </c>
      <c r="M59" s="243">
        <f t="shared" si="82"/>
        <v>0</v>
      </c>
      <c r="N59" s="243">
        <f t="shared" si="82"/>
        <v>0</v>
      </c>
      <c r="O59" s="243">
        <f t="shared" si="82"/>
        <v>0</v>
      </c>
      <c r="P59" s="243">
        <f t="shared" si="82"/>
        <v>0</v>
      </c>
      <c r="Q59" s="243">
        <f t="shared" si="82"/>
        <v>0</v>
      </c>
      <c r="R59" s="243">
        <f t="shared" si="82"/>
        <v>0</v>
      </c>
      <c r="S59" s="243">
        <f t="shared" si="82"/>
        <v>0</v>
      </c>
      <c r="T59" s="243">
        <f t="shared" si="82"/>
        <v>0</v>
      </c>
      <c r="U59" s="243">
        <f t="shared" si="82"/>
        <v>0</v>
      </c>
      <c r="V59" s="251">
        <f t="shared" si="82"/>
        <v>0</v>
      </c>
      <c r="W59" s="83">
        <f t="shared" si="0"/>
        <v>0</v>
      </c>
      <c r="X59" s="83">
        <f t="shared" si="1"/>
        <v>0</v>
      </c>
      <c r="Y59" s="83">
        <f t="shared" si="2"/>
        <v>0</v>
      </c>
      <c r="Z59" s="219" t="e">
        <f t="shared" si="3"/>
        <v>#DIV/0!</v>
      </c>
      <c r="AA59" s="23"/>
    </row>
    <row r="60" spans="1:27" ht="37.5" x14ac:dyDescent="0.3">
      <c r="A60" s="122" t="s">
        <v>17</v>
      </c>
      <c r="B60" s="123" t="s">
        <v>80</v>
      </c>
      <c r="C60" s="156" t="s">
        <v>82</v>
      </c>
      <c r="D60" s="159" t="s">
        <v>83</v>
      </c>
      <c r="E60" s="252"/>
      <c r="F60" s="252"/>
      <c r="G60" s="252">
        <f t="shared" ref="G60:G62" si="83">E60*F60</f>
        <v>0</v>
      </c>
      <c r="H60" s="103"/>
      <c r="I60" s="103"/>
      <c r="J60" s="218"/>
      <c r="K60" s="89"/>
      <c r="L60" s="89"/>
      <c r="M60" s="89"/>
      <c r="N60" s="87"/>
      <c r="O60" s="88"/>
      <c r="P60" s="86"/>
      <c r="Q60" s="89"/>
      <c r="R60" s="89"/>
      <c r="S60" s="89">
        <f t="shared" si="13"/>
        <v>0</v>
      </c>
      <c r="T60" s="89"/>
      <c r="U60" s="89"/>
      <c r="V60" s="89">
        <f t="shared" si="14"/>
        <v>0</v>
      </c>
      <c r="W60" s="209">
        <f t="shared" si="0"/>
        <v>0</v>
      </c>
      <c r="X60" s="209">
        <f t="shared" si="1"/>
        <v>0</v>
      </c>
      <c r="Y60" s="209">
        <f t="shared" si="2"/>
        <v>0</v>
      </c>
      <c r="Z60" s="79" t="e">
        <f t="shared" si="3"/>
        <v>#DIV/0!</v>
      </c>
      <c r="AA60" s="23"/>
    </row>
    <row r="61" spans="1:27" ht="37.5" x14ac:dyDescent="0.3">
      <c r="A61" s="122" t="s">
        <v>17</v>
      </c>
      <c r="B61" s="123" t="s">
        <v>81</v>
      </c>
      <c r="C61" s="156" t="s">
        <v>82</v>
      </c>
      <c r="D61" s="159" t="s">
        <v>83</v>
      </c>
      <c r="E61" s="252"/>
      <c r="F61" s="252"/>
      <c r="G61" s="252">
        <f t="shared" si="83"/>
        <v>0</v>
      </c>
      <c r="H61" s="103"/>
      <c r="I61" s="103"/>
      <c r="J61" s="218"/>
      <c r="K61" s="207"/>
      <c r="L61" s="207"/>
      <c r="M61" s="207"/>
      <c r="N61" s="216"/>
      <c r="O61" s="214"/>
      <c r="P61" s="86"/>
      <c r="Q61" s="89"/>
      <c r="R61" s="89"/>
      <c r="S61" s="89">
        <f t="shared" si="13"/>
        <v>0</v>
      </c>
      <c r="T61" s="89"/>
      <c r="U61" s="89"/>
      <c r="V61" s="89">
        <f t="shared" si="14"/>
        <v>0</v>
      </c>
      <c r="W61" s="209">
        <f t="shared" si="0"/>
        <v>0</v>
      </c>
      <c r="X61" s="209">
        <f t="shared" si="1"/>
        <v>0</v>
      </c>
      <c r="Y61" s="209">
        <f t="shared" si="2"/>
        <v>0</v>
      </c>
      <c r="Z61" s="79" t="e">
        <f t="shared" si="3"/>
        <v>#DIV/0!</v>
      </c>
      <c r="AA61" s="23"/>
    </row>
    <row r="62" spans="1:27" ht="38" thickBot="1" x14ac:dyDescent="0.35">
      <c r="A62" s="136" t="s">
        <v>17</v>
      </c>
      <c r="B62" s="128" t="s">
        <v>84</v>
      </c>
      <c r="C62" s="157" t="s">
        <v>82</v>
      </c>
      <c r="D62" s="159" t="s">
        <v>83</v>
      </c>
      <c r="E62" s="252"/>
      <c r="F62" s="252"/>
      <c r="G62" s="252">
        <f t="shared" si="83"/>
        <v>0</v>
      </c>
      <c r="H62" s="103"/>
      <c r="I62" s="103"/>
      <c r="J62" s="218"/>
      <c r="K62" s="208"/>
      <c r="L62" s="208"/>
      <c r="M62" s="208"/>
      <c r="N62" s="216"/>
      <c r="O62" s="84"/>
      <c r="P62" s="84"/>
      <c r="Q62" s="89"/>
      <c r="R62" s="89"/>
      <c r="S62" s="89">
        <f t="shared" si="13"/>
        <v>0</v>
      </c>
      <c r="T62" s="89"/>
      <c r="U62" s="89"/>
      <c r="V62" s="89">
        <f t="shared" si="14"/>
        <v>0</v>
      </c>
      <c r="W62" s="209">
        <f t="shared" si="0"/>
        <v>0</v>
      </c>
      <c r="X62" s="209">
        <f t="shared" si="1"/>
        <v>0</v>
      </c>
      <c r="Y62" s="209">
        <f t="shared" si="2"/>
        <v>0</v>
      </c>
      <c r="Z62" s="111" t="e">
        <f t="shared" si="3"/>
        <v>#DIV/0!</v>
      </c>
      <c r="AA62" s="23"/>
    </row>
    <row r="63" spans="1:27" ht="26" x14ac:dyDescent="0.3">
      <c r="A63" s="118" t="s">
        <v>14</v>
      </c>
      <c r="B63" s="154" t="s">
        <v>85</v>
      </c>
      <c r="C63" s="135" t="s">
        <v>86</v>
      </c>
      <c r="D63" s="133"/>
      <c r="E63" s="243">
        <f>SUM(E64:E75)</f>
        <v>147</v>
      </c>
      <c r="F63" s="243"/>
      <c r="G63" s="243">
        <f t="shared" ref="G63" si="84">SUM(G64:G75)</f>
        <v>43200</v>
      </c>
      <c r="H63" s="102">
        <f>SUM(H64:H75)</f>
        <v>147</v>
      </c>
      <c r="I63" s="102">
        <f t="shared" ref="I63:V63" si="85">SUM(I64:I75)</f>
        <v>3430</v>
      </c>
      <c r="J63" s="102">
        <f t="shared" si="85"/>
        <v>49200</v>
      </c>
      <c r="K63" s="102">
        <f t="shared" si="85"/>
        <v>0</v>
      </c>
      <c r="L63" s="102">
        <f t="shared" si="85"/>
        <v>0</v>
      </c>
      <c r="M63" s="102">
        <f t="shared" si="85"/>
        <v>0</v>
      </c>
      <c r="N63" s="102">
        <f t="shared" si="85"/>
        <v>0</v>
      </c>
      <c r="O63" s="102">
        <f t="shared" si="85"/>
        <v>0</v>
      </c>
      <c r="P63" s="102">
        <f t="shared" si="85"/>
        <v>0</v>
      </c>
      <c r="Q63" s="102">
        <f t="shared" si="85"/>
        <v>0</v>
      </c>
      <c r="R63" s="102">
        <f t="shared" si="85"/>
        <v>0</v>
      </c>
      <c r="S63" s="102">
        <f t="shared" si="85"/>
        <v>0</v>
      </c>
      <c r="T63" s="102">
        <f t="shared" si="85"/>
        <v>0</v>
      </c>
      <c r="U63" s="102">
        <f t="shared" si="85"/>
        <v>0</v>
      </c>
      <c r="V63" s="102">
        <f t="shared" si="85"/>
        <v>0</v>
      </c>
      <c r="W63" s="83">
        <f t="shared" si="0"/>
        <v>43200</v>
      </c>
      <c r="X63" s="83">
        <f t="shared" si="1"/>
        <v>49200</v>
      </c>
      <c r="Y63" s="83">
        <f t="shared" si="2"/>
        <v>-6000</v>
      </c>
      <c r="Z63" s="79">
        <f t="shared" si="3"/>
        <v>-0.1388888888888889</v>
      </c>
      <c r="AA63" s="23"/>
    </row>
    <row r="64" spans="1:27" x14ac:dyDescent="0.3">
      <c r="A64" s="122" t="s">
        <v>17</v>
      </c>
      <c r="B64" s="123" t="s">
        <v>87</v>
      </c>
      <c r="C64" s="160"/>
      <c r="D64" s="161" t="s">
        <v>54</v>
      </c>
      <c r="E64" s="244"/>
      <c r="F64" s="244"/>
      <c r="G64" s="244">
        <f t="shared" ref="G64" si="86">E64*F64</f>
        <v>0</v>
      </c>
      <c r="H64" s="211"/>
      <c r="I64" s="211"/>
      <c r="J64" s="211"/>
      <c r="K64" s="89"/>
      <c r="L64" s="211"/>
      <c r="M64" s="89"/>
      <c r="N64" s="87"/>
      <c r="O64" s="88"/>
      <c r="P64" s="86"/>
      <c r="Q64" s="89"/>
      <c r="R64" s="89"/>
      <c r="S64" s="89"/>
      <c r="T64" s="89"/>
      <c r="U64" s="89"/>
      <c r="V64" s="89"/>
      <c r="W64" s="209">
        <f t="shared" si="0"/>
        <v>0</v>
      </c>
      <c r="X64" s="209">
        <f t="shared" si="1"/>
        <v>0</v>
      </c>
      <c r="Y64" s="209">
        <f t="shared" si="2"/>
        <v>0</v>
      </c>
      <c r="Z64" s="79" t="e">
        <f t="shared" si="3"/>
        <v>#DIV/0!</v>
      </c>
      <c r="AA64" s="23"/>
    </row>
    <row r="65" spans="1:27" ht="25" x14ac:dyDescent="0.3">
      <c r="A65" s="122" t="s">
        <v>17</v>
      </c>
      <c r="B65" s="123" t="s">
        <v>88</v>
      </c>
      <c r="C65" s="160" t="s">
        <v>360</v>
      </c>
      <c r="D65" s="161" t="s">
        <v>361</v>
      </c>
      <c r="E65" s="274">
        <v>15</v>
      </c>
      <c r="F65" s="275">
        <v>300</v>
      </c>
      <c r="G65" s="126">
        <v>4500</v>
      </c>
      <c r="H65" s="274">
        <v>15</v>
      </c>
      <c r="I65" s="275">
        <v>350</v>
      </c>
      <c r="J65" s="126">
        <f>H65*I65</f>
        <v>5250</v>
      </c>
      <c r="K65" s="89"/>
      <c r="L65" s="211"/>
      <c r="M65" s="89"/>
      <c r="N65" s="87"/>
      <c r="O65" s="88"/>
      <c r="P65" s="86"/>
      <c r="Q65" s="89"/>
      <c r="R65" s="89"/>
      <c r="S65" s="89"/>
      <c r="T65" s="89"/>
      <c r="U65" s="89"/>
      <c r="V65" s="89"/>
      <c r="W65" s="209">
        <f t="shared" si="0"/>
        <v>4500</v>
      </c>
      <c r="X65" s="209">
        <f t="shared" si="1"/>
        <v>5250</v>
      </c>
      <c r="Y65" s="209">
        <f t="shared" si="2"/>
        <v>-750</v>
      </c>
      <c r="Z65" s="79">
        <f t="shared" si="3"/>
        <v>-0.16666666666666666</v>
      </c>
      <c r="AA65" s="23"/>
    </row>
    <row r="66" spans="1:27" ht="25" x14ac:dyDescent="0.3">
      <c r="A66" s="122" t="s">
        <v>17</v>
      </c>
      <c r="B66" s="123" t="s">
        <v>89</v>
      </c>
      <c r="C66" s="162" t="s">
        <v>362</v>
      </c>
      <c r="D66" s="161" t="s">
        <v>361</v>
      </c>
      <c r="E66" s="130">
        <v>15</v>
      </c>
      <c r="F66" s="131">
        <v>200</v>
      </c>
      <c r="G66" s="126">
        <v>3000</v>
      </c>
      <c r="H66" s="130">
        <v>15</v>
      </c>
      <c r="I66" s="131">
        <v>250</v>
      </c>
      <c r="J66" s="126">
        <f t="shared" ref="J66:J75" si="87">H66*I66</f>
        <v>3750</v>
      </c>
      <c r="K66" s="89"/>
      <c r="L66" s="211"/>
      <c r="M66" s="89"/>
      <c r="N66" s="87"/>
      <c r="O66" s="88"/>
      <c r="P66" s="86"/>
      <c r="Q66" s="89"/>
      <c r="R66" s="89"/>
      <c r="S66" s="89"/>
      <c r="T66" s="89"/>
      <c r="U66" s="89"/>
      <c r="V66" s="89"/>
      <c r="W66" s="209">
        <f t="shared" si="0"/>
        <v>3000</v>
      </c>
      <c r="X66" s="209">
        <f t="shared" si="1"/>
        <v>3750</v>
      </c>
      <c r="Y66" s="209">
        <f t="shared" si="2"/>
        <v>-750</v>
      </c>
      <c r="Z66" s="79">
        <f t="shared" si="3"/>
        <v>-0.25</v>
      </c>
      <c r="AA66" s="23"/>
    </row>
    <row r="67" spans="1:27" ht="37.5" x14ac:dyDescent="0.3">
      <c r="A67" s="122" t="s">
        <v>17</v>
      </c>
      <c r="B67" s="123" t="s">
        <v>287</v>
      </c>
      <c r="C67" s="162" t="s">
        <v>363</v>
      </c>
      <c r="D67" s="161" t="s">
        <v>361</v>
      </c>
      <c r="E67" s="130">
        <v>15</v>
      </c>
      <c r="F67" s="131">
        <v>300</v>
      </c>
      <c r="G67" s="276">
        <v>4500</v>
      </c>
      <c r="H67" s="130">
        <v>15</v>
      </c>
      <c r="I67" s="131">
        <v>350</v>
      </c>
      <c r="J67" s="126">
        <f t="shared" si="87"/>
        <v>5250</v>
      </c>
      <c r="K67" s="209"/>
      <c r="L67" s="209"/>
      <c r="M67" s="209"/>
      <c r="N67" s="87"/>
      <c r="O67" s="213"/>
      <c r="P67" s="85"/>
      <c r="Q67" s="89"/>
      <c r="R67" s="89"/>
      <c r="S67" s="89"/>
      <c r="T67" s="89"/>
      <c r="U67" s="89"/>
      <c r="V67" s="89"/>
      <c r="W67" s="209">
        <f t="shared" si="0"/>
        <v>4500</v>
      </c>
      <c r="X67" s="209">
        <f t="shared" si="1"/>
        <v>5250</v>
      </c>
      <c r="Y67" s="209">
        <f t="shared" si="2"/>
        <v>-750</v>
      </c>
      <c r="Z67" s="111">
        <f t="shared" si="3"/>
        <v>-0.16666666666666666</v>
      </c>
      <c r="AA67" s="23"/>
    </row>
    <row r="68" spans="1:27" ht="37.5" x14ac:dyDescent="0.3">
      <c r="A68" s="122" t="s">
        <v>17</v>
      </c>
      <c r="B68" s="123" t="s">
        <v>288</v>
      </c>
      <c r="C68" s="162" t="s">
        <v>364</v>
      </c>
      <c r="D68" s="161" t="s">
        <v>361</v>
      </c>
      <c r="E68" s="130">
        <v>6</v>
      </c>
      <c r="F68" s="131">
        <v>100</v>
      </c>
      <c r="G68" s="276">
        <v>600</v>
      </c>
      <c r="H68" s="130">
        <v>6</v>
      </c>
      <c r="I68" s="131">
        <v>120</v>
      </c>
      <c r="J68" s="126">
        <f t="shared" si="87"/>
        <v>720</v>
      </c>
      <c r="K68" s="89"/>
      <c r="L68" s="89"/>
      <c r="M68" s="89"/>
      <c r="N68" s="87"/>
      <c r="O68" s="88"/>
      <c r="P68" s="86"/>
      <c r="Q68" s="89"/>
      <c r="R68" s="89"/>
      <c r="S68" s="89"/>
      <c r="T68" s="89"/>
      <c r="U68" s="89"/>
      <c r="V68" s="89"/>
      <c r="W68" s="209">
        <f t="shared" si="0"/>
        <v>600</v>
      </c>
      <c r="X68" s="209">
        <f t="shared" si="1"/>
        <v>720</v>
      </c>
      <c r="Y68" s="209">
        <f t="shared" si="2"/>
        <v>-120</v>
      </c>
      <c r="Z68" s="79">
        <f t="shared" si="3"/>
        <v>-0.2</v>
      </c>
      <c r="AA68" s="23"/>
    </row>
    <row r="69" spans="1:27" ht="37.5" x14ac:dyDescent="0.3">
      <c r="A69" s="122" t="s">
        <v>17</v>
      </c>
      <c r="B69" s="123" t="s">
        <v>289</v>
      </c>
      <c r="C69" s="162" t="s">
        <v>365</v>
      </c>
      <c r="D69" s="161" t="s">
        <v>361</v>
      </c>
      <c r="E69" s="130">
        <v>6</v>
      </c>
      <c r="F69" s="131">
        <v>100</v>
      </c>
      <c r="G69" s="276">
        <v>600</v>
      </c>
      <c r="H69" s="130">
        <v>6</v>
      </c>
      <c r="I69" s="131">
        <v>130</v>
      </c>
      <c r="J69" s="126">
        <f t="shared" si="87"/>
        <v>780</v>
      </c>
      <c r="K69" s="89"/>
      <c r="L69" s="89"/>
      <c r="M69" s="89"/>
      <c r="N69" s="87"/>
      <c r="O69" s="88"/>
      <c r="P69" s="86"/>
      <c r="Q69" s="89"/>
      <c r="R69" s="89"/>
      <c r="S69" s="89"/>
      <c r="T69" s="89"/>
      <c r="U69" s="89"/>
      <c r="V69" s="89"/>
      <c r="W69" s="209">
        <f t="shared" si="0"/>
        <v>600</v>
      </c>
      <c r="X69" s="209">
        <f t="shared" si="1"/>
        <v>780</v>
      </c>
      <c r="Y69" s="209">
        <f t="shared" si="2"/>
        <v>-180</v>
      </c>
      <c r="Z69" s="79">
        <f t="shared" si="3"/>
        <v>-0.3</v>
      </c>
      <c r="AA69" s="23"/>
    </row>
    <row r="70" spans="1:27" ht="37.5" x14ac:dyDescent="0.3">
      <c r="A70" s="122" t="s">
        <v>17</v>
      </c>
      <c r="B70" s="123" t="s">
        <v>290</v>
      </c>
      <c r="C70" s="162" t="s">
        <v>366</v>
      </c>
      <c r="D70" s="161" t="s">
        <v>361</v>
      </c>
      <c r="E70" s="130">
        <v>15</v>
      </c>
      <c r="F70" s="131">
        <v>400</v>
      </c>
      <c r="G70" s="276">
        <v>6000</v>
      </c>
      <c r="H70" s="130">
        <v>15</v>
      </c>
      <c r="I70" s="131">
        <v>450</v>
      </c>
      <c r="J70" s="126">
        <f t="shared" si="87"/>
        <v>6750</v>
      </c>
      <c r="K70" s="89"/>
      <c r="L70" s="89"/>
      <c r="M70" s="89"/>
      <c r="N70" s="87"/>
      <c r="O70" s="88"/>
      <c r="P70" s="86"/>
      <c r="Q70" s="89"/>
      <c r="R70" s="89"/>
      <c r="S70" s="89"/>
      <c r="T70" s="89"/>
      <c r="U70" s="89"/>
      <c r="V70" s="89"/>
      <c r="W70" s="209">
        <f t="shared" si="0"/>
        <v>6000</v>
      </c>
      <c r="X70" s="209">
        <f t="shared" si="1"/>
        <v>6750</v>
      </c>
      <c r="Y70" s="209">
        <f t="shared" si="2"/>
        <v>-750</v>
      </c>
      <c r="Z70" s="79">
        <f t="shared" si="3"/>
        <v>-0.125</v>
      </c>
      <c r="AA70" s="23"/>
    </row>
    <row r="71" spans="1:27" s="117" customFormat="1" ht="37.5" x14ac:dyDescent="0.3">
      <c r="A71" s="122" t="s">
        <v>17</v>
      </c>
      <c r="B71" s="123" t="s">
        <v>291</v>
      </c>
      <c r="C71" s="162" t="s">
        <v>367</v>
      </c>
      <c r="D71" s="161" t="s">
        <v>361</v>
      </c>
      <c r="E71" s="130">
        <v>15</v>
      </c>
      <c r="F71" s="131">
        <v>500</v>
      </c>
      <c r="G71" s="276">
        <v>7500</v>
      </c>
      <c r="H71" s="130">
        <v>15</v>
      </c>
      <c r="I71" s="131">
        <v>550</v>
      </c>
      <c r="J71" s="126">
        <f t="shared" si="87"/>
        <v>8250</v>
      </c>
      <c r="K71" s="89"/>
      <c r="L71" s="89"/>
      <c r="M71" s="89"/>
      <c r="N71" s="87"/>
      <c r="O71" s="88"/>
      <c r="P71" s="86"/>
      <c r="Q71" s="89"/>
      <c r="R71" s="89"/>
      <c r="S71" s="89"/>
      <c r="T71" s="89"/>
      <c r="U71" s="89"/>
      <c r="V71" s="89"/>
      <c r="W71" s="209">
        <f t="shared" si="0"/>
        <v>7500</v>
      </c>
      <c r="X71" s="209">
        <f t="shared" si="1"/>
        <v>8250</v>
      </c>
      <c r="Y71" s="209">
        <f t="shared" si="2"/>
        <v>-750</v>
      </c>
      <c r="Z71" s="79">
        <f t="shared" si="3"/>
        <v>-0.1</v>
      </c>
      <c r="AA71" s="23"/>
    </row>
    <row r="72" spans="1:27" s="117" customFormat="1" ht="37.5" x14ac:dyDescent="0.3">
      <c r="A72" s="122" t="s">
        <v>17</v>
      </c>
      <c r="B72" s="123" t="s">
        <v>292</v>
      </c>
      <c r="C72" s="162" t="s">
        <v>368</v>
      </c>
      <c r="D72" s="161" t="s">
        <v>361</v>
      </c>
      <c r="E72" s="130">
        <v>15</v>
      </c>
      <c r="F72" s="131">
        <v>200</v>
      </c>
      <c r="G72" s="276">
        <v>3000</v>
      </c>
      <c r="H72" s="130">
        <v>15</v>
      </c>
      <c r="I72" s="131">
        <v>220</v>
      </c>
      <c r="J72" s="126">
        <f t="shared" si="87"/>
        <v>3300</v>
      </c>
      <c r="K72" s="89"/>
      <c r="L72" s="89"/>
      <c r="M72" s="89"/>
      <c r="N72" s="87"/>
      <c r="O72" s="88"/>
      <c r="P72" s="86"/>
      <c r="Q72" s="89"/>
      <c r="R72" s="89"/>
      <c r="S72" s="89"/>
      <c r="T72" s="89"/>
      <c r="U72" s="89"/>
      <c r="V72" s="89"/>
      <c r="W72" s="209">
        <f t="shared" si="0"/>
        <v>3000</v>
      </c>
      <c r="X72" s="209">
        <f t="shared" si="1"/>
        <v>3300</v>
      </c>
      <c r="Y72" s="209">
        <f t="shared" si="2"/>
        <v>-300</v>
      </c>
      <c r="Z72" s="79">
        <f t="shared" si="3"/>
        <v>-0.1</v>
      </c>
      <c r="AA72" s="23"/>
    </row>
    <row r="73" spans="1:27" ht="37.5" x14ac:dyDescent="0.3">
      <c r="A73" s="122" t="s">
        <v>17</v>
      </c>
      <c r="B73" s="123" t="s">
        <v>293</v>
      </c>
      <c r="C73" s="162" t="s">
        <v>369</v>
      </c>
      <c r="D73" s="161" t="s">
        <v>361</v>
      </c>
      <c r="E73" s="130">
        <v>15</v>
      </c>
      <c r="F73" s="131">
        <v>200</v>
      </c>
      <c r="G73" s="276">
        <v>3000</v>
      </c>
      <c r="H73" s="130">
        <v>15</v>
      </c>
      <c r="I73" s="131">
        <v>240</v>
      </c>
      <c r="J73" s="126">
        <f t="shared" si="87"/>
        <v>3600</v>
      </c>
      <c r="K73" s="209"/>
      <c r="L73" s="209"/>
      <c r="M73" s="209"/>
      <c r="N73" s="209"/>
      <c r="O73" s="213"/>
      <c r="P73" s="85"/>
      <c r="Q73" s="89"/>
      <c r="R73" s="89"/>
      <c r="S73" s="89"/>
      <c r="T73" s="89"/>
      <c r="U73" s="89"/>
      <c r="V73" s="89"/>
      <c r="W73" s="209">
        <f t="shared" si="0"/>
        <v>3000</v>
      </c>
      <c r="X73" s="209">
        <f t="shared" si="1"/>
        <v>3600</v>
      </c>
      <c r="Y73" s="209">
        <f t="shared" si="2"/>
        <v>-600</v>
      </c>
      <c r="Z73" s="111">
        <f t="shared" si="3"/>
        <v>-0.2</v>
      </c>
      <c r="AA73" s="23"/>
    </row>
    <row r="74" spans="1:27" ht="25" x14ac:dyDescent="0.3">
      <c r="A74" s="122" t="s">
        <v>17</v>
      </c>
      <c r="B74" s="123" t="s">
        <v>370</v>
      </c>
      <c r="C74" s="162" t="s">
        <v>371</v>
      </c>
      <c r="D74" s="161" t="s">
        <v>361</v>
      </c>
      <c r="E74" s="130">
        <v>15</v>
      </c>
      <c r="F74" s="131">
        <v>200</v>
      </c>
      <c r="G74" s="276">
        <v>3000</v>
      </c>
      <c r="H74" s="130">
        <v>15</v>
      </c>
      <c r="I74" s="131">
        <v>220</v>
      </c>
      <c r="J74" s="126">
        <f t="shared" si="87"/>
        <v>3300</v>
      </c>
      <c r="K74" s="89"/>
      <c r="L74" s="89"/>
      <c r="M74" s="89"/>
      <c r="N74" s="87"/>
      <c r="O74" s="88"/>
      <c r="P74" s="86"/>
      <c r="Q74" s="89"/>
      <c r="R74" s="89"/>
      <c r="S74" s="89"/>
      <c r="T74" s="89"/>
      <c r="U74" s="89"/>
      <c r="V74" s="89"/>
      <c r="W74" s="209">
        <f t="shared" si="0"/>
        <v>3000</v>
      </c>
      <c r="X74" s="209">
        <f t="shared" si="1"/>
        <v>3300</v>
      </c>
      <c r="Y74" s="209">
        <f t="shared" si="2"/>
        <v>-300</v>
      </c>
      <c r="Z74" s="79">
        <f t="shared" si="3"/>
        <v>-0.1</v>
      </c>
      <c r="AA74" s="23"/>
    </row>
    <row r="75" spans="1:27" ht="25.5" thickBot="1" x14ac:dyDescent="0.35">
      <c r="A75" s="127" t="s">
        <v>17</v>
      </c>
      <c r="B75" s="123" t="s">
        <v>372</v>
      </c>
      <c r="C75" s="162" t="s">
        <v>373</v>
      </c>
      <c r="D75" s="161" t="s">
        <v>361</v>
      </c>
      <c r="E75" s="130">
        <v>15</v>
      </c>
      <c r="F75" s="131">
        <v>500</v>
      </c>
      <c r="G75" s="276">
        <v>7500</v>
      </c>
      <c r="H75" s="130">
        <v>15</v>
      </c>
      <c r="I75" s="131">
        <v>550</v>
      </c>
      <c r="J75" s="126">
        <f t="shared" si="87"/>
        <v>8250</v>
      </c>
      <c r="K75" s="89"/>
      <c r="L75" s="89"/>
      <c r="M75" s="89"/>
      <c r="N75" s="87"/>
      <c r="O75" s="88"/>
      <c r="P75" s="86"/>
      <c r="Q75" s="89"/>
      <c r="R75" s="89"/>
      <c r="S75" s="89"/>
      <c r="T75" s="89"/>
      <c r="U75" s="89"/>
      <c r="V75" s="89"/>
      <c r="W75" s="209">
        <f t="shared" si="0"/>
        <v>7500</v>
      </c>
      <c r="X75" s="209">
        <f t="shared" si="1"/>
        <v>8250</v>
      </c>
      <c r="Y75" s="209">
        <f t="shared" si="2"/>
        <v>-750</v>
      </c>
      <c r="Z75" s="79">
        <f t="shared" si="3"/>
        <v>-0.1</v>
      </c>
      <c r="AA75" s="23"/>
    </row>
    <row r="76" spans="1:27" x14ac:dyDescent="0.3">
      <c r="A76" s="118" t="s">
        <v>14</v>
      </c>
      <c r="B76" s="154" t="s">
        <v>90</v>
      </c>
      <c r="C76" s="135" t="s">
        <v>91</v>
      </c>
      <c r="D76" s="133"/>
      <c r="E76" s="243">
        <f>SUM(E77:E79)</f>
        <v>2210</v>
      </c>
      <c r="F76" s="243"/>
      <c r="G76" s="243">
        <f t="shared" ref="G76:V76" si="88">SUM(G77:G79)</f>
        <v>44200</v>
      </c>
      <c r="H76" s="243">
        <f t="shared" si="88"/>
        <v>2210</v>
      </c>
      <c r="I76" s="243">
        <f t="shared" si="88"/>
        <v>20</v>
      </c>
      <c r="J76" s="243">
        <f t="shared" si="88"/>
        <v>44200</v>
      </c>
      <c r="K76" s="243">
        <f t="shared" si="88"/>
        <v>0</v>
      </c>
      <c r="L76" s="243">
        <f t="shared" si="88"/>
        <v>0</v>
      </c>
      <c r="M76" s="243">
        <f t="shared" si="88"/>
        <v>0</v>
      </c>
      <c r="N76" s="243">
        <f t="shared" si="88"/>
        <v>0</v>
      </c>
      <c r="O76" s="243">
        <f t="shared" si="88"/>
        <v>0</v>
      </c>
      <c r="P76" s="243">
        <f t="shared" si="88"/>
        <v>0</v>
      </c>
      <c r="Q76" s="243">
        <f t="shared" si="88"/>
        <v>0</v>
      </c>
      <c r="R76" s="243">
        <f t="shared" si="88"/>
        <v>0</v>
      </c>
      <c r="S76" s="243">
        <f t="shared" si="88"/>
        <v>0</v>
      </c>
      <c r="T76" s="243">
        <f t="shared" si="88"/>
        <v>0</v>
      </c>
      <c r="U76" s="243">
        <f t="shared" si="88"/>
        <v>0</v>
      </c>
      <c r="V76" s="243">
        <f t="shared" si="88"/>
        <v>0</v>
      </c>
      <c r="W76" s="83">
        <f t="shared" si="0"/>
        <v>44200</v>
      </c>
      <c r="X76" s="83">
        <f t="shared" si="1"/>
        <v>44200</v>
      </c>
      <c r="Y76" s="83">
        <f t="shared" si="2"/>
        <v>0</v>
      </c>
      <c r="Z76" s="79">
        <f t="shared" si="3"/>
        <v>0</v>
      </c>
      <c r="AA76" s="23"/>
    </row>
    <row r="77" spans="1:27" ht="37.5" x14ac:dyDescent="0.3">
      <c r="A77" s="122" t="s">
        <v>17</v>
      </c>
      <c r="B77" s="123" t="s">
        <v>92</v>
      </c>
      <c r="C77" s="160" t="s">
        <v>376</v>
      </c>
      <c r="D77" s="161" t="s">
        <v>95</v>
      </c>
      <c r="E77" s="244"/>
      <c r="F77" s="244"/>
      <c r="G77" s="244">
        <f t="shared" ref="G77:G79" si="89">E77*F77</f>
        <v>0</v>
      </c>
      <c r="H77" s="244"/>
      <c r="I77" s="244"/>
      <c r="J77" s="244">
        <f t="shared" ref="J77:J79" si="90">H77*I77</f>
        <v>0</v>
      </c>
      <c r="K77" s="209"/>
      <c r="L77" s="209"/>
      <c r="M77" s="209"/>
      <c r="N77" s="87"/>
      <c r="O77" s="213"/>
      <c r="P77" s="85"/>
      <c r="Q77" s="89"/>
      <c r="R77" s="89"/>
      <c r="S77" s="89">
        <f t="shared" si="13"/>
        <v>0</v>
      </c>
      <c r="T77" s="89"/>
      <c r="U77" s="89"/>
      <c r="V77" s="89">
        <f t="shared" si="14"/>
        <v>0</v>
      </c>
      <c r="W77" s="209">
        <f t="shared" si="0"/>
        <v>0</v>
      </c>
      <c r="X77" s="209">
        <f t="shared" si="1"/>
        <v>0</v>
      </c>
      <c r="Y77" s="209">
        <f t="shared" si="2"/>
        <v>0</v>
      </c>
      <c r="Z77" s="111" t="e">
        <f t="shared" si="3"/>
        <v>#DIV/0!</v>
      </c>
      <c r="AA77" s="23"/>
    </row>
    <row r="78" spans="1:27" ht="37.5" x14ac:dyDescent="0.3">
      <c r="A78" s="122" t="s">
        <v>17</v>
      </c>
      <c r="B78" s="123" t="s">
        <v>93</v>
      </c>
      <c r="C78" s="160" t="s">
        <v>377</v>
      </c>
      <c r="D78" s="161" t="s">
        <v>95</v>
      </c>
      <c r="E78" s="244"/>
      <c r="F78" s="244"/>
      <c r="G78" s="244">
        <f t="shared" si="89"/>
        <v>0</v>
      </c>
      <c r="H78" s="244"/>
      <c r="I78" s="244"/>
      <c r="J78" s="244">
        <f t="shared" si="90"/>
        <v>0</v>
      </c>
      <c r="K78" s="89"/>
      <c r="L78" s="89"/>
      <c r="M78" s="89"/>
      <c r="N78" s="87"/>
      <c r="O78" s="88"/>
      <c r="P78" s="86"/>
      <c r="Q78" s="89"/>
      <c r="R78" s="89"/>
      <c r="S78" s="89">
        <f t="shared" si="13"/>
        <v>0</v>
      </c>
      <c r="T78" s="89"/>
      <c r="U78" s="89"/>
      <c r="V78" s="89">
        <f t="shared" si="14"/>
        <v>0</v>
      </c>
      <c r="W78" s="209">
        <f t="shared" ref="W78:W129" si="91">G78+M78+S78</f>
        <v>0</v>
      </c>
      <c r="X78" s="209">
        <f t="shared" ref="X78:X129" si="92">J78+P78+V78</f>
        <v>0</v>
      </c>
      <c r="Y78" s="209">
        <f t="shared" ref="Y78:Y129" si="93">W78-X78</f>
        <v>0</v>
      </c>
      <c r="Z78" s="79" t="e">
        <f t="shared" ref="Z78:Z129" si="94">Y78/W78</f>
        <v>#DIV/0!</v>
      </c>
      <c r="AA78" s="23"/>
    </row>
    <row r="79" spans="1:27" ht="14.5" thickBot="1" x14ac:dyDescent="0.35">
      <c r="A79" s="127" t="s">
        <v>17</v>
      </c>
      <c r="B79" s="137" t="s">
        <v>94</v>
      </c>
      <c r="C79" s="162" t="s">
        <v>374</v>
      </c>
      <c r="D79" s="163" t="s">
        <v>375</v>
      </c>
      <c r="E79" s="130">
        <v>2210</v>
      </c>
      <c r="F79" s="131">
        <v>20</v>
      </c>
      <c r="G79" s="276">
        <f t="shared" si="89"/>
        <v>44200</v>
      </c>
      <c r="H79" s="130">
        <v>2210</v>
      </c>
      <c r="I79" s="131">
        <v>20</v>
      </c>
      <c r="J79" s="276">
        <f t="shared" si="90"/>
        <v>44200</v>
      </c>
      <c r="K79" s="89"/>
      <c r="L79" s="89"/>
      <c r="M79" s="89"/>
      <c r="N79" s="87"/>
      <c r="O79" s="88"/>
      <c r="P79" s="86"/>
      <c r="Q79" s="89"/>
      <c r="R79" s="89"/>
      <c r="S79" s="89">
        <f t="shared" si="13"/>
        <v>0</v>
      </c>
      <c r="T79" s="89"/>
      <c r="U79" s="89"/>
      <c r="V79" s="89">
        <f t="shared" si="14"/>
        <v>0</v>
      </c>
      <c r="W79" s="209">
        <f t="shared" si="91"/>
        <v>44200</v>
      </c>
      <c r="X79" s="209">
        <f t="shared" si="92"/>
        <v>44200</v>
      </c>
      <c r="Y79" s="209">
        <f t="shared" si="93"/>
        <v>0</v>
      </c>
      <c r="Z79" s="79">
        <f t="shared" si="94"/>
        <v>0</v>
      </c>
      <c r="AA79" s="23"/>
    </row>
    <row r="80" spans="1:27" ht="26" x14ac:dyDescent="0.3">
      <c r="A80" s="118" t="s">
        <v>14</v>
      </c>
      <c r="B80" s="154" t="s">
        <v>96</v>
      </c>
      <c r="C80" s="135" t="s">
        <v>97</v>
      </c>
      <c r="D80" s="133"/>
      <c r="E80" s="243">
        <f>SUM(E81:E83)</f>
        <v>0</v>
      </c>
      <c r="F80" s="243"/>
      <c r="G80" s="243">
        <f t="shared" ref="G80:V80" si="95">SUM(G81:G83)</f>
        <v>0</v>
      </c>
      <c r="H80" s="243">
        <f t="shared" si="95"/>
        <v>0</v>
      </c>
      <c r="I80" s="243"/>
      <c r="J80" s="243">
        <f t="shared" si="95"/>
        <v>0</v>
      </c>
      <c r="K80" s="243">
        <f t="shared" si="95"/>
        <v>0</v>
      </c>
      <c r="L80" s="243">
        <f t="shared" si="95"/>
        <v>0</v>
      </c>
      <c r="M80" s="243">
        <f t="shared" si="95"/>
        <v>0</v>
      </c>
      <c r="N80" s="243">
        <f t="shared" si="95"/>
        <v>0</v>
      </c>
      <c r="O80" s="243">
        <f t="shared" si="95"/>
        <v>0</v>
      </c>
      <c r="P80" s="243">
        <f t="shared" si="95"/>
        <v>0</v>
      </c>
      <c r="Q80" s="243">
        <f t="shared" si="95"/>
        <v>0</v>
      </c>
      <c r="R80" s="243">
        <f t="shared" si="95"/>
        <v>0</v>
      </c>
      <c r="S80" s="243">
        <f t="shared" si="95"/>
        <v>0</v>
      </c>
      <c r="T80" s="243">
        <f t="shared" si="95"/>
        <v>0</v>
      </c>
      <c r="U80" s="243">
        <f t="shared" si="95"/>
        <v>0</v>
      </c>
      <c r="V80" s="243">
        <f t="shared" si="95"/>
        <v>0</v>
      </c>
      <c r="W80" s="83">
        <f t="shared" si="91"/>
        <v>0</v>
      </c>
      <c r="X80" s="83">
        <f t="shared" si="92"/>
        <v>0</v>
      </c>
      <c r="Y80" s="83">
        <f t="shared" si="93"/>
        <v>0</v>
      </c>
      <c r="Z80" s="79" t="e">
        <f t="shared" si="94"/>
        <v>#DIV/0!</v>
      </c>
      <c r="AA80" s="23"/>
    </row>
    <row r="81" spans="1:27" ht="25" x14ac:dyDescent="0.3">
      <c r="A81" s="122" t="s">
        <v>17</v>
      </c>
      <c r="B81" s="123" t="s">
        <v>98</v>
      </c>
      <c r="C81" s="156" t="s">
        <v>99</v>
      </c>
      <c r="D81" s="161" t="s">
        <v>47</v>
      </c>
      <c r="E81" s="244"/>
      <c r="F81" s="244"/>
      <c r="G81" s="244">
        <f t="shared" ref="G81:G83" si="96">E81*F81</f>
        <v>0</v>
      </c>
      <c r="H81" s="24"/>
      <c r="I81" s="24"/>
      <c r="J81" s="24"/>
      <c r="K81" s="209"/>
      <c r="L81" s="209"/>
      <c r="M81" s="209"/>
      <c r="N81" s="87"/>
      <c r="O81" s="213"/>
      <c r="P81" s="85"/>
      <c r="Q81" s="89"/>
      <c r="R81" s="89"/>
      <c r="S81" s="89"/>
      <c r="T81" s="89"/>
      <c r="U81" s="89"/>
      <c r="V81" s="89"/>
      <c r="W81" s="209">
        <f t="shared" si="91"/>
        <v>0</v>
      </c>
      <c r="X81" s="209">
        <f t="shared" si="92"/>
        <v>0</v>
      </c>
      <c r="Y81" s="209">
        <f t="shared" si="93"/>
        <v>0</v>
      </c>
      <c r="Z81" s="111" t="e">
        <f t="shared" si="94"/>
        <v>#DIV/0!</v>
      </c>
      <c r="AA81" s="23"/>
    </row>
    <row r="82" spans="1:27" ht="25" x14ac:dyDescent="0.3">
      <c r="A82" s="122" t="s">
        <v>17</v>
      </c>
      <c r="B82" s="123" t="s">
        <v>100</v>
      </c>
      <c r="C82" s="156" t="s">
        <v>99</v>
      </c>
      <c r="D82" s="161" t="s">
        <v>47</v>
      </c>
      <c r="E82" s="244"/>
      <c r="F82" s="244"/>
      <c r="G82" s="244">
        <f t="shared" si="96"/>
        <v>0</v>
      </c>
      <c r="H82" s="24"/>
      <c r="I82" s="24"/>
      <c r="J82" s="24"/>
      <c r="K82" s="89"/>
      <c r="L82" s="89"/>
      <c r="M82" s="89"/>
      <c r="N82" s="87"/>
      <c r="O82" s="88"/>
      <c r="P82" s="86"/>
      <c r="Q82" s="89"/>
      <c r="R82" s="89"/>
      <c r="S82" s="89"/>
      <c r="T82" s="89"/>
      <c r="U82" s="89"/>
      <c r="V82" s="89"/>
      <c r="W82" s="78">
        <f t="shared" si="91"/>
        <v>0</v>
      </c>
      <c r="X82" s="78">
        <f t="shared" si="92"/>
        <v>0</v>
      </c>
      <c r="Y82" s="78">
        <f t="shared" si="93"/>
        <v>0</v>
      </c>
      <c r="Z82" s="79" t="e">
        <f t="shared" si="94"/>
        <v>#DIV/0!</v>
      </c>
      <c r="AA82" s="23"/>
    </row>
    <row r="83" spans="1:27" ht="25.5" thickBot="1" x14ac:dyDescent="0.35">
      <c r="A83" s="127" t="s">
        <v>17</v>
      </c>
      <c r="B83" s="128" t="s">
        <v>101</v>
      </c>
      <c r="C83" s="157" t="s">
        <v>99</v>
      </c>
      <c r="D83" s="163" t="s">
        <v>47</v>
      </c>
      <c r="E83" s="244"/>
      <c r="F83" s="244"/>
      <c r="G83" s="244">
        <f t="shared" si="96"/>
        <v>0</v>
      </c>
      <c r="H83" s="24"/>
      <c r="I83" s="24"/>
      <c r="J83" s="24">
        <f t="shared" ref="J83" si="97">H83*I83</f>
        <v>0</v>
      </c>
      <c r="K83" s="89"/>
      <c r="L83" s="89"/>
      <c r="M83" s="89"/>
      <c r="N83" s="87"/>
      <c r="O83" s="88"/>
      <c r="P83" s="86"/>
      <c r="Q83" s="89"/>
      <c r="R83" s="89"/>
      <c r="S83" s="89"/>
      <c r="T83" s="89"/>
      <c r="U83" s="89"/>
      <c r="V83" s="89"/>
      <c r="W83" s="78">
        <f t="shared" si="91"/>
        <v>0</v>
      </c>
      <c r="X83" s="78">
        <f t="shared" si="92"/>
        <v>0</v>
      </c>
      <c r="Y83" s="78">
        <f t="shared" si="93"/>
        <v>0</v>
      </c>
      <c r="Z83" s="79" t="e">
        <f t="shared" si="94"/>
        <v>#DIV/0!</v>
      </c>
      <c r="AA83" s="23"/>
    </row>
    <row r="84" spans="1:27" x14ac:dyDescent="0.3">
      <c r="A84" s="118" t="s">
        <v>14</v>
      </c>
      <c r="B84" s="154" t="s">
        <v>102</v>
      </c>
      <c r="C84" s="135" t="s">
        <v>103</v>
      </c>
      <c r="D84" s="133"/>
      <c r="E84" s="243">
        <f>SUM(E85:E87)</f>
        <v>0</v>
      </c>
      <c r="F84" s="243"/>
      <c r="G84" s="243">
        <f t="shared" ref="G84" si="98">SUM(G85:G87)</f>
        <v>0</v>
      </c>
      <c r="H84" s="243">
        <f>SUM(H85:H87)</f>
        <v>0</v>
      </c>
      <c r="I84" s="243">
        <f t="shared" ref="I84:J84" si="99">SUM(I85:I87)</f>
        <v>0</v>
      </c>
      <c r="J84" s="243">
        <f t="shared" si="99"/>
        <v>0</v>
      </c>
      <c r="K84" s="243">
        <f t="shared" ref="K84" si="100">SUM(K85:K87)</f>
        <v>0</v>
      </c>
      <c r="L84" s="243">
        <f t="shared" ref="L84" si="101">SUM(L85:L87)</f>
        <v>0</v>
      </c>
      <c r="M84" s="243">
        <f t="shared" ref="M84" si="102">SUM(M85:M87)</f>
        <v>0</v>
      </c>
      <c r="N84" s="243">
        <f t="shared" ref="N84" si="103">SUM(N85:N87)</f>
        <v>0</v>
      </c>
      <c r="O84" s="243">
        <f t="shared" ref="O84" si="104">SUM(O85:O87)</f>
        <v>0</v>
      </c>
      <c r="P84" s="243">
        <f t="shared" ref="P84" si="105">SUM(P85:P87)</f>
        <v>0</v>
      </c>
      <c r="Q84" s="243">
        <f t="shared" ref="Q84" si="106">SUM(Q85:Q87)</f>
        <v>0</v>
      </c>
      <c r="R84" s="243">
        <f t="shared" ref="R84" si="107">SUM(R85:R87)</f>
        <v>0</v>
      </c>
      <c r="S84" s="243">
        <f t="shared" ref="S84" si="108">SUM(S85:S87)</f>
        <v>0</v>
      </c>
      <c r="T84" s="243">
        <f t="shared" ref="T84" si="109">SUM(T85:T87)</f>
        <v>0</v>
      </c>
      <c r="U84" s="243">
        <f t="shared" ref="U84" si="110">SUM(U85:U87)</f>
        <v>0</v>
      </c>
      <c r="V84" s="245">
        <f t="shared" ref="V84" si="111">SUM(V85:V87)</f>
        <v>0</v>
      </c>
      <c r="W84" s="83">
        <f t="shared" si="91"/>
        <v>0</v>
      </c>
      <c r="X84" s="83">
        <f t="shared" si="92"/>
        <v>0</v>
      </c>
      <c r="Y84" s="83">
        <f t="shared" si="93"/>
        <v>0</v>
      </c>
      <c r="Z84" s="79" t="e">
        <f t="shared" si="94"/>
        <v>#DIV/0!</v>
      </c>
      <c r="AA84" s="23"/>
    </row>
    <row r="85" spans="1:27" ht="25" x14ac:dyDescent="0.3">
      <c r="A85" s="122" t="s">
        <v>17</v>
      </c>
      <c r="B85" s="123" t="s">
        <v>104</v>
      </c>
      <c r="C85" s="156" t="s">
        <v>99</v>
      </c>
      <c r="D85" s="161" t="s">
        <v>47</v>
      </c>
      <c r="E85" s="244"/>
      <c r="F85" s="244"/>
      <c r="G85" s="244">
        <f t="shared" ref="G85:G87" si="112">E85*F85</f>
        <v>0</v>
      </c>
      <c r="H85" s="244"/>
      <c r="I85" s="244"/>
      <c r="J85" s="244">
        <f t="shared" ref="J85" si="113">H85*I85</f>
        <v>0</v>
      </c>
      <c r="K85" s="207"/>
      <c r="L85" s="207"/>
      <c r="M85" s="207"/>
      <c r="N85" s="216"/>
      <c r="O85" s="214"/>
      <c r="P85" s="84"/>
      <c r="Q85" s="89"/>
      <c r="R85" s="89"/>
      <c r="S85" s="89"/>
      <c r="T85" s="89"/>
      <c r="U85" s="89"/>
      <c r="V85" s="89"/>
      <c r="W85" s="209">
        <f t="shared" si="91"/>
        <v>0</v>
      </c>
      <c r="X85" s="209">
        <f t="shared" si="92"/>
        <v>0</v>
      </c>
      <c r="Y85" s="209">
        <f t="shared" si="93"/>
        <v>0</v>
      </c>
      <c r="Z85" s="111" t="e">
        <f t="shared" si="94"/>
        <v>#DIV/0!</v>
      </c>
      <c r="AA85" s="23"/>
    </row>
    <row r="86" spans="1:27" ht="25" x14ac:dyDescent="0.3">
      <c r="A86" s="122" t="s">
        <v>17</v>
      </c>
      <c r="B86" s="123" t="s">
        <v>105</v>
      </c>
      <c r="C86" s="156" t="s">
        <v>99</v>
      </c>
      <c r="D86" s="161" t="s">
        <v>47</v>
      </c>
      <c r="E86" s="244"/>
      <c r="F86" s="244"/>
      <c r="G86" s="244">
        <f t="shared" si="112"/>
        <v>0</v>
      </c>
      <c r="H86" s="208"/>
      <c r="I86" s="208"/>
      <c r="J86" s="208"/>
      <c r="K86" s="208"/>
      <c r="L86" s="208"/>
      <c r="M86" s="208"/>
      <c r="N86" s="216"/>
      <c r="O86" s="84"/>
      <c r="P86" s="84"/>
      <c r="Q86" s="89"/>
      <c r="R86" s="89"/>
      <c r="S86" s="89"/>
      <c r="T86" s="89"/>
      <c r="U86" s="89"/>
      <c r="V86" s="89"/>
      <c r="W86" s="209">
        <f t="shared" si="91"/>
        <v>0</v>
      </c>
      <c r="X86" s="209">
        <f t="shared" si="92"/>
        <v>0</v>
      </c>
      <c r="Y86" s="209">
        <f t="shared" si="93"/>
        <v>0</v>
      </c>
      <c r="Z86" s="219" t="e">
        <f t="shared" si="94"/>
        <v>#DIV/0!</v>
      </c>
      <c r="AA86" s="23"/>
    </row>
    <row r="87" spans="1:27" ht="25.5" thickBot="1" x14ac:dyDescent="0.35">
      <c r="A87" s="127" t="s">
        <v>17</v>
      </c>
      <c r="B87" s="137" t="s">
        <v>106</v>
      </c>
      <c r="C87" s="157" t="s">
        <v>99</v>
      </c>
      <c r="D87" s="163" t="s">
        <v>47</v>
      </c>
      <c r="E87" s="244"/>
      <c r="F87" s="244"/>
      <c r="G87" s="244">
        <f t="shared" si="112"/>
        <v>0</v>
      </c>
      <c r="H87" s="208"/>
      <c r="I87" s="209"/>
      <c r="J87" s="209"/>
      <c r="K87" s="209"/>
      <c r="L87" s="209"/>
      <c r="M87" s="209"/>
      <c r="N87" s="87"/>
      <c r="O87" s="213"/>
      <c r="P87" s="86"/>
      <c r="Q87" s="89"/>
      <c r="R87" s="89"/>
      <c r="S87" s="89"/>
      <c r="T87" s="89"/>
      <c r="U87" s="89"/>
      <c r="V87" s="89"/>
      <c r="W87" s="209">
        <f t="shared" si="91"/>
        <v>0</v>
      </c>
      <c r="X87" s="209">
        <f t="shared" si="92"/>
        <v>0</v>
      </c>
      <c r="Y87" s="209">
        <f t="shared" si="93"/>
        <v>0</v>
      </c>
      <c r="Z87" s="111" t="e">
        <f t="shared" si="94"/>
        <v>#DIV/0!</v>
      </c>
      <c r="AA87" s="23"/>
    </row>
    <row r="88" spans="1:27" ht="14.5" thickBot="1" x14ac:dyDescent="0.35">
      <c r="A88" s="143" t="s">
        <v>294</v>
      </c>
      <c r="B88" s="144"/>
      <c r="C88" s="145"/>
      <c r="D88" s="224"/>
      <c r="E88" s="247">
        <f>E84+E80+E76+E63+E59</f>
        <v>2357</v>
      </c>
      <c r="F88" s="247"/>
      <c r="G88" s="247">
        <f t="shared" ref="G88:V88" si="114">G84+G80+G76+G63+G59</f>
        <v>87400</v>
      </c>
      <c r="H88" s="247">
        <f t="shared" si="114"/>
        <v>2357</v>
      </c>
      <c r="I88" s="247"/>
      <c r="J88" s="247">
        <f t="shared" si="114"/>
        <v>93400</v>
      </c>
      <c r="K88" s="247">
        <f t="shared" si="114"/>
        <v>0</v>
      </c>
      <c r="L88" s="247">
        <f t="shared" si="114"/>
        <v>0</v>
      </c>
      <c r="M88" s="247">
        <f t="shared" si="114"/>
        <v>0</v>
      </c>
      <c r="N88" s="247">
        <f t="shared" si="114"/>
        <v>0</v>
      </c>
      <c r="O88" s="247">
        <f t="shared" si="114"/>
        <v>0</v>
      </c>
      <c r="P88" s="247">
        <f t="shared" si="114"/>
        <v>0</v>
      </c>
      <c r="Q88" s="247">
        <f t="shared" si="114"/>
        <v>0</v>
      </c>
      <c r="R88" s="247">
        <f t="shared" si="114"/>
        <v>0</v>
      </c>
      <c r="S88" s="247">
        <f t="shared" si="114"/>
        <v>0</v>
      </c>
      <c r="T88" s="247">
        <f t="shared" si="114"/>
        <v>0</v>
      </c>
      <c r="U88" s="247">
        <f t="shared" si="114"/>
        <v>0</v>
      </c>
      <c r="V88" s="247">
        <f t="shared" si="114"/>
        <v>0</v>
      </c>
      <c r="W88" s="221">
        <f t="shared" si="91"/>
        <v>87400</v>
      </c>
      <c r="X88" s="221">
        <f t="shared" si="92"/>
        <v>93400</v>
      </c>
      <c r="Y88" s="221">
        <f t="shared" si="93"/>
        <v>-6000</v>
      </c>
      <c r="Z88" s="79">
        <f t="shared" si="94"/>
        <v>-6.8649885583524028E-2</v>
      </c>
      <c r="AA88" s="23"/>
    </row>
    <row r="89" spans="1:27" ht="14.5" thickBot="1" x14ac:dyDescent="0.35">
      <c r="A89" s="164" t="s">
        <v>13</v>
      </c>
      <c r="B89" s="165">
        <v>5</v>
      </c>
      <c r="C89" s="166" t="s">
        <v>295</v>
      </c>
      <c r="D89" s="149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79" t="e">
        <f t="shared" si="94"/>
        <v>#DIV/0!</v>
      </c>
      <c r="AA89" s="23"/>
    </row>
    <row r="90" spans="1:27" x14ac:dyDescent="0.3">
      <c r="A90" s="118" t="s">
        <v>14</v>
      </c>
      <c r="B90" s="154" t="s">
        <v>107</v>
      </c>
      <c r="C90" s="132" t="s">
        <v>108</v>
      </c>
      <c r="D90" s="133"/>
      <c r="E90" s="243">
        <f>SUM(E91:E93)</f>
        <v>126</v>
      </c>
      <c r="F90" s="243"/>
      <c r="G90" s="243">
        <f t="shared" ref="G90:V90" si="115">SUM(G91:G93)</f>
        <v>37800</v>
      </c>
      <c r="H90" s="243">
        <f t="shared" si="115"/>
        <v>126</v>
      </c>
      <c r="I90" s="243"/>
      <c r="J90" s="243">
        <f t="shared" si="115"/>
        <v>37800</v>
      </c>
      <c r="K90" s="243">
        <f t="shared" si="115"/>
        <v>0</v>
      </c>
      <c r="L90" s="243">
        <f t="shared" si="115"/>
        <v>0</v>
      </c>
      <c r="M90" s="243">
        <f t="shared" si="115"/>
        <v>0</v>
      </c>
      <c r="N90" s="243">
        <f t="shared" si="115"/>
        <v>0</v>
      </c>
      <c r="O90" s="243">
        <f t="shared" si="115"/>
        <v>0</v>
      </c>
      <c r="P90" s="243">
        <f t="shared" si="115"/>
        <v>0</v>
      </c>
      <c r="Q90" s="243">
        <f t="shared" si="115"/>
        <v>0</v>
      </c>
      <c r="R90" s="243">
        <f t="shared" si="115"/>
        <v>0</v>
      </c>
      <c r="S90" s="243">
        <f t="shared" si="115"/>
        <v>0</v>
      </c>
      <c r="T90" s="243">
        <f t="shared" si="115"/>
        <v>0</v>
      </c>
      <c r="U90" s="243">
        <f t="shared" si="115"/>
        <v>0</v>
      </c>
      <c r="V90" s="243">
        <f t="shared" si="115"/>
        <v>0</v>
      </c>
      <c r="W90" s="83">
        <f t="shared" si="91"/>
        <v>37800</v>
      </c>
      <c r="X90" s="83">
        <f t="shared" si="92"/>
        <v>37800</v>
      </c>
      <c r="Y90" s="83">
        <f t="shared" si="93"/>
        <v>0</v>
      </c>
      <c r="Z90" s="79">
        <f t="shared" si="94"/>
        <v>0</v>
      </c>
      <c r="AA90" s="23"/>
    </row>
    <row r="91" spans="1:27" ht="25" x14ac:dyDescent="0.3">
      <c r="A91" s="122" t="s">
        <v>17</v>
      </c>
      <c r="B91" s="123" t="s">
        <v>109</v>
      </c>
      <c r="C91" s="167" t="s">
        <v>378</v>
      </c>
      <c r="D91" s="161" t="s">
        <v>110</v>
      </c>
      <c r="E91" s="274">
        <v>126</v>
      </c>
      <c r="F91" s="275">
        <v>300</v>
      </c>
      <c r="G91" s="126">
        <f t="shared" ref="G91" si="116">E91*F91</f>
        <v>37800</v>
      </c>
      <c r="H91" s="373">
        <v>126</v>
      </c>
      <c r="I91" s="347">
        <v>300</v>
      </c>
      <c r="J91" s="348">
        <f t="shared" ref="J91" si="117">H91*I91</f>
        <v>37800</v>
      </c>
      <c r="K91" s="209"/>
      <c r="L91" s="209"/>
      <c r="M91" s="209"/>
      <c r="N91" s="87"/>
      <c r="O91" s="213"/>
      <c r="P91" s="86"/>
      <c r="Q91" s="89"/>
      <c r="R91" s="89"/>
      <c r="S91" s="89"/>
      <c r="T91" s="89"/>
      <c r="U91" s="89"/>
      <c r="V91" s="89"/>
      <c r="W91" s="209">
        <f t="shared" si="91"/>
        <v>37800</v>
      </c>
      <c r="X91" s="209">
        <f t="shared" si="92"/>
        <v>37800</v>
      </c>
      <c r="Y91" s="209">
        <f t="shared" si="93"/>
        <v>0</v>
      </c>
      <c r="Z91" s="79">
        <f t="shared" si="94"/>
        <v>0</v>
      </c>
      <c r="AA91" s="23"/>
    </row>
    <row r="92" spans="1:27" ht="25" x14ac:dyDescent="0.3">
      <c r="A92" s="122" t="s">
        <v>17</v>
      </c>
      <c r="B92" s="123" t="s">
        <v>111</v>
      </c>
      <c r="C92" s="167" t="s">
        <v>113</v>
      </c>
      <c r="D92" s="161" t="s">
        <v>110</v>
      </c>
      <c r="E92" s="244"/>
      <c r="F92" s="244"/>
      <c r="G92" s="244">
        <f t="shared" ref="G92:G93" si="118">E92*F92</f>
        <v>0</v>
      </c>
      <c r="H92" s="24"/>
      <c r="I92" s="24"/>
      <c r="J92" s="24">
        <f t="shared" ref="J92:J93" si="119">H92*I92</f>
        <v>0</v>
      </c>
      <c r="K92" s="89"/>
      <c r="L92" s="89"/>
      <c r="M92" s="89"/>
      <c r="N92" s="87"/>
      <c r="O92" s="88"/>
      <c r="P92" s="86"/>
      <c r="Q92" s="89"/>
      <c r="R92" s="89"/>
      <c r="S92" s="89"/>
      <c r="T92" s="89"/>
      <c r="U92" s="89"/>
      <c r="V92" s="89"/>
      <c r="W92" s="209">
        <f t="shared" si="91"/>
        <v>0</v>
      </c>
      <c r="X92" s="209">
        <f t="shared" si="92"/>
        <v>0</v>
      </c>
      <c r="Y92" s="209">
        <f t="shared" si="93"/>
        <v>0</v>
      </c>
      <c r="Z92" s="79" t="e">
        <f t="shared" si="94"/>
        <v>#DIV/0!</v>
      </c>
      <c r="AA92" s="23"/>
    </row>
    <row r="93" spans="1:27" ht="25.5" thickBot="1" x14ac:dyDescent="0.35">
      <c r="A93" s="127" t="s">
        <v>17</v>
      </c>
      <c r="B93" s="128" t="s">
        <v>112</v>
      </c>
      <c r="C93" s="167" t="s">
        <v>113</v>
      </c>
      <c r="D93" s="163" t="s">
        <v>110</v>
      </c>
      <c r="E93" s="244"/>
      <c r="F93" s="244"/>
      <c r="G93" s="244">
        <f t="shared" si="118"/>
        <v>0</v>
      </c>
      <c r="H93" s="24"/>
      <c r="I93" s="24"/>
      <c r="J93" s="24">
        <f t="shared" si="119"/>
        <v>0</v>
      </c>
      <c r="K93" s="89"/>
      <c r="L93" s="89"/>
      <c r="M93" s="89"/>
      <c r="N93" s="87"/>
      <c r="O93" s="88"/>
      <c r="P93" s="86"/>
      <c r="Q93" s="89"/>
      <c r="R93" s="89"/>
      <c r="S93" s="89"/>
      <c r="T93" s="89"/>
      <c r="U93" s="89"/>
      <c r="V93" s="89"/>
      <c r="W93" s="209">
        <f t="shared" si="91"/>
        <v>0</v>
      </c>
      <c r="X93" s="209">
        <f t="shared" si="92"/>
        <v>0</v>
      </c>
      <c r="Y93" s="209">
        <f t="shared" si="93"/>
        <v>0</v>
      </c>
      <c r="Z93" s="79" t="e">
        <f t="shared" si="94"/>
        <v>#DIV/0!</v>
      </c>
      <c r="AA93" s="23"/>
    </row>
    <row r="94" spans="1:27" ht="14.5" thickBot="1" x14ac:dyDescent="0.35">
      <c r="A94" s="118" t="s">
        <v>14</v>
      </c>
      <c r="B94" s="154" t="s">
        <v>114</v>
      </c>
      <c r="C94" s="132" t="s">
        <v>115</v>
      </c>
      <c r="D94" s="225"/>
      <c r="E94" s="243">
        <f>SUM(E95:E97)</f>
        <v>0</v>
      </c>
      <c r="F94" s="243"/>
      <c r="G94" s="243">
        <f t="shared" ref="G94:V94" si="120">SUM(G95:G97)</f>
        <v>0</v>
      </c>
      <c r="H94" s="243">
        <f t="shared" si="120"/>
        <v>0</v>
      </c>
      <c r="I94" s="243">
        <f t="shared" si="120"/>
        <v>0</v>
      </c>
      <c r="J94" s="243">
        <f t="shared" si="120"/>
        <v>0</v>
      </c>
      <c r="K94" s="243">
        <f t="shared" si="120"/>
        <v>0</v>
      </c>
      <c r="L94" s="243">
        <f t="shared" si="120"/>
        <v>0</v>
      </c>
      <c r="M94" s="243">
        <f t="shared" si="120"/>
        <v>0</v>
      </c>
      <c r="N94" s="243">
        <f t="shared" si="120"/>
        <v>0</v>
      </c>
      <c r="O94" s="243">
        <f t="shared" si="120"/>
        <v>0</v>
      </c>
      <c r="P94" s="243">
        <f t="shared" si="120"/>
        <v>0</v>
      </c>
      <c r="Q94" s="243">
        <f t="shared" si="120"/>
        <v>0</v>
      </c>
      <c r="R94" s="243">
        <f t="shared" si="120"/>
        <v>0</v>
      </c>
      <c r="S94" s="243">
        <f t="shared" si="120"/>
        <v>0</v>
      </c>
      <c r="T94" s="243">
        <f t="shared" si="120"/>
        <v>0</v>
      </c>
      <c r="U94" s="243">
        <f t="shared" si="120"/>
        <v>0</v>
      </c>
      <c r="V94" s="243">
        <f t="shared" si="120"/>
        <v>0</v>
      </c>
      <c r="W94" s="83">
        <f t="shared" si="91"/>
        <v>0</v>
      </c>
      <c r="X94" s="83">
        <f t="shared" si="92"/>
        <v>0</v>
      </c>
      <c r="Y94" s="83">
        <f t="shared" si="93"/>
        <v>0</v>
      </c>
      <c r="Z94" s="79" t="e">
        <f t="shared" si="94"/>
        <v>#DIV/0!</v>
      </c>
      <c r="AA94" s="23"/>
    </row>
    <row r="95" spans="1:27" ht="37.5" x14ac:dyDescent="0.3">
      <c r="A95" s="122" t="s">
        <v>17</v>
      </c>
      <c r="B95" s="123" t="s">
        <v>116</v>
      </c>
      <c r="C95" s="167" t="s">
        <v>117</v>
      </c>
      <c r="D95" s="168" t="s">
        <v>47</v>
      </c>
      <c r="E95" s="244"/>
      <c r="F95" s="244"/>
      <c r="G95" s="244">
        <f t="shared" ref="G95:G97" si="121">E95*F95</f>
        <v>0</v>
      </c>
      <c r="H95" s="209"/>
      <c r="I95" s="209"/>
      <c r="J95" s="209"/>
      <c r="K95" s="209"/>
      <c r="L95" s="209"/>
      <c r="M95" s="209"/>
      <c r="N95" s="87"/>
      <c r="O95" s="213"/>
      <c r="P95" s="86"/>
      <c r="Q95" s="89"/>
      <c r="R95" s="89"/>
      <c r="S95" s="89"/>
      <c r="T95" s="89"/>
      <c r="U95" s="89"/>
      <c r="V95" s="89"/>
      <c r="W95" s="209">
        <f t="shared" si="91"/>
        <v>0</v>
      </c>
      <c r="X95" s="209">
        <f t="shared" si="92"/>
        <v>0</v>
      </c>
      <c r="Y95" s="209">
        <f t="shared" si="93"/>
        <v>0</v>
      </c>
      <c r="Z95" s="111" t="e">
        <f t="shared" si="94"/>
        <v>#DIV/0!</v>
      </c>
      <c r="AA95" s="23"/>
    </row>
    <row r="96" spans="1:27" ht="37.5" x14ac:dyDescent="0.3">
      <c r="A96" s="122" t="s">
        <v>17</v>
      </c>
      <c r="B96" s="123" t="s">
        <v>118</v>
      </c>
      <c r="C96" s="156" t="s">
        <v>117</v>
      </c>
      <c r="D96" s="161" t="s">
        <v>47</v>
      </c>
      <c r="E96" s="244"/>
      <c r="F96" s="244"/>
      <c r="G96" s="244">
        <f t="shared" si="121"/>
        <v>0</v>
      </c>
      <c r="H96" s="89"/>
      <c r="I96" s="89"/>
      <c r="J96" s="89"/>
      <c r="K96" s="89"/>
      <c r="L96" s="89"/>
      <c r="M96" s="89"/>
      <c r="N96" s="87"/>
      <c r="O96" s="88"/>
      <c r="P96" s="220"/>
      <c r="Q96" s="89"/>
      <c r="R96" s="89"/>
      <c r="S96" s="89"/>
      <c r="T96" s="89"/>
      <c r="U96" s="89"/>
      <c r="V96" s="89"/>
      <c r="W96" s="78">
        <f t="shared" si="91"/>
        <v>0</v>
      </c>
      <c r="X96" s="78">
        <f t="shared" si="92"/>
        <v>0</v>
      </c>
      <c r="Y96" s="78">
        <f t="shared" si="93"/>
        <v>0</v>
      </c>
      <c r="Z96" s="79" t="e">
        <f t="shared" si="94"/>
        <v>#DIV/0!</v>
      </c>
      <c r="AA96" s="23"/>
    </row>
    <row r="97" spans="1:27" ht="38" thickBot="1" x14ac:dyDescent="0.35">
      <c r="A97" s="127" t="s">
        <v>17</v>
      </c>
      <c r="B97" s="128" t="s">
        <v>119</v>
      </c>
      <c r="C97" s="157" t="s">
        <v>117</v>
      </c>
      <c r="D97" s="163" t="s">
        <v>47</v>
      </c>
      <c r="E97" s="244"/>
      <c r="F97" s="244"/>
      <c r="G97" s="244">
        <f t="shared" si="121"/>
        <v>0</v>
      </c>
      <c r="H97" s="89"/>
      <c r="I97" s="89"/>
      <c r="J97" s="89"/>
      <c r="K97" s="89"/>
      <c r="L97" s="89"/>
      <c r="M97" s="89"/>
      <c r="N97" s="87"/>
      <c r="O97" s="88"/>
      <c r="P97" s="86"/>
      <c r="Q97" s="89"/>
      <c r="R97" s="89"/>
      <c r="S97" s="89"/>
      <c r="T97" s="89"/>
      <c r="U97" s="89"/>
      <c r="V97" s="89"/>
      <c r="W97" s="78">
        <f t="shared" si="91"/>
        <v>0</v>
      </c>
      <c r="X97" s="78">
        <f t="shared" si="92"/>
        <v>0</v>
      </c>
      <c r="Y97" s="78">
        <f t="shared" si="93"/>
        <v>0</v>
      </c>
      <c r="Z97" s="79" t="e">
        <f t="shared" si="94"/>
        <v>#DIV/0!</v>
      </c>
      <c r="AA97" s="23"/>
    </row>
    <row r="98" spans="1:27" ht="26" x14ac:dyDescent="0.3">
      <c r="A98" s="118" t="s">
        <v>14</v>
      </c>
      <c r="B98" s="154" t="s">
        <v>120</v>
      </c>
      <c r="C98" s="169" t="s">
        <v>121</v>
      </c>
      <c r="D98" s="170"/>
      <c r="E98" s="243">
        <f>SUM(E99:E101)</f>
        <v>36</v>
      </c>
      <c r="F98" s="243"/>
      <c r="G98" s="243">
        <f t="shared" ref="G98:V98" si="122">SUM(G99:G101)</f>
        <v>14400</v>
      </c>
      <c r="H98" s="243">
        <f t="shared" si="122"/>
        <v>4</v>
      </c>
      <c r="I98" s="243">
        <f t="shared" si="122"/>
        <v>200</v>
      </c>
      <c r="J98" s="243">
        <f t="shared" si="122"/>
        <v>800</v>
      </c>
      <c r="K98" s="243">
        <f t="shared" si="122"/>
        <v>0</v>
      </c>
      <c r="L98" s="243">
        <f t="shared" si="122"/>
        <v>0</v>
      </c>
      <c r="M98" s="243">
        <f t="shared" si="122"/>
        <v>0</v>
      </c>
      <c r="N98" s="243">
        <f t="shared" si="122"/>
        <v>0</v>
      </c>
      <c r="O98" s="243">
        <f t="shared" si="122"/>
        <v>0</v>
      </c>
      <c r="P98" s="243">
        <f t="shared" si="122"/>
        <v>0</v>
      </c>
      <c r="Q98" s="243">
        <f t="shared" si="122"/>
        <v>0</v>
      </c>
      <c r="R98" s="243">
        <f t="shared" si="122"/>
        <v>0</v>
      </c>
      <c r="S98" s="243">
        <f t="shared" si="122"/>
        <v>0</v>
      </c>
      <c r="T98" s="243">
        <f t="shared" si="122"/>
        <v>0</v>
      </c>
      <c r="U98" s="243">
        <f t="shared" si="122"/>
        <v>0</v>
      </c>
      <c r="V98" s="243">
        <f t="shared" si="122"/>
        <v>0</v>
      </c>
      <c r="W98" s="83">
        <f t="shared" si="91"/>
        <v>14400</v>
      </c>
      <c r="X98" s="83">
        <f t="shared" si="92"/>
        <v>800</v>
      </c>
      <c r="Y98" s="83">
        <f t="shared" si="93"/>
        <v>13600</v>
      </c>
      <c r="Z98" s="79">
        <f t="shared" si="94"/>
        <v>0.94444444444444442</v>
      </c>
      <c r="AA98" s="23"/>
    </row>
    <row r="99" spans="1:27" ht="14" customHeight="1" x14ac:dyDescent="0.3">
      <c r="A99" s="122" t="s">
        <v>17</v>
      </c>
      <c r="B99" s="123" t="s">
        <v>122</v>
      </c>
      <c r="C99" s="171" t="s">
        <v>379</v>
      </c>
      <c r="D99" s="172" t="s">
        <v>54</v>
      </c>
      <c r="E99" s="274">
        <v>36</v>
      </c>
      <c r="F99" s="275">
        <v>400</v>
      </c>
      <c r="G99" s="126">
        <f t="shared" ref="G99" si="123">E99*F99</f>
        <v>14400</v>
      </c>
      <c r="H99" s="207">
        <v>4</v>
      </c>
      <c r="I99" s="207">
        <v>200</v>
      </c>
      <c r="J99" s="207">
        <v>800</v>
      </c>
      <c r="K99" s="207"/>
      <c r="L99" s="207"/>
      <c r="M99" s="207"/>
      <c r="N99" s="216"/>
      <c r="O99" s="214"/>
      <c r="P99" s="84"/>
      <c r="Q99" s="89"/>
      <c r="R99" s="89"/>
      <c r="S99" s="89"/>
      <c r="T99" s="89"/>
      <c r="U99" s="89"/>
      <c r="V99" s="89"/>
      <c r="W99" s="209">
        <f t="shared" si="91"/>
        <v>14400</v>
      </c>
      <c r="X99" s="209">
        <f t="shared" si="92"/>
        <v>800</v>
      </c>
      <c r="Y99" s="209">
        <f t="shared" si="93"/>
        <v>13600</v>
      </c>
      <c r="Z99" s="111">
        <f t="shared" si="94"/>
        <v>0.94444444444444442</v>
      </c>
      <c r="AA99" s="23"/>
    </row>
    <row r="100" spans="1:27" ht="25" x14ac:dyDescent="0.3">
      <c r="A100" s="122" t="s">
        <v>17</v>
      </c>
      <c r="B100" s="123" t="s">
        <v>123</v>
      </c>
      <c r="C100" s="171" t="s">
        <v>380</v>
      </c>
      <c r="D100" s="172" t="s">
        <v>54</v>
      </c>
      <c r="E100" s="244"/>
      <c r="F100" s="244"/>
      <c r="G100" s="244">
        <f t="shared" ref="G100:G101" si="124">E100*F100</f>
        <v>0</v>
      </c>
      <c r="H100" s="208"/>
      <c r="I100" s="208"/>
      <c r="J100" s="208"/>
      <c r="K100" s="208"/>
      <c r="L100" s="208"/>
      <c r="M100" s="208"/>
      <c r="N100" s="216"/>
      <c r="O100" s="84"/>
      <c r="P100" s="84"/>
      <c r="Q100" s="89"/>
      <c r="R100" s="89"/>
      <c r="S100" s="89"/>
      <c r="T100" s="89"/>
      <c r="U100" s="89"/>
      <c r="V100" s="89"/>
      <c r="W100" s="209">
        <f t="shared" si="91"/>
        <v>0</v>
      </c>
      <c r="X100" s="209">
        <f t="shared" si="92"/>
        <v>0</v>
      </c>
      <c r="Y100" s="209">
        <f t="shared" si="93"/>
        <v>0</v>
      </c>
      <c r="Z100" s="110" t="e">
        <f t="shared" si="94"/>
        <v>#DIV/0!</v>
      </c>
      <c r="AA100" s="23"/>
    </row>
    <row r="101" spans="1:27" ht="15" customHeight="1" thickBot="1" x14ac:dyDescent="0.35">
      <c r="A101" s="127" t="s">
        <v>17</v>
      </c>
      <c r="B101" s="128" t="s">
        <v>124</v>
      </c>
      <c r="C101" s="173" t="s">
        <v>296</v>
      </c>
      <c r="D101" s="172" t="s">
        <v>54</v>
      </c>
      <c r="E101" s="244"/>
      <c r="F101" s="244"/>
      <c r="G101" s="244">
        <f t="shared" si="124"/>
        <v>0</v>
      </c>
      <c r="H101" s="209"/>
      <c r="I101" s="209"/>
      <c r="J101" s="209"/>
      <c r="K101" s="209"/>
      <c r="L101" s="209"/>
      <c r="M101" s="209"/>
      <c r="N101" s="87"/>
      <c r="O101" s="213"/>
      <c r="P101" s="85"/>
      <c r="Q101" s="89"/>
      <c r="R101" s="89"/>
      <c r="S101" s="89"/>
      <c r="T101" s="89"/>
      <c r="U101" s="89"/>
      <c r="V101" s="89"/>
      <c r="W101" s="209">
        <f t="shared" si="91"/>
        <v>0</v>
      </c>
      <c r="X101" s="209">
        <f t="shared" si="92"/>
        <v>0</v>
      </c>
      <c r="Y101" s="209">
        <f t="shared" si="93"/>
        <v>0</v>
      </c>
      <c r="Z101" s="79" t="e">
        <f t="shared" si="94"/>
        <v>#DIV/0!</v>
      </c>
      <c r="AA101" s="23"/>
    </row>
    <row r="102" spans="1:27" ht="15" thickBot="1" x14ac:dyDescent="0.4">
      <c r="A102" s="419" t="s">
        <v>297</v>
      </c>
      <c r="B102" s="420"/>
      <c r="C102" s="420"/>
      <c r="D102" s="420"/>
      <c r="E102" s="247"/>
      <c r="F102" s="247"/>
      <c r="G102" s="247">
        <f>G90+G94+G98</f>
        <v>52200</v>
      </c>
      <c r="H102" s="247">
        <f t="shared" ref="H102:V102" si="125">H90+H94+H98</f>
        <v>130</v>
      </c>
      <c r="I102" s="247">
        <f t="shared" si="125"/>
        <v>200</v>
      </c>
      <c r="J102" s="247">
        <f t="shared" si="125"/>
        <v>38600</v>
      </c>
      <c r="K102" s="247">
        <f t="shared" si="125"/>
        <v>0</v>
      </c>
      <c r="L102" s="247">
        <f t="shared" si="125"/>
        <v>0</v>
      </c>
      <c r="M102" s="247">
        <f t="shared" si="125"/>
        <v>0</v>
      </c>
      <c r="N102" s="247">
        <f t="shared" si="125"/>
        <v>0</v>
      </c>
      <c r="O102" s="247">
        <f t="shared" si="125"/>
        <v>0</v>
      </c>
      <c r="P102" s="247">
        <f t="shared" si="125"/>
        <v>0</v>
      </c>
      <c r="Q102" s="247">
        <f t="shared" si="125"/>
        <v>0</v>
      </c>
      <c r="R102" s="247">
        <f t="shared" si="125"/>
        <v>0</v>
      </c>
      <c r="S102" s="247">
        <f t="shared" si="125"/>
        <v>0</v>
      </c>
      <c r="T102" s="247">
        <f t="shared" si="125"/>
        <v>0</v>
      </c>
      <c r="U102" s="247">
        <f t="shared" si="125"/>
        <v>0</v>
      </c>
      <c r="V102" s="247">
        <f t="shared" si="125"/>
        <v>0</v>
      </c>
      <c r="W102" s="222">
        <f t="shared" si="91"/>
        <v>52200</v>
      </c>
      <c r="X102" s="222">
        <f t="shared" si="92"/>
        <v>38600</v>
      </c>
      <c r="Y102" s="222">
        <f t="shared" si="93"/>
        <v>13600</v>
      </c>
      <c r="Z102" s="79">
        <f t="shared" si="94"/>
        <v>0.26053639846743293</v>
      </c>
      <c r="AA102" s="23"/>
    </row>
    <row r="103" spans="1:27" ht="14.5" thickBot="1" x14ac:dyDescent="0.35">
      <c r="A103" s="150" t="s">
        <v>13</v>
      </c>
      <c r="B103" s="151">
        <v>6</v>
      </c>
      <c r="C103" s="152" t="s">
        <v>125</v>
      </c>
      <c r="D103" s="153"/>
      <c r="E103" s="248"/>
      <c r="F103" s="248"/>
      <c r="G103" s="248"/>
      <c r="H103" s="248"/>
      <c r="I103" s="248"/>
      <c r="J103" s="248"/>
      <c r="K103" s="248"/>
      <c r="L103" s="248"/>
      <c r="M103" s="248"/>
      <c r="N103" s="248"/>
      <c r="O103" s="248"/>
      <c r="P103" s="248"/>
      <c r="Q103" s="248"/>
      <c r="R103" s="248"/>
      <c r="S103" s="248"/>
      <c r="T103" s="248"/>
      <c r="U103" s="248"/>
      <c r="V103" s="248"/>
      <c r="W103" s="248"/>
      <c r="X103" s="248"/>
      <c r="Y103" s="248"/>
      <c r="Z103" s="79" t="e">
        <f t="shared" si="94"/>
        <v>#DIV/0!</v>
      </c>
      <c r="AA103" s="23"/>
    </row>
    <row r="104" spans="1:27" x14ac:dyDescent="0.3">
      <c r="A104" s="118" t="s">
        <v>14</v>
      </c>
      <c r="B104" s="154" t="s">
        <v>126</v>
      </c>
      <c r="C104" s="174" t="s">
        <v>127</v>
      </c>
      <c r="D104" s="121"/>
      <c r="E104" s="243">
        <f>SUM(E105:E106)</f>
        <v>180</v>
      </c>
      <c r="F104" s="243"/>
      <c r="G104" s="243">
        <f t="shared" ref="G104:V104" si="126">SUM(G105:G106)</f>
        <v>8460</v>
      </c>
      <c r="H104" s="243">
        <f t="shared" si="126"/>
        <v>160</v>
      </c>
      <c r="I104" s="243">
        <f t="shared" si="126"/>
        <v>53</v>
      </c>
      <c r="J104" s="243">
        <f t="shared" si="126"/>
        <v>8480</v>
      </c>
      <c r="K104" s="243">
        <f t="shared" si="126"/>
        <v>0</v>
      </c>
      <c r="L104" s="243">
        <f t="shared" si="126"/>
        <v>0</v>
      </c>
      <c r="M104" s="243">
        <f t="shared" si="126"/>
        <v>0</v>
      </c>
      <c r="N104" s="243">
        <f t="shared" si="126"/>
        <v>0</v>
      </c>
      <c r="O104" s="243">
        <f t="shared" si="126"/>
        <v>0</v>
      </c>
      <c r="P104" s="243">
        <f t="shared" si="126"/>
        <v>0</v>
      </c>
      <c r="Q104" s="243">
        <f t="shared" si="126"/>
        <v>0</v>
      </c>
      <c r="R104" s="243">
        <f t="shared" si="126"/>
        <v>0</v>
      </c>
      <c r="S104" s="243">
        <f t="shared" si="126"/>
        <v>0</v>
      </c>
      <c r="T104" s="243">
        <f t="shared" si="126"/>
        <v>0</v>
      </c>
      <c r="U104" s="243">
        <f t="shared" si="126"/>
        <v>0</v>
      </c>
      <c r="V104" s="243">
        <f t="shared" si="126"/>
        <v>0</v>
      </c>
      <c r="W104" s="83">
        <f t="shared" si="91"/>
        <v>8460</v>
      </c>
      <c r="X104" s="83">
        <f t="shared" si="92"/>
        <v>8480</v>
      </c>
      <c r="Y104" s="83">
        <f t="shared" si="93"/>
        <v>-20</v>
      </c>
      <c r="Z104" s="79">
        <f t="shared" si="94"/>
        <v>-2.3640661938534278E-3</v>
      </c>
      <c r="AA104" s="23"/>
    </row>
    <row r="105" spans="1:27" ht="15" customHeight="1" x14ac:dyDescent="0.3">
      <c r="A105" s="122" t="s">
        <v>17</v>
      </c>
      <c r="B105" s="123" t="s">
        <v>128</v>
      </c>
      <c r="C105" s="156" t="s">
        <v>434</v>
      </c>
      <c r="D105" s="125" t="s">
        <v>381</v>
      </c>
      <c r="E105" s="274">
        <v>180</v>
      </c>
      <c r="F105" s="275">
        <v>47</v>
      </c>
      <c r="G105" s="126">
        <f t="shared" ref="G105" si="127">E105*F105</f>
        <v>8460</v>
      </c>
      <c r="H105" s="249">
        <v>160</v>
      </c>
      <c r="I105" s="249">
        <v>53</v>
      </c>
      <c r="J105" s="249">
        <f t="shared" ref="J105:J106" si="128">H105*I105</f>
        <v>8480</v>
      </c>
      <c r="K105" s="209"/>
      <c r="L105" s="209"/>
      <c r="M105" s="209"/>
      <c r="N105" s="87"/>
      <c r="O105" s="213"/>
      <c r="P105" s="85"/>
      <c r="Q105" s="89"/>
      <c r="R105" s="89"/>
      <c r="S105" s="89"/>
      <c r="T105" s="89"/>
      <c r="U105" s="89"/>
      <c r="V105" s="89"/>
      <c r="W105" s="209">
        <f t="shared" si="91"/>
        <v>8460</v>
      </c>
      <c r="X105" s="209">
        <f t="shared" si="92"/>
        <v>8480</v>
      </c>
      <c r="Y105" s="209">
        <f t="shared" si="93"/>
        <v>-20</v>
      </c>
      <c r="Z105" s="111">
        <f t="shared" si="94"/>
        <v>-2.3640661938534278E-3</v>
      </c>
      <c r="AA105" s="23"/>
    </row>
    <row r="106" spans="1:27" ht="14.5" thickBot="1" x14ac:dyDescent="0.35">
      <c r="A106" s="122" t="s">
        <v>17</v>
      </c>
      <c r="B106" s="123" t="s">
        <v>130</v>
      </c>
      <c r="C106" s="156" t="s">
        <v>129</v>
      </c>
      <c r="D106" s="125" t="s">
        <v>47</v>
      </c>
      <c r="E106" s="244"/>
      <c r="F106" s="244"/>
      <c r="G106" s="270">
        <f t="shared" ref="G106" si="129">E106*F106</f>
        <v>0</v>
      </c>
      <c r="H106" s="271"/>
      <c r="I106" s="271"/>
      <c r="J106" s="271">
        <f t="shared" si="128"/>
        <v>0</v>
      </c>
      <c r="K106" s="272"/>
      <c r="L106" s="89"/>
      <c r="M106" s="89"/>
      <c r="N106" s="87"/>
      <c r="O106" s="88"/>
      <c r="P106" s="86"/>
      <c r="Q106" s="89"/>
      <c r="R106" s="89"/>
      <c r="S106" s="89"/>
      <c r="T106" s="89"/>
      <c r="U106" s="89"/>
      <c r="V106" s="89"/>
      <c r="W106" s="209">
        <f t="shared" si="91"/>
        <v>0</v>
      </c>
      <c r="X106" s="209">
        <f t="shared" si="92"/>
        <v>0</v>
      </c>
      <c r="Y106" s="209">
        <f t="shared" si="93"/>
        <v>0</v>
      </c>
      <c r="Z106" s="79" t="e">
        <f t="shared" si="94"/>
        <v>#DIV/0!</v>
      </c>
      <c r="AA106" s="23"/>
    </row>
    <row r="107" spans="1:27" x14ac:dyDescent="0.3">
      <c r="A107" s="118" t="s">
        <v>13</v>
      </c>
      <c r="B107" s="154" t="s">
        <v>131</v>
      </c>
      <c r="C107" s="175" t="s">
        <v>132</v>
      </c>
      <c r="D107" s="133"/>
      <c r="E107" s="243">
        <f>SUM(E108:E110)</f>
        <v>0</v>
      </c>
      <c r="F107" s="243"/>
      <c r="G107" s="243">
        <f t="shared" ref="G107:V107" si="130">SUM(G108:G110)</f>
        <v>0</v>
      </c>
      <c r="H107" s="243">
        <f t="shared" si="130"/>
        <v>0</v>
      </c>
      <c r="I107" s="243"/>
      <c r="J107" s="243">
        <f t="shared" si="130"/>
        <v>0</v>
      </c>
      <c r="K107" s="243">
        <f t="shared" si="130"/>
        <v>0</v>
      </c>
      <c r="L107" s="243">
        <f t="shared" si="130"/>
        <v>0</v>
      </c>
      <c r="M107" s="243">
        <f t="shared" si="130"/>
        <v>0</v>
      </c>
      <c r="N107" s="243">
        <f t="shared" si="130"/>
        <v>0</v>
      </c>
      <c r="O107" s="243">
        <f t="shared" si="130"/>
        <v>0</v>
      </c>
      <c r="P107" s="243">
        <f t="shared" si="130"/>
        <v>0</v>
      </c>
      <c r="Q107" s="243">
        <f t="shared" si="130"/>
        <v>0</v>
      </c>
      <c r="R107" s="243">
        <f t="shared" si="130"/>
        <v>0</v>
      </c>
      <c r="S107" s="243">
        <f t="shared" si="130"/>
        <v>0</v>
      </c>
      <c r="T107" s="243">
        <f t="shared" si="130"/>
        <v>0</v>
      </c>
      <c r="U107" s="243">
        <f t="shared" si="130"/>
        <v>0</v>
      </c>
      <c r="V107" s="243">
        <f t="shared" si="130"/>
        <v>0</v>
      </c>
      <c r="W107" s="83">
        <f t="shared" si="91"/>
        <v>0</v>
      </c>
      <c r="X107" s="83">
        <f t="shared" si="92"/>
        <v>0</v>
      </c>
      <c r="Y107" s="83">
        <f t="shared" si="93"/>
        <v>0</v>
      </c>
      <c r="Z107" s="79" t="e">
        <f t="shared" si="94"/>
        <v>#DIV/0!</v>
      </c>
      <c r="AA107" s="23"/>
    </row>
    <row r="108" spans="1:27" x14ac:dyDescent="0.3">
      <c r="A108" s="122" t="s">
        <v>17</v>
      </c>
      <c r="B108" s="123" t="s">
        <v>133</v>
      </c>
      <c r="C108" s="156" t="s">
        <v>129</v>
      </c>
      <c r="D108" s="125" t="s">
        <v>47</v>
      </c>
      <c r="E108" s="244"/>
      <c r="F108" s="244"/>
      <c r="G108" s="244">
        <f t="shared" ref="G108:G110" si="131">E108*F108</f>
        <v>0</v>
      </c>
      <c r="H108" s="89"/>
      <c r="I108" s="89"/>
      <c r="J108" s="89"/>
      <c r="K108" s="89"/>
      <c r="L108" s="89"/>
      <c r="M108" s="89"/>
      <c r="N108" s="87"/>
      <c r="O108" s="88"/>
      <c r="P108" s="86"/>
      <c r="Q108" s="89"/>
      <c r="R108" s="89"/>
      <c r="S108" s="89"/>
      <c r="T108" s="89"/>
      <c r="U108" s="89"/>
      <c r="V108" s="89"/>
      <c r="W108" s="209">
        <f t="shared" si="91"/>
        <v>0</v>
      </c>
      <c r="X108" s="209">
        <f t="shared" si="92"/>
        <v>0</v>
      </c>
      <c r="Y108" s="209">
        <f t="shared" si="93"/>
        <v>0</v>
      </c>
      <c r="Z108" s="79" t="e">
        <f t="shared" si="94"/>
        <v>#DIV/0!</v>
      </c>
      <c r="AA108" s="23"/>
    </row>
    <row r="109" spans="1:27" x14ac:dyDescent="0.3">
      <c r="A109" s="122" t="s">
        <v>17</v>
      </c>
      <c r="B109" s="123" t="s">
        <v>134</v>
      </c>
      <c r="C109" s="156" t="s">
        <v>129</v>
      </c>
      <c r="D109" s="125" t="s">
        <v>47</v>
      </c>
      <c r="E109" s="244"/>
      <c r="F109" s="244"/>
      <c r="G109" s="244">
        <f t="shared" si="131"/>
        <v>0</v>
      </c>
      <c r="H109" s="89"/>
      <c r="I109" s="89"/>
      <c r="J109" s="89"/>
      <c r="K109" s="89"/>
      <c r="L109" s="89"/>
      <c r="M109" s="89"/>
      <c r="N109" s="87"/>
      <c r="O109" s="88"/>
      <c r="P109" s="86"/>
      <c r="Q109" s="89"/>
      <c r="R109" s="89"/>
      <c r="S109" s="89"/>
      <c r="T109" s="89"/>
      <c r="U109" s="89"/>
      <c r="V109" s="89"/>
      <c r="W109" s="209">
        <f t="shared" si="91"/>
        <v>0</v>
      </c>
      <c r="X109" s="209">
        <f t="shared" si="92"/>
        <v>0</v>
      </c>
      <c r="Y109" s="209">
        <f t="shared" si="93"/>
        <v>0</v>
      </c>
      <c r="Z109" s="79" t="e">
        <f t="shared" si="94"/>
        <v>#DIV/0!</v>
      </c>
      <c r="AA109" s="23"/>
    </row>
    <row r="110" spans="1:27" ht="14.5" thickBot="1" x14ac:dyDescent="0.35">
      <c r="A110" s="127" t="s">
        <v>17</v>
      </c>
      <c r="B110" s="128" t="s">
        <v>135</v>
      </c>
      <c r="C110" s="157" t="s">
        <v>129</v>
      </c>
      <c r="D110" s="129" t="s">
        <v>47</v>
      </c>
      <c r="E110" s="244"/>
      <c r="F110" s="244"/>
      <c r="G110" s="244">
        <f t="shared" si="131"/>
        <v>0</v>
      </c>
      <c r="H110" s="89"/>
      <c r="I110" s="89"/>
      <c r="J110" s="89"/>
      <c r="K110" s="89"/>
      <c r="L110" s="89"/>
      <c r="M110" s="89"/>
      <c r="N110" s="87"/>
      <c r="O110" s="88"/>
      <c r="P110" s="86"/>
      <c r="Q110" s="89"/>
      <c r="R110" s="89"/>
      <c r="S110" s="89"/>
      <c r="T110" s="89"/>
      <c r="U110" s="89"/>
      <c r="V110" s="89"/>
      <c r="W110" s="209">
        <f t="shared" si="91"/>
        <v>0</v>
      </c>
      <c r="X110" s="209">
        <f t="shared" si="92"/>
        <v>0</v>
      </c>
      <c r="Y110" s="209">
        <f t="shared" si="93"/>
        <v>0</v>
      </c>
      <c r="Z110" s="79" t="e">
        <f t="shared" si="94"/>
        <v>#DIV/0!</v>
      </c>
      <c r="AA110" s="23"/>
    </row>
    <row r="111" spans="1:27" x14ac:dyDescent="0.3">
      <c r="A111" s="118" t="s">
        <v>13</v>
      </c>
      <c r="B111" s="154" t="s">
        <v>136</v>
      </c>
      <c r="C111" s="175" t="s">
        <v>137</v>
      </c>
      <c r="D111" s="133"/>
      <c r="E111" s="243">
        <f>SUM(E112:E114)</f>
        <v>0</v>
      </c>
      <c r="F111" s="243"/>
      <c r="G111" s="243">
        <f t="shared" ref="G111:V111" si="132">SUM(G112:G114)</f>
        <v>0</v>
      </c>
      <c r="H111" s="243">
        <f t="shared" si="132"/>
        <v>0</v>
      </c>
      <c r="I111" s="243"/>
      <c r="J111" s="243">
        <f t="shared" si="132"/>
        <v>0</v>
      </c>
      <c r="K111" s="243">
        <f t="shared" si="132"/>
        <v>0</v>
      </c>
      <c r="L111" s="243">
        <f t="shared" si="132"/>
        <v>0</v>
      </c>
      <c r="M111" s="243">
        <f t="shared" si="132"/>
        <v>0</v>
      </c>
      <c r="N111" s="243">
        <f t="shared" si="132"/>
        <v>0</v>
      </c>
      <c r="O111" s="243">
        <f t="shared" si="132"/>
        <v>0</v>
      </c>
      <c r="P111" s="243">
        <f t="shared" si="132"/>
        <v>0</v>
      </c>
      <c r="Q111" s="243">
        <f t="shared" si="132"/>
        <v>0</v>
      </c>
      <c r="R111" s="243">
        <f t="shared" si="132"/>
        <v>0</v>
      </c>
      <c r="S111" s="243">
        <f t="shared" si="132"/>
        <v>0</v>
      </c>
      <c r="T111" s="243">
        <f t="shared" si="132"/>
        <v>0</v>
      </c>
      <c r="U111" s="243">
        <f t="shared" si="132"/>
        <v>0</v>
      </c>
      <c r="V111" s="243">
        <f t="shared" si="132"/>
        <v>0</v>
      </c>
      <c r="W111" s="83">
        <f t="shared" si="91"/>
        <v>0</v>
      </c>
      <c r="X111" s="83">
        <f t="shared" si="92"/>
        <v>0</v>
      </c>
      <c r="Y111" s="83">
        <f t="shared" si="93"/>
        <v>0</v>
      </c>
      <c r="Z111" s="79" t="e">
        <f t="shared" si="94"/>
        <v>#DIV/0!</v>
      </c>
      <c r="AA111" s="23"/>
    </row>
    <row r="112" spans="1:27" x14ac:dyDescent="0.3">
      <c r="A112" s="122" t="s">
        <v>17</v>
      </c>
      <c r="B112" s="123" t="s">
        <v>138</v>
      </c>
      <c r="C112" s="156" t="s">
        <v>129</v>
      </c>
      <c r="D112" s="125" t="s">
        <v>47</v>
      </c>
      <c r="E112" s="244"/>
      <c r="F112" s="244"/>
      <c r="G112" s="244">
        <f t="shared" ref="G112:G114" si="133">E112*F112</f>
        <v>0</v>
      </c>
      <c r="H112" s="89"/>
      <c r="I112" s="89"/>
      <c r="J112" s="89"/>
      <c r="K112" s="89"/>
      <c r="L112" s="89"/>
      <c r="M112" s="89"/>
      <c r="N112" s="87"/>
      <c r="O112" s="88"/>
      <c r="P112" s="86"/>
      <c r="Q112" s="89"/>
      <c r="R112" s="89"/>
      <c r="S112" s="89"/>
      <c r="T112" s="89"/>
      <c r="U112" s="89"/>
      <c r="V112" s="89"/>
      <c r="W112" s="209">
        <f t="shared" si="91"/>
        <v>0</v>
      </c>
      <c r="X112" s="209">
        <f t="shared" si="92"/>
        <v>0</v>
      </c>
      <c r="Y112" s="209">
        <f t="shared" si="93"/>
        <v>0</v>
      </c>
      <c r="Z112" s="79" t="e">
        <f t="shared" si="94"/>
        <v>#DIV/0!</v>
      </c>
      <c r="AA112" s="23"/>
    </row>
    <row r="113" spans="1:27" x14ac:dyDescent="0.3">
      <c r="A113" s="122" t="s">
        <v>17</v>
      </c>
      <c r="B113" s="123" t="s">
        <v>139</v>
      </c>
      <c r="C113" s="156" t="s">
        <v>129</v>
      </c>
      <c r="D113" s="125" t="s">
        <v>47</v>
      </c>
      <c r="E113" s="244"/>
      <c r="F113" s="244"/>
      <c r="G113" s="244">
        <f t="shared" si="133"/>
        <v>0</v>
      </c>
      <c r="H113" s="89"/>
      <c r="I113" s="89"/>
      <c r="J113" s="89"/>
      <c r="K113" s="89"/>
      <c r="L113" s="89"/>
      <c r="M113" s="89"/>
      <c r="N113" s="87"/>
      <c r="O113" s="88"/>
      <c r="P113" s="86"/>
      <c r="Q113" s="89"/>
      <c r="R113" s="89"/>
      <c r="S113" s="89"/>
      <c r="T113" s="89"/>
      <c r="U113" s="89"/>
      <c r="V113" s="89"/>
      <c r="W113" s="209">
        <f t="shared" si="91"/>
        <v>0</v>
      </c>
      <c r="X113" s="209">
        <f t="shared" si="92"/>
        <v>0</v>
      </c>
      <c r="Y113" s="209">
        <f t="shared" si="93"/>
        <v>0</v>
      </c>
      <c r="Z113" s="79" t="e">
        <f t="shared" si="94"/>
        <v>#DIV/0!</v>
      </c>
      <c r="AA113" s="23"/>
    </row>
    <row r="114" spans="1:27" ht="14.5" thickBot="1" x14ac:dyDescent="0.35">
      <c r="A114" s="127" t="s">
        <v>17</v>
      </c>
      <c r="B114" s="128" t="s">
        <v>140</v>
      </c>
      <c r="C114" s="157" t="s">
        <v>129</v>
      </c>
      <c r="D114" s="129" t="s">
        <v>47</v>
      </c>
      <c r="E114" s="244"/>
      <c r="F114" s="244"/>
      <c r="G114" s="244">
        <f t="shared" si="133"/>
        <v>0</v>
      </c>
      <c r="H114" s="89"/>
      <c r="I114" s="89"/>
      <c r="J114" s="89"/>
      <c r="K114" s="89"/>
      <c r="L114" s="89"/>
      <c r="M114" s="89"/>
      <c r="N114" s="87"/>
      <c r="O114" s="88"/>
      <c r="P114" s="86"/>
      <c r="Q114" s="89"/>
      <c r="R114" s="89"/>
      <c r="S114" s="89"/>
      <c r="T114" s="89"/>
      <c r="U114" s="89"/>
      <c r="V114" s="89"/>
      <c r="W114" s="209">
        <f t="shared" si="91"/>
        <v>0</v>
      </c>
      <c r="X114" s="209">
        <f t="shared" si="92"/>
        <v>0</v>
      </c>
      <c r="Y114" s="209">
        <f t="shared" si="93"/>
        <v>0</v>
      </c>
      <c r="Z114" s="79" t="e">
        <f t="shared" si="94"/>
        <v>#DIV/0!</v>
      </c>
      <c r="AA114" s="23"/>
    </row>
    <row r="115" spans="1:27" ht="14.5" thickBot="1" x14ac:dyDescent="0.35">
      <c r="A115" s="143" t="s">
        <v>298</v>
      </c>
      <c r="B115" s="144"/>
      <c r="C115" s="145"/>
      <c r="D115" s="224"/>
      <c r="E115" s="247">
        <f>E111+E107+E104</f>
        <v>180</v>
      </c>
      <c r="F115" s="247"/>
      <c r="G115" s="247">
        <f t="shared" ref="G115:V115" si="134">G111+G107+G104</f>
        <v>8460</v>
      </c>
      <c r="H115" s="247">
        <f t="shared" si="134"/>
        <v>160</v>
      </c>
      <c r="I115" s="247">
        <f t="shared" si="134"/>
        <v>53</v>
      </c>
      <c r="J115" s="247">
        <f t="shared" si="134"/>
        <v>8480</v>
      </c>
      <c r="K115" s="247">
        <f t="shared" si="134"/>
        <v>0</v>
      </c>
      <c r="L115" s="247">
        <f t="shared" si="134"/>
        <v>0</v>
      </c>
      <c r="M115" s="247">
        <f t="shared" si="134"/>
        <v>0</v>
      </c>
      <c r="N115" s="247">
        <f t="shared" si="134"/>
        <v>0</v>
      </c>
      <c r="O115" s="247">
        <f t="shared" si="134"/>
        <v>0</v>
      </c>
      <c r="P115" s="247">
        <f t="shared" si="134"/>
        <v>0</v>
      </c>
      <c r="Q115" s="247">
        <f t="shared" si="134"/>
        <v>0</v>
      </c>
      <c r="R115" s="247">
        <f t="shared" si="134"/>
        <v>0</v>
      </c>
      <c r="S115" s="247">
        <f t="shared" si="134"/>
        <v>0</v>
      </c>
      <c r="T115" s="247">
        <f t="shared" si="134"/>
        <v>0</v>
      </c>
      <c r="U115" s="247">
        <f t="shared" si="134"/>
        <v>0</v>
      </c>
      <c r="V115" s="247">
        <f t="shared" si="134"/>
        <v>0</v>
      </c>
      <c r="W115" s="221">
        <f t="shared" si="91"/>
        <v>8460</v>
      </c>
      <c r="X115" s="221">
        <f t="shared" si="92"/>
        <v>8480</v>
      </c>
      <c r="Y115" s="221">
        <f t="shared" si="93"/>
        <v>-20</v>
      </c>
      <c r="Z115" s="79">
        <f t="shared" si="94"/>
        <v>-2.3640661938534278E-3</v>
      </c>
      <c r="AA115" s="23"/>
    </row>
    <row r="116" spans="1:27" ht="14.5" thickBot="1" x14ac:dyDescent="0.35">
      <c r="A116" s="150" t="s">
        <v>13</v>
      </c>
      <c r="B116" s="165">
        <v>7</v>
      </c>
      <c r="C116" s="152" t="s">
        <v>141</v>
      </c>
      <c r="D116" s="153"/>
      <c r="E116" s="248"/>
      <c r="F116" s="248"/>
      <c r="G116" s="248"/>
      <c r="H116" s="248"/>
      <c r="I116" s="248"/>
      <c r="J116" s="248"/>
      <c r="K116" s="248"/>
      <c r="L116" s="248"/>
      <c r="M116" s="248"/>
      <c r="N116" s="248"/>
      <c r="O116" s="248"/>
      <c r="P116" s="248"/>
      <c r="Q116" s="248"/>
      <c r="R116" s="248"/>
      <c r="S116" s="248"/>
      <c r="T116" s="248"/>
      <c r="U116" s="248"/>
      <c r="V116" s="248"/>
      <c r="W116" s="248"/>
      <c r="X116" s="248"/>
      <c r="Y116" s="248"/>
      <c r="Z116" s="111" t="e">
        <f t="shared" si="94"/>
        <v>#DIV/0!</v>
      </c>
      <c r="AA116" s="23"/>
    </row>
    <row r="117" spans="1:27" x14ac:dyDescent="0.3">
      <c r="A117" s="122" t="s">
        <v>17</v>
      </c>
      <c r="B117" s="123" t="s">
        <v>142</v>
      </c>
      <c r="C117" s="156" t="s">
        <v>210</v>
      </c>
      <c r="D117" s="125" t="s">
        <v>47</v>
      </c>
      <c r="E117" s="244"/>
      <c r="F117" s="244"/>
      <c r="G117" s="244">
        <f t="shared" ref="G117:G130" si="135">E117*F117</f>
        <v>0</v>
      </c>
      <c r="H117" s="208"/>
      <c r="I117" s="208"/>
      <c r="J117" s="208"/>
      <c r="K117" s="208"/>
      <c r="L117" s="208"/>
      <c r="M117" s="208"/>
      <c r="N117" s="216"/>
      <c r="O117" s="84"/>
      <c r="P117" s="85"/>
      <c r="Q117" s="89"/>
      <c r="R117" s="89"/>
      <c r="S117" s="89"/>
      <c r="T117" s="89"/>
      <c r="U117" s="89"/>
      <c r="V117" s="89"/>
      <c r="W117" s="209">
        <f t="shared" si="91"/>
        <v>0</v>
      </c>
      <c r="X117" s="209">
        <f t="shared" si="92"/>
        <v>0</v>
      </c>
      <c r="Y117" s="209">
        <f t="shared" si="93"/>
        <v>0</v>
      </c>
      <c r="Z117" s="110" t="e">
        <f t="shared" si="94"/>
        <v>#DIV/0!</v>
      </c>
      <c r="AA117" s="23"/>
    </row>
    <row r="118" spans="1:27" x14ac:dyDescent="0.3">
      <c r="A118" s="122" t="s">
        <v>17</v>
      </c>
      <c r="B118" s="123" t="s">
        <v>143</v>
      </c>
      <c r="C118" s="156" t="s">
        <v>299</v>
      </c>
      <c r="D118" s="125" t="s">
        <v>47</v>
      </c>
      <c r="E118" s="244"/>
      <c r="F118" s="244"/>
      <c r="G118" s="244">
        <f t="shared" si="135"/>
        <v>0</v>
      </c>
      <c r="H118" s="89"/>
      <c r="I118" s="89"/>
      <c r="J118" s="89"/>
      <c r="K118" s="89"/>
      <c r="L118" s="89"/>
      <c r="M118" s="89"/>
      <c r="N118" s="87"/>
      <c r="O118" s="88"/>
      <c r="P118" s="86"/>
      <c r="Q118" s="89"/>
      <c r="R118" s="89"/>
      <c r="S118" s="89"/>
      <c r="T118" s="89"/>
      <c r="U118" s="89"/>
      <c r="V118" s="89"/>
      <c r="W118" s="209">
        <f t="shared" si="91"/>
        <v>0</v>
      </c>
      <c r="X118" s="209">
        <f t="shared" si="92"/>
        <v>0</v>
      </c>
      <c r="Y118" s="209">
        <f t="shared" si="93"/>
        <v>0</v>
      </c>
      <c r="Z118" s="79" t="e">
        <f t="shared" si="94"/>
        <v>#DIV/0!</v>
      </c>
      <c r="AA118" s="23"/>
    </row>
    <row r="119" spans="1:27" x14ac:dyDescent="0.3">
      <c r="A119" s="122" t="s">
        <v>17</v>
      </c>
      <c r="B119" s="123" t="s">
        <v>144</v>
      </c>
      <c r="C119" s="156" t="s">
        <v>300</v>
      </c>
      <c r="D119" s="125" t="s">
        <v>47</v>
      </c>
      <c r="E119" s="244"/>
      <c r="F119" s="244"/>
      <c r="G119" s="244">
        <f t="shared" si="135"/>
        <v>0</v>
      </c>
      <c r="H119" s="244"/>
      <c r="I119" s="244"/>
      <c r="J119" s="244"/>
      <c r="K119" s="89"/>
      <c r="L119" s="89"/>
      <c r="M119" s="89"/>
      <c r="N119" s="87"/>
      <c r="O119" s="88"/>
      <c r="P119" s="86"/>
      <c r="Q119" s="89"/>
      <c r="R119" s="89"/>
      <c r="S119" s="89"/>
      <c r="T119" s="89"/>
      <c r="U119" s="89"/>
      <c r="V119" s="89"/>
      <c r="W119" s="209">
        <f t="shared" si="91"/>
        <v>0</v>
      </c>
      <c r="X119" s="209">
        <f t="shared" si="92"/>
        <v>0</v>
      </c>
      <c r="Y119" s="209">
        <f t="shared" si="93"/>
        <v>0</v>
      </c>
      <c r="Z119" s="79" t="e">
        <f t="shared" si="94"/>
        <v>#DIV/0!</v>
      </c>
      <c r="AA119" s="23"/>
    </row>
    <row r="120" spans="1:27" x14ac:dyDescent="0.3">
      <c r="A120" s="122" t="s">
        <v>17</v>
      </c>
      <c r="B120" s="123" t="s">
        <v>145</v>
      </c>
      <c r="C120" s="156" t="s">
        <v>301</v>
      </c>
      <c r="D120" s="125" t="s">
        <v>47</v>
      </c>
      <c r="E120" s="244"/>
      <c r="F120" s="244"/>
      <c r="G120" s="244">
        <f t="shared" si="135"/>
        <v>0</v>
      </c>
      <c r="H120" s="244"/>
      <c r="I120" s="244"/>
      <c r="J120" s="244"/>
      <c r="K120" s="89"/>
      <c r="L120" s="89"/>
      <c r="M120" s="89"/>
      <c r="N120" s="87"/>
      <c r="O120" s="88"/>
      <c r="P120" s="86"/>
      <c r="Q120" s="89"/>
      <c r="R120" s="89"/>
      <c r="S120" s="89"/>
      <c r="T120" s="89"/>
      <c r="U120" s="89"/>
      <c r="V120" s="89"/>
      <c r="W120" s="209">
        <f t="shared" si="91"/>
        <v>0</v>
      </c>
      <c r="X120" s="209">
        <f t="shared" si="92"/>
        <v>0</v>
      </c>
      <c r="Y120" s="209">
        <f t="shared" si="93"/>
        <v>0</v>
      </c>
      <c r="Z120" s="79" t="e">
        <f t="shared" si="94"/>
        <v>#DIV/0!</v>
      </c>
      <c r="AA120" s="23"/>
    </row>
    <row r="121" spans="1:27" x14ac:dyDescent="0.3">
      <c r="A121" s="122" t="s">
        <v>17</v>
      </c>
      <c r="B121" s="123" t="s">
        <v>146</v>
      </c>
      <c r="C121" s="156" t="s">
        <v>302</v>
      </c>
      <c r="D121" s="125" t="s">
        <v>47</v>
      </c>
      <c r="E121" s="244"/>
      <c r="F121" s="244"/>
      <c r="G121" s="244">
        <f t="shared" si="135"/>
        <v>0</v>
      </c>
      <c r="H121" s="244"/>
      <c r="I121" s="244"/>
      <c r="J121" s="244"/>
      <c r="K121" s="210"/>
      <c r="L121" s="210"/>
      <c r="M121" s="89"/>
      <c r="N121" s="87"/>
      <c r="O121" s="88"/>
      <c r="P121" s="86"/>
      <c r="Q121" s="89"/>
      <c r="R121" s="89"/>
      <c r="S121" s="89"/>
      <c r="T121" s="89"/>
      <c r="U121" s="89"/>
      <c r="V121" s="89"/>
      <c r="W121" s="209">
        <f t="shared" si="91"/>
        <v>0</v>
      </c>
      <c r="X121" s="209">
        <f t="shared" si="92"/>
        <v>0</v>
      </c>
      <c r="Y121" s="209">
        <f t="shared" si="93"/>
        <v>0</v>
      </c>
      <c r="Z121" s="79" t="e">
        <f t="shared" si="94"/>
        <v>#DIV/0!</v>
      </c>
      <c r="AA121" s="23"/>
    </row>
    <row r="122" spans="1:27" x14ac:dyDescent="0.3">
      <c r="A122" s="122" t="s">
        <v>17</v>
      </c>
      <c r="B122" s="123" t="s">
        <v>147</v>
      </c>
      <c r="C122" s="156" t="s">
        <v>303</v>
      </c>
      <c r="D122" s="125" t="s">
        <v>47</v>
      </c>
      <c r="E122" s="244"/>
      <c r="F122" s="244"/>
      <c r="G122" s="244">
        <f t="shared" si="135"/>
        <v>0</v>
      </c>
      <c r="H122" s="244"/>
      <c r="I122" s="244"/>
      <c r="J122" s="244"/>
      <c r="K122" s="89"/>
      <c r="L122" s="89"/>
      <c r="M122" s="89"/>
      <c r="N122" s="87"/>
      <c r="O122" s="88"/>
      <c r="P122" s="86"/>
      <c r="Q122" s="89"/>
      <c r="R122" s="89"/>
      <c r="S122" s="89"/>
      <c r="T122" s="89"/>
      <c r="U122" s="89"/>
      <c r="V122" s="89"/>
      <c r="W122" s="209">
        <f t="shared" si="91"/>
        <v>0</v>
      </c>
      <c r="X122" s="209">
        <f t="shared" si="92"/>
        <v>0</v>
      </c>
      <c r="Y122" s="209">
        <f t="shared" si="93"/>
        <v>0</v>
      </c>
      <c r="Z122" s="79" t="e">
        <f t="shared" si="94"/>
        <v>#DIV/0!</v>
      </c>
      <c r="AA122" s="23"/>
    </row>
    <row r="123" spans="1:27" x14ac:dyDescent="0.3">
      <c r="A123" s="122" t="s">
        <v>17</v>
      </c>
      <c r="B123" s="123" t="s">
        <v>148</v>
      </c>
      <c r="C123" s="156" t="s">
        <v>304</v>
      </c>
      <c r="D123" s="125" t="s">
        <v>47</v>
      </c>
      <c r="E123" s="244"/>
      <c r="F123" s="244"/>
      <c r="G123" s="244">
        <f t="shared" si="135"/>
        <v>0</v>
      </c>
      <c r="H123" s="244"/>
      <c r="I123" s="244"/>
      <c r="J123" s="244"/>
      <c r="K123" s="89"/>
      <c r="L123" s="89"/>
      <c r="M123" s="89"/>
      <c r="N123" s="87"/>
      <c r="O123" s="88"/>
      <c r="P123" s="84"/>
      <c r="Q123" s="89"/>
      <c r="R123" s="89"/>
      <c r="S123" s="89"/>
      <c r="T123" s="89"/>
      <c r="U123" s="89"/>
      <c r="V123" s="89"/>
      <c r="W123" s="209">
        <f t="shared" si="91"/>
        <v>0</v>
      </c>
      <c r="X123" s="209">
        <f t="shared" si="92"/>
        <v>0</v>
      </c>
      <c r="Y123" s="209">
        <f t="shared" si="93"/>
        <v>0</v>
      </c>
      <c r="Z123" s="79" t="e">
        <f t="shared" si="94"/>
        <v>#DIV/0!</v>
      </c>
      <c r="AA123" s="23"/>
    </row>
    <row r="124" spans="1:27" x14ac:dyDescent="0.3">
      <c r="A124" s="122" t="s">
        <v>17</v>
      </c>
      <c r="B124" s="123" t="s">
        <v>149</v>
      </c>
      <c r="C124" s="156" t="s">
        <v>305</v>
      </c>
      <c r="D124" s="125" t="s">
        <v>47</v>
      </c>
      <c r="E124" s="244"/>
      <c r="F124" s="244"/>
      <c r="G124" s="244">
        <f t="shared" si="135"/>
        <v>0</v>
      </c>
      <c r="H124" s="207"/>
      <c r="I124" s="207"/>
      <c r="J124" s="207"/>
      <c r="K124" s="207"/>
      <c r="L124" s="207"/>
      <c r="M124" s="207"/>
      <c r="N124" s="216"/>
      <c r="O124" s="214"/>
      <c r="P124" s="84"/>
      <c r="Q124" s="89"/>
      <c r="R124" s="89"/>
      <c r="S124" s="89"/>
      <c r="T124" s="89"/>
      <c r="U124" s="89"/>
      <c r="V124" s="89"/>
      <c r="W124" s="209">
        <f t="shared" si="91"/>
        <v>0</v>
      </c>
      <c r="X124" s="209">
        <f t="shared" si="92"/>
        <v>0</v>
      </c>
      <c r="Y124" s="209">
        <f t="shared" si="93"/>
        <v>0</v>
      </c>
      <c r="Z124" s="79" t="e">
        <f t="shared" si="94"/>
        <v>#DIV/0!</v>
      </c>
      <c r="AA124" s="23"/>
    </row>
    <row r="125" spans="1:27" x14ac:dyDescent="0.3">
      <c r="A125" s="127" t="s">
        <v>17</v>
      </c>
      <c r="B125" s="123" t="s">
        <v>150</v>
      </c>
      <c r="C125" s="157" t="s">
        <v>306</v>
      </c>
      <c r="D125" s="125" t="s">
        <v>47</v>
      </c>
      <c r="E125" s="244"/>
      <c r="F125" s="244"/>
      <c r="G125" s="244">
        <f t="shared" si="135"/>
        <v>0</v>
      </c>
      <c r="H125" s="208"/>
      <c r="I125" s="208"/>
      <c r="J125" s="208"/>
      <c r="K125" s="208"/>
      <c r="L125" s="208"/>
      <c r="M125" s="208"/>
      <c r="N125" s="216"/>
      <c r="O125" s="84"/>
      <c r="P125" s="84"/>
      <c r="Q125" s="89"/>
      <c r="R125" s="89"/>
      <c r="S125" s="89"/>
      <c r="T125" s="89"/>
      <c r="U125" s="89"/>
      <c r="V125" s="89"/>
      <c r="W125" s="209">
        <f t="shared" si="91"/>
        <v>0</v>
      </c>
      <c r="X125" s="209">
        <f t="shared" si="92"/>
        <v>0</v>
      </c>
      <c r="Y125" s="209">
        <f t="shared" si="93"/>
        <v>0</v>
      </c>
      <c r="Z125" s="110" t="e">
        <f t="shared" si="94"/>
        <v>#DIV/0!</v>
      </c>
      <c r="AA125" s="23"/>
    </row>
    <row r="126" spans="1:27" x14ac:dyDescent="0.3">
      <c r="A126" s="127" t="s">
        <v>17</v>
      </c>
      <c r="B126" s="123" t="s">
        <v>151</v>
      </c>
      <c r="C126" s="157" t="s">
        <v>307</v>
      </c>
      <c r="D126" s="125" t="s">
        <v>47</v>
      </c>
      <c r="E126" s="244"/>
      <c r="F126" s="244"/>
      <c r="G126" s="244">
        <f t="shared" si="135"/>
        <v>0</v>
      </c>
      <c r="H126" s="89"/>
      <c r="I126" s="89"/>
      <c r="J126" s="89"/>
      <c r="K126" s="89"/>
      <c r="L126" s="89"/>
      <c r="M126" s="89"/>
      <c r="N126" s="87"/>
      <c r="O126" s="88"/>
      <c r="P126" s="220"/>
      <c r="Q126" s="89"/>
      <c r="R126" s="89"/>
      <c r="S126" s="89"/>
      <c r="T126" s="89"/>
      <c r="U126" s="89"/>
      <c r="V126" s="89"/>
      <c r="W126" s="209">
        <f t="shared" si="91"/>
        <v>0</v>
      </c>
      <c r="X126" s="209">
        <f t="shared" si="92"/>
        <v>0</v>
      </c>
      <c r="Y126" s="209">
        <f t="shared" si="93"/>
        <v>0</v>
      </c>
      <c r="Z126" s="79" t="e">
        <f t="shared" si="94"/>
        <v>#DIV/0!</v>
      </c>
      <c r="AA126" s="23"/>
    </row>
    <row r="127" spans="1:27" x14ac:dyDescent="0.3">
      <c r="A127" s="127" t="s">
        <v>17</v>
      </c>
      <c r="B127" s="123" t="s">
        <v>152</v>
      </c>
      <c r="C127" s="157" t="s">
        <v>308</v>
      </c>
      <c r="D127" s="125" t="s">
        <v>47</v>
      </c>
      <c r="E127" s="244"/>
      <c r="F127" s="244"/>
      <c r="G127" s="244">
        <f t="shared" si="135"/>
        <v>0</v>
      </c>
      <c r="H127" s="89"/>
      <c r="I127" s="89"/>
      <c r="J127" s="89"/>
      <c r="K127" s="89"/>
      <c r="L127" s="89"/>
      <c r="M127" s="89"/>
      <c r="N127" s="87"/>
      <c r="O127" s="88"/>
      <c r="P127" s="86"/>
      <c r="Q127" s="89"/>
      <c r="R127" s="89"/>
      <c r="S127" s="89"/>
      <c r="T127" s="89"/>
      <c r="U127" s="89"/>
      <c r="V127" s="89"/>
      <c r="W127" s="209">
        <f t="shared" si="91"/>
        <v>0</v>
      </c>
      <c r="X127" s="209">
        <f t="shared" si="92"/>
        <v>0</v>
      </c>
      <c r="Y127" s="209">
        <f t="shared" si="93"/>
        <v>0</v>
      </c>
      <c r="Z127" s="79" t="e">
        <f t="shared" si="94"/>
        <v>#DIV/0!</v>
      </c>
      <c r="AA127" s="23"/>
    </row>
    <row r="128" spans="1:27" x14ac:dyDescent="0.3">
      <c r="A128" s="127" t="s">
        <v>17</v>
      </c>
      <c r="B128" s="123" t="s">
        <v>153</v>
      </c>
      <c r="C128" s="157" t="s">
        <v>309</v>
      </c>
      <c r="D128" s="125" t="s">
        <v>47</v>
      </c>
      <c r="E128" s="244"/>
      <c r="F128" s="244"/>
      <c r="G128" s="244">
        <f t="shared" si="135"/>
        <v>0</v>
      </c>
      <c r="H128" s="89"/>
      <c r="I128" s="89"/>
      <c r="J128" s="89"/>
      <c r="K128" s="89"/>
      <c r="L128" s="89"/>
      <c r="M128" s="89"/>
      <c r="N128" s="87"/>
      <c r="O128" s="88"/>
      <c r="P128" s="86"/>
      <c r="Q128" s="89"/>
      <c r="R128" s="89"/>
      <c r="S128" s="89"/>
      <c r="T128" s="89"/>
      <c r="U128" s="89"/>
      <c r="V128" s="89"/>
      <c r="W128" s="209">
        <f t="shared" si="91"/>
        <v>0</v>
      </c>
      <c r="X128" s="209">
        <f t="shared" si="92"/>
        <v>0</v>
      </c>
      <c r="Y128" s="209">
        <f t="shared" si="93"/>
        <v>0</v>
      </c>
      <c r="Z128" s="79" t="e">
        <f t="shared" si="94"/>
        <v>#DIV/0!</v>
      </c>
      <c r="AA128" s="23"/>
    </row>
    <row r="129" spans="1:27" x14ac:dyDescent="0.3">
      <c r="A129" s="127" t="s">
        <v>17</v>
      </c>
      <c r="B129" s="123" t="s">
        <v>310</v>
      </c>
      <c r="C129" s="157" t="s">
        <v>311</v>
      </c>
      <c r="D129" s="129" t="s">
        <v>47</v>
      </c>
      <c r="E129" s="244"/>
      <c r="F129" s="244"/>
      <c r="G129" s="244">
        <f t="shared" si="135"/>
        <v>0</v>
      </c>
      <c r="H129" s="89"/>
      <c r="I129" s="89"/>
      <c r="J129" s="89"/>
      <c r="K129" s="89"/>
      <c r="L129" s="89"/>
      <c r="M129" s="89"/>
      <c r="N129" s="87"/>
      <c r="O129" s="88"/>
      <c r="P129" s="86"/>
      <c r="Q129" s="89"/>
      <c r="R129" s="89"/>
      <c r="S129" s="89"/>
      <c r="T129" s="89"/>
      <c r="U129" s="89"/>
      <c r="V129" s="89"/>
      <c r="W129" s="209">
        <f t="shared" si="91"/>
        <v>0</v>
      </c>
      <c r="X129" s="209">
        <f t="shared" si="92"/>
        <v>0</v>
      </c>
      <c r="Y129" s="209">
        <f t="shared" si="93"/>
        <v>0</v>
      </c>
      <c r="Z129" s="79" t="e">
        <f t="shared" si="94"/>
        <v>#DIV/0!</v>
      </c>
      <c r="AA129" s="23"/>
    </row>
    <row r="130" spans="1:27" ht="38" thickBot="1" x14ac:dyDescent="0.35">
      <c r="A130" s="127" t="s">
        <v>17</v>
      </c>
      <c r="B130" s="123" t="s">
        <v>154</v>
      </c>
      <c r="C130" s="176" t="s">
        <v>312</v>
      </c>
      <c r="D130" s="129"/>
      <c r="E130" s="244"/>
      <c r="F130" s="244">
        <v>0.22</v>
      </c>
      <c r="G130" s="244">
        <f t="shared" si="135"/>
        <v>0</v>
      </c>
      <c r="H130" s="89"/>
      <c r="I130" s="89"/>
      <c r="J130" s="89"/>
      <c r="K130" s="89"/>
      <c r="L130" s="89"/>
      <c r="M130" s="89"/>
      <c r="N130" s="87"/>
      <c r="O130" s="88"/>
      <c r="P130" s="86"/>
      <c r="Q130" s="89"/>
      <c r="R130" s="89"/>
      <c r="S130" s="89"/>
      <c r="T130" s="89"/>
      <c r="U130" s="89"/>
      <c r="V130" s="89"/>
      <c r="W130" s="209">
        <f t="shared" ref="W130:W193" si="136">G130+M130+S130</f>
        <v>0</v>
      </c>
      <c r="X130" s="209">
        <f t="shared" ref="X130:X193" si="137">J130+P130+V130</f>
        <v>0</v>
      </c>
      <c r="Y130" s="209">
        <f t="shared" ref="Y130:Y193" si="138">W130-X130</f>
        <v>0</v>
      </c>
      <c r="Z130" s="79" t="e">
        <f t="shared" ref="Z130:Z193" si="139">Y130/W130</f>
        <v>#DIV/0!</v>
      </c>
      <c r="AA130" s="23"/>
    </row>
    <row r="131" spans="1:27" ht="14.5" thickBot="1" x14ac:dyDescent="0.35">
      <c r="A131" s="143" t="s">
        <v>313</v>
      </c>
      <c r="B131" s="177"/>
      <c r="C131" s="145"/>
      <c r="D131" s="224"/>
      <c r="E131" s="247">
        <f>SUM(E117:E129)</f>
        <v>0</v>
      </c>
      <c r="F131" s="247"/>
      <c r="G131" s="247">
        <f>SUM(G117:G130)</f>
        <v>0</v>
      </c>
      <c r="H131" s="247">
        <f t="shared" ref="H131:J131" si="140">SUM(H117:H130)</f>
        <v>0</v>
      </c>
      <c r="I131" s="247">
        <f t="shared" si="140"/>
        <v>0</v>
      </c>
      <c r="J131" s="247">
        <f t="shared" si="140"/>
        <v>0</v>
      </c>
      <c r="K131" s="247">
        <f t="shared" ref="K131" si="141">SUM(K117:K130)</f>
        <v>0</v>
      </c>
      <c r="L131" s="247">
        <f t="shared" ref="L131" si="142">SUM(L117:L130)</f>
        <v>0</v>
      </c>
      <c r="M131" s="247">
        <f t="shared" ref="M131" si="143">SUM(M117:M130)</f>
        <v>0</v>
      </c>
      <c r="N131" s="247">
        <f t="shared" ref="N131" si="144">SUM(N117:N130)</f>
        <v>0</v>
      </c>
      <c r="O131" s="247">
        <f t="shared" ref="O131" si="145">SUM(O117:O130)</f>
        <v>0</v>
      </c>
      <c r="P131" s="247">
        <f t="shared" ref="P131" si="146">SUM(P117:P130)</f>
        <v>0</v>
      </c>
      <c r="Q131" s="247">
        <f t="shared" ref="Q131" si="147">SUM(Q117:Q130)</f>
        <v>0</v>
      </c>
      <c r="R131" s="247">
        <f t="shared" ref="R131" si="148">SUM(R117:R130)</f>
        <v>0</v>
      </c>
      <c r="S131" s="247">
        <f t="shared" ref="S131" si="149">SUM(S117:S130)</f>
        <v>0</v>
      </c>
      <c r="T131" s="247">
        <f t="shared" ref="T131" si="150">SUM(T117:T130)</f>
        <v>0</v>
      </c>
      <c r="U131" s="247">
        <f t="shared" ref="U131" si="151">SUM(U117:U130)</f>
        <v>0</v>
      </c>
      <c r="V131" s="247">
        <f t="shared" ref="V131" si="152">SUM(V117:V130)</f>
        <v>0</v>
      </c>
      <c r="W131" s="223">
        <f t="shared" si="136"/>
        <v>0</v>
      </c>
      <c r="X131" s="223">
        <f t="shared" si="137"/>
        <v>0</v>
      </c>
      <c r="Y131" s="223">
        <f t="shared" si="138"/>
        <v>0</v>
      </c>
      <c r="Z131" s="79" t="e">
        <f t="shared" si="139"/>
        <v>#DIV/0!</v>
      </c>
      <c r="AA131" s="23"/>
    </row>
    <row r="132" spans="1:27" ht="14.5" thickBot="1" x14ac:dyDescent="0.35">
      <c r="A132" s="150" t="s">
        <v>13</v>
      </c>
      <c r="B132" s="165">
        <v>8</v>
      </c>
      <c r="C132" s="178" t="s">
        <v>155</v>
      </c>
      <c r="D132" s="153"/>
      <c r="E132" s="248"/>
      <c r="F132" s="248"/>
      <c r="G132" s="248"/>
      <c r="H132" s="248"/>
      <c r="I132" s="248"/>
      <c r="J132" s="248"/>
      <c r="K132" s="248"/>
      <c r="L132" s="248"/>
      <c r="M132" s="248"/>
      <c r="N132" s="248"/>
      <c r="O132" s="248"/>
      <c r="P132" s="248"/>
      <c r="Q132" s="248"/>
      <c r="R132" s="248"/>
      <c r="S132" s="248"/>
      <c r="T132" s="248"/>
      <c r="U132" s="248"/>
      <c r="V132" s="248"/>
      <c r="W132" s="248"/>
      <c r="X132" s="248"/>
      <c r="Y132" s="248"/>
      <c r="Z132" s="79" t="e">
        <f t="shared" si="139"/>
        <v>#DIV/0!</v>
      </c>
      <c r="AA132" s="23"/>
    </row>
    <row r="133" spans="1:27" s="22" customFormat="1" x14ac:dyDescent="0.3">
      <c r="A133" s="122" t="s">
        <v>17</v>
      </c>
      <c r="B133" s="123" t="s">
        <v>156</v>
      </c>
      <c r="C133" s="156" t="s">
        <v>157</v>
      </c>
      <c r="D133" s="125" t="s">
        <v>158</v>
      </c>
      <c r="E133" s="244"/>
      <c r="F133" s="244"/>
      <c r="G133" s="244">
        <f t="shared" ref="G133:G138" si="153">E133*F133</f>
        <v>0</v>
      </c>
      <c r="H133" s="89"/>
      <c r="I133" s="89"/>
      <c r="J133" s="89"/>
      <c r="K133" s="89"/>
      <c r="L133" s="89"/>
      <c r="M133" s="89"/>
      <c r="N133" s="87"/>
      <c r="O133" s="88"/>
      <c r="P133" s="86"/>
      <c r="Q133" s="89"/>
      <c r="R133" s="89"/>
      <c r="S133" s="89"/>
      <c r="T133" s="89"/>
      <c r="U133" s="89"/>
      <c r="V133" s="89"/>
      <c r="W133" s="209">
        <f t="shared" si="136"/>
        <v>0</v>
      </c>
      <c r="X133" s="209">
        <f t="shared" si="137"/>
        <v>0</v>
      </c>
      <c r="Y133" s="209">
        <f t="shared" si="138"/>
        <v>0</v>
      </c>
      <c r="Z133" s="79" t="e">
        <f t="shared" si="139"/>
        <v>#DIV/0!</v>
      </c>
      <c r="AA133" s="23"/>
    </row>
    <row r="134" spans="1:27" x14ac:dyDescent="0.3">
      <c r="A134" s="122" t="s">
        <v>17</v>
      </c>
      <c r="B134" s="123" t="s">
        <v>159</v>
      </c>
      <c r="C134" s="156" t="s">
        <v>160</v>
      </c>
      <c r="D134" s="125" t="s">
        <v>158</v>
      </c>
      <c r="E134" s="244"/>
      <c r="F134" s="244"/>
      <c r="G134" s="244">
        <f t="shared" si="153"/>
        <v>0</v>
      </c>
      <c r="H134" s="89"/>
      <c r="I134" s="89"/>
      <c r="J134" s="89"/>
      <c r="K134" s="89"/>
      <c r="L134" s="89"/>
      <c r="M134" s="89"/>
      <c r="N134" s="87"/>
      <c r="O134" s="88"/>
      <c r="P134" s="84"/>
      <c r="Q134" s="89"/>
      <c r="R134" s="89"/>
      <c r="S134" s="89"/>
      <c r="T134" s="89"/>
      <c r="U134" s="89"/>
      <c r="V134" s="89"/>
      <c r="W134" s="209">
        <f t="shared" si="136"/>
        <v>0</v>
      </c>
      <c r="X134" s="209">
        <f t="shared" si="137"/>
        <v>0</v>
      </c>
      <c r="Y134" s="209">
        <f t="shared" si="138"/>
        <v>0</v>
      </c>
      <c r="Z134" s="79" t="e">
        <f t="shared" si="139"/>
        <v>#DIV/0!</v>
      </c>
      <c r="AA134" s="23"/>
    </row>
    <row r="135" spans="1:27" x14ac:dyDescent="0.3">
      <c r="A135" s="122" t="s">
        <v>17</v>
      </c>
      <c r="B135" s="123" t="s">
        <v>161</v>
      </c>
      <c r="C135" s="156" t="s">
        <v>162</v>
      </c>
      <c r="D135" s="125" t="s">
        <v>163</v>
      </c>
      <c r="E135" s="253"/>
      <c r="F135" s="253"/>
      <c r="G135" s="244">
        <f t="shared" si="153"/>
        <v>0</v>
      </c>
      <c r="H135" s="207"/>
      <c r="I135" s="207"/>
      <c r="J135" s="207"/>
      <c r="K135" s="207"/>
      <c r="L135" s="207"/>
      <c r="M135" s="207"/>
      <c r="N135" s="216"/>
      <c r="O135" s="214"/>
      <c r="P135" s="84"/>
      <c r="Q135" s="89"/>
      <c r="R135" s="89"/>
      <c r="S135" s="89"/>
      <c r="T135" s="89"/>
      <c r="U135" s="89"/>
      <c r="V135" s="89"/>
      <c r="W135" s="209">
        <f t="shared" si="136"/>
        <v>0</v>
      </c>
      <c r="X135" s="209">
        <f t="shared" si="137"/>
        <v>0</v>
      </c>
      <c r="Y135" s="209">
        <f t="shared" si="138"/>
        <v>0</v>
      </c>
      <c r="Z135" s="79" t="e">
        <f t="shared" si="139"/>
        <v>#DIV/0!</v>
      </c>
      <c r="AA135" s="23"/>
    </row>
    <row r="136" spans="1:27" x14ac:dyDescent="0.3">
      <c r="A136" s="122" t="s">
        <v>17</v>
      </c>
      <c r="B136" s="123" t="s">
        <v>164</v>
      </c>
      <c r="C136" s="156" t="s">
        <v>165</v>
      </c>
      <c r="D136" s="125" t="s">
        <v>163</v>
      </c>
      <c r="E136" s="244"/>
      <c r="F136" s="244"/>
      <c r="G136" s="244">
        <f t="shared" si="153"/>
        <v>0</v>
      </c>
      <c r="H136" s="208"/>
      <c r="I136" s="208"/>
      <c r="J136" s="208"/>
      <c r="K136" s="208"/>
      <c r="L136" s="208"/>
      <c r="M136" s="208"/>
      <c r="N136" s="216"/>
      <c r="O136" s="84"/>
      <c r="P136" s="84"/>
      <c r="Q136" s="89"/>
      <c r="R136" s="89"/>
      <c r="S136" s="89"/>
      <c r="T136" s="89"/>
      <c r="U136" s="89"/>
      <c r="V136" s="89"/>
      <c r="W136" s="209">
        <f t="shared" si="136"/>
        <v>0</v>
      </c>
      <c r="X136" s="209">
        <f t="shared" si="137"/>
        <v>0</v>
      </c>
      <c r="Y136" s="209">
        <f t="shared" si="138"/>
        <v>0</v>
      </c>
      <c r="Z136" s="110" t="e">
        <f t="shared" si="139"/>
        <v>#DIV/0!</v>
      </c>
      <c r="AA136" s="23"/>
    </row>
    <row r="137" spans="1:27" x14ac:dyDescent="0.3">
      <c r="A137" s="122" t="s">
        <v>17</v>
      </c>
      <c r="B137" s="123" t="s">
        <v>166</v>
      </c>
      <c r="C137" s="156" t="s">
        <v>167</v>
      </c>
      <c r="D137" s="125" t="s">
        <v>163</v>
      </c>
      <c r="E137" s="244"/>
      <c r="F137" s="244"/>
      <c r="G137" s="244">
        <f t="shared" si="153"/>
        <v>0</v>
      </c>
      <c r="H137" s="89"/>
      <c r="I137" s="89"/>
      <c r="J137" s="89"/>
      <c r="K137" s="89"/>
      <c r="L137" s="89"/>
      <c r="M137" s="89"/>
      <c r="N137" s="87"/>
      <c r="O137" s="88"/>
      <c r="P137" s="86"/>
      <c r="Q137" s="89"/>
      <c r="R137" s="89"/>
      <c r="S137" s="89"/>
      <c r="T137" s="89"/>
      <c r="U137" s="89"/>
      <c r="V137" s="89"/>
      <c r="W137" s="209">
        <f t="shared" si="136"/>
        <v>0</v>
      </c>
      <c r="X137" s="209">
        <f t="shared" si="137"/>
        <v>0</v>
      </c>
      <c r="Y137" s="209">
        <f t="shared" si="138"/>
        <v>0</v>
      </c>
      <c r="Z137" s="79" t="e">
        <f t="shared" si="139"/>
        <v>#DIV/0!</v>
      </c>
      <c r="AA137" s="23"/>
    </row>
    <row r="138" spans="1:27" ht="25.5" thickBot="1" x14ac:dyDescent="0.35">
      <c r="A138" s="127" t="s">
        <v>17</v>
      </c>
      <c r="B138" s="137" t="s">
        <v>168</v>
      </c>
      <c r="C138" s="134" t="s">
        <v>314</v>
      </c>
      <c r="D138" s="129"/>
      <c r="E138" s="244"/>
      <c r="F138" s="244">
        <v>0.22</v>
      </c>
      <c r="G138" s="244">
        <f t="shared" si="153"/>
        <v>0</v>
      </c>
      <c r="H138" s="89"/>
      <c r="I138" s="89"/>
      <c r="J138" s="89"/>
      <c r="K138" s="89"/>
      <c r="L138" s="89"/>
      <c r="M138" s="89"/>
      <c r="N138" s="87"/>
      <c r="O138" s="88"/>
      <c r="P138" s="86"/>
      <c r="Q138" s="89"/>
      <c r="R138" s="89"/>
      <c r="S138" s="89"/>
      <c r="T138" s="89"/>
      <c r="U138" s="89"/>
      <c r="V138" s="89"/>
      <c r="W138" s="209">
        <f t="shared" si="136"/>
        <v>0</v>
      </c>
      <c r="X138" s="209">
        <f t="shared" si="137"/>
        <v>0</v>
      </c>
      <c r="Y138" s="209">
        <f t="shared" si="138"/>
        <v>0</v>
      </c>
      <c r="Z138" s="79" t="e">
        <f t="shared" si="139"/>
        <v>#DIV/0!</v>
      </c>
      <c r="AA138" s="23"/>
    </row>
    <row r="139" spans="1:27" ht="14.5" thickBot="1" x14ac:dyDescent="0.35">
      <c r="A139" s="143" t="s">
        <v>315</v>
      </c>
      <c r="B139" s="179"/>
      <c r="C139" s="145"/>
      <c r="D139" s="224"/>
      <c r="E139" s="247">
        <f>SUM(E133:E137)</f>
        <v>0</v>
      </c>
      <c r="F139" s="247"/>
      <c r="G139" s="247">
        <f>SUM(G133:G138)</f>
        <v>0</v>
      </c>
      <c r="H139" s="247">
        <f t="shared" ref="H139:J139" si="154">SUM(H133:H138)</f>
        <v>0</v>
      </c>
      <c r="I139" s="247">
        <f t="shared" si="154"/>
        <v>0</v>
      </c>
      <c r="J139" s="247">
        <f t="shared" si="154"/>
        <v>0</v>
      </c>
      <c r="K139" s="247">
        <f t="shared" ref="K139" si="155">SUM(K133:K138)</f>
        <v>0</v>
      </c>
      <c r="L139" s="247">
        <f t="shared" ref="L139" si="156">SUM(L133:L138)</f>
        <v>0</v>
      </c>
      <c r="M139" s="247">
        <f t="shared" ref="M139" si="157">SUM(M133:M138)</f>
        <v>0</v>
      </c>
      <c r="N139" s="247">
        <f t="shared" ref="N139" si="158">SUM(N133:N138)</f>
        <v>0</v>
      </c>
      <c r="O139" s="247">
        <f t="shared" ref="O139" si="159">SUM(O133:O138)</f>
        <v>0</v>
      </c>
      <c r="P139" s="247">
        <f t="shared" ref="P139" si="160">SUM(P133:P138)</f>
        <v>0</v>
      </c>
      <c r="Q139" s="247">
        <f t="shared" ref="Q139" si="161">SUM(Q133:Q138)</f>
        <v>0</v>
      </c>
      <c r="R139" s="247">
        <f t="shared" ref="R139" si="162">SUM(R133:R138)</f>
        <v>0</v>
      </c>
      <c r="S139" s="247">
        <f t="shared" ref="S139" si="163">SUM(S133:S138)</f>
        <v>0</v>
      </c>
      <c r="T139" s="247">
        <f t="shared" ref="T139" si="164">SUM(T133:T138)</f>
        <v>0</v>
      </c>
      <c r="U139" s="247">
        <f t="shared" ref="U139" si="165">SUM(U133:U138)</f>
        <v>0</v>
      </c>
      <c r="V139" s="247">
        <f t="shared" ref="V139" si="166">SUM(V133:V138)</f>
        <v>0</v>
      </c>
      <c r="W139" s="223">
        <f t="shared" si="136"/>
        <v>0</v>
      </c>
      <c r="X139" s="223">
        <f t="shared" si="137"/>
        <v>0</v>
      </c>
      <c r="Y139" s="223">
        <f t="shared" si="138"/>
        <v>0</v>
      </c>
      <c r="Z139" s="79" t="e">
        <f t="shared" si="139"/>
        <v>#DIV/0!</v>
      </c>
      <c r="AA139" s="23"/>
    </row>
    <row r="140" spans="1:27" ht="14.5" thickBot="1" x14ac:dyDescent="0.35">
      <c r="A140" s="150" t="s">
        <v>13</v>
      </c>
      <c r="B140" s="151">
        <v>9</v>
      </c>
      <c r="C140" s="152" t="s">
        <v>169</v>
      </c>
      <c r="D140" s="153"/>
      <c r="E140" s="248"/>
      <c r="F140" s="248"/>
      <c r="G140" s="248"/>
      <c r="H140" s="248"/>
      <c r="I140" s="248"/>
      <c r="J140" s="248"/>
      <c r="K140" s="248"/>
      <c r="L140" s="248"/>
      <c r="M140" s="248"/>
      <c r="N140" s="248"/>
      <c r="O140" s="248"/>
      <c r="P140" s="248"/>
      <c r="Q140" s="248"/>
      <c r="R140" s="248"/>
      <c r="S140" s="248"/>
      <c r="T140" s="248"/>
      <c r="U140" s="248"/>
      <c r="V140" s="248"/>
      <c r="W140" s="248"/>
      <c r="X140" s="248"/>
      <c r="Y140" s="248"/>
      <c r="Z140" s="79" t="e">
        <f t="shared" si="139"/>
        <v>#DIV/0!</v>
      </c>
      <c r="AA140" s="23"/>
    </row>
    <row r="141" spans="1:27" x14ac:dyDescent="0.3">
      <c r="A141" s="180" t="s">
        <v>17</v>
      </c>
      <c r="B141" s="181">
        <v>43839</v>
      </c>
      <c r="C141" s="182" t="s">
        <v>382</v>
      </c>
      <c r="D141" s="282" t="s">
        <v>74</v>
      </c>
      <c r="E141" s="283">
        <v>1</v>
      </c>
      <c r="F141" s="284">
        <v>18000</v>
      </c>
      <c r="G141" s="285">
        <f t="shared" ref="G141:G144" si="167">E141*F141</f>
        <v>18000</v>
      </c>
      <c r="H141" s="283">
        <v>1</v>
      </c>
      <c r="I141" s="284">
        <v>25000</v>
      </c>
      <c r="J141" s="285">
        <f t="shared" ref="J141" si="168">H141*I141</f>
        <v>25000</v>
      </c>
      <c r="K141" s="89"/>
      <c r="L141" s="89"/>
      <c r="M141" s="89"/>
      <c r="N141" s="87"/>
      <c r="O141" s="88"/>
      <c r="P141" s="84"/>
      <c r="Q141" s="89"/>
      <c r="R141" s="89"/>
      <c r="S141" s="89"/>
      <c r="T141" s="89"/>
      <c r="U141" s="89"/>
      <c r="V141" s="89"/>
      <c r="W141" s="209">
        <f t="shared" si="136"/>
        <v>18000</v>
      </c>
      <c r="X141" s="209">
        <f t="shared" si="137"/>
        <v>25000</v>
      </c>
      <c r="Y141" s="209">
        <f t="shared" si="138"/>
        <v>-7000</v>
      </c>
      <c r="Z141" s="79">
        <f t="shared" si="139"/>
        <v>-0.3888888888888889</v>
      </c>
      <c r="AA141" s="23"/>
    </row>
    <row r="142" spans="1:27" x14ac:dyDescent="0.3">
      <c r="A142" s="122" t="s">
        <v>17</v>
      </c>
      <c r="B142" s="183">
        <v>43870</v>
      </c>
      <c r="C142" s="156" t="s">
        <v>383</v>
      </c>
      <c r="D142" s="286"/>
      <c r="E142" s="287"/>
      <c r="F142" s="275"/>
      <c r="G142" s="126">
        <f t="shared" si="167"/>
        <v>0</v>
      </c>
      <c r="H142" s="207"/>
      <c r="I142" s="207"/>
      <c r="J142" s="207"/>
      <c r="K142" s="207"/>
      <c r="L142" s="207"/>
      <c r="M142" s="207"/>
      <c r="N142" s="216"/>
      <c r="O142" s="214"/>
      <c r="P142" s="84"/>
      <c r="Q142" s="89"/>
      <c r="R142" s="89"/>
      <c r="S142" s="89"/>
      <c r="T142" s="89"/>
      <c r="U142" s="89"/>
      <c r="V142" s="89"/>
      <c r="W142" s="209">
        <f t="shared" si="136"/>
        <v>0</v>
      </c>
      <c r="X142" s="209">
        <f t="shared" si="137"/>
        <v>0</v>
      </c>
      <c r="Y142" s="209">
        <f t="shared" si="138"/>
        <v>0</v>
      </c>
      <c r="Z142" s="79" t="e">
        <f t="shared" si="139"/>
        <v>#DIV/0!</v>
      </c>
      <c r="AA142" s="23"/>
    </row>
    <row r="143" spans="1:27" ht="25" x14ac:dyDescent="0.3">
      <c r="A143" s="122" t="s">
        <v>17</v>
      </c>
      <c r="B143" s="183">
        <v>43899</v>
      </c>
      <c r="C143" s="156" t="s">
        <v>316</v>
      </c>
      <c r="D143" s="286"/>
      <c r="E143" s="287"/>
      <c r="F143" s="275"/>
      <c r="G143" s="126">
        <f t="shared" si="167"/>
        <v>0</v>
      </c>
      <c r="H143" s="208"/>
      <c r="I143" s="208"/>
      <c r="J143" s="208"/>
      <c r="K143" s="208"/>
      <c r="L143" s="208"/>
      <c r="M143" s="208"/>
      <c r="N143" s="216"/>
      <c r="O143" s="84"/>
      <c r="P143" s="84"/>
      <c r="Q143" s="89"/>
      <c r="R143" s="89"/>
      <c r="S143" s="89"/>
      <c r="T143" s="89"/>
      <c r="U143" s="89"/>
      <c r="V143" s="89"/>
      <c r="W143" s="209">
        <f t="shared" si="136"/>
        <v>0</v>
      </c>
      <c r="X143" s="209">
        <f t="shared" si="137"/>
        <v>0</v>
      </c>
      <c r="Y143" s="209">
        <f t="shared" si="138"/>
        <v>0</v>
      </c>
      <c r="Z143" s="110" t="e">
        <f t="shared" si="139"/>
        <v>#DIV/0!</v>
      </c>
      <c r="AA143" s="23"/>
    </row>
    <row r="144" spans="1:27" x14ac:dyDescent="0.3">
      <c r="A144" s="122" t="s">
        <v>17</v>
      </c>
      <c r="B144" s="183">
        <v>43930</v>
      </c>
      <c r="C144" s="156" t="s">
        <v>384</v>
      </c>
      <c r="D144" s="286" t="s">
        <v>74</v>
      </c>
      <c r="E144" s="287">
        <v>1</v>
      </c>
      <c r="F144" s="275">
        <v>48000</v>
      </c>
      <c r="G144" s="126">
        <f t="shared" si="167"/>
        <v>48000</v>
      </c>
      <c r="H144" s="287">
        <v>1</v>
      </c>
      <c r="I144" s="275">
        <v>48000</v>
      </c>
      <c r="J144" s="126">
        <f t="shared" ref="J144" si="169">H144*I144</f>
        <v>48000</v>
      </c>
      <c r="K144" s="89"/>
      <c r="L144" s="89"/>
      <c r="M144" s="89"/>
      <c r="N144" s="87"/>
      <c r="O144" s="88"/>
      <c r="P144" s="86"/>
      <c r="Q144" s="89"/>
      <c r="R144" s="89"/>
      <c r="S144" s="89"/>
      <c r="T144" s="89"/>
      <c r="U144" s="89"/>
      <c r="V144" s="89"/>
      <c r="W144" s="209">
        <f t="shared" si="136"/>
        <v>48000</v>
      </c>
      <c r="X144" s="209">
        <f t="shared" si="137"/>
        <v>48000</v>
      </c>
      <c r="Y144" s="209">
        <f t="shared" si="138"/>
        <v>0</v>
      </c>
      <c r="Z144" s="79">
        <f t="shared" si="139"/>
        <v>0</v>
      </c>
      <c r="AA144" s="23"/>
    </row>
    <row r="145" spans="1:27" x14ac:dyDescent="0.3">
      <c r="A145" s="127" t="s">
        <v>17</v>
      </c>
      <c r="B145" s="183">
        <v>43960</v>
      </c>
      <c r="C145" s="157" t="s">
        <v>317</v>
      </c>
      <c r="D145" s="129"/>
      <c r="E145" s="244"/>
      <c r="F145" s="244"/>
      <c r="G145" s="244">
        <f t="shared" ref="G145:G146" si="170">E145*F145</f>
        <v>0</v>
      </c>
      <c r="H145" s="89"/>
      <c r="I145" s="89"/>
      <c r="J145" s="89"/>
      <c r="K145" s="89"/>
      <c r="L145" s="89"/>
      <c r="M145" s="89"/>
      <c r="N145" s="87"/>
      <c r="O145" s="88"/>
      <c r="P145" s="220"/>
      <c r="Q145" s="89"/>
      <c r="R145" s="89"/>
      <c r="S145" s="89"/>
      <c r="T145" s="89"/>
      <c r="U145" s="89"/>
      <c r="V145" s="89"/>
      <c r="W145" s="209">
        <f t="shared" si="136"/>
        <v>0</v>
      </c>
      <c r="X145" s="209">
        <f t="shared" si="137"/>
        <v>0</v>
      </c>
      <c r="Y145" s="209">
        <f t="shared" si="138"/>
        <v>0</v>
      </c>
      <c r="Z145" s="79" t="e">
        <f t="shared" si="139"/>
        <v>#DIV/0!</v>
      </c>
      <c r="AA145" s="23"/>
    </row>
    <row r="146" spans="1:27" ht="14" customHeight="1" thickBot="1" x14ac:dyDescent="0.35">
      <c r="A146" s="127" t="s">
        <v>17</v>
      </c>
      <c r="B146" s="183">
        <v>43991</v>
      </c>
      <c r="C146" s="176" t="s">
        <v>318</v>
      </c>
      <c r="D146" s="155"/>
      <c r="E146" s="244"/>
      <c r="F146" s="244">
        <v>0.22</v>
      </c>
      <c r="G146" s="244">
        <f t="shared" si="170"/>
        <v>0</v>
      </c>
      <c r="H146" s="207"/>
      <c r="I146" s="207"/>
      <c r="J146" s="207"/>
      <c r="K146" s="207"/>
      <c r="L146" s="207"/>
      <c r="M146" s="207"/>
      <c r="N146" s="216"/>
      <c r="O146" s="214"/>
      <c r="P146" s="84"/>
      <c r="Q146" s="89"/>
      <c r="R146" s="89"/>
      <c r="S146" s="89"/>
      <c r="T146" s="89"/>
      <c r="U146" s="89"/>
      <c r="V146" s="89"/>
      <c r="W146" s="209">
        <f t="shared" si="136"/>
        <v>0</v>
      </c>
      <c r="X146" s="209">
        <f t="shared" si="137"/>
        <v>0</v>
      </c>
      <c r="Y146" s="209">
        <f t="shared" si="138"/>
        <v>0</v>
      </c>
      <c r="Z146" s="79" t="e">
        <f t="shared" si="139"/>
        <v>#DIV/0!</v>
      </c>
      <c r="AA146" s="23"/>
    </row>
    <row r="147" spans="1:27" ht="14.5" thickBot="1" x14ac:dyDescent="0.35">
      <c r="A147" s="143" t="s">
        <v>319</v>
      </c>
      <c r="B147" s="144"/>
      <c r="C147" s="145"/>
      <c r="D147" s="224"/>
      <c r="E147" s="247">
        <f>SUM(E141:E145)</f>
        <v>2</v>
      </c>
      <c r="F147" s="247"/>
      <c r="G147" s="247">
        <f>SUM(G141:G146)</f>
        <v>66000</v>
      </c>
      <c r="H147" s="247">
        <f t="shared" ref="H147:J147" si="171">SUM(H141:H146)</f>
        <v>2</v>
      </c>
      <c r="I147" s="247">
        <f t="shared" si="171"/>
        <v>73000</v>
      </c>
      <c r="J147" s="247">
        <f t="shared" si="171"/>
        <v>73000</v>
      </c>
      <c r="K147" s="247">
        <f t="shared" ref="K147" si="172">SUM(K141:K146)</f>
        <v>0</v>
      </c>
      <c r="L147" s="247">
        <f t="shared" ref="L147" si="173">SUM(L141:L146)</f>
        <v>0</v>
      </c>
      <c r="M147" s="247">
        <f t="shared" ref="M147" si="174">SUM(M141:M146)</f>
        <v>0</v>
      </c>
      <c r="N147" s="247">
        <f t="shared" ref="N147" si="175">SUM(N141:N146)</f>
        <v>0</v>
      </c>
      <c r="O147" s="247">
        <f t="shared" ref="O147" si="176">SUM(O141:O146)</f>
        <v>0</v>
      </c>
      <c r="P147" s="247">
        <f t="shared" ref="P147" si="177">SUM(P141:P146)</f>
        <v>0</v>
      </c>
      <c r="Q147" s="247">
        <f t="shared" ref="Q147" si="178">SUM(Q141:Q146)</f>
        <v>0</v>
      </c>
      <c r="R147" s="247">
        <f t="shared" ref="R147" si="179">SUM(R141:R146)</f>
        <v>0</v>
      </c>
      <c r="S147" s="247">
        <f t="shared" ref="S147" si="180">SUM(S141:S146)</f>
        <v>0</v>
      </c>
      <c r="T147" s="247">
        <f t="shared" ref="T147" si="181">SUM(T141:T146)</f>
        <v>0</v>
      </c>
      <c r="U147" s="247">
        <f t="shared" ref="U147" si="182">SUM(U141:U146)</f>
        <v>0</v>
      </c>
      <c r="V147" s="254">
        <f t="shared" ref="V147" si="183">SUM(V141:V146)</f>
        <v>0</v>
      </c>
      <c r="W147" s="223">
        <f t="shared" si="136"/>
        <v>66000</v>
      </c>
      <c r="X147" s="223">
        <f t="shared" si="137"/>
        <v>73000</v>
      </c>
      <c r="Y147" s="223">
        <f t="shared" si="138"/>
        <v>-7000</v>
      </c>
      <c r="Z147" s="110">
        <f t="shared" si="139"/>
        <v>-0.10606060606060606</v>
      </c>
      <c r="AA147" s="23"/>
    </row>
    <row r="148" spans="1:27" ht="14.5" thickBot="1" x14ac:dyDescent="0.35">
      <c r="A148" s="150" t="s">
        <v>13</v>
      </c>
      <c r="B148" s="165">
        <v>10</v>
      </c>
      <c r="C148" s="178" t="s">
        <v>320</v>
      </c>
      <c r="D148" s="153"/>
      <c r="E148" s="248"/>
      <c r="F148" s="248"/>
      <c r="G148" s="248"/>
      <c r="H148" s="248"/>
      <c r="I148" s="248"/>
      <c r="J148" s="248"/>
      <c r="K148" s="248"/>
      <c r="L148" s="248"/>
      <c r="M148" s="248"/>
      <c r="N148" s="248"/>
      <c r="O148" s="248"/>
      <c r="P148" s="353"/>
      <c r="Q148" s="353"/>
      <c r="R148" s="353"/>
      <c r="S148" s="353"/>
      <c r="T148" s="353"/>
      <c r="U148" s="353"/>
      <c r="V148" s="353"/>
      <c r="W148" s="354">
        <f t="shared" si="136"/>
        <v>0</v>
      </c>
      <c r="X148" s="354">
        <f t="shared" si="137"/>
        <v>0</v>
      </c>
      <c r="Y148" s="354">
        <f t="shared" si="138"/>
        <v>0</v>
      </c>
      <c r="Z148" s="79" t="e">
        <f t="shared" si="139"/>
        <v>#DIV/0!</v>
      </c>
      <c r="AA148" s="23"/>
    </row>
    <row r="149" spans="1:27" ht="37.5" x14ac:dyDescent="0.3">
      <c r="A149" s="122" t="s">
        <v>17</v>
      </c>
      <c r="B149" s="183">
        <v>43840</v>
      </c>
      <c r="C149" s="184" t="s">
        <v>170</v>
      </c>
      <c r="D149" s="226"/>
      <c r="E149" s="244"/>
      <c r="F149" s="244"/>
      <c r="G149" s="244">
        <f t="shared" ref="G149:G153" si="184">E149*F149</f>
        <v>0</v>
      </c>
      <c r="H149" s="89"/>
      <c r="I149" s="89"/>
      <c r="J149" s="89"/>
      <c r="K149" s="89"/>
      <c r="L149" s="89"/>
      <c r="M149" s="89"/>
      <c r="N149" s="87"/>
      <c r="O149" s="88"/>
      <c r="P149" s="86"/>
      <c r="Q149" s="89"/>
      <c r="R149" s="89"/>
      <c r="S149" s="89"/>
      <c r="T149" s="89"/>
      <c r="U149" s="89"/>
      <c r="V149" s="89"/>
      <c r="W149" s="209">
        <f t="shared" si="136"/>
        <v>0</v>
      </c>
      <c r="X149" s="209">
        <f t="shared" si="137"/>
        <v>0</v>
      </c>
      <c r="Y149" s="209">
        <f t="shared" si="138"/>
        <v>0</v>
      </c>
      <c r="Z149" s="79" t="e">
        <f t="shared" si="139"/>
        <v>#DIV/0!</v>
      </c>
      <c r="AA149" s="23"/>
    </row>
    <row r="150" spans="1:27" ht="37.5" x14ac:dyDescent="0.3">
      <c r="A150" s="122" t="s">
        <v>17</v>
      </c>
      <c r="B150" s="183">
        <v>43871</v>
      </c>
      <c r="C150" s="184" t="s">
        <v>170</v>
      </c>
      <c r="D150" s="125"/>
      <c r="E150" s="244"/>
      <c r="F150" s="244"/>
      <c r="G150" s="244">
        <f t="shared" si="184"/>
        <v>0</v>
      </c>
      <c r="H150" s="89"/>
      <c r="I150" s="89"/>
      <c r="J150" s="89"/>
      <c r="K150" s="89"/>
      <c r="L150" s="89"/>
      <c r="M150" s="89"/>
      <c r="N150" s="87"/>
      <c r="O150" s="88"/>
      <c r="P150" s="86"/>
      <c r="Q150" s="89"/>
      <c r="R150" s="89"/>
      <c r="S150" s="89"/>
      <c r="T150" s="89"/>
      <c r="U150" s="89"/>
      <c r="V150" s="89"/>
      <c r="W150" s="209">
        <f t="shared" si="136"/>
        <v>0</v>
      </c>
      <c r="X150" s="209">
        <f t="shared" si="137"/>
        <v>0</v>
      </c>
      <c r="Y150" s="209">
        <f t="shared" si="138"/>
        <v>0</v>
      </c>
      <c r="Z150" s="79" t="e">
        <f t="shared" si="139"/>
        <v>#DIV/0!</v>
      </c>
      <c r="AA150" s="23"/>
    </row>
    <row r="151" spans="1:27" ht="37.5" x14ac:dyDescent="0.3">
      <c r="A151" s="122" t="s">
        <v>17</v>
      </c>
      <c r="B151" s="183">
        <v>43900</v>
      </c>
      <c r="C151" s="184" t="s">
        <v>170</v>
      </c>
      <c r="D151" s="125"/>
      <c r="E151" s="244"/>
      <c r="F151" s="244"/>
      <c r="G151" s="244">
        <f t="shared" si="184"/>
        <v>0</v>
      </c>
      <c r="H151" s="89"/>
      <c r="I151" s="89"/>
      <c r="J151" s="89"/>
      <c r="K151" s="89"/>
      <c r="L151" s="89"/>
      <c r="M151" s="89"/>
      <c r="N151" s="87"/>
      <c r="O151" s="88"/>
      <c r="P151" s="84"/>
      <c r="Q151" s="89"/>
      <c r="R151" s="89"/>
      <c r="S151" s="89"/>
      <c r="T151" s="89"/>
      <c r="U151" s="89"/>
      <c r="V151" s="89"/>
      <c r="W151" s="209">
        <f t="shared" si="136"/>
        <v>0</v>
      </c>
      <c r="X151" s="209">
        <f t="shared" si="137"/>
        <v>0</v>
      </c>
      <c r="Y151" s="209">
        <f t="shared" si="138"/>
        <v>0</v>
      </c>
      <c r="Z151" s="79" t="e">
        <f t="shared" si="139"/>
        <v>#DIV/0!</v>
      </c>
      <c r="AA151" s="23"/>
    </row>
    <row r="152" spans="1:27" x14ac:dyDescent="0.3">
      <c r="A152" s="127" t="s">
        <v>17</v>
      </c>
      <c r="B152" s="185">
        <v>43931</v>
      </c>
      <c r="C152" s="157" t="s">
        <v>171</v>
      </c>
      <c r="D152" s="129" t="s">
        <v>19</v>
      </c>
      <c r="E152" s="244"/>
      <c r="F152" s="244"/>
      <c r="G152" s="244">
        <f t="shared" si="184"/>
        <v>0</v>
      </c>
      <c r="H152" s="207"/>
      <c r="I152" s="207"/>
      <c r="J152" s="207"/>
      <c r="K152" s="207"/>
      <c r="L152" s="207"/>
      <c r="M152" s="207"/>
      <c r="N152" s="216"/>
      <c r="O152" s="214"/>
      <c r="P152" s="84"/>
      <c r="Q152" s="89"/>
      <c r="R152" s="89"/>
      <c r="S152" s="89"/>
      <c r="T152" s="89"/>
      <c r="U152" s="89"/>
      <c r="V152" s="89"/>
      <c r="W152" s="209">
        <f t="shared" si="136"/>
        <v>0</v>
      </c>
      <c r="X152" s="209">
        <f t="shared" si="137"/>
        <v>0</v>
      </c>
      <c r="Y152" s="209">
        <f t="shared" si="138"/>
        <v>0</v>
      </c>
      <c r="Z152" s="79" t="e">
        <f t="shared" si="139"/>
        <v>#DIV/0!</v>
      </c>
      <c r="AA152" s="23"/>
    </row>
    <row r="153" spans="1:27" ht="38" thickBot="1" x14ac:dyDescent="0.35">
      <c r="A153" s="127" t="s">
        <v>17</v>
      </c>
      <c r="B153" s="186">
        <v>43961</v>
      </c>
      <c r="C153" s="176" t="s">
        <v>321</v>
      </c>
      <c r="D153" s="155"/>
      <c r="E153" s="244"/>
      <c r="F153" s="244">
        <v>0.22</v>
      </c>
      <c r="G153" s="244">
        <f t="shared" si="184"/>
        <v>0</v>
      </c>
      <c r="H153" s="208"/>
      <c r="I153" s="208"/>
      <c r="J153" s="208"/>
      <c r="K153" s="208"/>
      <c r="L153" s="208"/>
      <c r="M153" s="208"/>
      <c r="N153" s="216"/>
      <c r="O153" s="84"/>
      <c r="P153" s="215"/>
      <c r="Q153" s="89"/>
      <c r="R153" s="89"/>
      <c r="S153" s="89"/>
      <c r="T153" s="89"/>
      <c r="U153" s="89"/>
      <c r="V153" s="89"/>
      <c r="W153" s="209">
        <f t="shared" si="136"/>
        <v>0</v>
      </c>
      <c r="X153" s="209">
        <f t="shared" si="137"/>
        <v>0</v>
      </c>
      <c r="Y153" s="209">
        <f t="shared" si="138"/>
        <v>0</v>
      </c>
      <c r="Z153" s="110" t="e">
        <f t="shared" si="139"/>
        <v>#DIV/0!</v>
      </c>
      <c r="AA153" s="23"/>
    </row>
    <row r="154" spans="1:27" ht="14.5" thickBot="1" x14ac:dyDescent="0.35">
      <c r="A154" s="143" t="s">
        <v>322</v>
      </c>
      <c r="B154" s="144"/>
      <c r="C154" s="145"/>
      <c r="D154" s="224"/>
      <c r="E154" s="247">
        <f>SUM(E149:E152)</f>
        <v>0</v>
      </c>
      <c r="F154" s="247"/>
      <c r="G154" s="247">
        <f>SUM(G149:G153)</f>
        <v>0</v>
      </c>
      <c r="H154" s="247">
        <f t="shared" ref="H154:J154" si="185">SUM(H149:H153)</f>
        <v>0</v>
      </c>
      <c r="I154" s="247"/>
      <c r="J154" s="247">
        <f t="shared" si="185"/>
        <v>0</v>
      </c>
      <c r="K154" s="247">
        <f t="shared" ref="K154" si="186">SUM(K149:K153)</f>
        <v>0</v>
      </c>
      <c r="L154" s="247">
        <f t="shared" ref="L154" si="187">SUM(L149:L153)</f>
        <v>0</v>
      </c>
      <c r="M154" s="247">
        <f t="shared" ref="M154" si="188">SUM(M149:M153)</f>
        <v>0</v>
      </c>
      <c r="N154" s="247">
        <f t="shared" ref="N154" si="189">SUM(N149:N153)</f>
        <v>0</v>
      </c>
      <c r="O154" s="247">
        <f t="shared" ref="O154" si="190">SUM(O149:O153)</f>
        <v>0</v>
      </c>
      <c r="P154" s="247">
        <f t="shared" ref="P154" si="191">SUM(P149:P153)</f>
        <v>0</v>
      </c>
      <c r="Q154" s="247">
        <f t="shared" ref="Q154" si="192">SUM(Q149:Q153)</f>
        <v>0</v>
      </c>
      <c r="R154" s="247">
        <f t="shared" ref="R154" si="193">SUM(R149:R153)</f>
        <v>0</v>
      </c>
      <c r="S154" s="247">
        <f t="shared" ref="S154" si="194">SUM(S149:S153)</f>
        <v>0</v>
      </c>
      <c r="T154" s="247">
        <f t="shared" ref="T154" si="195">SUM(T149:T153)</f>
        <v>0</v>
      </c>
      <c r="U154" s="247">
        <f t="shared" ref="U154" si="196">SUM(U149:U153)</f>
        <v>0</v>
      </c>
      <c r="V154" s="247">
        <f t="shared" ref="V154" si="197">SUM(V149:V153)</f>
        <v>0</v>
      </c>
      <c r="W154" s="221">
        <f t="shared" si="136"/>
        <v>0</v>
      </c>
      <c r="X154" s="221">
        <f t="shared" si="137"/>
        <v>0</v>
      </c>
      <c r="Y154" s="221">
        <f t="shared" si="138"/>
        <v>0</v>
      </c>
      <c r="Z154" s="79" t="e">
        <f t="shared" si="139"/>
        <v>#DIV/0!</v>
      </c>
      <c r="AA154" s="23"/>
    </row>
    <row r="155" spans="1:27" ht="14.5" thickBot="1" x14ac:dyDescent="0.35">
      <c r="A155" s="150" t="s">
        <v>13</v>
      </c>
      <c r="B155" s="165">
        <v>11</v>
      </c>
      <c r="C155" s="152" t="s">
        <v>172</v>
      </c>
      <c r="D155" s="153"/>
      <c r="E155" s="248"/>
      <c r="F155" s="248"/>
      <c r="G155" s="248"/>
      <c r="H155" s="248"/>
      <c r="I155" s="248"/>
      <c r="J155" s="248"/>
      <c r="K155" s="248"/>
      <c r="L155" s="248"/>
      <c r="M155" s="248"/>
      <c r="N155" s="248"/>
      <c r="O155" s="248"/>
      <c r="P155" s="353"/>
      <c r="Q155" s="353"/>
      <c r="R155" s="353"/>
      <c r="S155" s="353"/>
      <c r="T155" s="353"/>
      <c r="U155" s="353"/>
      <c r="V155" s="353"/>
      <c r="W155" s="354">
        <f t="shared" si="136"/>
        <v>0</v>
      </c>
      <c r="X155" s="354">
        <f t="shared" si="137"/>
        <v>0</v>
      </c>
      <c r="Y155" s="354">
        <f t="shared" si="138"/>
        <v>0</v>
      </c>
      <c r="Z155" s="79" t="e">
        <f t="shared" si="139"/>
        <v>#DIV/0!</v>
      </c>
      <c r="AA155" s="23"/>
    </row>
    <row r="156" spans="1:27" ht="25" x14ac:dyDescent="0.3">
      <c r="A156" s="187" t="s">
        <v>17</v>
      </c>
      <c r="B156" s="183">
        <v>43841</v>
      </c>
      <c r="C156" s="184" t="s">
        <v>173</v>
      </c>
      <c r="D156" s="188" t="s">
        <v>47</v>
      </c>
      <c r="E156" s="244"/>
      <c r="F156" s="244"/>
      <c r="G156" s="244">
        <f t="shared" ref="G156:G157" si="198">E156*F156</f>
        <v>0</v>
      </c>
      <c r="H156" s="24"/>
      <c r="I156" s="24"/>
      <c r="J156" s="24">
        <f t="shared" ref="J156:J157" si="199">H156*I156</f>
        <v>0</v>
      </c>
      <c r="K156" s="89"/>
      <c r="L156" s="89"/>
      <c r="M156" s="89"/>
      <c r="N156" s="87"/>
      <c r="O156" s="88"/>
      <c r="P156" s="86"/>
      <c r="Q156" s="89"/>
      <c r="R156" s="89"/>
      <c r="S156" s="89"/>
      <c r="T156" s="89"/>
      <c r="U156" s="89"/>
      <c r="V156" s="89"/>
      <c r="W156" s="209">
        <f t="shared" si="136"/>
        <v>0</v>
      </c>
      <c r="X156" s="209">
        <f t="shared" si="137"/>
        <v>0</v>
      </c>
      <c r="Y156" s="209">
        <f t="shared" si="138"/>
        <v>0</v>
      </c>
      <c r="Z156" s="79" t="e">
        <f t="shared" si="139"/>
        <v>#DIV/0!</v>
      </c>
      <c r="AA156" s="23"/>
    </row>
    <row r="157" spans="1:27" ht="15" customHeight="1" thickBot="1" x14ac:dyDescent="0.35">
      <c r="A157" s="189" t="s">
        <v>17</v>
      </c>
      <c r="B157" s="183">
        <v>43872</v>
      </c>
      <c r="C157" s="157" t="s">
        <v>173</v>
      </c>
      <c r="D157" s="129" t="s">
        <v>47</v>
      </c>
      <c r="E157" s="244"/>
      <c r="F157" s="244"/>
      <c r="G157" s="244">
        <f t="shared" si="198"/>
        <v>0</v>
      </c>
      <c r="H157" s="24"/>
      <c r="I157" s="24"/>
      <c r="J157" s="24">
        <f t="shared" si="199"/>
        <v>0</v>
      </c>
      <c r="K157" s="89"/>
      <c r="L157" s="89"/>
      <c r="M157" s="89"/>
      <c r="N157" s="87"/>
      <c r="O157" s="88"/>
      <c r="P157" s="86"/>
      <c r="Q157" s="89"/>
      <c r="R157" s="89"/>
      <c r="S157" s="89"/>
      <c r="T157" s="89"/>
      <c r="U157" s="89"/>
      <c r="V157" s="89"/>
      <c r="W157" s="209">
        <f t="shared" si="136"/>
        <v>0</v>
      </c>
      <c r="X157" s="209">
        <f t="shared" si="137"/>
        <v>0</v>
      </c>
      <c r="Y157" s="209">
        <f t="shared" si="138"/>
        <v>0</v>
      </c>
      <c r="Z157" s="79" t="e">
        <f t="shared" si="139"/>
        <v>#DIV/0!</v>
      </c>
      <c r="AA157" s="23"/>
    </row>
    <row r="158" spans="1:27" ht="15" thickBot="1" x14ac:dyDescent="0.4">
      <c r="A158" s="421" t="s">
        <v>323</v>
      </c>
      <c r="B158" s="422"/>
      <c r="C158" s="422"/>
      <c r="D158" s="422"/>
      <c r="E158" s="247">
        <f>SUM(E156:E157)</f>
        <v>0</v>
      </c>
      <c r="F158" s="247"/>
      <c r="G158" s="247">
        <f t="shared" ref="G158:V158" si="200">SUM(G156:G157)</f>
        <v>0</v>
      </c>
      <c r="H158" s="247">
        <f t="shared" si="200"/>
        <v>0</v>
      </c>
      <c r="I158" s="247">
        <f t="shared" si="200"/>
        <v>0</v>
      </c>
      <c r="J158" s="247">
        <f t="shared" si="200"/>
        <v>0</v>
      </c>
      <c r="K158" s="247">
        <f t="shared" si="200"/>
        <v>0</v>
      </c>
      <c r="L158" s="247">
        <f t="shared" si="200"/>
        <v>0</v>
      </c>
      <c r="M158" s="247">
        <f t="shared" si="200"/>
        <v>0</v>
      </c>
      <c r="N158" s="247">
        <f t="shared" si="200"/>
        <v>0</v>
      </c>
      <c r="O158" s="247">
        <f t="shared" si="200"/>
        <v>0</v>
      </c>
      <c r="P158" s="247">
        <f t="shared" si="200"/>
        <v>0</v>
      </c>
      <c r="Q158" s="247">
        <f t="shared" si="200"/>
        <v>0</v>
      </c>
      <c r="R158" s="247">
        <f t="shared" si="200"/>
        <v>0</v>
      </c>
      <c r="S158" s="247">
        <f t="shared" si="200"/>
        <v>0</v>
      </c>
      <c r="T158" s="247">
        <f t="shared" si="200"/>
        <v>0</v>
      </c>
      <c r="U158" s="247">
        <f t="shared" si="200"/>
        <v>0</v>
      </c>
      <c r="V158" s="247">
        <f t="shared" si="200"/>
        <v>0</v>
      </c>
      <c r="W158" s="221">
        <f t="shared" si="136"/>
        <v>0</v>
      </c>
      <c r="X158" s="221">
        <f t="shared" si="137"/>
        <v>0</v>
      </c>
      <c r="Y158" s="221">
        <f t="shared" si="138"/>
        <v>0</v>
      </c>
      <c r="Z158" s="79" t="e">
        <f t="shared" si="139"/>
        <v>#DIV/0!</v>
      </c>
      <c r="AA158" s="23"/>
    </row>
    <row r="159" spans="1:27" ht="14.5" thickBot="1" x14ac:dyDescent="0.35">
      <c r="A159" s="164" t="s">
        <v>13</v>
      </c>
      <c r="B159" s="165">
        <v>12</v>
      </c>
      <c r="C159" s="166" t="s">
        <v>174</v>
      </c>
      <c r="D159" s="190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248"/>
      <c r="Q159" s="248"/>
      <c r="R159" s="248"/>
      <c r="S159" s="248"/>
      <c r="T159" s="248"/>
      <c r="U159" s="248"/>
      <c r="V159" s="248"/>
      <c r="W159" s="354">
        <f t="shared" si="136"/>
        <v>0</v>
      </c>
      <c r="X159" s="354">
        <f t="shared" si="137"/>
        <v>0</v>
      </c>
      <c r="Y159" s="354">
        <f t="shared" si="138"/>
        <v>0</v>
      </c>
      <c r="Z159" s="79" t="e">
        <f t="shared" si="139"/>
        <v>#DIV/0!</v>
      </c>
      <c r="AA159" s="23"/>
    </row>
    <row r="160" spans="1:27" ht="37.5" x14ac:dyDescent="0.3">
      <c r="A160" s="141" t="s">
        <v>17</v>
      </c>
      <c r="B160" s="191">
        <v>43842</v>
      </c>
      <c r="C160" s="192" t="s">
        <v>324</v>
      </c>
      <c r="D160" s="125" t="s">
        <v>158</v>
      </c>
      <c r="E160" s="244"/>
      <c r="F160" s="244"/>
      <c r="G160" s="244">
        <f t="shared" ref="G160:G163" si="201">E160*F160</f>
        <v>0</v>
      </c>
      <c r="H160" s="24"/>
      <c r="I160" s="24"/>
      <c r="J160" s="24"/>
      <c r="K160" s="89"/>
      <c r="L160" s="89"/>
      <c r="M160" s="89"/>
      <c r="N160" s="87"/>
      <c r="O160" s="88"/>
      <c r="P160" s="86"/>
      <c r="Q160" s="89"/>
      <c r="R160" s="89"/>
      <c r="S160" s="89"/>
      <c r="T160" s="89"/>
      <c r="U160" s="89"/>
      <c r="V160" s="89"/>
      <c r="W160" s="209">
        <f t="shared" si="136"/>
        <v>0</v>
      </c>
      <c r="X160" s="209">
        <f t="shared" si="137"/>
        <v>0</v>
      </c>
      <c r="Y160" s="209">
        <f t="shared" si="138"/>
        <v>0</v>
      </c>
      <c r="Z160" s="79" t="e">
        <f t="shared" si="139"/>
        <v>#DIV/0!</v>
      </c>
      <c r="AA160" s="23"/>
    </row>
    <row r="161" spans="1:27" ht="15" customHeight="1" x14ac:dyDescent="0.3">
      <c r="A161" s="122" t="s">
        <v>17</v>
      </c>
      <c r="B161" s="183">
        <v>43873</v>
      </c>
      <c r="C161" s="156" t="s">
        <v>325</v>
      </c>
      <c r="D161" s="125" t="s">
        <v>158</v>
      </c>
      <c r="E161" s="244"/>
      <c r="F161" s="244"/>
      <c r="G161" s="244">
        <f t="shared" si="201"/>
        <v>0</v>
      </c>
      <c r="H161" s="24"/>
      <c r="I161" s="24"/>
      <c r="J161" s="24"/>
      <c r="K161" s="89"/>
      <c r="L161" s="89"/>
      <c r="M161" s="89"/>
      <c r="N161" s="87"/>
      <c r="O161" s="88"/>
      <c r="P161" s="86"/>
      <c r="Q161" s="89"/>
      <c r="R161" s="89"/>
      <c r="S161" s="89"/>
      <c r="T161" s="89"/>
      <c r="U161" s="89"/>
      <c r="V161" s="89"/>
      <c r="W161" s="209">
        <f t="shared" si="136"/>
        <v>0</v>
      </c>
      <c r="X161" s="209">
        <f t="shared" si="137"/>
        <v>0</v>
      </c>
      <c r="Y161" s="209">
        <f t="shared" si="138"/>
        <v>0</v>
      </c>
      <c r="Z161" s="79" t="e">
        <f t="shared" si="139"/>
        <v>#DIV/0!</v>
      </c>
      <c r="AA161" s="23"/>
    </row>
    <row r="162" spans="1:27" ht="37.5" x14ac:dyDescent="0.3">
      <c r="A162" s="127" t="s">
        <v>17</v>
      </c>
      <c r="B162" s="185">
        <v>43902</v>
      </c>
      <c r="C162" s="157" t="s">
        <v>326</v>
      </c>
      <c r="D162" s="125" t="s">
        <v>158</v>
      </c>
      <c r="E162" s="244"/>
      <c r="F162" s="244"/>
      <c r="G162" s="244">
        <f t="shared" si="201"/>
        <v>0</v>
      </c>
      <c r="H162" s="24"/>
      <c r="I162" s="24"/>
      <c r="J162" s="24"/>
      <c r="K162" s="89"/>
      <c r="L162" s="89"/>
      <c r="M162" s="89"/>
      <c r="N162" s="87"/>
      <c r="O162" s="88"/>
      <c r="P162" s="86"/>
      <c r="Q162" s="89"/>
      <c r="R162" s="89"/>
      <c r="S162" s="89"/>
      <c r="T162" s="89"/>
      <c r="U162" s="89"/>
      <c r="V162" s="89"/>
      <c r="W162" s="209">
        <f t="shared" si="136"/>
        <v>0</v>
      </c>
      <c r="X162" s="209">
        <f t="shared" si="137"/>
        <v>0</v>
      </c>
      <c r="Y162" s="209">
        <f t="shared" si="138"/>
        <v>0</v>
      </c>
      <c r="Z162" s="79" t="e">
        <f t="shared" si="139"/>
        <v>#DIV/0!</v>
      </c>
      <c r="AA162" s="23"/>
    </row>
    <row r="163" spans="1:27" ht="38" thickBot="1" x14ac:dyDescent="0.35">
      <c r="A163" s="127" t="s">
        <v>17</v>
      </c>
      <c r="B163" s="185">
        <v>43933</v>
      </c>
      <c r="C163" s="176" t="s">
        <v>327</v>
      </c>
      <c r="D163" s="155"/>
      <c r="E163" s="244"/>
      <c r="F163" s="244">
        <v>0.22</v>
      </c>
      <c r="G163" s="244">
        <f t="shared" si="201"/>
        <v>0</v>
      </c>
      <c r="H163" s="24"/>
      <c r="I163" s="24"/>
      <c r="J163" s="24"/>
      <c r="K163" s="89"/>
      <c r="L163" s="89"/>
      <c r="M163" s="89"/>
      <c r="N163" s="87"/>
      <c r="O163" s="88"/>
      <c r="P163" s="86"/>
      <c r="Q163" s="89"/>
      <c r="R163" s="89"/>
      <c r="S163" s="89"/>
      <c r="T163" s="89"/>
      <c r="U163" s="89"/>
      <c r="V163" s="89"/>
      <c r="W163" s="209">
        <f t="shared" si="136"/>
        <v>0</v>
      </c>
      <c r="X163" s="209">
        <f t="shared" si="137"/>
        <v>0</v>
      </c>
      <c r="Y163" s="209">
        <f t="shared" si="138"/>
        <v>0</v>
      </c>
      <c r="Z163" s="79" t="e">
        <f t="shared" si="139"/>
        <v>#DIV/0!</v>
      </c>
      <c r="AA163" s="23"/>
    </row>
    <row r="164" spans="1:27" ht="14.5" thickBot="1" x14ac:dyDescent="0.35">
      <c r="A164" s="143" t="s">
        <v>328</v>
      </c>
      <c r="B164" s="144"/>
      <c r="C164" s="145"/>
      <c r="D164" s="227"/>
      <c r="E164" s="247">
        <f>SUM(E160:E162)</f>
        <v>0</v>
      </c>
      <c r="F164" s="247"/>
      <c r="G164" s="247">
        <f>SUM(G160:G163)</f>
        <v>0</v>
      </c>
      <c r="H164" s="247">
        <f t="shared" ref="H164:J164" si="202">SUM(H160:H163)</f>
        <v>0</v>
      </c>
      <c r="I164" s="247">
        <f t="shared" si="202"/>
        <v>0</v>
      </c>
      <c r="J164" s="247">
        <f t="shared" si="202"/>
        <v>0</v>
      </c>
      <c r="K164" s="247">
        <f t="shared" ref="K164" si="203">SUM(K160:K163)</f>
        <v>0</v>
      </c>
      <c r="L164" s="247">
        <f t="shared" ref="L164" si="204">SUM(L160:L163)</f>
        <v>0</v>
      </c>
      <c r="M164" s="247">
        <f t="shared" ref="M164" si="205">SUM(M160:M163)</f>
        <v>0</v>
      </c>
      <c r="N164" s="247">
        <f t="shared" ref="N164" si="206">SUM(N160:N163)</f>
        <v>0</v>
      </c>
      <c r="O164" s="247">
        <f t="shared" ref="O164" si="207">SUM(O160:O163)</f>
        <v>0</v>
      </c>
      <c r="P164" s="247">
        <f t="shared" ref="P164" si="208">SUM(P160:P163)</f>
        <v>0</v>
      </c>
      <c r="Q164" s="247">
        <f t="shared" ref="Q164" si="209">SUM(Q160:Q163)</f>
        <v>0</v>
      </c>
      <c r="R164" s="247">
        <f t="shared" ref="R164" si="210">SUM(R160:R163)</f>
        <v>0</v>
      </c>
      <c r="S164" s="247">
        <f t="shared" ref="S164" si="211">SUM(S160:S163)</f>
        <v>0</v>
      </c>
      <c r="T164" s="247">
        <f t="shared" ref="T164" si="212">SUM(T160:T163)</f>
        <v>0</v>
      </c>
      <c r="U164" s="247">
        <f t="shared" ref="U164" si="213">SUM(U160:U163)</f>
        <v>0</v>
      </c>
      <c r="V164" s="247">
        <f t="shared" ref="V164" si="214">SUM(V160:V163)</f>
        <v>0</v>
      </c>
      <c r="W164" s="221">
        <f t="shared" si="136"/>
        <v>0</v>
      </c>
      <c r="X164" s="221">
        <f t="shared" si="137"/>
        <v>0</v>
      </c>
      <c r="Y164" s="221">
        <f t="shared" si="138"/>
        <v>0</v>
      </c>
      <c r="Z164" s="79" t="e">
        <f t="shared" si="139"/>
        <v>#DIV/0!</v>
      </c>
      <c r="AA164" s="23"/>
    </row>
    <row r="165" spans="1:27" ht="14.5" thickBot="1" x14ac:dyDescent="0.35">
      <c r="A165" s="164" t="s">
        <v>13</v>
      </c>
      <c r="B165" s="193">
        <v>13</v>
      </c>
      <c r="C165" s="166" t="s">
        <v>175</v>
      </c>
      <c r="D165" s="149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  <c r="P165" s="248"/>
      <c r="Q165" s="248"/>
      <c r="R165" s="248"/>
      <c r="S165" s="248"/>
      <c r="T165" s="248"/>
      <c r="U165" s="248"/>
      <c r="V165" s="248"/>
      <c r="W165" s="354">
        <f t="shared" si="136"/>
        <v>0</v>
      </c>
      <c r="X165" s="354">
        <f t="shared" si="137"/>
        <v>0</v>
      </c>
      <c r="Y165" s="354">
        <f t="shared" si="138"/>
        <v>0</v>
      </c>
      <c r="Z165" s="79" t="e">
        <f t="shared" si="139"/>
        <v>#DIV/0!</v>
      </c>
      <c r="AA165" s="23"/>
    </row>
    <row r="166" spans="1:27" x14ac:dyDescent="0.3">
      <c r="A166" s="118" t="s">
        <v>14</v>
      </c>
      <c r="B166" s="154" t="s">
        <v>272</v>
      </c>
      <c r="C166" s="194" t="s">
        <v>177</v>
      </c>
      <c r="D166" s="133"/>
      <c r="E166" s="243">
        <f>E167+E168+E170</f>
        <v>0</v>
      </c>
      <c r="F166" s="243"/>
      <c r="G166" s="243">
        <f>G167+G168+G170</f>
        <v>0</v>
      </c>
      <c r="H166" s="243">
        <f t="shared" ref="H166:J166" si="215">H167+H168+H170</f>
        <v>0</v>
      </c>
      <c r="I166" s="243">
        <f t="shared" si="215"/>
        <v>0</v>
      </c>
      <c r="J166" s="243">
        <f t="shared" si="215"/>
        <v>0</v>
      </c>
      <c r="K166" s="243">
        <f t="shared" ref="K166" si="216">K167+K168+K170</f>
        <v>0</v>
      </c>
      <c r="L166" s="243">
        <f>L167+L168+L170+L169</f>
        <v>25000</v>
      </c>
      <c r="M166" s="243">
        <f t="shared" ref="M166:V166" si="217">M167+M168+M170+M169</f>
        <v>25000</v>
      </c>
      <c r="N166" s="243">
        <f t="shared" si="217"/>
        <v>1</v>
      </c>
      <c r="O166" s="243">
        <f t="shared" si="217"/>
        <v>25000</v>
      </c>
      <c r="P166" s="243">
        <f t="shared" si="217"/>
        <v>25000</v>
      </c>
      <c r="Q166" s="243">
        <f t="shared" si="217"/>
        <v>0</v>
      </c>
      <c r="R166" s="243">
        <f t="shared" si="217"/>
        <v>0</v>
      </c>
      <c r="S166" s="243">
        <f t="shared" si="217"/>
        <v>0</v>
      </c>
      <c r="T166" s="243">
        <f t="shared" si="217"/>
        <v>0</v>
      </c>
      <c r="U166" s="243">
        <f t="shared" si="217"/>
        <v>0</v>
      </c>
      <c r="V166" s="243">
        <f t="shared" si="217"/>
        <v>0</v>
      </c>
      <c r="W166" s="83">
        <f t="shared" si="136"/>
        <v>25000</v>
      </c>
      <c r="X166" s="83">
        <f t="shared" si="137"/>
        <v>25000</v>
      </c>
      <c r="Y166" s="83">
        <f t="shared" si="138"/>
        <v>0</v>
      </c>
      <c r="Z166" s="79">
        <f t="shared" si="139"/>
        <v>0</v>
      </c>
      <c r="AA166" s="23"/>
    </row>
    <row r="167" spans="1:27" x14ac:dyDescent="0.3">
      <c r="A167" s="122" t="s">
        <v>17</v>
      </c>
      <c r="B167" s="123" t="s">
        <v>178</v>
      </c>
      <c r="C167" s="195" t="s">
        <v>179</v>
      </c>
      <c r="D167" s="125" t="s">
        <v>74</v>
      </c>
      <c r="E167" s="244"/>
      <c r="F167" s="244"/>
      <c r="G167" s="244">
        <f t="shared" ref="G167:G168" si="218">E167*F167</f>
        <v>0</v>
      </c>
      <c r="H167" s="89"/>
      <c r="I167" s="89"/>
      <c r="J167" s="89"/>
      <c r="K167" s="89"/>
      <c r="L167" s="89"/>
      <c r="M167" s="89"/>
      <c r="N167" s="87"/>
      <c r="O167" s="88"/>
      <c r="P167" s="86"/>
      <c r="Q167" s="89"/>
      <c r="R167" s="89"/>
      <c r="S167" s="89"/>
      <c r="T167" s="89"/>
      <c r="U167" s="89"/>
      <c r="V167" s="89"/>
      <c r="W167" s="209">
        <f t="shared" si="136"/>
        <v>0</v>
      </c>
      <c r="X167" s="209">
        <f t="shared" si="137"/>
        <v>0</v>
      </c>
      <c r="Y167" s="209">
        <f t="shared" si="138"/>
        <v>0</v>
      </c>
      <c r="Z167" s="79" t="e">
        <f t="shared" si="139"/>
        <v>#DIV/0!</v>
      </c>
      <c r="AA167" s="23"/>
    </row>
    <row r="168" spans="1:27" ht="14.5" customHeight="1" x14ac:dyDescent="0.3">
      <c r="A168" s="122" t="s">
        <v>17</v>
      </c>
      <c r="B168" s="123" t="s">
        <v>180</v>
      </c>
      <c r="C168" s="196" t="s">
        <v>181</v>
      </c>
      <c r="D168" s="125" t="s">
        <v>74</v>
      </c>
      <c r="E168" s="244"/>
      <c r="F168" s="244"/>
      <c r="G168" s="244">
        <f t="shared" si="218"/>
        <v>0</v>
      </c>
      <c r="H168" s="89"/>
      <c r="I168" s="89"/>
      <c r="J168" s="89"/>
      <c r="K168" s="89"/>
      <c r="L168" s="89"/>
      <c r="M168" s="89"/>
      <c r="N168" s="87"/>
      <c r="O168" s="88"/>
      <c r="P168" s="86"/>
      <c r="Q168" s="89"/>
      <c r="R168" s="89"/>
      <c r="S168" s="89"/>
      <c r="T168" s="89"/>
      <c r="U168" s="89"/>
      <c r="V168" s="89"/>
      <c r="W168" s="209">
        <f t="shared" si="136"/>
        <v>0</v>
      </c>
      <c r="X168" s="209">
        <f t="shared" si="137"/>
        <v>0</v>
      </c>
      <c r="Y168" s="209">
        <f t="shared" si="138"/>
        <v>0</v>
      </c>
      <c r="Z168" s="79" t="e">
        <f t="shared" si="139"/>
        <v>#DIV/0!</v>
      </c>
      <c r="AA168" s="23"/>
    </row>
    <row r="169" spans="1:27" ht="14.5" x14ac:dyDescent="0.35">
      <c r="A169" s="122" t="s">
        <v>17</v>
      </c>
      <c r="B169" s="128" t="s">
        <v>182</v>
      </c>
      <c r="C169" s="196" t="s">
        <v>183</v>
      </c>
      <c r="D169" s="125" t="s">
        <v>74</v>
      </c>
      <c r="E169" s="417" t="s">
        <v>75</v>
      </c>
      <c r="F169" s="418"/>
      <c r="G169" s="418"/>
      <c r="H169" s="209"/>
      <c r="I169" s="209"/>
      <c r="J169" s="209"/>
      <c r="K169" s="130">
        <v>1</v>
      </c>
      <c r="L169" s="131">
        <v>25000</v>
      </c>
      <c r="M169" s="126">
        <f t="shared" ref="M169" si="219">K169*L169</f>
        <v>25000</v>
      </c>
      <c r="N169" s="130">
        <v>1</v>
      </c>
      <c r="O169" s="131">
        <v>25000</v>
      </c>
      <c r="P169" s="126">
        <f t="shared" ref="P169" si="220">N169*O169</f>
        <v>25000</v>
      </c>
      <c r="T169" s="209"/>
      <c r="U169" s="209"/>
      <c r="V169" s="209"/>
      <c r="W169" s="209">
        <f>G169+M169</f>
        <v>25000</v>
      </c>
      <c r="X169" s="209">
        <f t="shared" si="137"/>
        <v>25000</v>
      </c>
      <c r="Y169" s="209">
        <f t="shared" si="138"/>
        <v>0</v>
      </c>
      <c r="Z169" s="79">
        <f t="shared" si="139"/>
        <v>0</v>
      </c>
      <c r="AA169" s="23"/>
    </row>
    <row r="170" spans="1:27" ht="38" thickBot="1" x14ac:dyDescent="0.35">
      <c r="A170" s="136" t="s">
        <v>17</v>
      </c>
      <c r="B170" s="137" t="s">
        <v>184</v>
      </c>
      <c r="C170" s="196" t="s">
        <v>329</v>
      </c>
      <c r="D170" s="155"/>
      <c r="E170" s="244"/>
      <c r="F170" s="244">
        <v>0.22</v>
      </c>
      <c r="G170" s="244">
        <f>E170*F170</f>
        <v>0</v>
      </c>
      <c r="H170" s="89"/>
      <c r="I170" s="89"/>
      <c r="J170" s="89"/>
      <c r="K170" s="89"/>
      <c r="L170" s="89"/>
      <c r="M170" s="89"/>
      <c r="N170" s="87"/>
      <c r="O170" s="88"/>
      <c r="P170" s="86"/>
      <c r="Q170" s="89"/>
      <c r="R170" s="89"/>
      <c r="S170" s="89"/>
      <c r="T170" s="89"/>
      <c r="U170" s="89"/>
      <c r="V170" s="89"/>
      <c r="W170" s="209">
        <f t="shared" si="136"/>
        <v>0</v>
      </c>
      <c r="X170" s="209">
        <f t="shared" si="137"/>
        <v>0</v>
      </c>
      <c r="Y170" s="209">
        <f t="shared" si="138"/>
        <v>0</v>
      </c>
      <c r="Z170" s="79" t="e">
        <f t="shared" si="139"/>
        <v>#DIV/0!</v>
      </c>
      <c r="AA170" s="23"/>
    </row>
    <row r="171" spans="1:27" ht="26" x14ac:dyDescent="0.3">
      <c r="A171" s="139" t="s">
        <v>14</v>
      </c>
      <c r="B171" s="140" t="s">
        <v>176</v>
      </c>
      <c r="C171" s="175" t="s">
        <v>185</v>
      </c>
      <c r="D171" s="121"/>
      <c r="E171" s="243">
        <f>SUM(E172:E174)</f>
        <v>0</v>
      </c>
      <c r="F171" s="243"/>
      <c r="G171" s="243">
        <f>SUM(G172:G179)</f>
        <v>0</v>
      </c>
      <c r="H171" s="243">
        <f t="shared" ref="H171:J171" si="221">SUM(H172:H179)</f>
        <v>0</v>
      </c>
      <c r="I171" s="243">
        <f t="shared" si="221"/>
        <v>0</v>
      </c>
      <c r="J171" s="243">
        <f t="shared" si="221"/>
        <v>0</v>
      </c>
      <c r="K171" s="243">
        <f t="shared" ref="K171" si="222">SUM(K172:K179)</f>
        <v>0</v>
      </c>
      <c r="L171" s="243">
        <f t="shared" ref="L171" si="223">SUM(L172:L179)</f>
        <v>0</v>
      </c>
      <c r="M171" s="243">
        <f t="shared" ref="M171" si="224">SUM(M172:M179)</f>
        <v>0</v>
      </c>
      <c r="N171" s="243">
        <f t="shared" ref="N171" si="225">SUM(N172:N179)</f>
        <v>0</v>
      </c>
      <c r="O171" s="243">
        <f t="shared" ref="O171" si="226">SUM(O172:O179)</f>
        <v>0</v>
      </c>
      <c r="P171" s="243">
        <f t="shared" ref="P171" si="227">SUM(P172:P179)</f>
        <v>0</v>
      </c>
      <c r="Q171" s="243">
        <f t="shared" ref="Q171" si="228">SUM(Q172:Q179)</f>
        <v>0</v>
      </c>
      <c r="R171" s="243">
        <f t="shared" ref="R171" si="229">SUM(R172:R179)</f>
        <v>0</v>
      </c>
      <c r="S171" s="243">
        <f t="shared" ref="S171" si="230">SUM(S172:S179)</f>
        <v>0</v>
      </c>
      <c r="T171" s="243">
        <f t="shared" ref="T171" si="231">SUM(T172:T179)</f>
        <v>0</v>
      </c>
      <c r="U171" s="243">
        <f t="shared" ref="U171" si="232">SUM(U172:U179)</f>
        <v>0</v>
      </c>
      <c r="V171" s="243">
        <f t="shared" ref="V171" si="233">SUM(V172:V179)</f>
        <v>0</v>
      </c>
      <c r="W171" s="83">
        <f t="shared" si="136"/>
        <v>0</v>
      </c>
      <c r="X171" s="83">
        <f t="shared" si="137"/>
        <v>0</v>
      </c>
      <c r="Y171" s="83">
        <f t="shared" si="138"/>
        <v>0</v>
      </c>
      <c r="Z171" s="79" t="e">
        <f t="shared" si="139"/>
        <v>#DIV/0!</v>
      </c>
      <c r="AA171" s="23"/>
    </row>
    <row r="172" spans="1:27" ht="14.5" customHeight="1" x14ac:dyDescent="0.3">
      <c r="A172" s="122" t="s">
        <v>17</v>
      </c>
      <c r="B172" s="123" t="s">
        <v>186</v>
      </c>
      <c r="C172" s="156" t="s">
        <v>330</v>
      </c>
      <c r="D172" s="125" t="s">
        <v>331</v>
      </c>
      <c r="E172" s="244"/>
      <c r="F172" s="244"/>
      <c r="G172" s="244">
        <f t="shared" ref="G172:G179" si="234">E172*F172</f>
        <v>0</v>
      </c>
      <c r="H172" s="211"/>
      <c r="I172" s="211"/>
      <c r="J172" s="211"/>
      <c r="K172" s="89"/>
      <c r="L172" s="211"/>
      <c r="M172" s="89"/>
      <c r="N172" s="87"/>
      <c r="O172" s="88"/>
      <c r="P172" s="86"/>
      <c r="Q172" s="89"/>
      <c r="R172" s="89"/>
      <c r="S172" s="89"/>
      <c r="T172" s="89"/>
      <c r="U172" s="89"/>
      <c r="V172" s="89"/>
      <c r="W172" s="209">
        <f t="shared" si="136"/>
        <v>0</v>
      </c>
      <c r="X172" s="209">
        <f t="shared" si="137"/>
        <v>0</v>
      </c>
      <c r="Y172" s="209">
        <f t="shared" si="138"/>
        <v>0</v>
      </c>
      <c r="Z172" s="79" t="e">
        <f t="shared" si="139"/>
        <v>#DIV/0!</v>
      </c>
      <c r="AA172" s="23"/>
    </row>
    <row r="173" spans="1:27" ht="37.5" x14ac:dyDescent="0.3">
      <c r="A173" s="122" t="s">
        <v>17</v>
      </c>
      <c r="B173" s="123" t="s">
        <v>187</v>
      </c>
      <c r="C173" s="156" t="s">
        <v>332</v>
      </c>
      <c r="D173" s="125" t="s">
        <v>331</v>
      </c>
      <c r="E173" s="244"/>
      <c r="F173" s="244"/>
      <c r="G173" s="244">
        <f t="shared" si="234"/>
        <v>0</v>
      </c>
      <c r="H173" s="89"/>
      <c r="I173" s="89"/>
      <c r="J173" s="210"/>
      <c r="K173" s="89"/>
      <c r="L173" s="89"/>
      <c r="M173" s="89"/>
      <c r="N173" s="87"/>
      <c r="O173" s="88"/>
      <c r="P173" s="86"/>
      <c r="Q173" s="80"/>
      <c r="R173" s="80"/>
      <c r="S173" s="80"/>
      <c r="T173" s="80"/>
      <c r="U173" s="80"/>
      <c r="V173" s="80"/>
      <c r="W173" s="209">
        <f t="shared" si="136"/>
        <v>0</v>
      </c>
      <c r="X173" s="209">
        <f t="shared" si="137"/>
        <v>0</v>
      </c>
      <c r="Y173" s="209">
        <f t="shared" si="138"/>
        <v>0</v>
      </c>
      <c r="Z173" s="79" t="e">
        <f t="shared" si="139"/>
        <v>#DIV/0!</v>
      </c>
      <c r="AA173" s="23"/>
    </row>
    <row r="174" spans="1:27" ht="37.5" x14ac:dyDescent="0.3">
      <c r="A174" s="127" t="s">
        <v>17</v>
      </c>
      <c r="B174" s="128" t="s">
        <v>188</v>
      </c>
      <c r="C174" s="156" t="s">
        <v>333</v>
      </c>
      <c r="D174" s="125" t="s">
        <v>331</v>
      </c>
      <c r="E174" s="244"/>
      <c r="F174" s="244"/>
      <c r="G174" s="244">
        <f t="shared" si="234"/>
        <v>0</v>
      </c>
      <c r="H174" s="89"/>
      <c r="I174" s="89"/>
      <c r="J174" s="89"/>
      <c r="K174" s="80"/>
      <c r="L174" s="80"/>
      <c r="M174" s="80"/>
      <c r="N174" s="80"/>
      <c r="O174" s="80"/>
      <c r="P174" s="80"/>
      <c r="Q174" s="89"/>
      <c r="R174" s="89"/>
      <c r="S174" s="89"/>
      <c r="T174" s="89"/>
      <c r="U174" s="89"/>
      <c r="V174" s="89"/>
      <c r="W174" s="209">
        <f t="shared" si="136"/>
        <v>0</v>
      </c>
      <c r="X174" s="209">
        <f t="shared" si="137"/>
        <v>0</v>
      </c>
      <c r="Y174" s="209">
        <f t="shared" si="138"/>
        <v>0</v>
      </c>
      <c r="Z174" s="79" t="e">
        <f t="shared" si="139"/>
        <v>#DIV/0!</v>
      </c>
      <c r="AA174" s="23"/>
    </row>
    <row r="175" spans="1:27" x14ac:dyDescent="0.3">
      <c r="A175" s="122" t="s">
        <v>17</v>
      </c>
      <c r="B175" s="123" t="s">
        <v>189</v>
      </c>
      <c r="C175" s="157" t="s">
        <v>334</v>
      </c>
      <c r="D175" s="125" t="s">
        <v>331</v>
      </c>
      <c r="E175" s="244"/>
      <c r="F175" s="244"/>
      <c r="G175" s="244">
        <f t="shared" si="234"/>
        <v>0</v>
      </c>
      <c r="H175" s="89"/>
      <c r="I175" s="89"/>
      <c r="J175" s="89"/>
      <c r="K175" s="89"/>
      <c r="L175" s="89"/>
      <c r="M175" s="89"/>
      <c r="N175" s="87"/>
      <c r="O175" s="88"/>
      <c r="P175" s="86"/>
      <c r="Q175" s="89"/>
      <c r="R175" s="89"/>
      <c r="S175" s="89"/>
      <c r="T175" s="89"/>
      <c r="U175" s="89"/>
      <c r="V175" s="89"/>
      <c r="W175" s="209">
        <f t="shared" si="136"/>
        <v>0</v>
      </c>
      <c r="X175" s="209">
        <f t="shared" si="137"/>
        <v>0</v>
      </c>
      <c r="Y175" s="209">
        <f t="shared" si="138"/>
        <v>0</v>
      </c>
      <c r="Z175" s="79" t="e">
        <f t="shared" si="139"/>
        <v>#DIV/0!</v>
      </c>
      <c r="AA175" s="23"/>
    </row>
    <row r="176" spans="1:27" x14ac:dyDescent="0.3">
      <c r="A176" s="122" t="s">
        <v>17</v>
      </c>
      <c r="B176" s="123" t="s">
        <v>335</v>
      </c>
      <c r="C176" s="157" t="s">
        <v>336</v>
      </c>
      <c r="D176" s="125" t="s">
        <v>331</v>
      </c>
      <c r="E176" s="244"/>
      <c r="F176" s="244"/>
      <c r="G176" s="244">
        <f t="shared" si="234"/>
        <v>0</v>
      </c>
      <c r="H176" s="89"/>
      <c r="I176" s="89"/>
      <c r="J176" s="89"/>
      <c r="K176" s="89"/>
      <c r="L176" s="89"/>
      <c r="M176" s="89"/>
      <c r="N176" s="87"/>
      <c r="O176" s="88"/>
      <c r="P176" s="86"/>
      <c r="Q176" s="89"/>
      <c r="R176" s="89"/>
      <c r="S176" s="89"/>
      <c r="T176" s="89"/>
      <c r="U176" s="89"/>
      <c r="V176" s="89"/>
      <c r="W176" s="209">
        <f t="shared" si="136"/>
        <v>0</v>
      </c>
      <c r="X176" s="209">
        <f t="shared" si="137"/>
        <v>0</v>
      </c>
      <c r="Y176" s="209">
        <f t="shared" si="138"/>
        <v>0</v>
      </c>
      <c r="Z176" s="79" t="e">
        <f t="shared" si="139"/>
        <v>#DIV/0!</v>
      </c>
      <c r="AA176" s="23"/>
    </row>
    <row r="177" spans="1:27" x14ac:dyDescent="0.3">
      <c r="A177" s="122" t="s">
        <v>17</v>
      </c>
      <c r="B177" s="123" t="s">
        <v>337</v>
      </c>
      <c r="C177" s="157" t="s">
        <v>338</v>
      </c>
      <c r="D177" s="125" t="s">
        <v>331</v>
      </c>
      <c r="E177" s="244"/>
      <c r="F177" s="244"/>
      <c r="G177" s="244">
        <f t="shared" si="234"/>
        <v>0</v>
      </c>
      <c r="H177" s="89"/>
      <c r="I177" s="89"/>
      <c r="J177" s="89"/>
      <c r="K177" s="89"/>
      <c r="L177" s="89"/>
      <c r="M177" s="89"/>
      <c r="N177" s="87"/>
      <c r="O177" s="88"/>
      <c r="P177" s="84"/>
      <c r="Q177" s="89"/>
      <c r="R177" s="89"/>
      <c r="S177" s="89"/>
      <c r="T177" s="89"/>
      <c r="U177" s="89"/>
      <c r="V177" s="89"/>
      <c r="W177" s="209">
        <f t="shared" si="136"/>
        <v>0</v>
      </c>
      <c r="X177" s="209">
        <f t="shared" si="137"/>
        <v>0</v>
      </c>
      <c r="Y177" s="209">
        <f t="shared" si="138"/>
        <v>0</v>
      </c>
      <c r="Z177" s="79" t="e">
        <f t="shared" si="139"/>
        <v>#DIV/0!</v>
      </c>
      <c r="AA177" s="23"/>
    </row>
    <row r="178" spans="1:27" x14ac:dyDescent="0.3">
      <c r="A178" s="122" t="s">
        <v>17</v>
      </c>
      <c r="B178" s="123" t="s">
        <v>339</v>
      </c>
      <c r="C178" s="157" t="s">
        <v>340</v>
      </c>
      <c r="D178" s="125" t="s">
        <v>331</v>
      </c>
      <c r="E178" s="244"/>
      <c r="F178" s="244"/>
      <c r="G178" s="244">
        <f t="shared" si="234"/>
        <v>0</v>
      </c>
      <c r="H178" s="207"/>
      <c r="I178" s="207"/>
      <c r="J178" s="207"/>
      <c r="K178" s="207"/>
      <c r="L178" s="207"/>
      <c r="M178" s="207"/>
      <c r="N178" s="207"/>
      <c r="O178" s="207"/>
      <c r="P178" s="207"/>
      <c r="Q178" s="207"/>
      <c r="R178" s="207"/>
      <c r="S178" s="207"/>
      <c r="T178" s="207"/>
      <c r="U178" s="207"/>
      <c r="V178" s="207"/>
      <c r="W178" s="209">
        <f t="shared" si="136"/>
        <v>0</v>
      </c>
      <c r="X178" s="209">
        <f t="shared" si="137"/>
        <v>0</v>
      </c>
      <c r="Y178" s="209">
        <f t="shared" si="138"/>
        <v>0</v>
      </c>
      <c r="Z178" s="79" t="e">
        <f t="shared" si="139"/>
        <v>#DIV/0!</v>
      </c>
      <c r="AA178" s="23"/>
    </row>
    <row r="179" spans="1:27" ht="50.5" thickBot="1" x14ac:dyDescent="0.35">
      <c r="A179" s="127" t="s">
        <v>17</v>
      </c>
      <c r="B179" s="123" t="s">
        <v>341</v>
      </c>
      <c r="C179" s="138" t="s">
        <v>342</v>
      </c>
      <c r="D179" s="155"/>
      <c r="E179" s="244"/>
      <c r="F179" s="244"/>
      <c r="G179" s="244">
        <f t="shared" si="234"/>
        <v>0</v>
      </c>
      <c r="H179" s="207"/>
      <c r="I179" s="207"/>
      <c r="J179" s="207"/>
      <c r="K179" s="207"/>
      <c r="L179" s="207"/>
      <c r="M179" s="207"/>
      <c r="N179" s="207"/>
      <c r="O179" s="207"/>
      <c r="P179" s="207"/>
      <c r="Q179" s="207"/>
      <c r="R179" s="207"/>
      <c r="S179" s="207"/>
      <c r="T179" s="207"/>
      <c r="U179" s="207"/>
      <c r="V179" s="207"/>
      <c r="W179" s="209">
        <f t="shared" si="136"/>
        <v>0</v>
      </c>
      <c r="X179" s="209">
        <f t="shared" si="137"/>
        <v>0</v>
      </c>
      <c r="Y179" s="209">
        <f t="shared" si="138"/>
        <v>0</v>
      </c>
      <c r="Z179" s="79" t="e">
        <f t="shared" si="139"/>
        <v>#DIV/0!</v>
      </c>
      <c r="AA179" s="23"/>
    </row>
    <row r="180" spans="1:27" x14ac:dyDescent="0.3">
      <c r="A180" s="118" t="s">
        <v>14</v>
      </c>
      <c r="B180" s="154" t="s">
        <v>190</v>
      </c>
      <c r="C180" s="175" t="s">
        <v>191</v>
      </c>
      <c r="D180" s="133"/>
      <c r="E180" s="243">
        <f>SUM(E181:E183)</f>
        <v>0</v>
      </c>
      <c r="F180" s="243"/>
      <c r="G180" s="243">
        <f t="shared" ref="G180:V180" si="235">SUM(G181:G183)</f>
        <v>0</v>
      </c>
      <c r="H180" s="243">
        <f t="shared" si="235"/>
        <v>0</v>
      </c>
      <c r="I180" s="243"/>
      <c r="J180" s="243">
        <f t="shared" si="235"/>
        <v>0</v>
      </c>
      <c r="K180" s="243">
        <f t="shared" si="235"/>
        <v>0</v>
      </c>
      <c r="L180" s="243">
        <f t="shared" si="235"/>
        <v>0</v>
      </c>
      <c r="M180" s="243">
        <f t="shared" si="235"/>
        <v>0</v>
      </c>
      <c r="N180" s="243">
        <f t="shared" si="235"/>
        <v>0</v>
      </c>
      <c r="O180" s="243">
        <f t="shared" si="235"/>
        <v>0</v>
      </c>
      <c r="P180" s="243">
        <f t="shared" si="235"/>
        <v>0</v>
      </c>
      <c r="Q180" s="243">
        <f t="shared" si="235"/>
        <v>0</v>
      </c>
      <c r="R180" s="243">
        <f t="shared" si="235"/>
        <v>0</v>
      </c>
      <c r="S180" s="243">
        <f t="shared" si="235"/>
        <v>0</v>
      </c>
      <c r="T180" s="243">
        <f t="shared" si="235"/>
        <v>0</v>
      </c>
      <c r="U180" s="243">
        <f t="shared" si="235"/>
        <v>0</v>
      </c>
      <c r="V180" s="243">
        <f t="shared" si="235"/>
        <v>0</v>
      </c>
      <c r="W180" s="83">
        <f t="shared" si="136"/>
        <v>0</v>
      </c>
      <c r="X180" s="83">
        <f t="shared" si="137"/>
        <v>0</v>
      </c>
      <c r="Y180" s="83">
        <f t="shared" si="138"/>
        <v>0</v>
      </c>
      <c r="Z180" s="79" t="e">
        <f t="shared" si="139"/>
        <v>#DIV/0!</v>
      </c>
      <c r="AA180" s="23"/>
    </row>
    <row r="181" spans="1:27" x14ac:dyDescent="0.3">
      <c r="A181" s="122" t="s">
        <v>17</v>
      </c>
      <c r="B181" s="123" t="s">
        <v>192</v>
      </c>
      <c r="C181" s="156" t="s">
        <v>193</v>
      </c>
      <c r="D181" s="125"/>
      <c r="E181" s="244"/>
      <c r="F181" s="244"/>
      <c r="G181" s="244">
        <f t="shared" ref="G181:G183" si="236">E181*F181</f>
        <v>0</v>
      </c>
      <c r="H181" s="244"/>
      <c r="I181" s="244"/>
      <c r="J181" s="244"/>
      <c r="K181" s="207"/>
      <c r="L181" s="207"/>
      <c r="M181" s="207"/>
      <c r="N181" s="207"/>
      <c r="O181" s="207"/>
      <c r="P181" s="207"/>
      <c r="Q181" s="207"/>
      <c r="R181" s="207"/>
      <c r="S181" s="207"/>
      <c r="T181" s="207"/>
      <c r="U181" s="207"/>
      <c r="V181" s="207"/>
      <c r="W181" s="209">
        <f t="shared" si="136"/>
        <v>0</v>
      </c>
      <c r="X181" s="209">
        <f t="shared" si="137"/>
        <v>0</v>
      </c>
      <c r="Y181" s="209">
        <f t="shared" si="138"/>
        <v>0</v>
      </c>
      <c r="Z181" s="79" t="e">
        <f t="shared" si="139"/>
        <v>#DIV/0!</v>
      </c>
      <c r="AA181" s="23"/>
    </row>
    <row r="182" spans="1:27" x14ac:dyDescent="0.3">
      <c r="A182" s="122" t="s">
        <v>17</v>
      </c>
      <c r="B182" s="123" t="s">
        <v>194</v>
      </c>
      <c r="C182" s="156" t="s">
        <v>193</v>
      </c>
      <c r="D182" s="125"/>
      <c r="E182" s="244"/>
      <c r="F182" s="244"/>
      <c r="G182" s="244">
        <f t="shared" si="236"/>
        <v>0</v>
      </c>
      <c r="H182" s="255"/>
      <c r="I182" s="255"/>
      <c r="J182" s="255"/>
      <c r="K182" s="255"/>
      <c r="L182" s="255"/>
      <c r="M182" s="255"/>
      <c r="N182" s="256"/>
      <c r="O182" s="257"/>
      <c r="P182" s="258"/>
      <c r="Q182" s="80"/>
      <c r="R182" s="80"/>
      <c r="S182" s="80"/>
      <c r="T182" s="80"/>
      <c r="U182" s="80"/>
      <c r="V182" s="80"/>
      <c r="W182" s="209">
        <f t="shared" si="136"/>
        <v>0</v>
      </c>
      <c r="X182" s="209">
        <f t="shared" si="137"/>
        <v>0</v>
      </c>
      <c r="Y182" s="209">
        <f t="shared" si="138"/>
        <v>0</v>
      </c>
      <c r="Z182" s="79" t="e">
        <f t="shared" si="139"/>
        <v>#DIV/0!</v>
      </c>
    </row>
    <row r="183" spans="1:27" ht="14.5" thickBot="1" x14ac:dyDescent="0.35">
      <c r="A183" s="127" t="s">
        <v>17</v>
      </c>
      <c r="B183" s="128" t="s">
        <v>195</v>
      </c>
      <c r="C183" s="157" t="s">
        <v>193</v>
      </c>
      <c r="D183" s="129"/>
      <c r="E183" s="244"/>
      <c r="F183" s="244"/>
      <c r="G183" s="244">
        <f t="shared" si="236"/>
        <v>0</v>
      </c>
      <c r="H183" s="255"/>
      <c r="I183" s="255"/>
      <c r="J183" s="255"/>
      <c r="K183" s="255"/>
      <c r="L183" s="255"/>
      <c r="M183" s="255"/>
      <c r="N183" s="256"/>
      <c r="O183" s="257"/>
      <c r="P183" s="258"/>
      <c r="Q183" s="80"/>
      <c r="R183" s="80"/>
      <c r="S183" s="80"/>
      <c r="T183" s="80"/>
      <c r="U183" s="80"/>
      <c r="V183" s="80"/>
      <c r="W183" s="209">
        <f t="shared" si="136"/>
        <v>0</v>
      </c>
      <c r="X183" s="209">
        <f t="shared" si="137"/>
        <v>0</v>
      </c>
      <c r="Y183" s="209">
        <f t="shared" si="138"/>
        <v>0</v>
      </c>
      <c r="Z183" s="79" t="e">
        <f t="shared" si="139"/>
        <v>#DIV/0!</v>
      </c>
    </row>
    <row r="184" spans="1:27" x14ac:dyDescent="0.3">
      <c r="A184" s="118" t="s">
        <v>14</v>
      </c>
      <c r="B184" s="154" t="s">
        <v>196</v>
      </c>
      <c r="C184" s="197" t="s">
        <v>175</v>
      </c>
      <c r="D184" s="133"/>
      <c r="E184" s="243">
        <f>SUM(E185:E189)</f>
        <v>209</v>
      </c>
      <c r="F184" s="243"/>
      <c r="G184" s="243">
        <f>SUM(G185:G192)</f>
        <v>406300</v>
      </c>
      <c r="H184" s="243">
        <f>SUM(H185:H192)</f>
        <v>15</v>
      </c>
      <c r="I184" s="243"/>
      <c r="J184" s="243">
        <f t="shared" ref="J184:V184" si="237">SUM(J185:J192)</f>
        <v>414475</v>
      </c>
      <c r="K184" s="243">
        <f t="shared" si="237"/>
        <v>0</v>
      </c>
      <c r="L184" s="243">
        <f t="shared" si="237"/>
        <v>0</v>
      </c>
      <c r="M184" s="243">
        <f t="shared" si="237"/>
        <v>0</v>
      </c>
      <c r="N184" s="243">
        <f t="shared" si="237"/>
        <v>0</v>
      </c>
      <c r="O184" s="243">
        <f t="shared" si="237"/>
        <v>0</v>
      </c>
      <c r="P184" s="243">
        <f t="shared" si="237"/>
        <v>0</v>
      </c>
      <c r="Q184" s="243">
        <f t="shared" si="237"/>
        <v>0</v>
      </c>
      <c r="R184" s="243">
        <f t="shared" si="237"/>
        <v>0</v>
      </c>
      <c r="S184" s="243">
        <f t="shared" si="237"/>
        <v>0</v>
      </c>
      <c r="T184" s="243">
        <f t="shared" si="237"/>
        <v>0</v>
      </c>
      <c r="U184" s="243">
        <f t="shared" si="237"/>
        <v>0</v>
      </c>
      <c r="V184" s="245">
        <f t="shared" si="237"/>
        <v>0</v>
      </c>
      <c r="W184" s="83">
        <f t="shared" si="136"/>
        <v>406300</v>
      </c>
      <c r="X184" s="83">
        <f t="shared" si="137"/>
        <v>414475</v>
      </c>
      <c r="Y184" s="83">
        <f t="shared" si="138"/>
        <v>-8175</v>
      </c>
      <c r="Z184" s="79">
        <f t="shared" si="139"/>
        <v>-2.0120600541471818E-2</v>
      </c>
    </row>
    <row r="185" spans="1:27" ht="25" x14ac:dyDescent="0.3">
      <c r="A185" s="122" t="s">
        <v>17</v>
      </c>
      <c r="B185" s="123" t="s">
        <v>197</v>
      </c>
      <c r="C185" s="156" t="s">
        <v>343</v>
      </c>
      <c r="D185" s="125"/>
      <c r="E185" s="274"/>
      <c r="F185" s="275"/>
      <c r="G185" s="126">
        <f t="shared" ref="G185:G189" si="238">E185*F185</f>
        <v>0</v>
      </c>
      <c r="H185" s="259"/>
      <c r="I185" s="257"/>
      <c r="J185" s="255"/>
      <c r="K185" s="255"/>
      <c r="L185" s="255"/>
      <c r="M185" s="255"/>
      <c r="N185" s="256"/>
      <c r="O185" s="257"/>
      <c r="P185" s="258"/>
      <c r="Q185" s="80"/>
      <c r="R185" s="80"/>
      <c r="S185" s="80"/>
      <c r="T185" s="80"/>
      <c r="U185" s="80"/>
      <c r="V185" s="80"/>
      <c r="W185" s="209">
        <f t="shared" si="136"/>
        <v>0</v>
      </c>
      <c r="X185" s="209">
        <f t="shared" si="137"/>
        <v>0</v>
      </c>
      <c r="Y185" s="209">
        <f t="shared" si="138"/>
        <v>0</v>
      </c>
      <c r="Z185" s="79" t="e">
        <f t="shared" si="139"/>
        <v>#DIV/0!</v>
      </c>
    </row>
    <row r="186" spans="1:27" ht="25" x14ac:dyDescent="0.3">
      <c r="A186" s="122" t="s">
        <v>17</v>
      </c>
      <c r="B186" s="123" t="s">
        <v>198</v>
      </c>
      <c r="C186" s="156" t="s">
        <v>344</v>
      </c>
      <c r="D186" s="125" t="s">
        <v>385</v>
      </c>
      <c r="E186" s="274">
        <v>200</v>
      </c>
      <c r="F186" s="275">
        <v>3</v>
      </c>
      <c r="G186" s="126">
        <f t="shared" si="238"/>
        <v>600</v>
      </c>
      <c r="H186" s="260"/>
      <c r="I186" s="261"/>
      <c r="J186" s="262"/>
      <c r="K186" s="262"/>
      <c r="L186" s="262"/>
      <c r="M186" s="262"/>
      <c r="N186" s="263"/>
      <c r="O186" s="264"/>
      <c r="P186" s="265"/>
      <c r="Q186" s="80"/>
      <c r="R186" s="80"/>
      <c r="S186" s="80"/>
      <c r="T186" s="80"/>
      <c r="U186" s="80"/>
      <c r="V186" s="80"/>
      <c r="W186" s="209">
        <f t="shared" si="136"/>
        <v>600</v>
      </c>
      <c r="X186" s="209">
        <f t="shared" si="137"/>
        <v>0</v>
      </c>
      <c r="Y186" s="209">
        <f t="shared" si="138"/>
        <v>600</v>
      </c>
      <c r="Z186" s="79">
        <f t="shared" si="139"/>
        <v>1</v>
      </c>
    </row>
    <row r="187" spans="1:27" ht="37.5" x14ac:dyDescent="0.3">
      <c r="A187" s="122" t="s">
        <v>17</v>
      </c>
      <c r="B187" s="123" t="s">
        <v>199</v>
      </c>
      <c r="C187" s="156" t="s">
        <v>345</v>
      </c>
      <c r="D187" s="125" t="s">
        <v>346</v>
      </c>
      <c r="E187" s="274">
        <v>4</v>
      </c>
      <c r="F187" s="275">
        <v>175</v>
      </c>
      <c r="G187" s="126">
        <f t="shared" si="238"/>
        <v>700</v>
      </c>
      <c r="H187" s="255">
        <v>4</v>
      </c>
      <c r="I187" s="255">
        <f>J187/H187</f>
        <v>118.75</v>
      </c>
      <c r="J187" s="255">
        <v>475</v>
      </c>
      <c r="K187" s="255"/>
      <c r="L187" s="255"/>
      <c r="M187" s="255"/>
      <c r="N187" s="256"/>
      <c r="O187" s="257"/>
      <c r="P187" s="258"/>
      <c r="Q187" s="80"/>
      <c r="R187" s="80"/>
      <c r="S187" s="80"/>
      <c r="T187" s="80"/>
      <c r="U187" s="80"/>
      <c r="V187" s="80"/>
      <c r="W187" s="209">
        <f t="shared" si="136"/>
        <v>700</v>
      </c>
      <c r="X187" s="209">
        <f t="shared" si="137"/>
        <v>475</v>
      </c>
      <c r="Y187" s="209">
        <f t="shared" si="138"/>
        <v>225</v>
      </c>
      <c r="Z187" s="79">
        <f t="shared" si="139"/>
        <v>0.32142857142857145</v>
      </c>
    </row>
    <row r="188" spans="1:27" ht="25" x14ac:dyDescent="0.3">
      <c r="A188" s="122" t="s">
        <v>17</v>
      </c>
      <c r="B188" s="123" t="s">
        <v>200</v>
      </c>
      <c r="C188" s="156" t="s">
        <v>201</v>
      </c>
      <c r="D188" s="125"/>
      <c r="E188" s="274"/>
      <c r="F188" s="275"/>
      <c r="G188" s="126">
        <f t="shared" si="238"/>
        <v>0</v>
      </c>
      <c r="H188" s="266"/>
      <c r="I188" s="266"/>
      <c r="J188" s="266"/>
      <c r="K188" s="255"/>
      <c r="L188" s="255"/>
      <c r="M188" s="255"/>
      <c r="N188" s="256"/>
      <c r="O188" s="257"/>
      <c r="P188" s="258"/>
      <c r="Q188" s="80"/>
      <c r="R188" s="80"/>
      <c r="S188" s="80"/>
      <c r="T188" s="80"/>
      <c r="U188" s="80"/>
      <c r="V188" s="80"/>
      <c r="W188" s="209">
        <f t="shared" si="136"/>
        <v>0</v>
      </c>
      <c r="X188" s="209">
        <f t="shared" si="137"/>
        <v>0</v>
      </c>
      <c r="Y188" s="209">
        <f t="shared" si="138"/>
        <v>0</v>
      </c>
      <c r="Z188" s="79" t="e">
        <f t="shared" si="139"/>
        <v>#DIV/0!</v>
      </c>
    </row>
    <row r="189" spans="1:27" ht="25" x14ac:dyDescent="0.3">
      <c r="A189" s="127" t="s">
        <v>17</v>
      </c>
      <c r="B189" s="123" t="s">
        <v>202</v>
      </c>
      <c r="C189" s="157" t="s">
        <v>386</v>
      </c>
      <c r="D189" s="125" t="s">
        <v>74</v>
      </c>
      <c r="E189" s="274">
        <v>5</v>
      </c>
      <c r="F189" s="275">
        <v>70000</v>
      </c>
      <c r="G189" s="126">
        <f t="shared" si="238"/>
        <v>350000</v>
      </c>
      <c r="H189" s="266">
        <v>5</v>
      </c>
      <c r="I189" s="266">
        <v>70000</v>
      </c>
      <c r="J189" s="266">
        <f>H189*I189</f>
        <v>350000</v>
      </c>
      <c r="K189" s="255"/>
      <c r="L189" s="255"/>
      <c r="M189" s="255"/>
      <c r="N189" s="256"/>
      <c r="O189" s="257"/>
      <c r="P189" s="258"/>
      <c r="Q189" s="80"/>
      <c r="R189" s="80"/>
      <c r="S189" s="80"/>
      <c r="T189" s="80"/>
      <c r="U189" s="80"/>
      <c r="V189" s="80"/>
      <c r="W189" s="209">
        <f t="shared" si="136"/>
        <v>350000</v>
      </c>
      <c r="X189" s="209">
        <f t="shared" si="137"/>
        <v>350000</v>
      </c>
      <c r="Y189" s="209">
        <f t="shared" si="138"/>
        <v>0</v>
      </c>
      <c r="Z189" s="79">
        <f t="shared" si="139"/>
        <v>0</v>
      </c>
    </row>
    <row r="190" spans="1:27" ht="50" x14ac:dyDescent="0.3">
      <c r="A190" s="127" t="s">
        <v>17</v>
      </c>
      <c r="B190" s="123" t="s">
        <v>203</v>
      </c>
      <c r="C190" s="157" t="s">
        <v>387</v>
      </c>
      <c r="D190" s="125" t="s">
        <v>74</v>
      </c>
      <c r="E190" s="274">
        <v>5</v>
      </c>
      <c r="F190" s="275">
        <v>8000</v>
      </c>
      <c r="G190" s="126">
        <f t="shared" ref="G190:G192" si="239">E190*F190</f>
        <v>40000</v>
      </c>
      <c r="H190" s="274">
        <v>5</v>
      </c>
      <c r="I190" s="275">
        <v>9800</v>
      </c>
      <c r="J190" s="126">
        <f t="shared" ref="J190:J191" si="240">H190*I190</f>
        <v>49000</v>
      </c>
      <c r="K190" s="255"/>
      <c r="L190" s="255"/>
      <c r="M190" s="255"/>
      <c r="N190" s="267"/>
      <c r="O190" s="257"/>
      <c r="P190" s="258"/>
      <c r="Q190" s="80"/>
      <c r="R190" s="80"/>
      <c r="S190" s="80"/>
      <c r="T190" s="80"/>
      <c r="U190" s="80"/>
      <c r="V190" s="80"/>
      <c r="W190" s="209">
        <f t="shared" si="136"/>
        <v>40000</v>
      </c>
      <c r="X190" s="209">
        <f t="shared" si="137"/>
        <v>49000</v>
      </c>
      <c r="Y190" s="209">
        <f t="shared" si="138"/>
        <v>-9000</v>
      </c>
      <c r="Z190" s="79">
        <f t="shared" si="139"/>
        <v>-0.22500000000000001</v>
      </c>
    </row>
    <row r="191" spans="1:27" s="117" customFormat="1" x14ac:dyDescent="0.3">
      <c r="A191" s="127" t="s">
        <v>17</v>
      </c>
      <c r="B191" s="128" t="s">
        <v>204</v>
      </c>
      <c r="C191" s="157" t="s">
        <v>388</v>
      </c>
      <c r="D191" s="125" t="s">
        <v>74</v>
      </c>
      <c r="E191" s="130">
        <v>1</v>
      </c>
      <c r="F191" s="131">
        <v>15000</v>
      </c>
      <c r="G191" s="276">
        <f t="shared" si="239"/>
        <v>15000</v>
      </c>
      <c r="H191" s="130">
        <v>1</v>
      </c>
      <c r="I191" s="131">
        <v>15000</v>
      </c>
      <c r="J191" s="276">
        <f t="shared" si="240"/>
        <v>15000</v>
      </c>
      <c r="K191" s="255"/>
      <c r="L191" s="255"/>
      <c r="M191" s="255"/>
      <c r="N191" s="267"/>
      <c r="O191" s="257"/>
      <c r="P191" s="258"/>
      <c r="Q191" s="80"/>
      <c r="R191" s="80"/>
      <c r="S191" s="80"/>
      <c r="T191" s="80"/>
      <c r="U191" s="80"/>
      <c r="V191" s="80"/>
      <c r="W191" s="209"/>
      <c r="X191" s="209"/>
      <c r="Y191" s="209"/>
      <c r="Z191" s="79"/>
    </row>
    <row r="192" spans="1:27" ht="38" thickBot="1" x14ac:dyDescent="0.35">
      <c r="A192" s="127" t="s">
        <v>17</v>
      </c>
      <c r="B192" s="137" t="s">
        <v>205</v>
      </c>
      <c r="C192" s="138" t="s">
        <v>347</v>
      </c>
      <c r="D192" s="155"/>
      <c r="E192" s="130"/>
      <c r="F192" s="131">
        <v>0.22</v>
      </c>
      <c r="G192" s="276">
        <f t="shared" si="239"/>
        <v>0</v>
      </c>
      <c r="H192" s="266"/>
      <c r="I192" s="266"/>
      <c r="J192" s="266"/>
      <c r="K192" s="255"/>
      <c r="L192" s="255"/>
      <c r="M192" s="255"/>
      <c r="N192" s="267"/>
      <c r="O192" s="257"/>
      <c r="P192" s="258"/>
      <c r="Q192" s="80"/>
      <c r="R192" s="80"/>
      <c r="S192" s="80"/>
      <c r="T192" s="80"/>
      <c r="U192" s="80"/>
      <c r="V192" s="80"/>
      <c r="W192" s="209">
        <f t="shared" si="136"/>
        <v>0</v>
      </c>
      <c r="X192" s="209">
        <f t="shared" si="137"/>
        <v>0</v>
      </c>
      <c r="Y192" s="209">
        <f t="shared" si="138"/>
        <v>0</v>
      </c>
      <c r="Z192" s="79" t="e">
        <f t="shared" si="139"/>
        <v>#DIV/0!</v>
      </c>
    </row>
    <row r="193" spans="1:26" ht="14.5" thickBot="1" x14ac:dyDescent="0.35">
      <c r="A193" s="198" t="s">
        <v>348</v>
      </c>
      <c r="B193" s="199"/>
      <c r="C193" s="200"/>
      <c r="D193" s="228"/>
      <c r="E193" s="247">
        <f>E184+E180+E171+E166</f>
        <v>209</v>
      </c>
      <c r="F193" s="247"/>
      <c r="G193" s="247">
        <f t="shared" ref="G193:V193" si="241">G184+G180+G171+G166</f>
        <v>406300</v>
      </c>
      <c r="H193" s="247">
        <f t="shared" si="241"/>
        <v>15</v>
      </c>
      <c r="I193" s="247">
        <f t="shared" si="241"/>
        <v>0</v>
      </c>
      <c r="J193" s="247">
        <f t="shared" si="241"/>
        <v>414475</v>
      </c>
      <c r="K193" s="247">
        <f t="shared" si="241"/>
        <v>0</v>
      </c>
      <c r="L193" s="247">
        <f t="shared" si="241"/>
        <v>25000</v>
      </c>
      <c r="M193" s="247">
        <f t="shared" si="241"/>
        <v>25000</v>
      </c>
      <c r="N193" s="247">
        <f t="shared" si="241"/>
        <v>1</v>
      </c>
      <c r="O193" s="247">
        <f t="shared" si="241"/>
        <v>25000</v>
      </c>
      <c r="P193" s="247">
        <f t="shared" si="241"/>
        <v>25000</v>
      </c>
      <c r="Q193" s="247">
        <f t="shared" si="241"/>
        <v>0</v>
      </c>
      <c r="R193" s="247">
        <f t="shared" si="241"/>
        <v>0</v>
      </c>
      <c r="S193" s="247">
        <f t="shared" si="241"/>
        <v>0</v>
      </c>
      <c r="T193" s="247">
        <f t="shared" si="241"/>
        <v>0</v>
      </c>
      <c r="U193" s="247">
        <f t="shared" si="241"/>
        <v>0</v>
      </c>
      <c r="V193" s="247">
        <f t="shared" si="241"/>
        <v>0</v>
      </c>
      <c r="W193" s="221">
        <f t="shared" si="136"/>
        <v>431300</v>
      </c>
      <c r="X193" s="221">
        <f t="shared" si="137"/>
        <v>439475</v>
      </c>
      <c r="Y193" s="221">
        <f t="shared" si="138"/>
        <v>-8175</v>
      </c>
      <c r="Z193" s="79">
        <f t="shared" si="139"/>
        <v>-1.895432413633202E-2</v>
      </c>
    </row>
    <row r="194" spans="1:26" ht="14.5" thickBot="1" x14ac:dyDescent="0.35">
      <c r="A194" s="104" t="s">
        <v>206</v>
      </c>
      <c r="B194" s="105"/>
      <c r="C194" s="90"/>
      <c r="D194" s="201"/>
      <c r="E194" s="268"/>
      <c r="F194" s="268"/>
      <c r="G194" s="268">
        <f>G34+G48+G57+G88+G102+G115+G131+G139+G147+G154+G158+G164+G193</f>
        <v>823640</v>
      </c>
      <c r="H194" s="268"/>
      <c r="I194" s="268"/>
      <c r="J194" s="268">
        <f t="shared" ref="J194:V194" si="242">J34+J48+J57+J88+J102+J115+J131+J139+J147+J154+J158+J164+J193</f>
        <v>823315</v>
      </c>
      <c r="K194" s="268">
        <f t="shared" si="242"/>
        <v>0</v>
      </c>
      <c r="L194" s="268">
        <f t="shared" si="242"/>
        <v>25000</v>
      </c>
      <c r="M194" s="268">
        <f t="shared" si="242"/>
        <v>25000</v>
      </c>
      <c r="N194" s="268">
        <f t="shared" si="242"/>
        <v>1</v>
      </c>
      <c r="O194" s="268">
        <f t="shared" si="242"/>
        <v>25000</v>
      </c>
      <c r="P194" s="268">
        <f t="shared" si="242"/>
        <v>25000</v>
      </c>
      <c r="Q194" s="268">
        <f t="shared" si="242"/>
        <v>0</v>
      </c>
      <c r="R194" s="268">
        <f t="shared" si="242"/>
        <v>0</v>
      </c>
      <c r="S194" s="268">
        <f t="shared" si="242"/>
        <v>0</v>
      </c>
      <c r="T194" s="268">
        <f t="shared" si="242"/>
        <v>0</v>
      </c>
      <c r="U194" s="268">
        <f t="shared" si="242"/>
        <v>0</v>
      </c>
      <c r="V194" s="268">
        <f t="shared" si="242"/>
        <v>0</v>
      </c>
      <c r="W194" s="107">
        <f t="shared" ref="W194:W195" si="243">G194+M194+S194</f>
        <v>848640</v>
      </c>
      <c r="X194" s="107">
        <f t="shared" ref="X194:X195" si="244">J194+P194+V194</f>
        <v>848315</v>
      </c>
      <c r="Y194" s="107">
        <f t="shared" ref="Y194:Y195" si="245">W194-X194</f>
        <v>325</v>
      </c>
      <c r="Z194" s="79">
        <f t="shared" ref="Z194:Z195" si="246">Y194/W194</f>
        <v>3.829656862745098E-4</v>
      </c>
    </row>
    <row r="195" spans="1:26" ht="14.5" thickBot="1" x14ac:dyDescent="0.35">
      <c r="A195" s="408"/>
      <c r="B195" s="408"/>
      <c r="C195" s="408"/>
      <c r="D195" s="204"/>
      <c r="E195" s="238"/>
      <c r="F195" s="238"/>
      <c r="G195" s="238"/>
      <c r="H195" s="212"/>
      <c r="I195" s="212"/>
      <c r="J195" s="212"/>
      <c r="K195" s="212"/>
      <c r="L195" s="212"/>
      <c r="M195" s="212"/>
      <c r="N195" s="239"/>
      <c r="O195" s="240"/>
      <c r="P195" s="91"/>
      <c r="Q195" s="28"/>
      <c r="R195" s="28"/>
      <c r="S195" s="28"/>
      <c r="T195" s="28"/>
      <c r="U195" s="28"/>
      <c r="V195" s="28"/>
      <c r="W195" s="241">
        <f t="shared" si="243"/>
        <v>0</v>
      </c>
      <c r="X195" s="241">
        <f t="shared" si="244"/>
        <v>0</v>
      </c>
      <c r="Y195" s="241">
        <f t="shared" si="245"/>
        <v>0</v>
      </c>
      <c r="Z195" s="242" t="e">
        <f t="shared" si="246"/>
        <v>#DIV/0!</v>
      </c>
    </row>
    <row r="196" spans="1:26" ht="14.5" thickBot="1" x14ac:dyDescent="0.35">
      <c r="A196" s="409" t="s">
        <v>207</v>
      </c>
      <c r="B196" s="410"/>
      <c r="C196" s="410"/>
      <c r="D196" s="205"/>
      <c r="E196" s="202"/>
      <c r="F196" s="203"/>
      <c r="G196" s="206">
        <f>ФІНАНСУВАННЯ!C22-ВИТРАТИ!G194</f>
        <v>0</v>
      </c>
      <c r="H196" s="206"/>
      <c r="I196" s="206"/>
      <c r="J196" s="206"/>
      <c r="K196" s="206"/>
      <c r="L196" s="206"/>
      <c r="M196" s="206"/>
      <c r="N196" s="206"/>
      <c r="O196" s="206"/>
      <c r="P196" s="206"/>
      <c r="Q196" s="206"/>
      <c r="R196" s="206"/>
      <c r="S196" s="206"/>
      <c r="T196" s="206"/>
      <c r="U196" s="206"/>
      <c r="V196" s="206"/>
      <c r="W196" s="206"/>
      <c r="X196" s="206"/>
      <c r="Y196" s="116"/>
      <c r="Z196" s="116"/>
    </row>
    <row r="197" spans="1:26" x14ac:dyDescent="0.3">
      <c r="A197" s="1"/>
      <c r="B197" s="18"/>
      <c r="C197" s="2"/>
      <c r="D197" s="19"/>
      <c r="E197" s="6"/>
      <c r="F197" s="6"/>
      <c r="G197" s="6"/>
      <c r="H197" s="6"/>
      <c r="I197" s="6"/>
      <c r="J197" s="6"/>
      <c r="K197" s="6"/>
      <c r="L197" s="6"/>
      <c r="M197" s="6"/>
      <c r="N197" s="20"/>
      <c r="O197" s="2"/>
      <c r="P197" s="1"/>
    </row>
    <row r="198" spans="1:26" ht="17.5" x14ac:dyDescent="0.3">
      <c r="A198" s="1"/>
      <c r="B198" s="18"/>
      <c r="C198" s="2"/>
      <c r="D198" s="19"/>
      <c r="E198" s="6"/>
      <c r="F198" s="6"/>
      <c r="G198" s="6"/>
      <c r="H198" s="6"/>
      <c r="I198" s="6"/>
      <c r="J198" s="269"/>
      <c r="K198" s="6"/>
      <c r="L198" s="6"/>
      <c r="M198" s="6"/>
      <c r="N198" s="20"/>
      <c r="O198" s="2"/>
      <c r="P198" s="1"/>
      <c r="W198" s="352"/>
    </row>
    <row r="199" spans="1:26" x14ac:dyDescent="0.3">
      <c r="A199" s="1"/>
      <c r="B199" s="18"/>
      <c r="C199" s="2"/>
      <c r="D199" s="19"/>
      <c r="E199" s="6"/>
      <c r="F199" s="6"/>
      <c r="G199" s="6"/>
      <c r="H199" s="6"/>
      <c r="I199" s="6"/>
      <c r="J199" s="6"/>
      <c r="K199" s="6"/>
      <c r="L199" s="6"/>
      <c r="M199" s="6"/>
      <c r="N199" s="20"/>
      <c r="O199" s="2"/>
      <c r="P199" s="1"/>
    </row>
    <row r="200" spans="1:26" x14ac:dyDescent="0.3">
      <c r="A200" s="1"/>
      <c r="B200" s="18"/>
      <c r="C200" s="2"/>
      <c r="D200" s="19"/>
      <c r="E200" s="6"/>
      <c r="F200" s="6"/>
      <c r="G200" s="6"/>
      <c r="H200" s="6"/>
      <c r="I200" s="6"/>
      <c r="J200" s="6"/>
      <c r="K200" s="6"/>
      <c r="L200" s="6"/>
      <c r="M200" s="6"/>
      <c r="N200" s="20"/>
      <c r="O200" s="2"/>
      <c r="P200" s="1"/>
    </row>
    <row r="201" spans="1:26" x14ac:dyDescent="0.3">
      <c r="A201" s="1"/>
      <c r="B201" s="18"/>
      <c r="C201" s="2"/>
      <c r="D201" s="19"/>
      <c r="E201" s="6"/>
      <c r="F201" s="6"/>
      <c r="G201" s="6"/>
      <c r="H201" s="6"/>
      <c r="I201" s="6"/>
      <c r="J201" s="6"/>
      <c r="K201" s="6"/>
      <c r="L201" s="6"/>
      <c r="M201" s="6"/>
      <c r="N201" s="20"/>
      <c r="O201" s="2"/>
      <c r="P201" s="1"/>
    </row>
    <row r="202" spans="1:26" x14ac:dyDescent="0.3">
      <c r="A202" s="1"/>
      <c r="B202" s="18"/>
      <c r="C202" s="2"/>
      <c r="D202" s="19"/>
      <c r="E202" s="6"/>
      <c r="F202" s="6"/>
      <c r="G202" s="6"/>
      <c r="H202" s="6"/>
      <c r="I202" s="6"/>
      <c r="J202" s="6"/>
      <c r="K202" s="6"/>
      <c r="L202" s="6"/>
      <c r="M202" s="6"/>
      <c r="N202" s="20"/>
      <c r="O202" s="2"/>
      <c r="P202" s="1"/>
    </row>
    <row r="203" spans="1:26" x14ac:dyDescent="0.3">
      <c r="A203" s="1"/>
      <c r="B203" s="18"/>
      <c r="C203" s="2"/>
      <c r="D203" s="19"/>
      <c r="E203" s="6"/>
      <c r="F203" s="6"/>
      <c r="G203" s="6"/>
      <c r="H203" s="6"/>
      <c r="I203" s="6"/>
      <c r="J203" s="6"/>
      <c r="K203" s="6"/>
      <c r="L203" s="6"/>
      <c r="M203" s="6"/>
      <c r="N203" s="20"/>
      <c r="O203" s="2"/>
      <c r="P203" s="1"/>
    </row>
    <row r="204" spans="1:26" x14ac:dyDescent="0.3">
      <c r="A204" s="1"/>
      <c r="B204" s="18"/>
      <c r="C204" s="2"/>
      <c r="D204" s="19"/>
      <c r="E204" s="6"/>
      <c r="F204" s="6"/>
      <c r="G204" s="6"/>
      <c r="H204" s="6"/>
      <c r="I204" s="6"/>
      <c r="J204" s="6"/>
      <c r="K204" s="6"/>
      <c r="L204" s="6"/>
      <c r="M204" s="6"/>
      <c r="N204" s="20"/>
      <c r="O204" s="2"/>
      <c r="P204" s="1"/>
    </row>
    <row r="205" spans="1:26" x14ac:dyDescent="0.3">
      <c r="A205" s="1"/>
      <c r="B205" s="18"/>
      <c r="C205" s="2"/>
      <c r="D205" s="19"/>
      <c r="E205" s="6"/>
      <c r="F205" s="6"/>
      <c r="G205" s="6"/>
      <c r="H205" s="6"/>
      <c r="I205" s="6"/>
      <c r="J205" s="6"/>
      <c r="K205" s="6"/>
      <c r="L205" s="6"/>
      <c r="M205" s="6"/>
      <c r="N205" s="20"/>
      <c r="O205" s="2"/>
      <c r="P205" s="1"/>
    </row>
    <row r="206" spans="1:26" x14ac:dyDescent="0.3">
      <c r="A206" s="1"/>
      <c r="B206" s="18"/>
      <c r="C206" s="2"/>
      <c r="D206" s="19"/>
      <c r="E206" s="6"/>
      <c r="F206" s="6"/>
      <c r="G206" s="6"/>
      <c r="H206" s="6"/>
      <c r="I206" s="6"/>
      <c r="J206" s="6"/>
      <c r="K206" s="6"/>
      <c r="L206" s="6"/>
      <c r="M206" s="6"/>
      <c r="N206" s="20"/>
      <c r="O206" s="2"/>
      <c r="P206" s="1"/>
    </row>
    <row r="207" spans="1:26" x14ac:dyDescent="0.3">
      <c r="A207" s="1"/>
      <c r="B207" s="18"/>
      <c r="C207" s="2"/>
      <c r="D207" s="19"/>
      <c r="E207" s="6"/>
      <c r="F207" s="6"/>
      <c r="G207" s="6"/>
      <c r="H207" s="6"/>
      <c r="I207" s="6"/>
      <c r="J207" s="6"/>
      <c r="K207" s="6"/>
      <c r="L207" s="6"/>
      <c r="M207" s="6"/>
      <c r="N207" s="20"/>
      <c r="O207" s="2"/>
      <c r="P207" s="1"/>
    </row>
    <row r="208" spans="1:26" x14ac:dyDescent="0.3">
      <c r="A208" s="1"/>
      <c r="B208" s="18"/>
      <c r="C208" s="2"/>
      <c r="D208" s="19"/>
      <c r="E208" s="6"/>
      <c r="F208" s="6"/>
      <c r="G208" s="6"/>
      <c r="H208" s="6"/>
      <c r="I208" s="6"/>
      <c r="J208" s="6"/>
      <c r="K208" s="6"/>
      <c r="L208" s="6"/>
      <c r="M208" s="6"/>
      <c r="N208" s="20"/>
      <c r="O208" s="2"/>
      <c r="P208" s="1"/>
    </row>
    <row r="209" spans="1:16" x14ac:dyDescent="0.3">
      <c r="A209" s="1"/>
      <c r="B209" s="18"/>
      <c r="C209" s="2"/>
      <c r="D209" s="19"/>
      <c r="E209" s="6"/>
      <c r="F209" s="6"/>
      <c r="G209" s="6"/>
      <c r="H209" s="6"/>
      <c r="I209" s="6"/>
      <c r="J209" s="6"/>
      <c r="K209" s="6"/>
      <c r="L209" s="6"/>
      <c r="M209" s="6"/>
      <c r="N209" s="20"/>
      <c r="O209" s="2"/>
      <c r="P209" s="1"/>
    </row>
    <row r="210" spans="1:16" x14ac:dyDescent="0.3">
      <c r="A210" s="1"/>
      <c r="B210" s="18"/>
      <c r="C210" s="2"/>
      <c r="D210" s="19"/>
      <c r="E210" s="6"/>
      <c r="F210" s="6"/>
      <c r="G210" s="6"/>
      <c r="H210" s="6"/>
      <c r="I210" s="6"/>
      <c r="J210" s="6"/>
      <c r="K210" s="6"/>
      <c r="L210" s="6"/>
      <c r="M210" s="6"/>
      <c r="N210" s="20"/>
      <c r="O210" s="2"/>
      <c r="P210" s="1"/>
    </row>
    <row r="211" spans="1:16" x14ac:dyDescent="0.3">
      <c r="A211" s="1"/>
      <c r="B211" s="18"/>
      <c r="C211" s="2"/>
      <c r="D211" s="19"/>
      <c r="E211" s="6"/>
      <c r="F211" s="6"/>
      <c r="G211" s="6"/>
      <c r="H211" s="6"/>
      <c r="I211" s="6"/>
      <c r="J211" s="6"/>
      <c r="K211" s="6"/>
      <c r="L211" s="6"/>
      <c r="M211" s="6"/>
      <c r="N211" s="20"/>
      <c r="O211" s="2"/>
      <c r="P211" s="1"/>
    </row>
    <row r="212" spans="1:16" x14ac:dyDescent="0.3">
      <c r="A212" s="1"/>
      <c r="B212" s="18"/>
      <c r="C212" s="2"/>
      <c r="D212" s="19"/>
      <c r="E212" s="6"/>
      <c r="F212" s="6"/>
      <c r="G212" s="6"/>
      <c r="H212" s="6"/>
      <c r="I212" s="6"/>
      <c r="J212" s="6"/>
      <c r="K212" s="6"/>
      <c r="L212" s="6"/>
      <c r="M212" s="6"/>
      <c r="N212" s="20"/>
      <c r="O212" s="2"/>
      <c r="P212" s="1"/>
    </row>
    <row r="213" spans="1:16" x14ac:dyDescent="0.3">
      <c r="A213" s="1"/>
      <c r="B213" s="18"/>
      <c r="C213" s="2"/>
      <c r="D213" s="19"/>
      <c r="E213" s="6"/>
      <c r="F213" s="6"/>
      <c r="G213" s="6"/>
      <c r="H213" s="6"/>
      <c r="I213" s="6"/>
      <c r="J213" s="6"/>
      <c r="K213" s="6"/>
      <c r="L213" s="6"/>
      <c r="M213" s="6"/>
      <c r="N213" s="20"/>
      <c r="O213" s="2"/>
      <c r="P213" s="1"/>
    </row>
    <row r="214" spans="1:16" x14ac:dyDescent="0.3">
      <c r="A214" s="1"/>
      <c r="B214" s="18"/>
      <c r="C214" s="2"/>
      <c r="D214" s="19"/>
      <c r="E214" s="6"/>
      <c r="F214" s="6"/>
      <c r="G214" s="6"/>
      <c r="H214" s="6"/>
      <c r="I214" s="6"/>
      <c r="J214" s="6"/>
      <c r="K214" s="6"/>
      <c r="L214" s="6"/>
      <c r="M214" s="6"/>
      <c r="N214" s="20"/>
      <c r="O214" s="2"/>
      <c r="P214" s="1"/>
    </row>
    <row r="215" spans="1:16" x14ac:dyDescent="0.3">
      <c r="A215" s="1"/>
      <c r="B215" s="18"/>
      <c r="C215" s="2"/>
      <c r="D215" s="19"/>
      <c r="E215" s="6"/>
      <c r="F215" s="6"/>
      <c r="G215" s="6"/>
      <c r="H215" s="6"/>
      <c r="I215" s="6"/>
      <c r="J215" s="6"/>
      <c r="K215" s="6"/>
      <c r="L215" s="6"/>
      <c r="M215" s="6"/>
      <c r="N215" s="20"/>
      <c r="O215" s="2"/>
      <c r="P215" s="1"/>
    </row>
    <row r="216" spans="1:16" x14ac:dyDescent="0.3">
      <c r="A216" s="1"/>
      <c r="B216" s="18"/>
      <c r="C216" s="2"/>
      <c r="D216" s="19"/>
      <c r="E216" s="6"/>
      <c r="F216" s="6"/>
      <c r="G216" s="6"/>
      <c r="H216" s="6"/>
      <c r="I216" s="6"/>
      <c r="J216" s="6"/>
      <c r="K216" s="6"/>
      <c r="L216" s="6"/>
      <c r="M216" s="6"/>
      <c r="N216" s="20"/>
      <c r="O216" s="2"/>
      <c r="P216" s="1"/>
    </row>
    <row r="217" spans="1:16" x14ac:dyDescent="0.3">
      <c r="A217" s="1"/>
      <c r="B217" s="18"/>
      <c r="C217" s="2"/>
      <c r="D217" s="19"/>
      <c r="E217" s="6"/>
      <c r="F217" s="6"/>
      <c r="G217" s="6"/>
      <c r="H217" s="6"/>
      <c r="I217" s="6"/>
      <c r="J217" s="6"/>
      <c r="K217" s="6"/>
      <c r="L217" s="6"/>
      <c r="M217" s="6"/>
      <c r="N217" s="20"/>
      <c r="O217" s="2"/>
      <c r="P217" s="1"/>
    </row>
    <row r="218" spans="1:16" x14ac:dyDescent="0.3">
      <c r="A218" s="1"/>
      <c r="B218" s="18"/>
      <c r="C218" s="2"/>
      <c r="D218" s="19"/>
      <c r="E218" s="6"/>
      <c r="F218" s="6"/>
      <c r="G218" s="6"/>
      <c r="H218" s="6"/>
      <c r="I218" s="6"/>
      <c r="J218" s="6"/>
      <c r="K218" s="6"/>
      <c r="L218" s="6"/>
      <c r="M218" s="6"/>
      <c r="N218" s="20"/>
      <c r="O218" s="2"/>
      <c r="P218" s="1"/>
    </row>
    <row r="219" spans="1:16" x14ac:dyDescent="0.3">
      <c r="A219" s="1"/>
      <c r="B219" s="18"/>
      <c r="C219" s="2"/>
      <c r="D219" s="19"/>
      <c r="E219" s="6"/>
      <c r="F219" s="6"/>
      <c r="G219" s="6"/>
      <c r="H219" s="6"/>
      <c r="I219" s="6"/>
      <c r="J219" s="6"/>
      <c r="K219" s="6"/>
      <c r="L219" s="6"/>
      <c r="M219" s="6"/>
      <c r="N219" s="20"/>
      <c r="O219" s="2"/>
      <c r="P219" s="1"/>
    </row>
    <row r="220" spans="1:16" x14ac:dyDescent="0.3">
      <c r="A220" s="1"/>
      <c r="B220" s="18"/>
      <c r="C220" s="2"/>
      <c r="D220" s="19"/>
      <c r="E220" s="6"/>
      <c r="F220" s="6"/>
      <c r="G220" s="6"/>
      <c r="H220" s="6"/>
      <c r="I220" s="6"/>
      <c r="J220" s="6"/>
      <c r="K220" s="6"/>
      <c r="L220" s="6"/>
      <c r="M220" s="6"/>
      <c r="N220" s="20"/>
      <c r="O220" s="2"/>
      <c r="P220" s="1"/>
    </row>
    <row r="221" spans="1:16" x14ac:dyDescent="0.3">
      <c r="A221" s="1"/>
      <c r="B221" s="18"/>
      <c r="C221" s="2"/>
      <c r="D221" s="19"/>
      <c r="E221" s="6"/>
      <c r="F221" s="6"/>
      <c r="G221" s="6"/>
      <c r="H221" s="6"/>
      <c r="I221" s="6"/>
      <c r="J221" s="6"/>
      <c r="K221" s="6"/>
      <c r="L221" s="6"/>
      <c r="M221" s="6"/>
      <c r="N221" s="20"/>
      <c r="O221" s="2"/>
      <c r="P221" s="1"/>
    </row>
    <row r="222" spans="1:16" x14ac:dyDescent="0.3">
      <c r="A222" s="1"/>
      <c r="B222" s="18"/>
      <c r="C222" s="2"/>
      <c r="D222" s="19"/>
      <c r="E222" s="6"/>
      <c r="F222" s="6"/>
      <c r="G222" s="6"/>
      <c r="H222" s="6"/>
      <c r="I222" s="6"/>
      <c r="J222" s="6"/>
      <c r="K222" s="6"/>
      <c r="L222" s="6"/>
      <c r="M222" s="6"/>
      <c r="N222" s="20"/>
      <c r="O222" s="2"/>
      <c r="P222" s="1"/>
    </row>
    <row r="223" spans="1:16" x14ac:dyDescent="0.3">
      <c r="A223" s="1"/>
      <c r="B223" s="18"/>
      <c r="C223" s="2"/>
      <c r="D223" s="19"/>
      <c r="E223" s="6"/>
      <c r="F223" s="6"/>
      <c r="G223" s="6"/>
      <c r="H223" s="6"/>
      <c r="I223" s="6"/>
      <c r="J223" s="6"/>
      <c r="K223" s="6"/>
      <c r="L223" s="6"/>
      <c r="M223" s="6"/>
      <c r="N223" s="20"/>
      <c r="O223" s="2"/>
      <c r="P223" s="1"/>
    </row>
    <row r="224" spans="1:16" x14ac:dyDescent="0.3">
      <c r="A224" s="1"/>
      <c r="B224" s="18"/>
      <c r="C224" s="2"/>
      <c r="D224" s="19"/>
      <c r="E224" s="6"/>
      <c r="F224" s="6"/>
      <c r="G224" s="6"/>
      <c r="H224" s="6"/>
      <c r="I224" s="6"/>
      <c r="J224" s="6"/>
      <c r="K224" s="6"/>
      <c r="L224" s="6"/>
      <c r="M224" s="6"/>
      <c r="N224" s="20"/>
      <c r="O224" s="2"/>
      <c r="P224" s="1"/>
    </row>
    <row r="225" spans="1:16" x14ac:dyDescent="0.3">
      <c r="A225" s="1"/>
      <c r="B225" s="18"/>
      <c r="C225" s="2"/>
      <c r="D225" s="19"/>
      <c r="E225" s="6"/>
      <c r="F225" s="6"/>
      <c r="G225" s="6"/>
      <c r="H225" s="6"/>
      <c r="I225" s="6"/>
      <c r="J225" s="6"/>
      <c r="K225" s="6"/>
      <c r="L225" s="6"/>
      <c r="M225" s="6"/>
      <c r="N225" s="20"/>
      <c r="O225" s="2"/>
      <c r="P225" s="1"/>
    </row>
    <row r="226" spans="1:16" x14ac:dyDescent="0.3">
      <c r="A226" s="1"/>
      <c r="B226" s="18"/>
      <c r="C226" s="2"/>
      <c r="D226" s="19"/>
      <c r="E226" s="6"/>
      <c r="F226" s="6"/>
      <c r="G226" s="6"/>
      <c r="H226" s="6"/>
      <c r="I226" s="6"/>
      <c r="J226" s="6"/>
      <c r="K226" s="6"/>
      <c r="L226" s="6"/>
      <c r="M226" s="6"/>
      <c r="N226" s="20"/>
      <c r="O226" s="2"/>
      <c r="P226" s="1"/>
    </row>
    <row r="227" spans="1:16" x14ac:dyDescent="0.3">
      <c r="A227" s="1"/>
      <c r="B227" s="18"/>
      <c r="C227" s="2"/>
      <c r="D227" s="19"/>
      <c r="E227" s="6"/>
      <c r="F227" s="6"/>
      <c r="G227" s="6"/>
      <c r="H227" s="6"/>
      <c r="I227" s="6"/>
      <c r="J227" s="6"/>
      <c r="K227" s="6"/>
      <c r="L227" s="6"/>
      <c r="M227" s="6"/>
      <c r="N227" s="20"/>
      <c r="O227" s="2"/>
      <c r="P227" s="1"/>
    </row>
    <row r="228" spans="1:16" x14ac:dyDescent="0.3">
      <c r="A228" s="1"/>
      <c r="B228" s="18"/>
      <c r="C228" s="2"/>
      <c r="D228" s="19"/>
      <c r="E228" s="6"/>
      <c r="F228" s="6"/>
      <c r="G228" s="6"/>
      <c r="H228" s="6"/>
      <c r="I228" s="6"/>
      <c r="J228" s="6"/>
      <c r="K228" s="6"/>
      <c r="L228" s="6"/>
      <c r="M228" s="6"/>
      <c r="N228" s="20"/>
      <c r="O228" s="2"/>
      <c r="P228" s="1"/>
    </row>
    <row r="229" spans="1:16" x14ac:dyDescent="0.3">
      <c r="A229" s="1"/>
      <c r="B229" s="18"/>
      <c r="C229" s="2"/>
      <c r="D229" s="19"/>
      <c r="E229" s="6"/>
      <c r="F229" s="6"/>
      <c r="G229" s="6"/>
      <c r="H229" s="6"/>
      <c r="I229" s="6"/>
      <c r="J229" s="6"/>
      <c r="K229" s="6"/>
      <c r="L229" s="6"/>
      <c r="M229" s="6"/>
      <c r="N229" s="20"/>
      <c r="O229" s="2"/>
      <c r="P229" s="1"/>
    </row>
    <row r="230" spans="1:16" x14ac:dyDescent="0.3">
      <c r="A230" s="1"/>
      <c r="B230" s="18"/>
      <c r="C230" s="2"/>
      <c r="D230" s="19"/>
      <c r="E230" s="6"/>
      <c r="F230" s="6"/>
      <c r="G230" s="6"/>
      <c r="H230" s="6"/>
      <c r="I230" s="6"/>
      <c r="J230" s="6"/>
      <c r="K230" s="6"/>
      <c r="L230" s="6"/>
      <c r="M230" s="6"/>
      <c r="N230" s="20"/>
      <c r="O230" s="2"/>
      <c r="P230" s="1"/>
    </row>
    <row r="231" spans="1:16" x14ac:dyDescent="0.3">
      <c r="A231" s="1"/>
      <c r="B231" s="18"/>
      <c r="C231" s="2"/>
      <c r="D231" s="19"/>
      <c r="E231" s="6"/>
      <c r="F231" s="6"/>
      <c r="G231" s="6"/>
      <c r="H231" s="6"/>
      <c r="I231" s="6"/>
      <c r="J231" s="6"/>
      <c r="K231" s="6"/>
      <c r="L231" s="6"/>
      <c r="M231" s="6"/>
      <c r="N231" s="20"/>
      <c r="O231" s="2"/>
      <c r="P231" s="1"/>
    </row>
    <row r="232" spans="1:16" x14ac:dyDescent="0.3">
      <c r="A232" s="1"/>
      <c r="B232" s="18"/>
      <c r="C232" s="2"/>
      <c r="D232" s="19"/>
      <c r="E232" s="6"/>
      <c r="F232" s="6"/>
      <c r="G232" s="6"/>
      <c r="H232" s="6"/>
      <c r="I232" s="6"/>
      <c r="J232" s="6"/>
      <c r="K232" s="6"/>
      <c r="L232" s="6"/>
      <c r="M232" s="6"/>
      <c r="N232" s="20"/>
      <c r="O232" s="2"/>
      <c r="P232" s="1"/>
    </row>
    <row r="233" spans="1:16" x14ac:dyDescent="0.3">
      <c r="A233" s="1"/>
      <c r="B233" s="18"/>
      <c r="C233" s="2"/>
      <c r="D233" s="19"/>
      <c r="E233" s="6"/>
      <c r="F233" s="6"/>
      <c r="G233" s="6"/>
      <c r="H233" s="6"/>
      <c r="I233" s="6"/>
      <c r="J233" s="6"/>
      <c r="K233" s="6"/>
      <c r="L233" s="6"/>
      <c r="M233" s="6"/>
      <c r="N233" s="20"/>
      <c r="O233" s="2"/>
      <c r="P233" s="1"/>
    </row>
    <row r="234" spans="1:16" x14ac:dyDescent="0.3">
      <c r="A234" s="1"/>
      <c r="B234" s="18"/>
      <c r="C234" s="2"/>
      <c r="D234" s="19"/>
      <c r="E234" s="6"/>
      <c r="F234" s="6"/>
      <c r="G234" s="6"/>
      <c r="H234" s="6"/>
      <c r="I234" s="6"/>
      <c r="J234" s="6"/>
      <c r="K234" s="6"/>
      <c r="L234" s="6"/>
      <c r="M234" s="6"/>
      <c r="N234" s="20"/>
      <c r="O234" s="2"/>
      <c r="P234" s="1"/>
    </row>
    <row r="235" spans="1:16" x14ac:dyDescent="0.3">
      <c r="A235" s="1"/>
      <c r="B235" s="18"/>
      <c r="C235" s="2"/>
      <c r="D235" s="19"/>
      <c r="E235" s="6"/>
      <c r="F235" s="6"/>
      <c r="G235" s="6"/>
      <c r="H235" s="6"/>
      <c r="I235" s="6"/>
      <c r="J235" s="6"/>
      <c r="K235" s="6"/>
      <c r="L235" s="6"/>
      <c r="M235" s="6"/>
      <c r="N235" s="20"/>
      <c r="O235" s="2"/>
      <c r="P235" s="1"/>
    </row>
    <row r="236" spans="1:16" x14ac:dyDescent="0.3">
      <c r="A236" s="1"/>
      <c r="B236" s="18"/>
      <c r="C236" s="2"/>
      <c r="D236" s="19"/>
      <c r="E236" s="6"/>
      <c r="F236" s="6"/>
      <c r="G236" s="6"/>
      <c r="H236" s="6"/>
      <c r="I236" s="6"/>
      <c r="J236" s="6"/>
      <c r="K236" s="6"/>
      <c r="L236" s="6"/>
      <c r="M236" s="6"/>
      <c r="N236" s="20"/>
      <c r="O236" s="2"/>
      <c r="P236" s="1"/>
    </row>
    <row r="237" spans="1:16" x14ac:dyDescent="0.3">
      <c r="A237" s="1"/>
      <c r="B237" s="18"/>
      <c r="C237" s="2"/>
      <c r="D237" s="19"/>
      <c r="E237" s="6"/>
      <c r="F237" s="6"/>
      <c r="G237" s="6"/>
      <c r="H237" s="6"/>
      <c r="I237" s="6"/>
      <c r="J237" s="6"/>
      <c r="K237" s="6"/>
      <c r="L237" s="6"/>
      <c r="M237" s="6"/>
      <c r="N237" s="20"/>
      <c r="O237" s="2"/>
      <c r="P237" s="1"/>
    </row>
    <row r="238" spans="1:16" x14ac:dyDescent="0.3">
      <c r="A238" s="1"/>
      <c r="B238" s="18"/>
      <c r="C238" s="2"/>
      <c r="D238" s="19"/>
      <c r="E238" s="6"/>
      <c r="F238" s="6"/>
      <c r="G238" s="6"/>
      <c r="H238" s="6"/>
      <c r="I238" s="6"/>
      <c r="J238" s="6"/>
      <c r="K238" s="6"/>
      <c r="L238" s="6"/>
      <c r="M238" s="6"/>
      <c r="N238" s="20"/>
      <c r="O238" s="2"/>
      <c r="P238" s="1"/>
    </row>
    <row r="239" spans="1:16" x14ac:dyDescent="0.3">
      <c r="A239" s="1"/>
      <c r="B239" s="18"/>
      <c r="C239" s="2"/>
      <c r="D239" s="19"/>
      <c r="E239" s="6"/>
      <c r="F239" s="6"/>
      <c r="G239" s="6"/>
      <c r="H239" s="6"/>
      <c r="I239" s="6"/>
      <c r="J239" s="6"/>
      <c r="K239" s="6"/>
      <c r="L239" s="6"/>
      <c r="M239" s="6"/>
      <c r="N239" s="20"/>
      <c r="O239" s="2"/>
      <c r="P239" s="1"/>
    </row>
    <row r="240" spans="1:16" x14ac:dyDescent="0.3">
      <c r="A240" s="1"/>
      <c r="B240" s="18"/>
      <c r="C240" s="2"/>
      <c r="D240" s="19"/>
      <c r="E240" s="6"/>
      <c r="F240" s="6"/>
      <c r="G240" s="6"/>
      <c r="H240" s="6"/>
      <c r="I240" s="6"/>
      <c r="J240" s="6"/>
      <c r="K240" s="6"/>
      <c r="L240" s="6"/>
      <c r="M240" s="6"/>
      <c r="N240" s="20"/>
      <c r="O240" s="2"/>
      <c r="P240" s="1"/>
    </row>
    <row r="241" spans="1:16" x14ac:dyDescent="0.3">
      <c r="A241" s="1"/>
      <c r="B241" s="18"/>
      <c r="C241" s="2"/>
      <c r="D241" s="19"/>
      <c r="E241" s="6"/>
      <c r="F241" s="6"/>
      <c r="G241" s="6"/>
      <c r="H241" s="6"/>
      <c r="I241" s="6"/>
      <c r="J241" s="6"/>
      <c r="K241" s="6"/>
      <c r="L241" s="6"/>
      <c r="M241" s="6"/>
      <c r="N241" s="20"/>
      <c r="O241" s="2"/>
      <c r="P241" s="1"/>
    </row>
    <row r="242" spans="1:16" x14ac:dyDescent="0.3">
      <c r="A242" s="1"/>
      <c r="B242" s="18"/>
      <c r="C242" s="2"/>
      <c r="D242" s="19"/>
      <c r="E242" s="6"/>
      <c r="F242" s="6"/>
      <c r="G242" s="6"/>
      <c r="H242" s="6"/>
      <c r="I242" s="6"/>
      <c r="J242" s="6"/>
      <c r="K242" s="6"/>
      <c r="L242" s="6"/>
      <c r="M242" s="6"/>
      <c r="N242" s="20"/>
      <c r="O242" s="2"/>
      <c r="P242" s="1"/>
    </row>
    <row r="243" spans="1:16" x14ac:dyDescent="0.3">
      <c r="A243" s="1"/>
      <c r="B243" s="18"/>
      <c r="C243" s="2"/>
      <c r="D243" s="19"/>
      <c r="E243" s="6"/>
      <c r="F243" s="6"/>
      <c r="G243" s="6"/>
      <c r="H243" s="6"/>
      <c r="I243" s="6"/>
      <c r="J243" s="6"/>
      <c r="K243" s="6"/>
      <c r="L243" s="6"/>
      <c r="M243" s="6"/>
      <c r="N243" s="20"/>
      <c r="O243" s="2"/>
      <c r="P243" s="1"/>
    </row>
    <row r="244" spans="1:16" x14ac:dyDescent="0.3">
      <c r="A244" s="1"/>
      <c r="B244" s="18"/>
      <c r="C244" s="2"/>
      <c r="D244" s="19"/>
      <c r="E244" s="6"/>
      <c r="F244" s="6"/>
      <c r="G244" s="6"/>
      <c r="H244" s="6"/>
      <c r="I244" s="6"/>
      <c r="J244" s="6"/>
      <c r="K244" s="6"/>
      <c r="L244" s="6"/>
      <c r="M244" s="6"/>
      <c r="N244" s="20"/>
      <c r="O244" s="2"/>
      <c r="P244" s="1"/>
    </row>
    <row r="245" spans="1:16" x14ac:dyDescent="0.3">
      <c r="A245" s="1"/>
      <c r="B245" s="18"/>
      <c r="C245" s="2"/>
      <c r="D245" s="19"/>
      <c r="E245" s="6"/>
      <c r="F245" s="6"/>
      <c r="G245" s="6"/>
      <c r="H245" s="6"/>
      <c r="I245" s="6"/>
      <c r="J245" s="6"/>
      <c r="K245" s="6"/>
      <c r="L245" s="6"/>
      <c r="M245" s="6"/>
      <c r="N245" s="20"/>
      <c r="O245" s="2"/>
      <c r="P245" s="1"/>
    </row>
    <row r="246" spans="1:16" x14ac:dyDescent="0.3">
      <c r="A246" s="1"/>
      <c r="B246" s="18"/>
      <c r="C246" s="2"/>
      <c r="D246" s="19"/>
      <c r="E246" s="6"/>
      <c r="F246" s="6"/>
      <c r="G246" s="6"/>
      <c r="H246" s="6"/>
      <c r="I246" s="6"/>
      <c r="J246" s="6"/>
      <c r="K246" s="6"/>
      <c r="L246" s="6"/>
      <c r="M246" s="6"/>
      <c r="N246" s="20"/>
      <c r="O246" s="2"/>
      <c r="P246" s="1"/>
    </row>
    <row r="247" spans="1:16" x14ac:dyDescent="0.3">
      <c r="A247" s="1"/>
      <c r="B247" s="18"/>
      <c r="C247" s="2"/>
      <c r="D247" s="19"/>
      <c r="E247" s="6"/>
      <c r="F247" s="6"/>
      <c r="G247" s="6"/>
      <c r="H247" s="6"/>
      <c r="I247" s="6"/>
      <c r="J247" s="6"/>
      <c r="K247" s="6"/>
      <c r="L247" s="6"/>
      <c r="M247" s="6"/>
      <c r="N247" s="20"/>
      <c r="O247" s="2"/>
      <c r="P247" s="1"/>
    </row>
    <row r="248" spans="1:16" x14ac:dyDescent="0.3">
      <c r="A248" s="1"/>
      <c r="B248" s="18"/>
      <c r="C248" s="2"/>
      <c r="D248" s="19"/>
      <c r="E248" s="6"/>
      <c r="F248" s="6"/>
      <c r="G248" s="6"/>
      <c r="H248" s="6"/>
      <c r="I248" s="6"/>
      <c r="J248" s="6"/>
      <c r="K248" s="6"/>
      <c r="L248" s="6"/>
      <c r="M248" s="6"/>
      <c r="N248" s="20"/>
      <c r="O248" s="2"/>
      <c r="P248" s="1"/>
    </row>
    <row r="249" spans="1:16" x14ac:dyDescent="0.3">
      <c r="A249" s="1"/>
      <c r="B249" s="18"/>
      <c r="C249" s="2"/>
      <c r="D249" s="19"/>
      <c r="E249" s="6"/>
      <c r="F249" s="6"/>
      <c r="G249" s="6"/>
      <c r="H249" s="6"/>
      <c r="I249" s="6"/>
      <c r="J249" s="6"/>
      <c r="K249" s="6"/>
      <c r="L249" s="6"/>
      <c r="M249" s="6"/>
      <c r="N249" s="20"/>
      <c r="O249" s="2"/>
      <c r="P249" s="1"/>
    </row>
    <row r="250" spans="1:16" x14ac:dyDescent="0.3">
      <c r="A250" s="1"/>
      <c r="B250" s="18"/>
      <c r="C250" s="2"/>
      <c r="D250" s="19"/>
      <c r="E250" s="6"/>
      <c r="F250" s="6"/>
      <c r="G250" s="6"/>
      <c r="H250" s="6"/>
      <c r="I250" s="6"/>
      <c r="J250" s="6"/>
      <c r="K250" s="6"/>
      <c r="L250" s="6"/>
      <c r="M250" s="6"/>
      <c r="N250" s="20"/>
      <c r="O250" s="2"/>
      <c r="P250" s="1"/>
    </row>
    <row r="251" spans="1:16" x14ac:dyDescent="0.3">
      <c r="A251" s="1"/>
      <c r="B251" s="18"/>
      <c r="C251" s="2"/>
      <c r="D251" s="19"/>
      <c r="E251" s="6"/>
      <c r="F251" s="6"/>
      <c r="G251" s="6"/>
      <c r="H251" s="6"/>
      <c r="I251" s="6"/>
      <c r="J251" s="6"/>
      <c r="K251" s="6"/>
      <c r="L251" s="6"/>
      <c r="M251" s="6"/>
      <c r="N251" s="20"/>
      <c r="O251" s="2"/>
      <c r="P251" s="1"/>
    </row>
    <row r="252" spans="1:16" x14ac:dyDescent="0.3">
      <c r="A252" s="1"/>
      <c r="B252" s="18"/>
      <c r="C252" s="2"/>
      <c r="D252" s="19"/>
      <c r="E252" s="6"/>
      <c r="F252" s="6"/>
      <c r="G252" s="6"/>
      <c r="H252" s="6"/>
      <c r="I252" s="6"/>
      <c r="J252" s="6"/>
      <c r="K252" s="6"/>
      <c r="L252" s="6"/>
      <c r="M252" s="6"/>
      <c r="N252" s="20"/>
      <c r="O252" s="2"/>
      <c r="P252" s="1"/>
    </row>
    <row r="253" spans="1:16" x14ac:dyDescent="0.3">
      <c r="A253" s="1"/>
      <c r="B253" s="18"/>
      <c r="C253" s="2"/>
      <c r="D253" s="19"/>
      <c r="E253" s="6"/>
      <c r="F253" s="6"/>
      <c r="G253" s="6"/>
      <c r="H253" s="6"/>
      <c r="I253" s="6"/>
      <c r="J253" s="6"/>
      <c r="K253" s="6"/>
      <c r="L253" s="6"/>
      <c r="M253" s="6"/>
      <c r="N253" s="20"/>
      <c r="O253" s="2"/>
      <c r="P253" s="1"/>
    </row>
    <row r="254" spans="1:16" x14ac:dyDescent="0.3">
      <c r="A254" s="1"/>
      <c r="B254" s="18"/>
      <c r="C254" s="2"/>
      <c r="D254" s="19"/>
      <c r="E254" s="6"/>
      <c r="F254" s="6"/>
      <c r="G254" s="6"/>
      <c r="H254" s="6"/>
      <c r="I254" s="6"/>
      <c r="J254" s="6"/>
      <c r="K254" s="6"/>
      <c r="L254" s="6"/>
      <c r="M254" s="6"/>
      <c r="N254" s="20"/>
      <c r="O254" s="2"/>
      <c r="P254" s="1"/>
    </row>
    <row r="255" spans="1:16" x14ac:dyDescent="0.3">
      <c r="A255" s="1"/>
      <c r="B255" s="18"/>
      <c r="C255" s="2"/>
      <c r="D255" s="19"/>
      <c r="E255" s="6"/>
      <c r="F255" s="6"/>
      <c r="G255" s="6"/>
      <c r="H255" s="6"/>
      <c r="I255" s="6"/>
      <c r="J255" s="6"/>
      <c r="K255" s="6"/>
      <c r="L255" s="6"/>
      <c r="M255" s="6"/>
      <c r="N255" s="20"/>
      <c r="O255" s="2"/>
      <c r="P255" s="1"/>
    </row>
    <row r="256" spans="1:16" x14ac:dyDescent="0.3">
      <c r="A256" s="1"/>
      <c r="B256" s="18"/>
      <c r="C256" s="2"/>
      <c r="D256" s="19"/>
      <c r="E256" s="6"/>
      <c r="F256" s="6"/>
      <c r="G256" s="6"/>
      <c r="H256" s="6"/>
      <c r="I256" s="6"/>
      <c r="J256" s="6"/>
      <c r="K256" s="6"/>
      <c r="L256" s="6"/>
      <c r="M256" s="6"/>
      <c r="N256" s="20"/>
      <c r="O256" s="2"/>
      <c r="P256" s="1"/>
    </row>
    <row r="257" spans="1:16" x14ac:dyDescent="0.3">
      <c r="A257" s="1"/>
      <c r="B257" s="18"/>
      <c r="C257" s="2"/>
      <c r="D257" s="19"/>
      <c r="E257" s="6"/>
      <c r="F257" s="6"/>
      <c r="G257" s="6"/>
      <c r="H257" s="6"/>
      <c r="I257" s="6"/>
      <c r="J257" s="6"/>
      <c r="K257" s="6"/>
      <c r="L257" s="6"/>
      <c r="M257" s="6"/>
      <c r="N257" s="20"/>
      <c r="O257" s="2"/>
      <c r="P257" s="1"/>
    </row>
    <row r="258" spans="1:16" x14ac:dyDescent="0.3">
      <c r="A258" s="1"/>
      <c r="B258" s="18"/>
      <c r="C258" s="2"/>
      <c r="D258" s="19"/>
      <c r="E258" s="6"/>
      <c r="F258" s="6"/>
      <c r="G258" s="6"/>
      <c r="H258" s="6"/>
      <c r="I258" s="6"/>
      <c r="J258" s="6"/>
      <c r="K258" s="6"/>
      <c r="L258" s="6"/>
      <c r="M258" s="6"/>
      <c r="N258" s="20"/>
      <c r="O258" s="2"/>
      <c r="P258" s="1"/>
    </row>
    <row r="259" spans="1:16" x14ac:dyDescent="0.3">
      <c r="A259" s="1"/>
      <c r="B259" s="18"/>
      <c r="C259" s="2"/>
      <c r="D259" s="19"/>
      <c r="E259" s="6"/>
      <c r="F259" s="6"/>
      <c r="G259" s="6"/>
      <c r="H259" s="6"/>
      <c r="I259" s="6"/>
      <c r="J259" s="6"/>
      <c r="K259" s="6"/>
      <c r="L259" s="6"/>
      <c r="M259" s="6"/>
      <c r="N259" s="20"/>
      <c r="O259" s="2"/>
      <c r="P259" s="1"/>
    </row>
    <row r="260" spans="1:16" x14ac:dyDescent="0.3">
      <c r="A260" s="1"/>
      <c r="B260" s="18"/>
      <c r="C260" s="2"/>
      <c r="D260" s="19"/>
      <c r="E260" s="6"/>
      <c r="F260" s="6"/>
      <c r="G260" s="6"/>
      <c r="H260" s="6"/>
      <c r="I260" s="6"/>
      <c r="J260" s="6"/>
      <c r="K260" s="6"/>
      <c r="L260" s="6"/>
      <c r="M260" s="6"/>
      <c r="N260" s="20"/>
      <c r="O260" s="2"/>
      <c r="P260" s="1"/>
    </row>
    <row r="261" spans="1:16" x14ac:dyDescent="0.3">
      <c r="A261" s="1"/>
      <c r="B261" s="18"/>
      <c r="C261" s="2"/>
      <c r="D261" s="19"/>
      <c r="E261" s="6"/>
      <c r="F261" s="6"/>
      <c r="G261" s="6"/>
      <c r="H261" s="6"/>
      <c r="I261" s="6"/>
      <c r="J261" s="6"/>
      <c r="K261" s="6"/>
      <c r="L261" s="6"/>
      <c r="M261" s="6"/>
      <c r="N261" s="20"/>
      <c r="O261" s="2"/>
      <c r="P261" s="1"/>
    </row>
    <row r="262" spans="1:16" x14ac:dyDescent="0.3">
      <c r="A262" s="1"/>
      <c r="B262" s="18"/>
      <c r="C262" s="2"/>
      <c r="D262" s="19"/>
      <c r="E262" s="6"/>
      <c r="F262" s="6"/>
      <c r="G262" s="6"/>
      <c r="H262" s="6"/>
      <c r="I262" s="6"/>
      <c r="J262" s="6"/>
      <c r="K262" s="6"/>
      <c r="L262" s="6"/>
      <c r="M262" s="6"/>
      <c r="N262" s="20"/>
      <c r="O262" s="2"/>
      <c r="P262" s="1"/>
    </row>
    <row r="263" spans="1:16" x14ac:dyDescent="0.3">
      <c r="A263" s="1"/>
      <c r="B263" s="18"/>
      <c r="C263" s="2"/>
      <c r="D263" s="19"/>
      <c r="E263" s="6"/>
      <c r="F263" s="6"/>
      <c r="G263" s="6"/>
      <c r="H263" s="6"/>
      <c r="I263" s="6"/>
      <c r="J263" s="6"/>
      <c r="K263" s="6"/>
      <c r="L263" s="6"/>
      <c r="M263" s="6"/>
      <c r="N263" s="20"/>
      <c r="O263" s="2"/>
      <c r="P263" s="1"/>
    </row>
    <row r="264" spans="1:16" x14ac:dyDescent="0.3">
      <c r="A264" s="1"/>
      <c r="B264" s="18"/>
      <c r="C264" s="2"/>
      <c r="D264" s="19"/>
      <c r="E264" s="6"/>
      <c r="F264" s="6"/>
      <c r="G264" s="6"/>
      <c r="H264" s="6"/>
      <c r="I264" s="6"/>
      <c r="J264" s="6"/>
      <c r="K264" s="6"/>
      <c r="L264" s="6"/>
      <c r="M264" s="6"/>
      <c r="N264" s="20"/>
      <c r="O264" s="2"/>
      <c r="P264" s="1"/>
    </row>
    <row r="265" spans="1:16" x14ac:dyDescent="0.3">
      <c r="A265" s="1"/>
      <c r="B265" s="18"/>
      <c r="C265" s="2"/>
      <c r="D265" s="19"/>
      <c r="E265" s="6"/>
      <c r="F265" s="6"/>
      <c r="G265" s="6"/>
      <c r="H265" s="6"/>
      <c r="I265" s="6"/>
      <c r="J265" s="6"/>
      <c r="K265" s="6"/>
      <c r="L265" s="6"/>
      <c r="M265" s="6"/>
      <c r="N265" s="20"/>
      <c r="O265" s="2"/>
      <c r="P265" s="1"/>
    </row>
    <row r="266" spans="1:16" x14ac:dyDescent="0.3">
      <c r="A266" s="1"/>
      <c r="B266" s="18"/>
      <c r="C266" s="2"/>
      <c r="D266" s="19"/>
      <c r="E266" s="6"/>
      <c r="F266" s="6"/>
      <c r="G266" s="6"/>
      <c r="H266" s="6"/>
      <c r="I266" s="6"/>
      <c r="J266" s="6"/>
      <c r="K266" s="6"/>
      <c r="L266" s="6"/>
      <c r="M266" s="6"/>
      <c r="N266" s="20"/>
      <c r="O266" s="2"/>
      <c r="P266" s="1"/>
    </row>
    <row r="267" spans="1:16" x14ac:dyDescent="0.3">
      <c r="A267" s="1"/>
      <c r="B267" s="18"/>
      <c r="C267" s="2"/>
      <c r="D267" s="19"/>
      <c r="E267" s="6"/>
      <c r="F267" s="6"/>
      <c r="G267" s="6"/>
      <c r="H267" s="6"/>
      <c r="I267" s="6"/>
      <c r="J267" s="6"/>
      <c r="K267" s="6"/>
      <c r="L267" s="6"/>
      <c r="M267" s="6"/>
      <c r="N267" s="20"/>
      <c r="O267" s="2"/>
      <c r="P267" s="1"/>
    </row>
    <row r="268" spans="1:16" x14ac:dyDescent="0.3">
      <c r="A268" s="1"/>
      <c r="B268" s="18"/>
      <c r="C268" s="2"/>
      <c r="D268" s="19"/>
      <c r="E268" s="6"/>
      <c r="F268" s="6"/>
      <c r="G268" s="6"/>
      <c r="H268" s="6"/>
      <c r="I268" s="6"/>
      <c r="J268" s="6"/>
      <c r="K268" s="6"/>
      <c r="L268" s="6"/>
      <c r="M268" s="6"/>
      <c r="N268" s="20"/>
      <c r="O268" s="2"/>
      <c r="P268" s="1"/>
    </row>
    <row r="269" spans="1:16" x14ac:dyDescent="0.3">
      <c r="A269" s="1"/>
      <c r="B269" s="18"/>
      <c r="C269" s="2"/>
      <c r="D269" s="19"/>
      <c r="E269" s="6"/>
      <c r="F269" s="6"/>
      <c r="G269" s="6"/>
      <c r="H269" s="6"/>
      <c r="I269" s="6"/>
      <c r="J269" s="6"/>
      <c r="K269" s="6"/>
      <c r="L269" s="6"/>
      <c r="M269" s="6"/>
      <c r="N269" s="20"/>
      <c r="O269" s="2"/>
      <c r="P269" s="1"/>
    </row>
    <row r="270" spans="1:16" x14ac:dyDescent="0.3">
      <c r="A270" s="1"/>
      <c r="B270" s="18"/>
      <c r="C270" s="2"/>
      <c r="D270" s="19"/>
      <c r="E270" s="6"/>
      <c r="F270" s="6"/>
      <c r="G270" s="6"/>
      <c r="H270" s="6"/>
      <c r="I270" s="6"/>
      <c r="J270" s="6"/>
      <c r="K270" s="6"/>
      <c r="L270" s="6"/>
      <c r="M270" s="6"/>
      <c r="N270" s="20"/>
      <c r="O270" s="2"/>
      <c r="P270" s="1"/>
    </row>
    <row r="271" spans="1:16" x14ac:dyDescent="0.3">
      <c r="A271" s="1"/>
      <c r="B271" s="18"/>
      <c r="C271" s="2"/>
      <c r="D271" s="19"/>
      <c r="E271" s="6"/>
      <c r="F271" s="6"/>
      <c r="G271" s="6"/>
      <c r="H271" s="6"/>
      <c r="I271" s="6"/>
      <c r="J271" s="6"/>
      <c r="K271" s="6"/>
      <c r="L271" s="6"/>
      <c r="M271" s="6"/>
      <c r="N271" s="20"/>
      <c r="O271" s="2"/>
      <c r="P271" s="1"/>
    </row>
    <row r="272" spans="1:16" x14ac:dyDescent="0.3">
      <c r="A272" s="1"/>
      <c r="B272" s="18"/>
      <c r="C272" s="2"/>
      <c r="D272" s="19"/>
      <c r="E272" s="6"/>
      <c r="F272" s="6"/>
      <c r="G272" s="6"/>
      <c r="H272" s="6"/>
      <c r="I272" s="6"/>
      <c r="J272" s="6"/>
      <c r="K272" s="6"/>
      <c r="L272" s="6"/>
      <c r="M272" s="6"/>
      <c r="N272" s="20"/>
      <c r="O272" s="2"/>
      <c r="P272" s="1"/>
    </row>
    <row r="273" spans="1:16" x14ac:dyDescent="0.3">
      <c r="A273" s="1"/>
      <c r="B273" s="18"/>
      <c r="C273" s="2"/>
      <c r="D273" s="19"/>
      <c r="E273" s="6"/>
      <c r="F273" s="6"/>
      <c r="G273" s="6"/>
      <c r="H273" s="6"/>
      <c r="I273" s="6"/>
      <c r="J273" s="6"/>
      <c r="K273" s="6"/>
      <c r="L273" s="6"/>
      <c r="M273" s="6"/>
      <c r="N273" s="20"/>
      <c r="O273" s="2"/>
      <c r="P273" s="1"/>
    </row>
    <row r="274" spans="1:16" x14ac:dyDescent="0.3">
      <c r="A274" s="1"/>
      <c r="B274" s="18"/>
      <c r="C274" s="2"/>
      <c r="D274" s="19"/>
      <c r="E274" s="6"/>
      <c r="F274" s="6"/>
      <c r="G274" s="6"/>
      <c r="H274" s="6"/>
      <c r="I274" s="6"/>
      <c r="J274" s="6"/>
      <c r="K274" s="6"/>
      <c r="L274" s="6"/>
      <c r="M274" s="6"/>
      <c r="N274" s="20"/>
      <c r="O274" s="2"/>
      <c r="P274" s="1"/>
    </row>
    <row r="275" spans="1:16" x14ac:dyDescent="0.3">
      <c r="A275" s="1"/>
      <c r="B275" s="18"/>
      <c r="C275" s="2"/>
      <c r="D275" s="19"/>
      <c r="E275" s="6"/>
      <c r="F275" s="6"/>
      <c r="G275" s="6"/>
      <c r="H275" s="6"/>
      <c r="I275" s="6"/>
      <c r="J275" s="6"/>
      <c r="K275" s="6"/>
      <c r="L275" s="6"/>
      <c r="M275" s="6"/>
      <c r="N275" s="20"/>
      <c r="O275" s="2"/>
      <c r="P275" s="1"/>
    </row>
    <row r="276" spans="1:16" x14ac:dyDescent="0.3">
      <c r="A276" s="1"/>
      <c r="B276" s="18"/>
      <c r="C276" s="2"/>
      <c r="D276" s="19"/>
      <c r="E276" s="6"/>
      <c r="F276" s="6"/>
      <c r="G276" s="6"/>
      <c r="H276" s="6"/>
      <c r="I276" s="6"/>
      <c r="J276" s="6"/>
      <c r="K276" s="6"/>
      <c r="L276" s="6"/>
      <c r="M276" s="6"/>
      <c r="N276" s="20"/>
      <c r="O276" s="2"/>
      <c r="P276" s="1"/>
    </row>
    <row r="277" spans="1:16" x14ac:dyDescent="0.3">
      <c r="A277" s="1"/>
      <c r="B277" s="18"/>
      <c r="C277" s="2"/>
      <c r="D277" s="19"/>
      <c r="E277" s="6"/>
      <c r="F277" s="6"/>
      <c r="G277" s="6"/>
      <c r="H277" s="6"/>
      <c r="I277" s="6"/>
      <c r="J277" s="6"/>
      <c r="K277" s="6"/>
      <c r="L277" s="6"/>
      <c r="M277" s="6"/>
      <c r="N277" s="20"/>
      <c r="O277" s="2"/>
      <c r="P277" s="1"/>
    </row>
    <row r="278" spans="1:16" x14ac:dyDescent="0.3">
      <c r="A278" s="1"/>
      <c r="B278" s="18"/>
      <c r="C278" s="2"/>
      <c r="D278" s="19"/>
      <c r="E278" s="6"/>
      <c r="F278" s="6"/>
      <c r="G278" s="6"/>
      <c r="H278" s="6"/>
      <c r="I278" s="6"/>
      <c r="J278" s="6"/>
      <c r="K278" s="6"/>
      <c r="L278" s="6"/>
      <c r="M278" s="6"/>
      <c r="N278" s="20"/>
      <c r="O278" s="2"/>
      <c r="P278" s="1"/>
    </row>
    <row r="279" spans="1:16" x14ac:dyDescent="0.3">
      <c r="A279" s="1"/>
      <c r="B279" s="18"/>
      <c r="C279" s="2"/>
      <c r="D279" s="19"/>
      <c r="E279" s="6"/>
      <c r="F279" s="6"/>
      <c r="G279" s="6"/>
      <c r="H279" s="6"/>
      <c r="I279" s="6"/>
      <c r="J279" s="6"/>
      <c r="K279" s="6"/>
      <c r="L279" s="6"/>
      <c r="M279" s="6"/>
      <c r="N279" s="20"/>
      <c r="O279" s="2"/>
      <c r="P279" s="1"/>
    </row>
    <row r="280" spans="1:16" x14ac:dyDescent="0.3">
      <c r="A280" s="1"/>
      <c r="B280" s="18"/>
      <c r="C280" s="2"/>
      <c r="D280" s="19"/>
      <c r="E280" s="6"/>
      <c r="F280" s="6"/>
      <c r="G280" s="6"/>
      <c r="H280" s="6"/>
      <c r="I280" s="6"/>
      <c r="J280" s="6"/>
      <c r="K280" s="6"/>
      <c r="L280" s="6"/>
      <c r="M280" s="6"/>
      <c r="N280" s="20"/>
      <c r="O280" s="2"/>
      <c r="P280" s="1"/>
    </row>
    <row r="281" spans="1:16" x14ac:dyDescent="0.3">
      <c r="A281" s="1"/>
      <c r="B281" s="18"/>
      <c r="C281" s="2"/>
      <c r="D281" s="19"/>
      <c r="E281" s="6"/>
      <c r="F281" s="6"/>
      <c r="G281" s="6"/>
      <c r="H281" s="6"/>
      <c r="I281" s="6"/>
      <c r="J281" s="6"/>
      <c r="K281" s="6"/>
      <c r="L281" s="6"/>
      <c r="M281" s="6"/>
      <c r="N281" s="20"/>
      <c r="O281" s="2"/>
      <c r="P281" s="1"/>
    </row>
    <row r="282" spans="1:16" x14ac:dyDescent="0.3">
      <c r="A282" s="1"/>
      <c r="B282" s="18"/>
      <c r="C282" s="2"/>
      <c r="D282" s="19"/>
      <c r="E282" s="6"/>
      <c r="F282" s="6"/>
      <c r="G282" s="6"/>
      <c r="H282" s="6"/>
      <c r="I282" s="6"/>
      <c r="J282" s="6"/>
      <c r="K282" s="6"/>
      <c r="L282" s="6"/>
      <c r="M282" s="6"/>
      <c r="N282" s="20"/>
      <c r="O282" s="2"/>
      <c r="P282" s="1"/>
    </row>
    <row r="283" spans="1:16" x14ac:dyDescent="0.3">
      <c r="A283" s="1"/>
      <c r="B283" s="18"/>
      <c r="C283" s="2"/>
      <c r="D283" s="19"/>
      <c r="E283" s="6"/>
      <c r="F283" s="6"/>
      <c r="G283" s="6"/>
      <c r="H283" s="6"/>
      <c r="I283" s="6"/>
      <c r="J283" s="6"/>
      <c r="K283" s="6"/>
      <c r="L283" s="6"/>
      <c r="M283" s="6"/>
      <c r="N283" s="20"/>
      <c r="O283" s="2"/>
      <c r="P283" s="1"/>
    </row>
    <row r="284" spans="1:16" x14ac:dyDescent="0.3">
      <c r="A284" s="1"/>
      <c r="B284" s="18"/>
      <c r="C284" s="2"/>
      <c r="D284" s="19"/>
      <c r="E284" s="6"/>
      <c r="F284" s="6"/>
      <c r="G284" s="6"/>
      <c r="H284" s="6"/>
      <c r="I284" s="6"/>
      <c r="J284" s="6"/>
      <c r="K284" s="6"/>
      <c r="L284" s="6"/>
      <c r="M284" s="6"/>
      <c r="N284" s="20"/>
      <c r="O284" s="2"/>
      <c r="P284" s="1"/>
    </row>
    <row r="285" spans="1:16" x14ac:dyDescent="0.3">
      <c r="A285" s="1"/>
      <c r="B285" s="18"/>
      <c r="C285" s="2"/>
      <c r="D285" s="19"/>
      <c r="E285" s="6"/>
      <c r="F285" s="6"/>
      <c r="G285" s="6"/>
      <c r="H285" s="6"/>
      <c r="I285" s="6"/>
      <c r="J285" s="6"/>
      <c r="K285" s="6"/>
      <c r="L285" s="6"/>
      <c r="M285" s="6"/>
      <c r="N285" s="20"/>
      <c r="O285" s="2"/>
      <c r="P285" s="1"/>
    </row>
    <row r="286" spans="1:16" x14ac:dyDescent="0.3">
      <c r="A286" s="1"/>
      <c r="B286" s="18"/>
      <c r="C286" s="2"/>
      <c r="D286" s="19"/>
      <c r="E286" s="6"/>
      <c r="F286" s="6"/>
      <c r="G286" s="6"/>
      <c r="H286" s="6"/>
      <c r="I286" s="6"/>
      <c r="J286" s="6"/>
      <c r="K286" s="6"/>
      <c r="L286" s="6"/>
      <c r="M286" s="6"/>
      <c r="N286" s="20"/>
      <c r="O286" s="2"/>
      <c r="P286" s="1"/>
    </row>
    <row r="287" spans="1:16" x14ac:dyDescent="0.3">
      <c r="A287" s="1"/>
      <c r="B287" s="18"/>
      <c r="C287" s="2"/>
      <c r="D287" s="19"/>
      <c r="E287" s="6"/>
      <c r="F287" s="6"/>
      <c r="G287" s="6"/>
      <c r="H287" s="6"/>
      <c r="I287" s="6"/>
      <c r="J287" s="6"/>
      <c r="K287" s="6"/>
      <c r="L287" s="6"/>
      <c r="M287" s="6"/>
      <c r="N287" s="20"/>
      <c r="O287" s="2"/>
      <c r="P287" s="1"/>
    </row>
    <row r="288" spans="1:16" x14ac:dyDescent="0.3">
      <c r="A288" s="1"/>
      <c r="B288" s="18"/>
      <c r="C288" s="2"/>
      <c r="D288" s="19"/>
      <c r="E288" s="6"/>
      <c r="F288" s="6"/>
      <c r="G288" s="6"/>
      <c r="H288" s="6"/>
      <c r="I288" s="6"/>
      <c r="J288" s="6"/>
      <c r="K288" s="6"/>
      <c r="L288" s="6"/>
      <c r="M288" s="6"/>
      <c r="N288" s="20"/>
      <c r="O288" s="2"/>
      <c r="P288" s="1"/>
    </row>
    <row r="289" spans="1:16" x14ac:dyDescent="0.3">
      <c r="A289" s="1"/>
      <c r="B289" s="18"/>
      <c r="C289" s="2"/>
      <c r="D289" s="19"/>
      <c r="E289" s="6"/>
      <c r="F289" s="6"/>
      <c r="G289" s="6"/>
      <c r="H289" s="6"/>
      <c r="I289" s="6"/>
      <c r="J289" s="6"/>
      <c r="K289" s="6"/>
      <c r="L289" s="6"/>
      <c r="M289" s="6"/>
      <c r="N289" s="20"/>
      <c r="O289" s="2"/>
      <c r="P289" s="1"/>
    </row>
    <row r="290" spans="1:16" x14ac:dyDescent="0.3">
      <c r="A290" s="1"/>
      <c r="B290" s="18"/>
      <c r="C290" s="2"/>
      <c r="D290" s="19"/>
      <c r="E290" s="6"/>
      <c r="F290" s="6"/>
      <c r="G290" s="6"/>
      <c r="H290" s="6"/>
      <c r="I290" s="6"/>
      <c r="J290" s="6"/>
      <c r="K290" s="6"/>
      <c r="L290" s="6"/>
      <c r="M290" s="6"/>
      <c r="N290" s="20"/>
      <c r="O290" s="2"/>
      <c r="P290" s="1"/>
    </row>
    <row r="291" spans="1:16" x14ac:dyDescent="0.3">
      <c r="A291" s="1"/>
      <c r="B291" s="18"/>
      <c r="C291" s="2"/>
      <c r="D291" s="19"/>
      <c r="E291" s="6"/>
      <c r="F291" s="6"/>
      <c r="G291" s="6"/>
      <c r="H291" s="6"/>
      <c r="I291" s="6"/>
      <c r="J291" s="6"/>
      <c r="K291" s="6"/>
      <c r="L291" s="6"/>
      <c r="M291" s="6"/>
      <c r="N291" s="20"/>
      <c r="O291" s="2"/>
      <c r="P291" s="1"/>
    </row>
    <row r="292" spans="1:16" x14ac:dyDescent="0.3">
      <c r="A292" s="1"/>
      <c r="B292" s="18"/>
      <c r="C292" s="2"/>
      <c r="D292" s="19"/>
      <c r="E292" s="6"/>
      <c r="F292" s="6"/>
      <c r="G292" s="6"/>
      <c r="H292" s="6"/>
      <c r="I292" s="6"/>
      <c r="J292" s="6"/>
      <c r="K292" s="6"/>
      <c r="L292" s="6"/>
      <c r="M292" s="6"/>
      <c r="N292" s="20"/>
      <c r="O292" s="2"/>
      <c r="P292" s="1"/>
    </row>
    <row r="293" spans="1:16" x14ac:dyDescent="0.3">
      <c r="A293" s="1"/>
      <c r="B293" s="18"/>
      <c r="C293" s="2"/>
      <c r="D293" s="19"/>
      <c r="E293" s="6"/>
      <c r="F293" s="6"/>
      <c r="G293" s="6"/>
      <c r="H293" s="6"/>
      <c r="I293" s="6"/>
      <c r="J293" s="6"/>
      <c r="K293" s="6"/>
      <c r="L293" s="6"/>
      <c r="M293" s="6"/>
      <c r="N293" s="20"/>
      <c r="O293" s="2"/>
      <c r="P293" s="1"/>
    </row>
    <row r="294" spans="1:16" x14ac:dyDescent="0.3">
      <c r="A294" s="1"/>
      <c r="B294" s="18"/>
      <c r="C294" s="2"/>
      <c r="D294" s="19"/>
      <c r="E294" s="6"/>
      <c r="F294" s="6"/>
      <c r="G294" s="6"/>
      <c r="H294" s="6"/>
      <c r="I294" s="6"/>
      <c r="J294" s="6"/>
      <c r="K294" s="6"/>
      <c r="L294" s="6"/>
      <c r="M294" s="6"/>
      <c r="N294" s="20"/>
      <c r="O294" s="2"/>
      <c r="P294" s="1"/>
    </row>
    <row r="295" spans="1:16" x14ac:dyDescent="0.3">
      <c r="A295" s="1"/>
      <c r="B295" s="18"/>
      <c r="C295" s="2"/>
      <c r="D295" s="19"/>
      <c r="E295" s="6"/>
      <c r="F295" s="6"/>
      <c r="G295" s="6"/>
      <c r="H295" s="6"/>
      <c r="I295" s="6"/>
      <c r="J295" s="6"/>
      <c r="K295" s="6"/>
      <c r="L295" s="6"/>
      <c r="M295" s="6"/>
      <c r="N295" s="20"/>
      <c r="O295" s="2"/>
      <c r="P295" s="1"/>
    </row>
    <row r="296" spans="1:16" x14ac:dyDescent="0.3">
      <c r="A296" s="1"/>
      <c r="B296" s="18"/>
      <c r="C296" s="2"/>
      <c r="D296" s="19"/>
      <c r="E296" s="6"/>
      <c r="F296" s="6"/>
      <c r="G296" s="6"/>
      <c r="H296" s="6"/>
      <c r="I296" s="6"/>
      <c r="J296" s="6"/>
      <c r="K296" s="6"/>
      <c r="L296" s="6"/>
      <c r="M296" s="6"/>
      <c r="N296" s="20"/>
      <c r="O296" s="2"/>
      <c r="P296" s="1"/>
    </row>
    <row r="297" spans="1:16" x14ac:dyDescent="0.3">
      <c r="A297" s="1"/>
      <c r="B297" s="18"/>
      <c r="C297" s="2"/>
      <c r="D297" s="19"/>
      <c r="E297" s="6"/>
      <c r="F297" s="6"/>
      <c r="G297" s="6"/>
      <c r="H297" s="6"/>
      <c r="I297" s="6"/>
      <c r="J297" s="6"/>
      <c r="K297" s="6"/>
      <c r="L297" s="6"/>
      <c r="M297" s="6"/>
      <c r="N297" s="20"/>
      <c r="O297" s="2"/>
      <c r="P297" s="1"/>
    </row>
    <row r="298" spans="1:16" x14ac:dyDescent="0.3">
      <c r="A298" s="1"/>
      <c r="B298" s="18"/>
      <c r="C298" s="2"/>
      <c r="D298" s="19"/>
      <c r="E298" s="6"/>
      <c r="F298" s="6"/>
      <c r="G298" s="6"/>
      <c r="H298" s="6"/>
      <c r="I298" s="6"/>
      <c r="J298" s="6"/>
      <c r="K298" s="6"/>
      <c r="L298" s="6"/>
      <c r="M298" s="6"/>
      <c r="N298" s="20"/>
      <c r="O298" s="2"/>
      <c r="P298" s="1"/>
    </row>
    <row r="299" spans="1:16" x14ac:dyDescent="0.3">
      <c r="A299" s="1"/>
      <c r="B299" s="18"/>
      <c r="C299" s="2"/>
      <c r="D299" s="19"/>
      <c r="E299" s="6"/>
      <c r="F299" s="6"/>
      <c r="G299" s="6"/>
      <c r="H299" s="6"/>
      <c r="I299" s="6"/>
      <c r="J299" s="6"/>
      <c r="K299" s="6"/>
      <c r="L299" s="6"/>
      <c r="M299" s="6"/>
      <c r="N299" s="20"/>
      <c r="O299" s="2"/>
      <c r="P299" s="1"/>
    </row>
    <row r="300" spans="1:16" x14ac:dyDescent="0.3">
      <c r="A300" s="1"/>
      <c r="B300" s="18"/>
      <c r="C300" s="2"/>
      <c r="D300" s="19"/>
      <c r="E300" s="6"/>
      <c r="F300" s="6"/>
      <c r="G300" s="6"/>
      <c r="H300" s="6"/>
      <c r="I300" s="6"/>
      <c r="J300" s="6"/>
      <c r="K300" s="6"/>
      <c r="L300" s="6"/>
      <c r="M300" s="6"/>
      <c r="N300" s="20"/>
      <c r="O300" s="2"/>
      <c r="P300" s="1"/>
    </row>
    <row r="301" spans="1:16" x14ac:dyDescent="0.3">
      <c r="A301" s="1"/>
      <c r="B301" s="18"/>
      <c r="C301" s="2"/>
      <c r="D301" s="19"/>
      <c r="E301" s="6"/>
      <c r="F301" s="6"/>
      <c r="G301" s="6"/>
      <c r="H301" s="6"/>
      <c r="I301" s="6"/>
      <c r="J301" s="6"/>
      <c r="K301" s="6"/>
      <c r="L301" s="6"/>
      <c r="M301" s="6"/>
      <c r="N301" s="20"/>
      <c r="O301" s="2"/>
      <c r="P301" s="1"/>
    </row>
    <row r="302" spans="1:16" x14ac:dyDescent="0.3">
      <c r="A302" s="1"/>
      <c r="B302" s="18"/>
      <c r="C302" s="2"/>
      <c r="D302" s="19"/>
      <c r="E302" s="6"/>
      <c r="F302" s="6"/>
      <c r="G302" s="6"/>
      <c r="H302" s="6"/>
      <c r="I302" s="6"/>
      <c r="J302" s="6"/>
      <c r="K302" s="6"/>
      <c r="L302" s="6"/>
      <c r="M302" s="6"/>
      <c r="N302" s="20"/>
      <c r="O302" s="2"/>
      <c r="P302" s="1"/>
    </row>
    <row r="303" spans="1:16" x14ac:dyDescent="0.3">
      <c r="A303" s="1"/>
      <c r="B303" s="18"/>
      <c r="C303" s="2"/>
      <c r="D303" s="19"/>
      <c r="E303" s="6"/>
      <c r="F303" s="6"/>
      <c r="G303" s="6"/>
      <c r="H303" s="6"/>
      <c r="I303" s="6"/>
      <c r="J303" s="6"/>
      <c r="K303" s="6"/>
      <c r="L303" s="6"/>
      <c r="M303" s="6"/>
      <c r="N303" s="20"/>
      <c r="O303" s="2"/>
      <c r="P303" s="1"/>
    </row>
    <row r="304" spans="1:16" x14ac:dyDescent="0.3">
      <c r="A304" s="1"/>
      <c r="B304" s="18"/>
      <c r="C304" s="2"/>
      <c r="D304" s="19"/>
      <c r="E304" s="6"/>
      <c r="F304" s="6"/>
      <c r="G304" s="6"/>
      <c r="H304" s="6"/>
      <c r="I304" s="6"/>
      <c r="J304" s="6"/>
      <c r="K304" s="6"/>
      <c r="L304" s="6"/>
      <c r="M304" s="6"/>
      <c r="N304" s="20"/>
      <c r="O304" s="2"/>
      <c r="P304" s="1"/>
    </row>
    <row r="305" spans="1:16" x14ac:dyDescent="0.3">
      <c r="A305" s="1"/>
      <c r="B305" s="18"/>
      <c r="C305" s="2"/>
      <c r="D305" s="19"/>
      <c r="E305" s="6"/>
      <c r="F305" s="6"/>
      <c r="G305" s="6"/>
      <c r="H305" s="6"/>
      <c r="I305" s="6"/>
      <c r="J305" s="6"/>
      <c r="K305" s="6"/>
      <c r="L305" s="6"/>
      <c r="M305" s="6"/>
      <c r="N305" s="20"/>
      <c r="O305" s="2"/>
      <c r="P305" s="1"/>
    </row>
    <row r="306" spans="1:16" x14ac:dyDescent="0.3">
      <c r="A306" s="1"/>
      <c r="B306" s="18"/>
      <c r="C306" s="2"/>
      <c r="D306" s="19"/>
      <c r="E306" s="6"/>
      <c r="F306" s="6"/>
      <c r="G306" s="6"/>
      <c r="H306" s="6"/>
      <c r="I306" s="6"/>
      <c r="J306" s="6"/>
      <c r="K306" s="6"/>
      <c r="L306" s="6"/>
      <c r="M306" s="6"/>
      <c r="N306" s="20"/>
      <c r="O306" s="2"/>
      <c r="P306" s="1"/>
    </row>
    <row r="307" spans="1:16" x14ac:dyDescent="0.3">
      <c r="A307" s="1"/>
      <c r="B307" s="18"/>
      <c r="C307" s="2"/>
      <c r="D307" s="19"/>
      <c r="E307" s="6"/>
      <c r="F307" s="6"/>
      <c r="G307" s="6"/>
      <c r="H307" s="6"/>
      <c r="I307" s="6"/>
      <c r="J307" s="6"/>
      <c r="K307" s="6"/>
      <c r="L307" s="6"/>
      <c r="M307" s="6"/>
      <c r="N307" s="20"/>
      <c r="O307" s="2"/>
      <c r="P307" s="1"/>
    </row>
    <row r="308" spans="1:16" x14ac:dyDescent="0.3">
      <c r="A308" s="1"/>
      <c r="B308" s="18"/>
      <c r="C308" s="2"/>
      <c r="D308" s="19"/>
      <c r="E308" s="6"/>
      <c r="F308" s="6"/>
      <c r="G308" s="6"/>
      <c r="H308" s="6"/>
      <c r="I308" s="6"/>
      <c r="J308" s="6"/>
      <c r="K308" s="6"/>
      <c r="L308" s="6"/>
      <c r="M308" s="6"/>
      <c r="N308" s="20"/>
      <c r="O308" s="2"/>
      <c r="P308" s="1"/>
    </row>
    <row r="309" spans="1:16" x14ac:dyDescent="0.3">
      <c r="A309" s="1"/>
      <c r="B309" s="18"/>
      <c r="C309" s="2"/>
      <c r="D309" s="19"/>
      <c r="E309" s="6"/>
      <c r="F309" s="6"/>
      <c r="G309" s="6"/>
      <c r="H309" s="6"/>
      <c r="I309" s="6"/>
      <c r="J309" s="6"/>
      <c r="K309" s="6"/>
      <c r="L309" s="6"/>
      <c r="M309" s="6"/>
      <c r="N309" s="20"/>
      <c r="O309" s="2"/>
      <c r="P309" s="1"/>
    </row>
    <row r="310" spans="1:16" x14ac:dyDescent="0.3">
      <c r="A310" s="1"/>
      <c r="B310" s="18"/>
      <c r="C310" s="2"/>
      <c r="D310" s="19"/>
      <c r="E310" s="6"/>
      <c r="F310" s="6"/>
      <c r="G310" s="6"/>
      <c r="H310" s="6"/>
      <c r="I310" s="6"/>
      <c r="J310" s="6"/>
      <c r="K310" s="6"/>
      <c r="L310" s="6"/>
      <c r="M310" s="6"/>
      <c r="N310" s="20"/>
      <c r="O310" s="2"/>
      <c r="P310" s="1"/>
    </row>
    <row r="311" spans="1:16" x14ac:dyDescent="0.3">
      <c r="A311" s="1"/>
      <c r="B311" s="18"/>
      <c r="C311" s="2"/>
      <c r="D311" s="19"/>
      <c r="E311" s="6"/>
      <c r="F311" s="6"/>
      <c r="G311" s="6"/>
      <c r="H311" s="6"/>
      <c r="I311" s="6"/>
      <c r="J311" s="6"/>
      <c r="K311" s="6"/>
      <c r="L311" s="6"/>
      <c r="M311" s="6"/>
      <c r="N311" s="20"/>
      <c r="O311" s="2"/>
      <c r="P311" s="1"/>
    </row>
    <row r="312" spans="1:16" x14ac:dyDescent="0.3">
      <c r="A312" s="1"/>
      <c r="B312" s="18"/>
      <c r="C312" s="2"/>
      <c r="D312" s="19"/>
      <c r="E312" s="6"/>
      <c r="F312" s="6"/>
      <c r="G312" s="6"/>
      <c r="H312" s="6"/>
      <c r="I312" s="6"/>
      <c r="J312" s="6"/>
      <c r="K312" s="6"/>
      <c r="L312" s="6"/>
      <c r="M312" s="6"/>
      <c r="N312" s="20"/>
      <c r="O312" s="2"/>
      <c r="P312" s="1"/>
    </row>
    <row r="313" spans="1:16" x14ac:dyDescent="0.3">
      <c r="A313" s="1"/>
      <c r="B313" s="18"/>
      <c r="C313" s="2"/>
      <c r="D313" s="19"/>
      <c r="E313" s="6"/>
      <c r="F313" s="6"/>
      <c r="G313" s="6"/>
      <c r="H313" s="6"/>
      <c r="I313" s="6"/>
      <c r="J313" s="6"/>
      <c r="K313" s="6"/>
      <c r="L313" s="6"/>
      <c r="M313" s="6"/>
      <c r="N313" s="20"/>
      <c r="O313" s="2"/>
      <c r="P313" s="1"/>
    </row>
    <row r="314" spans="1:16" x14ac:dyDescent="0.3">
      <c r="A314" s="1"/>
      <c r="B314" s="18"/>
      <c r="C314" s="2"/>
      <c r="D314" s="19"/>
      <c r="E314" s="6"/>
      <c r="F314" s="6"/>
      <c r="G314" s="6"/>
      <c r="H314" s="6"/>
      <c r="I314" s="6"/>
      <c r="J314" s="6"/>
      <c r="K314" s="6"/>
      <c r="L314" s="6"/>
      <c r="M314" s="6"/>
      <c r="N314" s="20"/>
      <c r="O314" s="2"/>
      <c r="P314" s="1"/>
    </row>
    <row r="315" spans="1:16" x14ac:dyDescent="0.3">
      <c r="A315" s="1"/>
      <c r="B315" s="18"/>
      <c r="C315" s="2"/>
      <c r="D315" s="19"/>
      <c r="E315" s="6"/>
      <c r="F315" s="6"/>
      <c r="G315" s="6"/>
      <c r="H315" s="6"/>
      <c r="I315" s="6"/>
      <c r="J315" s="6"/>
      <c r="K315" s="6"/>
      <c r="L315" s="6"/>
      <c r="M315" s="6"/>
      <c r="N315" s="20"/>
      <c r="O315" s="2"/>
      <c r="P315" s="1"/>
    </row>
    <row r="316" spans="1:16" x14ac:dyDescent="0.3">
      <c r="A316" s="1"/>
      <c r="B316" s="18"/>
      <c r="C316" s="2"/>
      <c r="D316" s="19"/>
      <c r="E316" s="6"/>
      <c r="F316" s="6"/>
      <c r="G316" s="6"/>
      <c r="H316" s="6"/>
      <c r="I316" s="6"/>
      <c r="J316" s="6"/>
      <c r="K316" s="6"/>
      <c r="L316" s="6"/>
      <c r="M316" s="6"/>
      <c r="N316" s="20"/>
      <c r="O316" s="2"/>
      <c r="P316" s="1"/>
    </row>
    <row r="317" spans="1:16" x14ac:dyDescent="0.3">
      <c r="A317" s="1"/>
      <c r="B317" s="18"/>
      <c r="C317" s="2"/>
      <c r="D317" s="19"/>
      <c r="E317" s="6"/>
      <c r="F317" s="6"/>
      <c r="G317" s="6"/>
      <c r="H317" s="6"/>
      <c r="I317" s="6"/>
      <c r="J317" s="6"/>
      <c r="K317" s="6"/>
      <c r="L317" s="6"/>
      <c r="M317" s="6"/>
      <c r="N317" s="20"/>
      <c r="O317" s="2"/>
      <c r="P317" s="1"/>
    </row>
    <row r="318" spans="1:16" x14ac:dyDescent="0.3">
      <c r="A318" s="1"/>
      <c r="B318" s="18"/>
      <c r="C318" s="2"/>
      <c r="D318" s="19"/>
      <c r="E318" s="6"/>
      <c r="F318" s="6"/>
      <c r="G318" s="6"/>
      <c r="H318" s="6"/>
      <c r="I318" s="6"/>
      <c r="J318" s="6"/>
      <c r="K318" s="6"/>
      <c r="L318" s="6"/>
      <c r="M318" s="6"/>
      <c r="N318" s="20"/>
      <c r="O318" s="2"/>
      <c r="P318" s="1"/>
    </row>
    <row r="319" spans="1:16" x14ac:dyDescent="0.3">
      <c r="A319" s="1"/>
      <c r="B319" s="18"/>
      <c r="C319" s="2"/>
      <c r="D319" s="19"/>
      <c r="E319" s="6"/>
      <c r="F319" s="6"/>
      <c r="G319" s="6"/>
      <c r="H319" s="6"/>
      <c r="I319" s="6"/>
      <c r="J319" s="6"/>
      <c r="K319" s="6"/>
      <c r="L319" s="6"/>
      <c r="M319" s="6"/>
      <c r="N319" s="20"/>
      <c r="O319" s="2"/>
      <c r="P319" s="1"/>
    </row>
    <row r="320" spans="1:16" x14ac:dyDescent="0.3">
      <c r="A320" s="1"/>
      <c r="B320" s="18"/>
      <c r="C320" s="2"/>
      <c r="D320" s="19"/>
      <c r="E320" s="6"/>
      <c r="F320" s="6"/>
      <c r="G320" s="6"/>
      <c r="H320" s="6"/>
      <c r="I320" s="6"/>
      <c r="J320" s="6"/>
      <c r="K320" s="6"/>
      <c r="L320" s="6"/>
      <c r="M320" s="6"/>
      <c r="N320" s="20"/>
      <c r="O320" s="2"/>
      <c r="P320" s="1"/>
    </row>
    <row r="321" spans="1:16" x14ac:dyDescent="0.3">
      <c r="A321" s="1"/>
      <c r="B321" s="18"/>
      <c r="C321" s="2"/>
      <c r="D321" s="19"/>
      <c r="E321" s="6"/>
      <c r="F321" s="6"/>
      <c r="G321" s="6"/>
      <c r="H321" s="6"/>
      <c r="I321" s="6"/>
      <c r="J321" s="6"/>
      <c r="K321" s="6"/>
      <c r="L321" s="6"/>
      <c r="M321" s="6"/>
      <c r="N321" s="20"/>
      <c r="O321" s="2"/>
      <c r="P321" s="1"/>
    </row>
    <row r="322" spans="1:16" x14ac:dyDescent="0.3">
      <c r="A322" s="1"/>
      <c r="B322" s="18"/>
      <c r="C322" s="2"/>
      <c r="D322" s="19"/>
      <c r="E322" s="6"/>
      <c r="F322" s="6"/>
      <c r="G322" s="6"/>
      <c r="H322" s="6"/>
      <c r="I322" s="6"/>
      <c r="J322" s="6"/>
      <c r="K322" s="6"/>
      <c r="L322" s="6"/>
      <c r="M322" s="6"/>
      <c r="N322" s="20"/>
      <c r="O322" s="2"/>
      <c r="P322" s="1"/>
    </row>
    <row r="323" spans="1:16" x14ac:dyDescent="0.3">
      <c r="A323" s="1"/>
      <c r="B323" s="18"/>
      <c r="C323" s="2"/>
      <c r="D323" s="19"/>
      <c r="E323" s="6"/>
      <c r="F323" s="6"/>
      <c r="G323" s="6"/>
      <c r="H323" s="6"/>
      <c r="I323" s="6"/>
      <c r="J323" s="6"/>
      <c r="K323" s="6"/>
      <c r="L323" s="6"/>
      <c r="M323" s="6"/>
      <c r="N323" s="20"/>
      <c r="O323" s="2"/>
      <c r="P323" s="1"/>
    </row>
    <row r="324" spans="1:16" x14ac:dyDescent="0.3">
      <c r="A324" s="1"/>
      <c r="B324" s="18"/>
      <c r="C324" s="2"/>
      <c r="D324" s="19"/>
      <c r="E324" s="6"/>
      <c r="F324" s="6"/>
      <c r="G324" s="6"/>
      <c r="H324" s="6"/>
      <c r="I324" s="6"/>
      <c r="J324" s="6"/>
      <c r="K324" s="6"/>
      <c r="L324" s="6"/>
      <c r="M324" s="6"/>
      <c r="N324" s="20"/>
      <c r="O324" s="2"/>
      <c r="P324" s="1"/>
    </row>
    <row r="325" spans="1:16" x14ac:dyDescent="0.3">
      <c r="A325" s="1"/>
      <c r="B325" s="18"/>
      <c r="C325" s="2"/>
      <c r="D325" s="19"/>
      <c r="E325" s="6"/>
      <c r="F325" s="6"/>
      <c r="G325" s="6"/>
      <c r="H325" s="6"/>
      <c r="I325" s="6"/>
      <c r="J325" s="6"/>
      <c r="K325" s="6"/>
      <c r="L325" s="6"/>
      <c r="M325" s="6"/>
      <c r="N325" s="20"/>
      <c r="O325" s="2"/>
      <c r="P325" s="1"/>
    </row>
    <row r="326" spans="1:16" x14ac:dyDescent="0.3">
      <c r="A326" s="1"/>
      <c r="B326" s="18"/>
      <c r="C326" s="2"/>
      <c r="D326" s="19"/>
      <c r="E326" s="6"/>
      <c r="F326" s="6"/>
      <c r="G326" s="6"/>
      <c r="H326" s="6"/>
      <c r="I326" s="6"/>
      <c r="J326" s="6"/>
      <c r="K326" s="6"/>
      <c r="L326" s="6"/>
      <c r="M326" s="6"/>
      <c r="N326" s="20"/>
      <c r="O326" s="2"/>
      <c r="P326" s="1"/>
    </row>
    <row r="327" spans="1:16" x14ac:dyDescent="0.3">
      <c r="A327" s="1"/>
      <c r="B327" s="18"/>
      <c r="C327" s="2"/>
      <c r="D327" s="19"/>
      <c r="E327" s="6"/>
      <c r="F327" s="6"/>
      <c r="G327" s="6"/>
      <c r="H327" s="6"/>
      <c r="I327" s="6"/>
      <c r="J327" s="6"/>
      <c r="K327" s="6"/>
      <c r="L327" s="6"/>
      <c r="M327" s="6"/>
      <c r="N327" s="20"/>
      <c r="O327" s="2"/>
      <c r="P327" s="1"/>
    </row>
    <row r="328" spans="1:16" x14ac:dyDescent="0.3">
      <c r="A328" s="1"/>
      <c r="B328" s="18"/>
      <c r="C328" s="2"/>
      <c r="D328" s="19"/>
      <c r="E328" s="6"/>
      <c r="F328" s="6"/>
      <c r="G328" s="6"/>
      <c r="H328" s="6"/>
      <c r="I328" s="6"/>
      <c r="J328" s="6"/>
      <c r="K328" s="6"/>
      <c r="L328" s="6"/>
      <c r="M328" s="6"/>
      <c r="N328" s="20"/>
      <c r="O328" s="2"/>
      <c r="P328" s="1"/>
    </row>
    <row r="329" spans="1:16" x14ac:dyDescent="0.3">
      <c r="A329" s="1"/>
      <c r="B329" s="18"/>
      <c r="C329" s="2"/>
      <c r="D329" s="19"/>
      <c r="E329" s="6"/>
      <c r="F329" s="6"/>
      <c r="G329" s="6"/>
      <c r="H329" s="6"/>
      <c r="I329" s="6"/>
      <c r="J329" s="6"/>
      <c r="K329" s="6"/>
      <c r="L329" s="6"/>
      <c r="M329" s="6"/>
      <c r="N329" s="20"/>
      <c r="O329" s="2"/>
      <c r="P329" s="1"/>
    </row>
    <row r="330" spans="1:16" x14ac:dyDescent="0.3">
      <c r="A330" s="1"/>
      <c r="B330" s="18"/>
      <c r="C330" s="2"/>
      <c r="D330" s="19"/>
      <c r="E330" s="6"/>
      <c r="F330" s="6"/>
      <c r="G330" s="6"/>
      <c r="H330" s="6"/>
      <c r="I330" s="6"/>
      <c r="J330" s="6"/>
      <c r="K330" s="6"/>
      <c r="L330" s="6"/>
      <c r="M330" s="6"/>
      <c r="N330" s="20"/>
      <c r="O330" s="2"/>
      <c r="P330" s="1"/>
    </row>
    <row r="331" spans="1:16" x14ac:dyDescent="0.3">
      <c r="A331" s="1"/>
      <c r="B331" s="18"/>
      <c r="C331" s="2"/>
      <c r="D331" s="19"/>
      <c r="E331" s="6"/>
      <c r="F331" s="6"/>
      <c r="G331" s="6"/>
      <c r="H331" s="6"/>
      <c r="I331" s="6"/>
      <c r="J331" s="6"/>
      <c r="K331" s="6"/>
      <c r="L331" s="6"/>
      <c r="M331" s="6"/>
      <c r="N331" s="20"/>
      <c r="O331" s="2"/>
      <c r="P331" s="1"/>
    </row>
    <row r="332" spans="1:16" x14ac:dyDescent="0.3">
      <c r="A332" s="1"/>
      <c r="B332" s="18"/>
      <c r="C332" s="2"/>
      <c r="D332" s="19"/>
      <c r="E332" s="6"/>
      <c r="F332" s="6"/>
      <c r="G332" s="6"/>
      <c r="H332" s="6"/>
      <c r="I332" s="6"/>
      <c r="J332" s="6"/>
      <c r="K332" s="6"/>
      <c r="L332" s="6"/>
      <c r="M332" s="6"/>
      <c r="N332" s="20"/>
      <c r="O332" s="2"/>
      <c r="P332" s="1"/>
    </row>
    <row r="333" spans="1:16" x14ac:dyDescent="0.3">
      <c r="A333" s="1"/>
      <c r="B333" s="18"/>
      <c r="C333" s="2"/>
      <c r="D333" s="19"/>
      <c r="E333" s="6"/>
      <c r="F333" s="6"/>
      <c r="G333" s="6"/>
      <c r="H333" s="6"/>
      <c r="I333" s="6"/>
      <c r="J333" s="6"/>
      <c r="K333" s="6"/>
      <c r="L333" s="6"/>
      <c r="M333" s="6"/>
      <c r="N333" s="20"/>
      <c r="O333" s="2"/>
      <c r="P333" s="1"/>
    </row>
    <row r="334" spans="1:16" x14ac:dyDescent="0.3">
      <c r="A334" s="1"/>
      <c r="B334" s="18"/>
      <c r="C334" s="2"/>
      <c r="D334" s="19"/>
      <c r="E334" s="6"/>
      <c r="F334" s="6"/>
      <c r="G334" s="6"/>
      <c r="H334" s="6"/>
      <c r="I334" s="6"/>
      <c r="J334" s="6"/>
      <c r="K334" s="6"/>
      <c r="L334" s="6"/>
      <c r="M334" s="6"/>
      <c r="N334" s="20"/>
      <c r="O334" s="2"/>
      <c r="P334" s="1"/>
    </row>
    <row r="335" spans="1:16" x14ac:dyDescent="0.3">
      <c r="A335" s="1"/>
      <c r="B335" s="18"/>
      <c r="C335" s="2"/>
      <c r="D335" s="19"/>
      <c r="E335" s="6"/>
      <c r="F335" s="6"/>
      <c r="G335" s="6"/>
      <c r="H335" s="6"/>
      <c r="I335" s="6"/>
      <c r="J335" s="6"/>
      <c r="K335" s="6"/>
      <c r="L335" s="6"/>
      <c r="M335" s="6"/>
      <c r="N335" s="20"/>
      <c r="O335" s="2"/>
      <c r="P335" s="1"/>
    </row>
    <row r="336" spans="1:16" x14ac:dyDescent="0.3">
      <c r="A336" s="1"/>
      <c r="B336" s="18"/>
      <c r="C336" s="2"/>
      <c r="D336" s="19"/>
      <c r="E336" s="6"/>
      <c r="F336" s="6"/>
      <c r="G336" s="6"/>
      <c r="H336" s="6"/>
      <c r="I336" s="6"/>
      <c r="J336" s="6"/>
      <c r="K336" s="6"/>
      <c r="L336" s="6"/>
      <c r="M336" s="6"/>
      <c r="N336" s="20"/>
      <c r="O336" s="2"/>
      <c r="P336" s="1"/>
    </row>
    <row r="337" spans="1:16" x14ac:dyDescent="0.3">
      <c r="A337" s="1"/>
      <c r="B337" s="18"/>
      <c r="C337" s="2"/>
      <c r="D337" s="19"/>
      <c r="E337" s="6"/>
      <c r="F337" s="6"/>
      <c r="G337" s="6"/>
      <c r="H337" s="6"/>
      <c r="I337" s="6"/>
      <c r="J337" s="6"/>
      <c r="K337" s="6"/>
      <c r="L337" s="6"/>
      <c r="M337" s="6"/>
      <c r="N337" s="20"/>
      <c r="O337" s="2"/>
      <c r="P337" s="1"/>
    </row>
    <row r="338" spans="1:16" x14ac:dyDescent="0.3">
      <c r="A338" s="1"/>
      <c r="B338" s="18"/>
      <c r="C338" s="2"/>
      <c r="D338" s="19"/>
      <c r="E338" s="6"/>
      <c r="F338" s="6"/>
      <c r="G338" s="6"/>
      <c r="H338" s="6"/>
      <c r="I338" s="6"/>
      <c r="J338" s="6"/>
      <c r="K338" s="6"/>
      <c r="L338" s="6"/>
      <c r="M338" s="6"/>
      <c r="N338" s="20"/>
      <c r="O338" s="2"/>
      <c r="P338" s="1"/>
    </row>
    <row r="339" spans="1:16" x14ac:dyDescent="0.3">
      <c r="A339" s="1"/>
      <c r="B339" s="18"/>
      <c r="C339" s="2"/>
      <c r="D339" s="19"/>
      <c r="E339" s="6"/>
      <c r="F339" s="6"/>
      <c r="G339" s="6"/>
      <c r="H339" s="6"/>
      <c r="I339" s="6"/>
      <c r="J339" s="6"/>
      <c r="K339" s="6"/>
      <c r="L339" s="6"/>
      <c r="M339" s="6"/>
      <c r="N339" s="20"/>
      <c r="O339" s="2"/>
      <c r="P339" s="1"/>
    </row>
    <row r="340" spans="1:16" x14ac:dyDescent="0.3">
      <c r="A340" s="1"/>
      <c r="B340" s="18"/>
      <c r="C340" s="2"/>
      <c r="D340" s="19"/>
      <c r="E340" s="6"/>
      <c r="F340" s="6"/>
      <c r="G340" s="6"/>
      <c r="H340" s="6"/>
      <c r="I340" s="6"/>
      <c r="J340" s="6"/>
      <c r="K340" s="6"/>
      <c r="L340" s="6"/>
      <c r="M340" s="6"/>
      <c r="N340" s="20"/>
      <c r="O340" s="2"/>
      <c r="P340" s="1"/>
    </row>
    <row r="341" spans="1:16" x14ac:dyDescent="0.3">
      <c r="A341" s="1"/>
      <c r="B341" s="18"/>
      <c r="C341" s="2"/>
      <c r="D341" s="19"/>
      <c r="E341" s="6"/>
      <c r="F341" s="6"/>
      <c r="G341" s="6"/>
      <c r="H341" s="6"/>
      <c r="I341" s="6"/>
      <c r="J341" s="6"/>
      <c r="K341" s="6"/>
      <c r="L341" s="6"/>
      <c r="M341" s="6"/>
      <c r="N341" s="20"/>
      <c r="O341" s="2"/>
      <c r="P341" s="1"/>
    </row>
    <row r="342" spans="1:16" x14ac:dyDescent="0.3">
      <c r="A342" s="1"/>
      <c r="B342" s="18"/>
      <c r="C342" s="2"/>
      <c r="D342" s="19"/>
      <c r="E342" s="6"/>
      <c r="F342" s="6"/>
      <c r="G342" s="6"/>
      <c r="H342" s="6"/>
      <c r="I342" s="6"/>
      <c r="J342" s="6"/>
      <c r="K342" s="6"/>
      <c r="L342" s="6"/>
      <c r="M342" s="6"/>
      <c r="N342" s="20"/>
      <c r="O342" s="2"/>
      <c r="P342" s="1"/>
    </row>
    <row r="343" spans="1:16" x14ac:dyDescent="0.3">
      <c r="A343" s="1"/>
      <c r="B343" s="18"/>
      <c r="C343" s="2"/>
      <c r="D343" s="19"/>
      <c r="E343" s="6"/>
      <c r="F343" s="6"/>
      <c r="G343" s="6"/>
      <c r="H343" s="6"/>
      <c r="I343" s="6"/>
      <c r="J343" s="6"/>
      <c r="K343" s="6"/>
      <c r="L343" s="6"/>
      <c r="M343" s="6"/>
      <c r="N343" s="20"/>
      <c r="O343" s="2"/>
      <c r="P343" s="1"/>
    </row>
    <row r="344" spans="1:16" x14ac:dyDescent="0.3">
      <c r="A344" s="1"/>
      <c r="B344" s="18"/>
      <c r="C344" s="2"/>
      <c r="D344" s="19"/>
      <c r="E344" s="6"/>
      <c r="F344" s="6"/>
      <c r="G344" s="6"/>
      <c r="H344" s="6"/>
      <c r="I344" s="6"/>
      <c r="J344" s="6"/>
      <c r="K344" s="6"/>
      <c r="L344" s="6"/>
      <c r="M344" s="6"/>
      <c r="N344" s="20"/>
      <c r="O344" s="2"/>
      <c r="P344" s="1"/>
    </row>
    <row r="345" spans="1:16" x14ac:dyDescent="0.3">
      <c r="A345" s="1"/>
      <c r="B345" s="18"/>
      <c r="C345" s="2"/>
      <c r="D345" s="19"/>
      <c r="E345" s="6"/>
      <c r="F345" s="6"/>
      <c r="G345" s="6"/>
      <c r="H345" s="6"/>
      <c r="I345" s="6"/>
      <c r="J345" s="6"/>
      <c r="K345" s="6"/>
      <c r="L345" s="6"/>
      <c r="M345" s="6"/>
      <c r="N345" s="20"/>
      <c r="O345" s="2"/>
      <c r="P345" s="1"/>
    </row>
    <row r="346" spans="1:16" x14ac:dyDescent="0.3">
      <c r="A346" s="1"/>
      <c r="B346" s="18"/>
      <c r="C346" s="2"/>
      <c r="D346" s="19"/>
      <c r="E346" s="6"/>
      <c r="F346" s="6"/>
      <c r="G346" s="6"/>
      <c r="H346" s="6"/>
      <c r="I346" s="6"/>
      <c r="J346" s="6"/>
      <c r="K346" s="6"/>
      <c r="L346" s="6"/>
      <c r="M346" s="6"/>
      <c r="N346" s="20"/>
      <c r="O346" s="2"/>
      <c r="P346" s="1"/>
    </row>
    <row r="347" spans="1:16" x14ac:dyDescent="0.3">
      <c r="A347" s="1"/>
      <c r="B347" s="18"/>
      <c r="C347" s="2"/>
      <c r="D347" s="19"/>
      <c r="E347" s="6"/>
      <c r="F347" s="6"/>
      <c r="G347" s="6"/>
      <c r="H347" s="6"/>
      <c r="I347" s="6"/>
      <c r="J347" s="6"/>
      <c r="K347" s="6"/>
      <c r="L347" s="6"/>
      <c r="M347" s="6"/>
      <c r="N347" s="20"/>
      <c r="O347" s="2"/>
      <c r="P347" s="1"/>
    </row>
    <row r="348" spans="1:16" x14ac:dyDescent="0.3">
      <c r="A348" s="1"/>
      <c r="B348" s="18"/>
      <c r="C348" s="2"/>
      <c r="D348" s="19"/>
      <c r="E348" s="6"/>
      <c r="F348" s="6"/>
      <c r="G348" s="6"/>
      <c r="H348" s="6"/>
      <c r="I348" s="6"/>
      <c r="J348" s="6"/>
      <c r="K348" s="6"/>
      <c r="L348" s="6"/>
      <c r="M348" s="6"/>
      <c r="N348" s="20"/>
      <c r="O348" s="2"/>
      <c r="P348" s="1"/>
    </row>
    <row r="349" spans="1:16" x14ac:dyDescent="0.3">
      <c r="A349" s="1"/>
      <c r="B349" s="18"/>
      <c r="C349" s="2"/>
      <c r="D349" s="19"/>
      <c r="E349" s="6"/>
      <c r="F349" s="6"/>
      <c r="G349" s="6"/>
      <c r="H349" s="6"/>
      <c r="I349" s="6"/>
      <c r="J349" s="6"/>
      <c r="K349" s="6"/>
      <c r="L349" s="6"/>
      <c r="M349" s="6"/>
      <c r="N349" s="20"/>
      <c r="O349" s="2"/>
      <c r="P349" s="1"/>
    </row>
    <row r="350" spans="1:16" x14ac:dyDescent="0.3">
      <c r="A350" s="1"/>
      <c r="B350" s="18"/>
      <c r="C350" s="2"/>
      <c r="D350" s="19"/>
      <c r="E350" s="6"/>
      <c r="F350" s="6"/>
      <c r="G350" s="6"/>
      <c r="H350" s="6"/>
      <c r="I350" s="6"/>
      <c r="J350" s="6"/>
      <c r="K350" s="6"/>
      <c r="L350" s="6"/>
      <c r="M350" s="6"/>
      <c r="N350" s="20"/>
      <c r="O350" s="2"/>
      <c r="P350" s="1"/>
    </row>
    <row r="351" spans="1:16" x14ac:dyDescent="0.3">
      <c r="A351" s="1"/>
      <c r="B351" s="18"/>
      <c r="C351" s="2"/>
      <c r="D351" s="19"/>
      <c r="E351" s="6"/>
      <c r="F351" s="6"/>
      <c r="G351" s="6"/>
      <c r="H351" s="6"/>
      <c r="I351" s="6"/>
      <c r="J351" s="6"/>
      <c r="K351" s="6"/>
      <c r="L351" s="6"/>
      <c r="M351" s="6"/>
      <c r="N351" s="20"/>
      <c r="O351" s="2"/>
      <c r="P351" s="1"/>
    </row>
    <row r="352" spans="1:16" x14ac:dyDescent="0.3">
      <c r="A352" s="1"/>
      <c r="B352" s="18"/>
      <c r="C352" s="2"/>
      <c r="D352" s="19"/>
      <c r="E352" s="6"/>
      <c r="F352" s="6"/>
      <c r="G352" s="6"/>
      <c r="H352" s="6"/>
      <c r="I352" s="6"/>
      <c r="J352" s="6"/>
      <c r="K352" s="6"/>
      <c r="L352" s="6"/>
      <c r="M352" s="6"/>
      <c r="N352" s="20"/>
      <c r="O352" s="2"/>
      <c r="P352" s="1"/>
    </row>
    <row r="353" spans="1:16" x14ac:dyDescent="0.3">
      <c r="A353" s="1"/>
      <c r="B353" s="18"/>
      <c r="C353" s="2"/>
      <c r="D353" s="19"/>
      <c r="E353" s="6"/>
      <c r="F353" s="6"/>
      <c r="G353" s="6"/>
      <c r="H353" s="6"/>
      <c r="I353" s="6"/>
      <c r="J353" s="6"/>
      <c r="K353" s="6"/>
      <c r="L353" s="6"/>
      <c r="M353" s="6"/>
      <c r="N353" s="20"/>
      <c r="O353" s="2"/>
      <c r="P353" s="1"/>
    </row>
    <row r="354" spans="1:16" x14ac:dyDescent="0.3">
      <c r="A354" s="1"/>
      <c r="B354" s="18"/>
      <c r="C354" s="2"/>
      <c r="D354" s="19"/>
      <c r="E354" s="6"/>
      <c r="F354" s="6"/>
      <c r="G354" s="6"/>
      <c r="H354" s="6"/>
      <c r="I354" s="6"/>
      <c r="J354" s="6"/>
      <c r="K354" s="6"/>
      <c r="L354" s="6"/>
      <c r="M354" s="6"/>
      <c r="N354" s="20"/>
      <c r="O354" s="2"/>
      <c r="P354" s="1"/>
    </row>
    <row r="355" spans="1:16" x14ac:dyDescent="0.3">
      <c r="A355" s="1"/>
      <c r="B355" s="18"/>
      <c r="C355" s="2"/>
      <c r="D355" s="19"/>
      <c r="E355" s="6"/>
      <c r="F355" s="6"/>
      <c r="G355" s="6"/>
      <c r="H355" s="6"/>
      <c r="I355" s="6"/>
      <c r="J355" s="6"/>
      <c r="K355" s="6"/>
      <c r="L355" s="6"/>
      <c r="M355" s="6"/>
      <c r="N355" s="20"/>
      <c r="O355" s="2"/>
      <c r="P355" s="1"/>
    </row>
    <row r="356" spans="1:16" x14ac:dyDescent="0.3">
      <c r="A356" s="1"/>
      <c r="B356" s="18"/>
      <c r="C356" s="2"/>
      <c r="D356" s="19"/>
      <c r="E356" s="6"/>
      <c r="F356" s="6"/>
      <c r="G356" s="6"/>
      <c r="H356" s="6"/>
      <c r="I356" s="6"/>
      <c r="J356" s="6"/>
      <c r="K356" s="6"/>
      <c r="L356" s="6"/>
      <c r="M356" s="6"/>
      <c r="N356" s="20"/>
      <c r="O356" s="2"/>
      <c r="P356" s="1"/>
    </row>
    <row r="357" spans="1:16" x14ac:dyDescent="0.3">
      <c r="A357" s="1"/>
      <c r="B357" s="18"/>
      <c r="C357" s="2"/>
      <c r="D357" s="19"/>
      <c r="E357" s="6"/>
      <c r="F357" s="6"/>
      <c r="G357" s="6"/>
      <c r="H357" s="6"/>
      <c r="I357" s="6"/>
      <c r="J357" s="6"/>
      <c r="K357" s="6"/>
      <c r="L357" s="6"/>
      <c r="M357" s="6"/>
      <c r="N357" s="20"/>
      <c r="O357" s="2"/>
      <c r="P357" s="1"/>
    </row>
    <row r="358" spans="1:16" x14ac:dyDescent="0.3">
      <c r="A358" s="1"/>
      <c r="B358" s="18"/>
      <c r="C358" s="2"/>
      <c r="D358" s="19"/>
      <c r="E358" s="6"/>
      <c r="F358" s="6"/>
      <c r="G358" s="6"/>
      <c r="H358" s="6"/>
      <c r="I358" s="6"/>
      <c r="J358" s="6"/>
      <c r="K358" s="6"/>
      <c r="L358" s="6"/>
      <c r="M358" s="6"/>
      <c r="N358" s="20"/>
      <c r="O358" s="2"/>
      <c r="P358" s="1"/>
    </row>
    <row r="359" spans="1:16" x14ac:dyDescent="0.3">
      <c r="A359" s="1"/>
      <c r="B359" s="18"/>
      <c r="C359" s="2"/>
      <c r="D359" s="19"/>
      <c r="E359" s="6"/>
      <c r="F359" s="6"/>
      <c r="G359" s="6"/>
      <c r="H359" s="6"/>
      <c r="I359" s="6"/>
      <c r="J359" s="6"/>
      <c r="K359" s="6"/>
      <c r="L359" s="6"/>
      <c r="M359" s="6"/>
      <c r="N359" s="20"/>
      <c r="O359" s="2"/>
      <c r="P359" s="1"/>
    </row>
    <row r="360" spans="1:16" x14ac:dyDescent="0.3">
      <c r="A360" s="1"/>
      <c r="B360" s="18"/>
      <c r="C360" s="2"/>
      <c r="D360" s="19"/>
      <c r="E360" s="6"/>
      <c r="F360" s="6"/>
      <c r="G360" s="6"/>
      <c r="H360" s="6"/>
      <c r="I360" s="6"/>
      <c r="J360" s="6"/>
      <c r="K360" s="6"/>
      <c r="L360" s="6"/>
      <c r="M360" s="6"/>
      <c r="N360" s="20"/>
      <c r="O360" s="2"/>
      <c r="P360" s="1"/>
    </row>
    <row r="361" spans="1:16" x14ac:dyDescent="0.3">
      <c r="A361" s="1"/>
      <c r="B361" s="18"/>
      <c r="C361" s="2"/>
      <c r="D361" s="19"/>
      <c r="E361" s="6"/>
      <c r="F361" s="6"/>
      <c r="G361" s="6"/>
      <c r="H361" s="6"/>
      <c r="I361" s="6"/>
      <c r="J361" s="6"/>
      <c r="K361" s="6"/>
      <c r="L361" s="6"/>
      <c r="M361" s="6"/>
      <c r="N361" s="20"/>
      <c r="O361" s="2"/>
      <c r="P361" s="1"/>
    </row>
    <row r="362" spans="1:16" x14ac:dyDescent="0.3">
      <c r="A362" s="1"/>
      <c r="B362" s="18"/>
      <c r="C362" s="2"/>
      <c r="D362" s="19"/>
      <c r="E362" s="6"/>
      <c r="F362" s="6"/>
      <c r="G362" s="6"/>
      <c r="H362" s="6"/>
      <c r="I362" s="6"/>
      <c r="J362" s="6"/>
      <c r="K362" s="6"/>
      <c r="L362" s="6"/>
      <c r="M362" s="6"/>
      <c r="N362" s="20"/>
      <c r="O362" s="2"/>
      <c r="P362" s="1"/>
    </row>
    <row r="363" spans="1:16" x14ac:dyDescent="0.3">
      <c r="A363" s="1"/>
      <c r="B363" s="18"/>
      <c r="C363" s="2"/>
      <c r="D363" s="19"/>
      <c r="E363" s="6"/>
      <c r="F363" s="6"/>
      <c r="G363" s="6"/>
      <c r="H363" s="6"/>
      <c r="I363" s="6"/>
      <c r="J363" s="6"/>
      <c r="K363" s="6"/>
      <c r="L363" s="6"/>
      <c r="M363" s="6"/>
      <c r="N363" s="20"/>
      <c r="O363" s="2"/>
      <c r="P363" s="1"/>
    </row>
    <row r="364" spans="1:16" x14ac:dyDescent="0.3">
      <c r="A364" s="1"/>
      <c r="B364" s="18"/>
      <c r="C364" s="2"/>
      <c r="D364" s="19"/>
      <c r="E364" s="6"/>
      <c r="F364" s="6"/>
      <c r="G364" s="6"/>
      <c r="H364" s="6"/>
      <c r="I364" s="6"/>
      <c r="J364" s="6"/>
      <c r="K364" s="6"/>
      <c r="L364" s="6"/>
      <c r="M364" s="6"/>
      <c r="N364" s="20"/>
      <c r="O364" s="2"/>
      <c r="P364" s="1"/>
    </row>
    <row r="365" spans="1:16" x14ac:dyDescent="0.3">
      <c r="A365" s="1"/>
      <c r="B365" s="18"/>
      <c r="C365" s="2"/>
      <c r="D365" s="19"/>
      <c r="E365" s="6"/>
      <c r="F365" s="6"/>
      <c r="G365" s="6"/>
      <c r="H365" s="6"/>
      <c r="I365" s="6"/>
      <c r="J365" s="6"/>
      <c r="K365" s="6"/>
      <c r="L365" s="6"/>
      <c r="M365" s="6"/>
      <c r="N365" s="20"/>
      <c r="O365" s="2"/>
      <c r="P365" s="1"/>
    </row>
    <row r="366" spans="1:16" x14ac:dyDescent="0.3">
      <c r="A366" s="1"/>
      <c r="B366" s="18"/>
      <c r="C366" s="2"/>
      <c r="D366" s="19"/>
      <c r="E366" s="6"/>
      <c r="F366" s="6"/>
      <c r="G366" s="6"/>
      <c r="H366" s="6"/>
      <c r="I366" s="6"/>
      <c r="J366" s="6"/>
      <c r="K366" s="6"/>
      <c r="L366" s="6"/>
      <c r="M366" s="6"/>
      <c r="N366" s="20"/>
      <c r="O366" s="2"/>
      <c r="P366" s="1"/>
    </row>
    <row r="367" spans="1:16" x14ac:dyDescent="0.3">
      <c r="A367" s="1"/>
      <c r="B367" s="18"/>
      <c r="C367" s="2"/>
      <c r="D367" s="19"/>
      <c r="E367" s="6"/>
      <c r="F367" s="6"/>
      <c r="G367" s="6"/>
      <c r="H367" s="6"/>
      <c r="I367" s="6"/>
      <c r="J367" s="6"/>
      <c r="K367" s="6"/>
      <c r="L367" s="6"/>
      <c r="M367" s="6"/>
      <c r="N367" s="20"/>
      <c r="O367" s="2"/>
      <c r="P367" s="1"/>
    </row>
    <row r="368" spans="1:16" x14ac:dyDescent="0.3">
      <c r="A368" s="1"/>
      <c r="B368" s="18"/>
      <c r="C368" s="2"/>
      <c r="D368" s="19"/>
      <c r="E368" s="6"/>
      <c r="F368" s="6"/>
      <c r="G368" s="6"/>
      <c r="H368" s="6"/>
      <c r="I368" s="6"/>
      <c r="J368" s="6"/>
      <c r="K368" s="6"/>
      <c r="L368" s="6"/>
      <c r="M368" s="6"/>
      <c r="N368" s="20"/>
      <c r="O368" s="2"/>
      <c r="P368" s="1"/>
    </row>
    <row r="369" spans="1:16" x14ac:dyDescent="0.3">
      <c r="A369" s="1"/>
      <c r="B369" s="18"/>
      <c r="C369" s="2"/>
      <c r="D369" s="19"/>
      <c r="E369" s="6"/>
      <c r="F369" s="6"/>
      <c r="G369" s="6"/>
      <c r="H369" s="6"/>
      <c r="I369" s="6"/>
      <c r="J369" s="6"/>
      <c r="K369" s="6"/>
      <c r="L369" s="6"/>
      <c r="M369" s="6"/>
      <c r="N369" s="20"/>
      <c r="O369" s="2"/>
      <c r="P369" s="1"/>
    </row>
    <row r="370" spans="1:16" x14ac:dyDescent="0.3">
      <c r="A370" s="1"/>
      <c r="B370" s="18"/>
      <c r="C370" s="2"/>
      <c r="D370" s="19"/>
      <c r="E370" s="6"/>
      <c r="F370" s="6"/>
      <c r="G370" s="6"/>
      <c r="H370" s="6"/>
      <c r="I370" s="6"/>
      <c r="J370" s="6"/>
      <c r="K370" s="6"/>
      <c r="L370" s="6"/>
      <c r="M370" s="6"/>
      <c r="N370" s="20"/>
      <c r="O370" s="2"/>
      <c r="P370" s="1"/>
    </row>
    <row r="371" spans="1:16" x14ac:dyDescent="0.3">
      <c r="A371" s="1"/>
      <c r="B371" s="18"/>
      <c r="C371" s="2"/>
      <c r="D371" s="19"/>
      <c r="E371" s="6"/>
      <c r="F371" s="6"/>
      <c r="G371" s="6"/>
      <c r="H371" s="6"/>
      <c r="I371" s="6"/>
      <c r="J371" s="6"/>
      <c r="K371" s="6"/>
      <c r="L371" s="6"/>
      <c r="M371" s="6"/>
      <c r="N371" s="20"/>
      <c r="O371" s="2"/>
      <c r="P371" s="1"/>
    </row>
    <row r="372" spans="1:16" x14ac:dyDescent="0.3">
      <c r="A372" s="1"/>
      <c r="B372" s="18"/>
      <c r="C372" s="2"/>
      <c r="D372" s="19"/>
      <c r="E372" s="6"/>
      <c r="F372" s="6"/>
      <c r="G372" s="6"/>
      <c r="H372" s="6"/>
      <c r="I372" s="6"/>
      <c r="J372" s="6"/>
      <c r="K372" s="6"/>
      <c r="L372" s="6"/>
      <c r="M372" s="6"/>
      <c r="N372" s="20"/>
      <c r="O372" s="2"/>
      <c r="P372" s="1"/>
    </row>
    <row r="373" spans="1:16" x14ac:dyDescent="0.3">
      <c r="A373" s="1"/>
      <c r="B373" s="18"/>
      <c r="C373" s="2"/>
      <c r="D373" s="19"/>
      <c r="E373" s="6"/>
      <c r="F373" s="6"/>
      <c r="G373" s="6"/>
      <c r="H373" s="6"/>
      <c r="I373" s="6"/>
      <c r="J373" s="6"/>
      <c r="K373" s="6"/>
      <c r="L373" s="6"/>
      <c r="M373" s="6"/>
      <c r="N373" s="20"/>
      <c r="O373" s="2"/>
      <c r="P373" s="1"/>
    </row>
    <row r="374" spans="1:16" x14ac:dyDescent="0.3">
      <c r="A374" s="1"/>
      <c r="B374" s="18"/>
      <c r="C374" s="2"/>
      <c r="D374" s="19"/>
      <c r="E374" s="6"/>
      <c r="F374" s="6"/>
      <c r="G374" s="6"/>
      <c r="H374" s="6"/>
      <c r="I374" s="6"/>
      <c r="J374" s="6"/>
      <c r="K374" s="6"/>
      <c r="L374" s="6"/>
      <c r="M374" s="6"/>
      <c r="N374" s="20"/>
      <c r="O374" s="2"/>
      <c r="P374" s="1"/>
    </row>
    <row r="375" spans="1:16" x14ac:dyDescent="0.3">
      <c r="A375" s="1"/>
      <c r="B375" s="18"/>
      <c r="C375" s="2"/>
      <c r="D375" s="19"/>
      <c r="E375" s="6"/>
      <c r="F375" s="6"/>
      <c r="G375" s="6"/>
      <c r="H375" s="6"/>
      <c r="I375" s="6"/>
      <c r="J375" s="6"/>
      <c r="K375" s="6"/>
      <c r="L375" s="6"/>
      <c r="M375" s="6"/>
      <c r="N375" s="20"/>
      <c r="O375" s="2"/>
      <c r="P375" s="1"/>
    </row>
    <row r="376" spans="1:16" x14ac:dyDescent="0.3">
      <c r="A376" s="1"/>
      <c r="B376" s="18"/>
      <c r="C376" s="2"/>
      <c r="D376" s="19"/>
      <c r="E376" s="6"/>
      <c r="F376" s="6"/>
      <c r="G376" s="6"/>
      <c r="H376" s="6"/>
      <c r="I376" s="6"/>
      <c r="J376" s="6"/>
      <c r="K376" s="6"/>
      <c r="L376" s="6"/>
      <c r="M376" s="6"/>
      <c r="N376" s="20"/>
      <c r="O376" s="2"/>
      <c r="P376" s="1"/>
    </row>
    <row r="377" spans="1:16" x14ac:dyDescent="0.3">
      <c r="A377" s="1"/>
      <c r="B377" s="18"/>
      <c r="C377" s="2"/>
      <c r="D377" s="19"/>
      <c r="E377" s="6"/>
      <c r="F377" s="6"/>
      <c r="G377" s="6"/>
      <c r="H377" s="6"/>
      <c r="I377" s="6"/>
      <c r="J377" s="6"/>
      <c r="K377" s="6"/>
      <c r="L377" s="6"/>
      <c r="M377" s="6"/>
      <c r="N377" s="20"/>
      <c r="O377" s="2"/>
      <c r="P377" s="1"/>
    </row>
    <row r="378" spans="1:16" x14ac:dyDescent="0.3">
      <c r="A378" s="1"/>
      <c r="B378" s="1"/>
      <c r="C378" s="2"/>
      <c r="D378" s="19"/>
      <c r="E378" s="6"/>
      <c r="F378" s="6"/>
      <c r="G378" s="6"/>
      <c r="H378" s="6"/>
      <c r="I378" s="6"/>
      <c r="J378" s="6"/>
      <c r="K378" s="6"/>
      <c r="L378" s="6"/>
      <c r="M378" s="6"/>
      <c r="N378" s="20"/>
      <c r="O378" s="2"/>
      <c r="P378" s="1"/>
    </row>
    <row r="379" spans="1:16" x14ac:dyDescent="0.3">
      <c r="A379" s="1"/>
      <c r="B379" s="1"/>
      <c r="C379" s="2"/>
      <c r="D379" s="19"/>
      <c r="E379" s="6"/>
      <c r="F379" s="6"/>
      <c r="G379" s="6"/>
      <c r="H379" s="6"/>
      <c r="I379" s="6"/>
      <c r="J379" s="6"/>
      <c r="K379" s="6"/>
      <c r="L379" s="6"/>
      <c r="M379" s="6"/>
      <c r="N379" s="20"/>
      <c r="O379" s="2"/>
      <c r="P379" s="1"/>
    </row>
    <row r="380" spans="1:16" x14ac:dyDescent="0.3">
      <c r="A380" s="1"/>
      <c r="B380" s="1"/>
      <c r="C380" s="2"/>
      <c r="D380" s="19"/>
      <c r="E380" s="6"/>
      <c r="F380" s="6"/>
      <c r="G380" s="6"/>
      <c r="H380" s="6"/>
      <c r="I380" s="6"/>
      <c r="J380" s="6"/>
      <c r="K380" s="6"/>
      <c r="L380" s="6"/>
      <c r="M380" s="6"/>
      <c r="N380" s="20"/>
      <c r="O380" s="2"/>
      <c r="P380" s="1"/>
    </row>
    <row r="381" spans="1:16" x14ac:dyDescent="0.3">
      <c r="A381" s="1"/>
      <c r="B381" s="1"/>
      <c r="C381" s="2"/>
      <c r="D381" s="19"/>
      <c r="E381" s="6"/>
      <c r="F381" s="6"/>
      <c r="G381" s="6"/>
      <c r="H381" s="6"/>
      <c r="I381" s="6"/>
      <c r="J381" s="6"/>
      <c r="K381" s="6"/>
      <c r="L381" s="6"/>
      <c r="M381" s="6"/>
      <c r="N381" s="20"/>
      <c r="O381" s="2"/>
      <c r="P381" s="1"/>
    </row>
    <row r="382" spans="1:16" x14ac:dyDescent="0.3">
      <c r="A382" s="1"/>
      <c r="B382" s="1"/>
      <c r="C382" s="2"/>
      <c r="D382" s="19"/>
      <c r="E382" s="6"/>
      <c r="F382" s="6"/>
      <c r="G382" s="6"/>
      <c r="H382" s="6"/>
      <c r="I382" s="6"/>
      <c r="J382" s="6"/>
      <c r="K382" s="6"/>
      <c r="L382" s="6"/>
      <c r="M382" s="6"/>
      <c r="N382" s="20"/>
      <c r="O382" s="2"/>
      <c r="P382" s="1"/>
    </row>
    <row r="383" spans="1:16" x14ac:dyDescent="0.3">
      <c r="A383" s="1"/>
      <c r="B383" s="1"/>
      <c r="C383" s="2"/>
      <c r="D383" s="19"/>
      <c r="E383" s="6"/>
      <c r="F383" s="6"/>
      <c r="G383" s="6"/>
      <c r="H383" s="6"/>
      <c r="I383" s="6"/>
      <c r="J383" s="6"/>
      <c r="K383" s="6"/>
      <c r="L383" s="6"/>
      <c r="M383" s="6"/>
      <c r="N383" s="20"/>
      <c r="O383" s="2"/>
      <c r="P383" s="1"/>
    </row>
    <row r="384" spans="1:16" x14ac:dyDescent="0.3">
      <c r="O384" s="5"/>
    </row>
    <row r="385" spans="15:15" x14ac:dyDescent="0.3">
      <c r="O385" s="5"/>
    </row>
    <row r="386" spans="15:15" x14ac:dyDescent="0.3">
      <c r="O386" s="5"/>
    </row>
    <row r="387" spans="15:15" x14ac:dyDescent="0.3">
      <c r="O387" s="5"/>
    </row>
    <row r="388" spans="15:15" x14ac:dyDescent="0.3">
      <c r="O388" s="5"/>
    </row>
    <row r="389" spans="15:15" x14ac:dyDescent="0.3">
      <c r="O389" s="5"/>
    </row>
    <row r="390" spans="15:15" x14ac:dyDescent="0.3">
      <c r="O390" s="5"/>
    </row>
    <row r="391" spans="15:15" x14ac:dyDescent="0.3">
      <c r="O391" s="5"/>
    </row>
    <row r="392" spans="15:15" x14ac:dyDescent="0.3">
      <c r="O392" s="5"/>
    </row>
    <row r="393" spans="15:15" x14ac:dyDescent="0.3">
      <c r="O393" s="5"/>
    </row>
    <row r="394" spans="15:15" x14ac:dyDescent="0.3">
      <c r="O394" s="5"/>
    </row>
    <row r="395" spans="15:15" x14ac:dyDescent="0.3">
      <c r="O395" s="5"/>
    </row>
    <row r="396" spans="15:15" x14ac:dyDescent="0.3">
      <c r="O396" s="5"/>
    </row>
    <row r="397" spans="15:15" x14ac:dyDescent="0.3">
      <c r="O397" s="5"/>
    </row>
    <row r="398" spans="15:15" x14ac:dyDescent="0.3">
      <c r="O398" s="5"/>
    </row>
    <row r="399" spans="15:15" x14ac:dyDescent="0.3">
      <c r="O399" s="5"/>
    </row>
    <row r="400" spans="15:15" x14ac:dyDescent="0.3">
      <c r="O400" s="5"/>
    </row>
    <row r="401" spans="15:15" x14ac:dyDescent="0.3">
      <c r="O401" s="5"/>
    </row>
    <row r="402" spans="15:15" x14ac:dyDescent="0.3">
      <c r="O402" s="5"/>
    </row>
    <row r="403" spans="15:15" x14ac:dyDescent="0.3">
      <c r="O403" s="5"/>
    </row>
    <row r="404" spans="15:15" x14ac:dyDescent="0.3">
      <c r="O404" s="5"/>
    </row>
    <row r="405" spans="15:15" x14ac:dyDescent="0.3">
      <c r="O405" s="5"/>
    </row>
    <row r="406" spans="15:15" x14ac:dyDescent="0.3">
      <c r="O406" s="5"/>
    </row>
    <row r="407" spans="15:15" x14ac:dyDescent="0.3">
      <c r="O407" s="5"/>
    </row>
    <row r="408" spans="15:15" x14ac:dyDescent="0.3">
      <c r="O408" s="5"/>
    </row>
    <row r="409" spans="15:15" x14ac:dyDescent="0.3">
      <c r="O409" s="5"/>
    </row>
    <row r="410" spans="15:15" x14ac:dyDescent="0.3">
      <c r="O410" s="5"/>
    </row>
    <row r="411" spans="15:15" x14ac:dyDescent="0.3">
      <c r="O411" s="5"/>
    </row>
    <row r="412" spans="15:15" x14ac:dyDescent="0.3">
      <c r="O412" s="5"/>
    </row>
    <row r="413" spans="15:15" x14ac:dyDescent="0.3">
      <c r="O413" s="5"/>
    </row>
    <row r="414" spans="15:15" x14ac:dyDescent="0.3">
      <c r="O414" s="5"/>
    </row>
    <row r="415" spans="15:15" x14ac:dyDescent="0.3">
      <c r="O415" s="5"/>
    </row>
    <row r="416" spans="15:15" x14ac:dyDescent="0.3">
      <c r="O416" s="5"/>
    </row>
    <row r="417" spans="15:15" x14ac:dyDescent="0.3">
      <c r="O417" s="5"/>
    </row>
    <row r="418" spans="15:15" x14ac:dyDescent="0.3">
      <c r="O418" s="5"/>
    </row>
    <row r="419" spans="15:15" x14ac:dyDescent="0.3">
      <c r="O419" s="5"/>
    </row>
    <row r="420" spans="15:15" x14ac:dyDescent="0.3">
      <c r="O420" s="5"/>
    </row>
    <row r="421" spans="15:15" x14ac:dyDescent="0.3">
      <c r="O421" s="5"/>
    </row>
    <row r="422" spans="15:15" x14ac:dyDescent="0.3">
      <c r="O422" s="5"/>
    </row>
    <row r="423" spans="15:15" x14ac:dyDescent="0.3">
      <c r="O423" s="5"/>
    </row>
    <row r="424" spans="15:15" x14ac:dyDescent="0.3">
      <c r="O424" s="5"/>
    </row>
    <row r="425" spans="15:15" x14ac:dyDescent="0.3">
      <c r="O425" s="5"/>
    </row>
    <row r="426" spans="15:15" x14ac:dyDescent="0.3">
      <c r="O426" s="5"/>
    </row>
    <row r="427" spans="15:15" x14ac:dyDescent="0.3">
      <c r="O427" s="5"/>
    </row>
    <row r="428" spans="15:15" x14ac:dyDescent="0.3">
      <c r="O428" s="5"/>
    </row>
    <row r="429" spans="15:15" x14ac:dyDescent="0.3">
      <c r="O429" s="5"/>
    </row>
    <row r="430" spans="15:15" x14ac:dyDescent="0.3">
      <c r="O430" s="5"/>
    </row>
    <row r="431" spans="15:15" x14ac:dyDescent="0.3">
      <c r="O431" s="5"/>
    </row>
    <row r="432" spans="15:15" x14ac:dyDescent="0.3">
      <c r="O432" s="5"/>
    </row>
    <row r="433" spans="15:15" x14ac:dyDescent="0.3">
      <c r="O433" s="5"/>
    </row>
    <row r="434" spans="15:15" x14ac:dyDescent="0.3">
      <c r="O434" s="5"/>
    </row>
    <row r="435" spans="15:15" x14ac:dyDescent="0.3">
      <c r="O435" s="5"/>
    </row>
    <row r="436" spans="15:15" x14ac:dyDescent="0.3">
      <c r="O436" s="5"/>
    </row>
    <row r="437" spans="15:15" x14ac:dyDescent="0.3">
      <c r="O437" s="5"/>
    </row>
    <row r="438" spans="15:15" x14ac:dyDescent="0.3">
      <c r="O438" s="5"/>
    </row>
    <row r="439" spans="15:15" x14ac:dyDescent="0.3">
      <c r="O439" s="5"/>
    </row>
    <row r="440" spans="15:15" x14ac:dyDescent="0.3">
      <c r="O440" s="5"/>
    </row>
    <row r="441" spans="15:15" x14ac:dyDescent="0.3">
      <c r="O441" s="5"/>
    </row>
    <row r="442" spans="15:15" x14ac:dyDescent="0.3">
      <c r="O442" s="5"/>
    </row>
    <row r="443" spans="15:15" x14ac:dyDescent="0.3">
      <c r="O443" s="5"/>
    </row>
    <row r="444" spans="15:15" x14ac:dyDescent="0.3">
      <c r="O444" s="5"/>
    </row>
    <row r="445" spans="15:15" x14ac:dyDescent="0.3">
      <c r="O445" s="5"/>
    </row>
    <row r="446" spans="15:15" x14ac:dyDescent="0.3">
      <c r="O446" s="5"/>
    </row>
    <row r="447" spans="15:15" x14ac:dyDescent="0.3">
      <c r="O447" s="5"/>
    </row>
    <row r="448" spans="15:15" x14ac:dyDescent="0.3">
      <c r="O448" s="5"/>
    </row>
    <row r="449" spans="15:15" x14ac:dyDescent="0.3">
      <c r="O449" s="5"/>
    </row>
    <row r="450" spans="15:15" x14ac:dyDescent="0.3">
      <c r="O450" s="5"/>
    </row>
    <row r="451" spans="15:15" x14ac:dyDescent="0.3">
      <c r="O451" s="5"/>
    </row>
    <row r="452" spans="15:15" x14ac:dyDescent="0.3">
      <c r="O452" s="5"/>
    </row>
    <row r="453" spans="15:15" x14ac:dyDescent="0.3">
      <c r="O453" s="5"/>
    </row>
    <row r="454" spans="15:15" x14ac:dyDescent="0.3">
      <c r="O454" s="5"/>
    </row>
    <row r="455" spans="15:15" x14ac:dyDescent="0.3">
      <c r="O455" s="5"/>
    </row>
    <row r="456" spans="15:15" x14ac:dyDescent="0.3">
      <c r="O456" s="5"/>
    </row>
    <row r="457" spans="15:15" x14ac:dyDescent="0.3">
      <c r="O457" s="5"/>
    </row>
    <row r="458" spans="15:15" x14ac:dyDescent="0.3">
      <c r="O458" s="5"/>
    </row>
    <row r="459" spans="15:15" x14ac:dyDescent="0.3">
      <c r="O459" s="5"/>
    </row>
    <row r="460" spans="15:15" x14ac:dyDescent="0.3">
      <c r="O460" s="5"/>
    </row>
    <row r="461" spans="15:15" x14ac:dyDescent="0.3">
      <c r="O461" s="5"/>
    </row>
    <row r="462" spans="15:15" x14ac:dyDescent="0.3">
      <c r="O462" s="5"/>
    </row>
    <row r="463" spans="15:15" x14ac:dyDescent="0.3">
      <c r="O463" s="5"/>
    </row>
    <row r="464" spans="15:15" x14ac:dyDescent="0.3">
      <c r="O464" s="5"/>
    </row>
    <row r="465" spans="15:15" x14ac:dyDescent="0.3">
      <c r="O465" s="5"/>
    </row>
    <row r="466" spans="15:15" x14ac:dyDescent="0.3">
      <c r="O466" s="5"/>
    </row>
    <row r="467" spans="15:15" x14ac:dyDescent="0.3">
      <c r="O467" s="5"/>
    </row>
    <row r="468" spans="15:15" x14ac:dyDescent="0.3">
      <c r="O468" s="5"/>
    </row>
    <row r="469" spans="15:15" x14ac:dyDescent="0.3">
      <c r="O469" s="5"/>
    </row>
    <row r="470" spans="15:15" x14ac:dyDescent="0.3">
      <c r="O470" s="5"/>
    </row>
    <row r="471" spans="15:15" x14ac:dyDescent="0.3">
      <c r="O471" s="5"/>
    </row>
    <row r="472" spans="15:15" x14ac:dyDescent="0.3">
      <c r="O472" s="5"/>
    </row>
    <row r="473" spans="15:15" x14ac:dyDescent="0.3">
      <c r="O473" s="5"/>
    </row>
    <row r="474" spans="15:15" x14ac:dyDescent="0.3">
      <c r="O474" s="5"/>
    </row>
    <row r="475" spans="15:15" x14ac:dyDescent="0.3">
      <c r="O475" s="5"/>
    </row>
    <row r="476" spans="15:15" x14ac:dyDescent="0.3">
      <c r="O476" s="5"/>
    </row>
    <row r="477" spans="15:15" x14ac:dyDescent="0.3">
      <c r="O477" s="5"/>
    </row>
    <row r="478" spans="15:15" x14ac:dyDescent="0.3">
      <c r="O478" s="5"/>
    </row>
    <row r="479" spans="15:15" x14ac:dyDescent="0.3">
      <c r="O479" s="5"/>
    </row>
    <row r="480" spans="15:15" x14ac:dyDescent="0.3">
      <c r="O480" s="5"/>
    </row>
    <row r="481" spans="15:15" x14ac:dyDescent="0.3">
      <c r="O481" s="5"/>
    </row>
    <row r="482" spans="15:15" x14ac:dyDescent="0.3">
      <c r="O482" s="5"/>
    </row>
    <row r="483" spans="15:15" x14ac:dyDescent="0.3">
      <c r="O483" s="5"/>
    </row>
    <row r="484" spans="15:15" x14ac:dyDescent="0.3">
      <c r="O484" s="5"/>
    </row>
    <row r="485" spans="15:15" x14ac:dyDescent="0.3">
      <c r="O485" s="5"/>
    </row>
    <row r="486" spans="15:15" x14ac:dyDescent="0.3">
      <c r="O486" s="5"/>
    </row>
    <row r="487" spans="15:15" x14ac:dyDescent="0.3">
      <c r="O487" s="5"/>
    </row>
    <row r="488" spans="15:15" x14ac:dyDescent="0.3">
      <c r="O488" s="5"/>
    </row>
    <row r="489" spans="15:15" x14ac:dyDescent="0.3">
      <c r="O489" s="5"/>
    </row>
    <row r="490" spans="15:15" x14ac:dyDescent="0.3">
      <c r="O490" s="5"/>
    </row>
    <row r="491" spans="15:15" x14ac:dyDescent="0.3">
      <c r="O491" s="5"/>
    </row>
    <row r="492" spans="15:15" x14ac:dyDescent="0.3">
      <c r="O492" s="5"/>
    </row>
    <row r="493" spans="15:15" x14ac:dyDescent="0.3">
      <c r="O493" s="5"/>
    </row>
    <row r="494" spans="15:15" x14ac:dyDescent="0.3">
      <c r="O494" s="5"/>
    </row>
    <row r="495" spans="15:15" x14ac:dyDescent="0.3">
      <c r="O495" s="5"/>
    </row>
    <row r="496" spans="15:15" x14ac:dyDescent="0.3">
      <c r="O496" s="5"/>
    </row>
    <row r="497" spans="15:15" x14ac:dyDescent="0.3">
      <c r="O497" s="5"/>
    </row>
    <row r="498" spans="15:15" x14ac:dyDescent="0.3">
      <c r="O498" s="5"/>
    </row>
    <row r="499" spans="15:15" x14ac:dyDescent="0.3">
      <c r="O499" s="5"/>
    </row>
    <row r="500" spans="15:15" x14ac:dyDescent="0.3">
      <c r="O500" s="5"/>
    </row>
    <row r="501" spans="15:15" x14ac:dyDescent="0.3">
      <c r="O501" s="5"/>
    </row>
    <row r="502" spans="15:15" x14ac:dyDescent="0.3">
      <c r="O502" s="5"/>
    </row>
    <row r="503" spans="15:15" x14ac:dyDescent="0.3">
      <c r="O503" s="5"/>
    </row>
    <row r="504" spans="15:15" x14ac:dyDescent="0.3">
      <c r="O504" s="5"/>
    </row>
    <row r="505" spans="15:15" x14ac:dyDescent="0.3">
      <c r="O505" s="5"/>
    </row>
    <row r="506" spans="15:15" x14ac:dyDescent="0.3">
      <c r="O506" s="5"/>
    </row>
    <row r="507" spans="15:15" x14ac:dyDescent="0.3">
      <c r="O507" s="5"/>
    </row>
    <row r="508" spans="15:15" x14ac:dyDescent="0.3">
      <c r="O508" s="5"/>
    </row>
    <row r="509" spans="15:15" x14ac:dyDescent="0.3">
      <c r="O509" s="5"/>
    </row>
    <row r="510" spans="15:15" x14ac:dyDescent="0.3">
      <c r="O510" s="5"/>
    </row>
    <row r="511" spans="15:15" x14ac:dyDescent="0.3">
      <c r="O511" s="5"/>
    </row>
    <row r="512" spans="15:15" x14ac:dyDescent="0.3">
      <c r="O512" s="5"/>
    </row>
    <row r="513" spans="15:15" x14ac:dyDescent="0.3">
      <c r="O513" s="5"/>
    </row>
    <row r="514" spans="15:15" x14ac:dyDescent="0.3">
      <c r="O514" s="5"/>
    </row>
    <row r="515" spans="15:15" x14ac:dyDescent="0.3">
      <c r="O515" s="5"/>
    </row>
    <row r="516" spans="15:15" x14ac:dyDescent="0.3">
      <c r="O516" s="5"/>
    </row>
    <row r="517" spans="15:15" x14ac:dyDescent="0.3">
      <c r="O517" s="5"/>
    </row>
    <row r="518" spans="15:15" x14ac:dyDescent="0.3">
      <c r="O518" s="5"/>
    </row>
    <row r="519" spans="15:15" x14ac:dyDescent="0.3">
      <c r="O519" s="5"/>
    </row>
    <row r="520" spans="15:15" x14ac:dyDescent="0.3">
      <c r="O520" s="5"/>
    </row>
    <row r="521" spans="15:15" x14ac:dyDescent="0.3">
      <c r="O521" s="5"/>
    </row>
    <row r="522" spans="15:15" x14ac:dyDescent="0.3">
      <c r="O522" s="5"/>
    </row>
    <row r="523" spans="15:15" x14ac:dyDescent="0.3">
      <c r="O523" s="5"/>
    </row>
    <row r="524" spans="15:15" x14ac:dyDescent="0.3">
      <c r="O524" s="5"/>
    </row>
    <row r="525" spans="15:15" x14ac:dyDescent="0.3">
      <c r="O525" s="5"/>
    </row>
    <row r="526" spans="15:15" x14ac:dyDescent="0.3">
      <c r="O526" s="5"/>
    </row>
    <row r="527" spans="15:15" x14ac:dyDescent="0.3">
      <c r="O527" s="5"/>
    </row>
    <row r="528" spans="15:15" x14ac:dyDescent="0.3">
      <c r="O528" s="5"/>
    </row>
    <row r="529" spans="15:15" x14ac:dyDescent="0.3">
      <c r="O529" s="5"/>
    </row>
    <row r="530" spans="15:15" x14ac:dyDescent="0.3">
      <c r="O530" s="5"/>
    </row>
    <row r="531" spans="15:15" x14ac:dyDescent="0.3">
      <c r="O531" s="5"/>
    </row>
    <row r="532" spans="15:15" x14ac:dyDescent="0.3">
      <c r="O532" s="5"/>
    </row>
    <row r="533" spans="15:15" x14ac:dyDescent="0.3">
      <c r="O533" s="5"/>
    </row>
    <row r="534" spans="15:15" x14ac:dyDescent="0.3">
      <c r="O534" s="5"/>
    </row>
    <row r="535" spans="15:15" x14ac:dyDescent="0.3">
      <c r="O535" s="5"/>
    </row>
    <row r="536" spans="15:15" x14ac:dyDescent="0.3">
      <c r="O536" s="5"/>
    </row>
    <row r="537" spans="15:15" x14ac:dyDescent="0.3">
      <c r="O537" s="5"/>
    </row>
    <row r="538" spans="15:15" x14ac:dyDescent="0.3">
      <c r="O538" s="5"/>
    </row>
    <row r="539" spans="15:15" x14ac:dyDescent="0.3">
      <c r="O539" s="5"/>
    </row>
    <row r="540" spans="15:15" x14ac:dyDescent="0.3">
      <c r="O540" s="5"/>
    </row>
    <row r="541" spans="15:15" x14ac:dyDescent="0.3">
      <c r="O541" s="5"/>
    </row>
    <row r="542" spans="15:15" x14ac:dyDescent="0.3">
      <c r="O542" s="5"/>
    </row>
    <row r="543" spans="15:15" x14ac:dyDescent="0.3">
      <c r="O543" s="5"/>
    </row>
    <row r="544" spans="15:15" x14ac:dyDescent="0.3">
      <c r="O544" s="5"/>
    </row>
    <row r="545" spans="15:15" x14ac:dyDescent="0.3">
      <c r="O545" s="5"/>
    </row>
    <row r="546" spans="15:15" x14ac:dyDescent="0.3">
      <c r="O546" s="5"/>
    </row>
    <row r="547" spans="15:15" x14ac:dyDescent="0.3">
      <c r="O547" s="5"/>
    </row>
    <row r="548" spans="15:15" x14ac:dyDescent="0.3">
      <c r="O548" s="5"/>
    </row>
    <row r="549" spans="15:15" x14ac:dyDescent="0.3">
      <c r="O549" s="5"/>
    </row>
    <row r="550" spans="15:15" x14ac:dyDescent="0.3">
      <c r="O550" s="5"/>
    </row>
    <row r="551" spans="15:15" x14ac:dyDescent="0.3">
      <c r="O551" s="5"/>
    </row>
    <row r="552" spans="15:15" x14ac:dyDescent="0.3">
      <c r="O552" s="5"/>
    </row>
    <row r="553" spans="15:15" x14ac:dyDescent="0.3">
      <c r="O553" s="5"/>
    </row>
    <row r="554" spans="15:15" x14ac:dyDescent="0.3">
      <c r="O554" s="5"/>
    </row>
    <row r="555" spans="15:15" x14ac:dyDescent="0.3">
      <c r="O555" s="5"/>
    </row>
    <row r="556" spans="15:15" x14ac:dyDescent="0.3">
      <c r="O556" s="5"/>
    </row>
    <row r="557" spans="15:15" x14ac:dyDescent="0.3">
      <c r="O557" s="5"/>
    </row>
    <row r="558" spans="15:15" x14ac:dyDescent="0.3">
      <c r="O558" s="5"/>
    </row>
    <row r="559" spans="15:15" x14ac:dyDescent="0.3">
      <c r="O559" s="5"/>
    </row>
    <row r="560" spans="15:15" x14ac:dyDescent="0.3">
      <c r="O560" s="5"/>
    </row>
    <row r="561" spans="15:15" x14ac:dyDescent="0.3">
      <c r="O561" s="5"/>
    </row>
    <row r="562" spans="15:15" x14ac:dyDescent="0.3">
      <c r="O562" s="5"/>
    </row>
    <row r="563" spans="15:15" x14ac:dyDescent="0.3">
      <c r="O563" s="5"/>
    </row>
    <row r="564" spans="15:15" x14ac:dyDescent="0.3">
      <c r="O564" s="5"/>
    </row>
    <row r="565" spans="15:15" x14ac:dyDescent="0.3">
      <c r="O565" s="5"/>
    </row>
    <row r="566" spans="15:15" x14ac:dyDescent="0.3">
      <c r="O566" s="5"/>
    </row>
    <row r="567" spans="15:15" x14ac:dyDescent="0.3">
      <c r="O567" s="5"/>
    </row>
    <row r="568" spans="15:15" x14ac:dyDescent="0.3">
      <c r="O568" s="5"/>
    </row>
    <row r="569" spans="15:15" x14ac:dyDescent="0.3">
      <c r="O569" s="5"/>
    </row>
    <row r="570" spans="15:15" x14ac:dyDescent="0.3">
      <c r="O570" s="5"/>
    </row>
    <row r="571" spans="15:15" x14ac:dyDescent="0.3">
      <c r="O571" s="5"/>
    </row>
    <row r="572" spans="15:15" x14ac:dyDescent="0.3">
      <c r="O572" s="5"/>
    </row>
    <row r="573" spans="15:15" x14ac:dyDescent="0.3">
      <c r="O573" s="5"/>
    </row>
    <row r="574" spans="15:15" x14ac:dyDescent="0.3">
      <c r="O574" s="5"/>
    </row>
    <row r="575" spans="15:15" x14ac:dyDescent="0.3">
      <c r="O575" s="5"/>
    </row>
    <row r="576" spans="15:15" x14ac:dyDescent="0.3">
      <c r="O576" s="5"/>
    </row>
    <row r="577" spans="15:15" x14ac:dyDescent="0.3">
      <c r="O577" s="5"/>
    </row>
    <row r="578" spans="15:15" x14ac:dyDescent="0.3">
      <c r="O578" s="5"/>
    </row>
    <row r="579" spans="15:15" x14ac:dyDescent="0.3">
      <c r="O579" s="5"/>
    </row>
    <row r="580" spans="15:15" x14ac:dyDescent="0.3">
      <c r="O580" s="5"/>
    </row>
    <row r="581" spans="15:15" x14ac:dyDescent="0.3">
      <c r="O581" s="5"/>
    </row>
    <row r="582" spans="15:15" x14ac:dyDescent="0.3">
      <c r="O582" s="5"/>
    </row>
    <row r="583" spans="15:15" x14ac:dyDescent="0.3">
      <c r="O583" s="5"/>
    </row>
    <row r="584" spans="15:15" x14ac:dyDescent="0.3">
      <c r="O584" s="5"/>
    </row>
    <row r="585" spans="15:15" x14ac:dyDescent="0.3">
      <c r="O585" s="5"/>
    </row>
    <row r="586" spans="15:15" x14ac:dyDescent="0.3">
      <c r="O586" s="5"/>
    </row>
    <row r="587" spans="15:15" x14ac:dyDescent="0.3">
      <c r="O587" s="5"/>
    </row>
    <row r="588" spans="15:15" x14ac:dyDescent="0.3">
      <c r="O588" s="5"/>
    </row>
    <row r="589" spans="15:15" x14ac:dyDescent="0.3">
      <c r="O589" s="5"/>
    </row>
    <row r="590" spans="15:15" x14ac:dyDescent="0.3">
      <c r="O590" s="5"/>
    </row>
    <row r="591" spans="15:15" x14ac:dyDescent="0.3">
      <c r="O591" s="5"/>
    </row>
    <row r="592" spans="15:15" x14ac:dyDescent="0.3">
      <c r="O592" s="5"/>
    </row>
    <row r="593" spans="15:15" x14ac:dyDescent="0.3">
      <c r="O593" s="5"/>
    </row>
    <row r="594" spans="15:15" x14ac:dyDescent="0.3">
      <c r="O594" s="5"/>
    </row>
    <row r="595" spans="15:15" x14ac:dyDescent="0.3">
      <c r="O595" s="5"/>
    </row>
    <row r="596" spans="15:15" x14ac:dyDescent="0.3">
      <c r="O596" s="5"/>
    </row>
    <row r="597" spans="15:15" x14ac:dyDescent="0.3">
      <c r="O597" s="5"/>
    </row>
    <row r="598" spans="15:15" x14ac:dyDescent="0.3">
      <c r="O598" s="5"/>
    </row>
    <row r="599" spans="15:15" x14ac:dyDescent="0.3">
      <c r="O599" s="5"/>
    </row>
    <row r="600" spans="15:15" x14ac:dyDescent="0.3">
      <c r="O600" s="5"/>
    </row>
    <row r="601" spans="15:15" x14ac:dyDescent="0.3">
      <c r="O601" s="5"/>
    </row>
    <row r="602" spans="15:15" x14ac:dyDescent="0.3">
      <c r="O602" s="5"/>
    </row>
    <row r="603" spans="15:15" x14ac:dyDescent="0.3">
      <c r="O603" s="5"/>
    </row>
    <row r="604" spans="15:15" x14ac:dyDescent="0.3">
      <c r="O604" s="5"/>
    </row>
    <row r="605" spans="15:15" x14ac:dyDescent="0.3">
      <c r="O605" s="5"/>
    </row>
    <row r="606" spans="15:15" x14ac:dyDescent="0.3">
      <c r="O606" s="5"/>
    </row>
    <row r="607" spans="15:15" x14ac:dyDescent="0.3">
      <c r="O607" s="5"/>
    </row>
    <row r="608" spans="15:15" x14ac:dyDescent="0.3">
      <c r="O608" s="5"/>
    </row>
    <row r="609" spans="15:15" x14ac:dyDescent="0.3">
      <c r="O609" s="5"/>
    </row>
    <row r="610" spans="15:15" x14ac:dyDescent="0.3">
      <c r="O610" s="5"/>
    </row>
    <row r="611" spans="15:15" x14ac:dyDescent="0.3">
      <c r="O611" s="5"/>
    </row>
    <row r="612" spans="15:15" x14ac:dyDescent="0.3">
      <c r="O612" s="5"/>
    </row>
    <row r="613" spans="15:15" x14ac:dyDescent="0.3">
      <c r="O613" s="5"/>
    </row>
    <row r="614" spans="15:15" x14ac:dyDescent="0.3">
      <c r="O614" s="5"/>
    </row>
    <row r="615" spans="15:15" x14ac:dyDescent="0.3">
      <c r="O615" s="5"/>
    </row>
    <row r="616" spans="15:15" x14ac:dyDescent="0.3">
      <c r="O616" s="5"/>
    </row>
    <row r="617" spans="15:15" x14ac:dyDescent="0.3">
      <c r="O617" s="5"/>
    </row>
    <row r="618" spans="15:15" x14ac:dyDescent="0.3">
      <c r="O618" s="5"/>
    </row>
    <row r="619" spans="15:15" x14ac:dyDescent="0.3">
      <c r="O619" s="5"/>
    </row>
    <row r="620" spans="15:15" x14ac:dyDescent="0.3">
      <c r="O620" s="5"/>
    </row>
    <row r="621" spans="15:15" x14ac:dyDescent="0.3">
      <c r="O621" s="5"/>
    </row>
    <row r="622" spans="15:15" x14ac:dyDescent="0.3">
      <c r="O622" s="5"/>
    </row>
    <row r="623" spans="15:15" x14ac:dyDescent="0.3">
      <c r="O623" s="5"/>
    </row>
    <row r="624" spans="15:15" x14ac:dyDescent="0.3">
      <c r="O624" s="5"/>
    </row>
    <row r="625" spans="15:15" x14ac:dyDescent="0.3">
      <c r="O625" s="5"/>
    </row>
    <row r="626" spans="15:15" x14ac:dyDescent="0.3">
      <c r="O626" s="5"/>
    </row>
    <row r="627" spans="15:15" x14ac:dyDescent="0.3">
      <c r="O627" s="5"/>
    </row>
    <row r="628" spans="15:15" x14ac:dyDescent="0.3">
      <c r="O628" s="5"/>
    </row>
    <row r="629" spans="15:15" x14ac:dyDescent="0.3">
      <c r="O629" s="5"/>
    </row>
    <row r="630" spans="15:15" x14ac:dyDescent="0.3">
      <c r="O630" s="5"/>
    </row>
    <row r="631" spans="15:15" x14ac:dyDescent="0.3">
      <c r="O631" s="5"/>
    </row>
    <row r="632" spans="15:15" x14ac:dyDescent="0.3">
      <c r="O632" s="5"/>
    </row>
    <row r="633" spans="15:15" x14ac:dyDescent="0.3">
      <c r="O633" s="5"/>
    </row>
    <row r="634" spans="15:15" x14ac:dyDescent="0.3">
      <c r="O634" s="5"/>
    </row>
    <row r="635" spans="15:15" x14ac:dyDescent="0.3">
      <c r="O635" s="5"/>
    </row>
    <row r="636" spans="15:15" x14ac:dyDescent="0.3">
      <c r="O636" s="5"/>
    </row>
    <row r="637" spans="15:15" x14ac:dyDescent="0.3">
      <c r="O637" s="5"/>
    </row>
    <row r="638" spans="15:15" x14ac:dyDescent="0.3">
      <c r="O638" s="5"/>
    </row>
    <row r="639" spans="15:15" x14ac:dyDescent="0.3">
      <c r="O639" s="5"/>
    </row>
    <row r="640" spans="15:15" x14ac:dyDescent="0.3">
      <c r="O640" s="5"/>
    </row>
    <row r="641" spans="15:15" x14ac:dyDescent="0.3">
      <c r="O641" s="5"/>
    </row>
    <row r="642" spans="15:15" x14ac:dyDescent="0.3">
      <c r="O642" s="5"/>
    </row>
    <row r="643" spans="15:15" x14ac:dyDescent="0.3">
      <c r="O643" s="5"/>
    </row>
    <row r="644" spans="15:15" x14ac:dyDescent="0.3">
      <c r="O644" s="5"/>
    </row>
    <row r="645" spans="15:15" x14ac:dyDescent="0.3">
      <c r="O645" s="5"/>
    </row>
    <row r="646" spans="15:15" x14ac:dyDescent="0.3">
      <c r="O646" s="5"/>
    </row>
    <row r="647" spans="15:15" x14ac:dyDescent="0.3">
      <c r="O647" s="5"/>
    </row>
    <row r="648" spans="15:15" x14ac:dyDescent="0.3">
      <c r="O648" s="5"/>
    </row>
    <row r="649" spans="15:15" x14ac:dyDescent="0.3">
      <c r="O649" s="5"/>
    </row>
    <row r="650" spans="15:15" x14ac:dyDescent="0.3">
      <c r="O650" s="5"/>
    </row>
    <row r="651" spans="15:15" x14ac:dyDescent="0.3">
      <c r="O651" s="5"/>
    </row>
    <row r="652" spans="15:15" x14ac:dyDescent="0.3">
      <c r="O652" s="5"/>
    </row>
    <row r="653" spans="15:15" x14ac:dyDescent="0.3">
      <c r="O653" s="5"/>
    </row>
    <row r="654" spans="15:15" x14ac:dyDescent="0.3">
      <c r="O654" s="5"/>
    </row>
    <row r="655" spans="15:15" x14ac:dyDescent="0.3">
      <c r="O655" s="5"/>
    </row>
    <row r="656" spans="15:15" x14ac:dyDescent="0.3">
      <c r="O656" s="5"/>
    </row>
    <row r="657" spans="15:15" x14ac:dyDescent="0.3">
      <c r="O657" s="5"/>
    </row>
    <row r="658" spans="15:15" x14ac:dyDescent="0.3">
      <c r="O658" s="5"/>
    </row>
    <row r="659" spans="15:15" x14ac:dyDescent="0.3">
      <c r="O659" s="5"/>
    </row>
    <row r="660" spans="15:15" x14ac:dyDescent="0.3">
      <c r="O660" s="5"/>
    </row>
    <row r="661" spans="15:15" x14ac:dyDescent="0.3">
      <c r="O661" s="5"/>
    </row>
    <row r="662" spans="15:15" x14ac:dyDescent="0.3">
      <c r="O662" s="5"/>
    </row>
    <row r="663" spans="15:15" x14ac:dyDescent="0.3">
      <c r="O663" s="5"/>
    </row>
    <row r="664" spans="15:15" x14ac:dyDescent="0.3">
      <c r="O664" s="5"/>
    </row>
    <row r="665" spans="15:15" x14ac:dyDescent="0.3">
      <c r="O665" s="5"/>
    </row>
    <row r="666" spans="15:15" x14ac:dyDescent="0.3">
      <c r="O666" s="5"/>
    </row>
    <row r="667" spans="15:15" x14ac:dyDescent="0.3">
      <c r="O667" s="5"/>
    </row>
    <row r="668" spans="15:15" x14ac:dyDescent="0.3">
      <c r="O668" s="5"/>
    </row>
    <row r="669" spans="15:15" x14ac:dyDescent="0.3">
      <c r="O669" s="5"/>
    </row>
    <row r="670" spans="15:15" x14ac:dyDescent="0.3">
      <c r="O670" s="5"/>
    </row>
    <row r="671" spans="15:15" x14ac:dyDescent="0.3">
      <c r="O671" s="5"/>
    </row>
    <row r="672" spans="15:15" x14ac:dyDescent="0.3">
      <c r="O672" s="5"/>
    </row>
    <row r="673" spans="15:15" x14ac:dyDescent="0.3">
      <c r="O673" s="5"/>
    </row>
    <row r="674" spans="15:15" x14ac:dyDescent="0.3">
      <c r="O674" s="5"/>
    </row>
    <row r="675" spans="15:15" x14ac:dyDescent="0.3">
      <c r="O675" s="5"/>
    </row>
    <row r="676" spans="15:15" x14ac:dyDescent="0.3">
      <c r="O676" s="5"/>
    </row>
    <row r="677" spans="15:15" x14ac:dyDescent="0.3">
      <c r="O677" s="5"/>
    </row>
    <row r="678" spans="15:15" x14ac:dyDescent="0.3">
      <c r="O678" s="5"/>
    </row>
    <row r="679" spans="15:15" x14ac:dyDescent="0.3">
      <c r="O679" s="5"/>
    </row>
    <row r="680" spans="15:15" x14ac:dyDescent="0.3">
      <c r="O680" s="5"/>
    </row>
    <row r="681" spans="15:15" x14ac:dyDescent="0.3">
      <c r="O681" s="5"/>
    </row>
    <row r="682" spans="15:15" x14ac:dyDescent="0.3">
      <c r="O682" s="5"/>
    </row>
    <row r="683" spans="15:15" x14ac:dyDescent="0.3">
      <c r="O683" s="5"/>
    </row>
    <row r="684" spans="15:15" x14ac:dyDescent="0.3">
      <c r="O684" s="5"/>
    </row>
    <row r="685" spans="15:15" x14ac:dyDescent="0.3">
      <c r="O685" s="5"/>
    </row>
    <row r="686" spans="15:15" x14ac:dyDescent="0.3">
      <c r="O686" s="5"/>
    </row>
    <row r="687" spans="15:15" x14ac:dyDescent="0.3">
      <c r="O687" s="5"/>
    </row>
    <row r="688" spans="15:15" x14ac:dyDescent="0.3">
      <c r="O688" s="5"/>
    </row>
    <row r="689" spans="15:15" x14ac:dyDescent="0.3">
      <c r="O689" s="5"/>
    </row>
    <row r="690" spans="15:15" x14ac:dyDescent="0.3">
      <c r="O690" s="5"/>
    </row>
    <row r="691" spans="15:15" x14ac:dyDescent="0.3">
      <c r="O691" s="5"/>
    </row>
    <row r="692" spans="15:15" x14ac:dyDescent="0.3">
      <c r="O692" s="5"/>
    </row>
    <row r="693" spans="15:15" x14ac:dyDescent="0.3">
      <c r="O693" s="5"/>
    </row>
    <row r="694" spans="15:15" x14ac:dyDescent="0.3">
      <c r="O694" s="5"/>
    </row>
    <row r="695" spans="15:15" x14ac:dyDescent="0.3">
      <c r="O695" s="5"/>
    </row>
    <row r="696" spans="15:15" x14ac:dyDescent="0.3">
      <c r="O696" s="5"/>
    </row>
    <row r="697" spans="15:15" x14ac:dyDescent="0.3">
      <c r="O697" s="5"/>
    </row>
    <row r="698" spans="15:15" x14ac:dyDescent="0.3">
      <c r="O698" s="5"/>
    </row>
    <row r="699" spans="15:15" x14ac:dyDescent="0.3">
      <c r="O699" s="5"/>
    </row>
    <row r="700" spans="15:15" x14ac:dyDescent="0.3">
      <c r="O700" s="5"/>
    </row>
    <row r="701" spans="15:15" x14ac:dyDescent="0.3">
      <c r="O701" s="5"/>
    </row>
    <row r="702" spans="15:15" x14ac:dyDescent="0.3">
      <c r="O702" s="5"/>
    </row>
    <row r="703" spans="15:15" x14ac:dyDescent="0.3">
      <c r="O703" s="5"/>
    </row>
    <row r="704" spans="15:15" x14ac:dyDescent="0.3">
      <c r="O704" s="5"/>
    </row>
    <row r="705" spans="15:15" x14ac:dyDescent="0.3">
      <c r="O705" s="5"/>
    </row>
    <row r="706" spans="15:15" x14ac:dyDescent="0.3">
      <c r="O706" s="5"/>
    </row>
    <row r="707" spans="15:15" x14ac:dyDescent="0.3">
      <c r="O707" s="5"/>
    </row>
    <row r="708" spans="15:15" x14ac:dyDescent="0.3">
      <c r="O708" s="5"/>
    </row>
    <row r="709" spans="15:15" x14ac:dyDescent="0.3">
      <c r="O709" s="5"/>
    </row>
    <row r="710" spans="15:15" x14ac:dyDescent="0.3">
      <c r="O710" s="5"/>
    </row>
    <row r="711" spans="15:15" x14ac:dyDescent="0.3">
      <c r="O711" s="5"/>
    </row>
    <row r="712" spans="15:15" x14ac:dyDescent="0.3">
      <c r="O712" s="5"/>
    </row>
    <row r="713" spans="15:15" x14ac:dyDescent="0.3">
      <c r="O713" s="5"/>
    </row>
    <row r="714" spans="15:15" x14ac:dyDescent="0.3">
      <c r="O714" s="5"/>
    </row>
    <row r="715" spans="15:15" x14ac:dyDescent="0.3">
      <c r="O715" s="5"/>
    </row>
    <row r="716" spans="15:15" x14ac:dyDescent="0.3">
      <c r="O716" s="5"/>
    </row>
    <row r="717" spans="15:15" x14ac:dyDescent="0.3">
      <c r="O717" s="5"/>
    </row>
    <row r="718" spans="15:15" x14ac:dyDescent="0.3">
      <c r="O718" s="5"/>
    </row>
    <row r="719" spans="15:15" x14ac:dyDescent="0.3">
      <c r="O719" s="5"/>
    </row>
    <row r="720" spans="15:15" x14ac:dyDescent="0.3">
      <c r="O720" s="5"/>
    </row>
    <row r="721" spans="15:15" x14ac:dyDescent="0.3">
      <c r="O721" s="5"/>
    </row>
    <row r="722" spans="15:15" x14ac:dyDescent="0.3">
      <c r="O722" s="5"/>
    </row>
    <row r="723" spans="15:15" x14ac:dyDescent="0.3">
      <c r="O723" s="5"/>
    </row>
    <row r="724" spans="15:15" x14ac:dyDescent="0.3">
      <c r="O724" s="5"/>
    </row>
    <row r="725" spans="15:15" x14ac:dyDescent="0.3">
      <c r="O725" s="5"/>
    </row>
    <row r="726" spans="15:15" x14ac:dyDescent="0.3">
      <c r="O726" s="5"/>
    </row>
    <row r="727" spans="15:15" x14ac:dyDescent="0.3">
      <c r="O727" s="5"/>
    </row>
    <row r="728" spans="15:15" x14ac:dyDescent="0.3">
      <c r="O728" s="5"/>
    </row>
    <row r="729" spans="15:15" x14ac:dyDescent="0.3">
      <c r="O729" s="5"/>
    </row>
    <row r="730" spans="15:15" x14ac:dyDescent="0.3">
      <c r="O730" s="5"/>
    </row>
    <row r="731" spans="15:15" x14ac:dyDescent="0.3">
      <c r="O731" s="5"/>
    </row>
    <row r="732" spans="15:15" x14ac:dyDescent="0.3">
      <c r="O732" s="5"/>
    </row>
    <row r="733" spans="15:15" x14ac:dyDescent="0.3">
      <c r="O733" s="5"/>
    </row>
    <row r="734" spans="15:15" x14ac:dyDescent="0.3">
      <c r="O734" s="5"/>
    </row>
    <row r="735" spans="15:15" x14ac:dyDescent="0.3">
      <c r="O735" s="5"/>
    </row>
    <row r="736" spans="15:15" x14ac:dyDescent="0.3">
      <c r="O736" s="5"/>
    </row>
    <row r="737" spans="15:15" x14ac:dyDescent="0.3">
      <c r="O737" s="5"/>
    </row>
    <row r="738" spans="15:15" x14ac:dyDescent="0.3">
      <c r="O738" s="5"/>
    </row>
    <row r="739" spans="15:15" x14ac:dyDescent="0.3">
      <c r="O739" s="5"/>
    </row>
    <row r="740" spans="15:15" x14ac:dyDescent="0.3">
      <c r="O740" s="5"/>
    </row>
    <row r="741" spans="15:15" x14ac:dyDescent="0.3">
      <c r="O741" s="5"/>
    </row>
    <row r="742" spans="15:15" x14ac:dyDescent="0.3">
      <c r="O742" s="5"/>
    </row>
    <row r="743" spans="15:15" x14ac:dyDescent="0.3">
      <c r="O743" s="5"/>
    </row>
    <row r="744" spans="15:15" x14ac:dyDescent="0.3">
      <c r="O744" s="5"/>
    </row>
    <row r="745" spans="15:15" x14ac:dyDescent="0.3">
      <c r="O745" s="5"/>
    </row>
    <row r="746" spans="15:15" x14ac:dyDescent="0.3">
      <c r="O746" s="5"/>
    </row>
    <row r="747" spans="15:15" x14ac:dyDescent="0.3">
      <c r="O747" s="5"/>
    </row>
    <row r="748" spans="15:15" x14ac:dyDescent="0.3">
      <c r="O748" s="5"/>
    </row>
    <row r="749" spans="15:15" x14ac:dyDescent="0.3">
      <c r="O749" s="5"/>
    </row>
    <row r="750" spans="15:15" x14ac:dyDescent="0.3">
      <c r="O750" s="5"/>
    </row>
    <row r="751" spans="15:15" x14ac:dyDescent="0.3">
      <c r="O751" s="5"/>
    </row>
    <row r="752" spans="15:15" x14ac:dyDescent="0.3">
      <c r="O752" s="5"/>
    </row>
    <row r="753" spans="15:15" x14ac:dyDescent="0.3">
      <c r="O753" s="5"/>
    </row>
    <row r="754" spans="15:15" x14ac:dyDescent="0.3">
      <c r="O754" s="5"/>
    </row>
    <row r="755" spans="15:15" x14ac:dyDescent="0.3">
      <c r="O755" s="5"/>
    </row>
    <row r="756" spans="15:15" x14ac:dyDescent="0.3">
      <c r="O756" s="5"/>
    </row>
    <row r="757" spans="15:15" x14ac:dyDescent="0.3">
      <c r="O757" s="5"/>
    </row>
    <row r="758" spans="15:15" x14ac:dyDescent="0.3">
      <c r="O758" s="5"/>
    </row>
    <row r="759" spans="15:15" x14ac:dyDescent="0.3">
      <c r="O759" s="5"/>
    </row>
    <row r="760" spans="15:15" x14ac:dyDescent="0.3">
      <c r="O760" s="5"/>
    </row>
    <row r="761" spans="15:15" x14ac:dyDescent="0.3">
      <c r="O761" s="5"/>
    </row>
    <row r="762" spans="15:15" x14ac:dyDescent="0.3">
      <c r="O762" s="5"/>
    </row>
    <row r="763" spans="15:15" x14ac:dyDescent="0.3">
      <c r="O763" s="5"/>
    </row>
    <row r="764" spans="15:15" x14ac:dyDescent="0.3">
      <c r="O764" s="5"/>
    </row>
    <row r="765" spans="15:15" x14ac:dyDescent="0.3">
      <c r="O765" s="5"/>
    </row>
    <row r="766" spans="15:15" x14ac:dyDescent="0.3">
      <c r="O766" s="5"/>
    </row>
    <row r="767" spans="15:15" x14ac:dyDescent="0.3">
      <c r="O767" s="5"/>
    </row>
    <row r="768" spans="15:15" x14ac:dyDescent="0.3">
      <c r="O768" s="5"/>
    </row>
    <row r="769" spans="15:15" x14ac:dyDescent="0.3">
      <c r="O769" s="5"/>
    </row>
    <row r="770" spans="15:15" x14ac:dyDescent="0.3">
      <c r="O770" s="5"/>
    </row>
    <row r="771" spans="15:15" x14ac:dyDescent="0.3">
      <c r="O771" s="5"/>
    </row>
    <row r="772" spans="15:15" x14ac:dyDescent="0.3">
      <c r="O772" s="5"/>
    </row>
    <row r="773" spans="15:15" x14ac:dyDescent="0.3">
      <c r="O773" s="5"/>
    </row>
    <row r="774" spans="15:15" x14ac:dyDescent="0.3">
      <c r="O774" s="5"/>
    </row>
    <row r="775" spans="15:15" x14ac:dyDescent="0.3">
      <c r="O775" s="5"/>
    </row>
    <row r="776" spans="15:15" x14ac:dyDescent="0.3">
      <c r="O776" s="5"/>
    </row>
    <row r="777" spans="15:15" x14ac:dyDescent="0.3">
      <c r="O777" s="5"/>
    </row>
    <row r="778" spans="15:15" x14ac:dyDescent="0.3">
      <c r="O778" s="5"/>
    </row>
    <row r="779" spans="15:15" x14ac:dyDescent="0.3">
      <c r="O779" s="5"/>
    </row>
    <row r="780" spans="15:15" x14ac:dyDescent="0.3">
      <c r="O780" s="5"/>
    </row>
    <row r="781" spans="15:15" x14ac:dyDescent="0.3">
      <c r="O781" s="5"/>
    </row>
    <row r="782" spans="15:15" x14ac:dyDescent="0.3">
      <c r="O782" s="5"/>
    </row>
    <row r="783" spans="15:15" x14ac:dyDescent="0.3">
      <c r="O783" s="5"/>
    </row>
    <row r="784" spans="15:15" x14ac:dyDescent="0.3">
      <c r="O784" s="5"/>
    </row>
    <row r="785" spans="15:15" x14ac:dyDescent="0.3">
      <c r="O785" s="5"/>
    </row>
    <row r="786" spans="15:15" x14ac:dyDescent="0.3">
      <c r="O786" s="5"/>
    </row>
    <row r="787" spans="15:15" x14ac:dyDescent="0.3">
      <c r="O787" s="5"/>
    </row>
    <row r="788" spans="15:15" x14ac:dyDescent="0.3">
      <c r="O788" s="5"/>
    </row>
    <row r="789" spans="15:15" x14ac:dyDescent="0.3">
      <c r="O789" s="5"/>
    </row>
    <row r="790" spans="15:15" x14ac:dyDescent="0.3">
      <c r="O790" s="5"/>
    </row>
    <row r="791" spans="15:15" x14ac:dyDescent="0.3">
      <c r="O791" s="5"/>
    </row>
    <row r="792" spans="15:15" x14ac:dyDescent="0.3">
      <c r="O792" s="5"/>
    </row>
    <row r="793" spans="15:15" x14ac:dyDescent="0.3">
      <c r="O793" s="5"/>
    </row>
    <row r="794" spans="15:15" x14ac:dyDescent="0.3">
      <c r="O794" s="5"/>
    </row>
    <row r="795" spans="15:15" x14ac:dyDescent="0.3">
      <c r="O795" s="5"/>
    </row>
    <row r="796" spans="15:15" x14ac:dyDescent="0.3">
      <c r="O796" s="5"/>
    </row>
    <row r="797" spans="15:15" x14ac:dyDescent="0.3">
      <c r="O797" s="5"/>
    </row>
    <row r="798" spans="15:15" x14ac:dyDescent="0.3">
      <c r="O798" s="5"/>
    </row>
    <row r="799" spans="15:15" x14ac:dyDescent="0.3">
      <c r="O799" s="5"/>
    </row>
    <row r="800" spans="15:15" x14ac:dyDescent="0.3">
      <c r="O800" s="5"/>
    </row>
    <row r="801" spans="15:15" x14ac:dyDescent="0.3">
      <c r="O801" s="5"/>
    </row>
    <row r="802" spans="15:15" x14ac:dyDescent="0.3">
      <c r="O802" s="5"/>
    </row>
    <row r="803" spans="15:15" x14ac:dyDescent="0.3">
      <c r="O803" s="5"/>
    </row>
    <row r="804" spans="15:15" x14ac:dyDescent="0.3">
      <c r="O804" s="5"/>
    </row>
    <row r="805" spans="15:15" x14ac:dyDescent="0.3">
      <c r="O805" s="5"/>
    </row>
    <row r="806" spans="15:15" x14ac:dyDescent="0.3">
      <c r="O806" s="5"/>
    </row>
    <row r="807" spans="15:15" x14ac:dyDescent="0.3">
      <c r="O807" s="5"/>
    </row>
    <row r="808" spans="15:15" x14ac:dyDescent="0.3">
      <c r="O808" s="5"/>
    </row>
    <row r="809" spans="15:15" x14ac:dyDescent="0.3">
      <c r="O809" s="5"/>
    </row>
    <row r="810" spans="15:15" x14ac:dyDescent="0.3">
      <c r="O810" s="5"/>
    </row>
    <row r="811" spans="15:15" x14ac:dyDescent="0.3">
      <c r="O811" s="5"/>
    </row>
    <row r="812" spans="15:15" x14ac:dyDescent="0.3">
      <c r="O812" s="5"/>
    </row>
    <row r="813" spans="15:15" x14ac:dyDescent="0.3">
      <c r="O813" s="5"/>
    </row>
    <row r="814" spans="15:15" x14ac:dyDescent="0.3">
      <c r="O814" s="5"/>
    </row>
    <row r="815" spans="15:15" x14ac:dyDescent="0.3">
      <c r="O815" s="5"/>
    </row>
    <row r="816" spans="15:15" x14ac:dyDescent="0.3">
      <c r="O816" s="5"/>
    </row>
    <row r="817" spans="15:15" x14ac:dyDescent="0.3">
      <c r="O817" s="5"/>
    </row>
    <row r="818" spans="15:15" x14ac:dyDescent="0.3">
      <c r="O818" s="5"/>
    </row>
    <row r="819" spans="15:15" x14ac:dyDescent="0.3">
      <c r="O819" s="5"/>
    </row>
    <row r="820" spans="15:15" x14ac:dyDescent="0.3">
      <c r="O820" s="5"/>
    </row>
    <row r="821" spans="15:15" x14ac:dyDescent="0.3">
      <c r="O821" s="5"/>
    </row>
    <row r="822" spans="15:15" x14ac:dyDescent="0.3">
      <c r="O822" s="5"/>
    </row>
    <row r="823" spans="15:15" x14ac:dyDescent="0.3">
      <c r="O823" s="5"/>
    </row>
    <row r="824" spans="15:15" x14ac:dyDescent="0.3">
      <c r="O824" s="5"/>
    </row>
    <row r="825" spans="15:15" x14ac:dyDescent="0.3">
      <c r="O825" s="5"/>
    </row>
    <row r="826" spans="15:15" x14ac:dyDescent="0.3">
      <c r="O826" s="5"/>
    </row>
    <row r="827" spans="15:15" x14ac:dyDescent="0.3">
      <c r="O827" s="5"/>
    </row>
    <row r="828" spans="15:15" x14ac:dyDescent="0.3">
      <c r="O828" s="5"/>
    </row>
    <row r="829" spans="15:15" x14ac:dyDescent="0.3">
      <c r="O829" s="5"/>
    </row>
    <row r="830" spans="15:15" x14ac:dyDescent="0.3">
      <c r="O830" s="5"/>
    </row>
    <row r="831" spans="15:15" x14ac:dyDescent="0.3">
      <c r="O831" s="5"/>
    </row>
    <row r="832" spans="15:15" x14ac:dyDescent="0.3">
      <c r="O832" s="5"/>
    </row>
    <row r="833" spans="15:15" x14ac:dyDescent="0.3">
      <c r="O833" s="5"/>
    </row>
    <row r="834" spans="15:15" x14ac:dyDescent="0.3">
      <c r="O834" s="5"/>
    </row>
    <row r="835" spans="15:15" x14ac:dyDescent="0.3">
      <c r="O835" s="5"/>
    </row>
    <row r="836" spans="15:15" x14ac:dyDescent="0.3">
      <c r="O836" s="5"/>
    </row>
    <row r="837" spans="15:15" x14ac:dyDescent="0.3">
      <c r="O837" s="5"/>
    </row>
    <row r="838" spans="15:15" x14ac:dyDescent="0.3">
      <c r="O838" s="5"/>
    </row>
    <row r="839" spans="15:15" x14ac:dyDescent="0.3">
      <c r="O839" s="5"/>
    </row>
    <row r="840" spans="15:15" x14ac:dyDescent="0.3">
      <c r="O840" s="5"/>
    </row>
    <row r="841" spans="15:15" x14ac:dyDescent="0.3">
      <c r="O841" s="5"/>
    </row>
    <row r="842" spans="15:15" x14ac:dyDescent="0.3">
      <c r="O842" s="5"/>
    </row>
    <row r="843" spans="15:15" x14ac:dyDescent="0.3">
      <c r="O843" s="5"/>
    </row>
    <row r="844" spans="15:15" x14ac:dyDescent="0.3">
      <c r="O844" s="5"/>
    </row>
    <row r="845" spans="15:15" x14ac:dyDescent="0.3">
      <c r="O845" s="5"/>
    </row>
    <row r="846" spans="15:15" x14ac:dyDescent="0.3">
      <c r="O846" s="5"/>
    </row>
    <row r="847" spans="15:15" x14ac:dyDescent="0.3">
      <c r="O847" s="5"/>
    </row>
    <row r="848" spans="15:15" x14ac:dyDescent="0.3">
      <c r="O848" s="5"/>
    </row>
    <row r="849" spans="15:15" x14ac:dyDescent="0.3">
      <c r="O849" s="5"/>
    </row>
    <row r="850" spans="15:15" x14ac:dyDescent="0.3">
      <c r="O850" s="5"/>
    </row>
    <row r="851" spans="15:15" x14ac:dyDescent="0.3">
      <c r="O851" s="5"/>
    </row>
    <row r="852" spans="15:15" x14ac:dyDescent="0.3">
      <c r="O852" s="5"/>
    </row>
    <row r="853" spans="15:15" x14ac:dyDescent="0.3">
      <c r="O853" s="5"/>
    </row>
    <row r="854" spans="15:15" x14ac:dyDescent="0.3">
      <c r="O854" s="5"/>
    </row>
    <row r="855" spans="15:15" x14ac:dyDescent="0.3">
      <c r="O855" s="5"/>
    </row>
    <row r="856" spans="15:15" x14ac:dyDescent="0.3">
      <c r="O856" s="5"/>
    </row>
    <row r="857" spans="15:15" x14ac:dyDescent="0.3">
      <c r="O857" s="5"/>
    </row>
    <row r="858" spans="15:15" x14ac:dyDescent="0.3">
      <c r="O858" s="5"/>
    </row>
    <row r="859" spans="15:15" x14ac:dyDescent="0.3">
      <c r="O859" s="5"/>
    </row>
    <row r="860" spans="15:15" x14ac:dyDescent="0.3">
      <c r="O860" s="5"/>
    </row>
    <row r="861" spans="15:15" x14ac:dyDescent="0.3">
      <c r="O861" s="5"/>
    </row>
    <row r="862" spans="15:15" x14ac:dyDescent="0.3">
      <c r="O862" s="5"/>
    </row>
    <row r="863" spans="15:15" x14ac:dyDescent="0.3">
      <c r="O863" s="5"/>
    </row>
    <row r="864" spans="15:15" x14ac:dyDescent="0.3">
      <c r="O864" s="5"/>
    </row>
    <row r="865" spans="15:15" x14ac:dyDescent="0.3">
      <c r="O865" s="5"/>
    </row>
    <row r="866" spans="15:15" x14ac:dyDescent="0.3">
      <c r="O866" s="5"/>
    </row>
    <row r="867" spans="15:15" x14ac:dyDescent="0.3">
      <c r="O867" s="5"/>
    </row>
    <row r="868" spans="15:15" x14ac:dyDescent="0.3">
      <c r="O868" s="5"/>
    </row>
    <row r="869" spans="15:15" x14ac:dyDescent="0.3">
      <c r="O869" s="5"/>
    </row>
    <row r="870" spans="15:15" x14ac:dyDescent="0.3">
      <c r="O870" s="5"/>
    </row>
    <row r="871" spans="15:15" x14ac:dyDescent="0.3">
      <c r="O871" s="5"/>
    </row>
    <row r="872" spans="15:15" x14ac:dyDescent="0.3">
      <c r="O872" s="5"/>
    </row>
    <row r="873" spans="15:15" x14ac:dyDescent="0.3">
      <c r="O873" s="5"/>
    </row>
    <row r="874" spans="15:15" x14ac:dyDescent="0.3">
      <c r="O874" s="5"/>
    </row>
    <row r="875" spans="15:15" x14ac:dyDescent="0.3">
      <c r="O875" s="5"/>
    </row>
    <row r="876" spans="15:15" x14ac:dyDescent="0.3">
      <c r="O876" s="5"/>
    </row>
    <row r="877" spans="15:15" x14ac:dyDescent="0.3">
      <c r="O877" s="5"/>
    </row>
    <row r="878" spans="15:15" x14ac:dyDescent="0.3">
      <c r="O878" s="5"/>
    </row>
    <row r="879" spans="15:15" x14ac:dyDescent="0.3">
      <c r="O879" s="5"/>
    </row>
    <row r="880" spans="15:15" x14ac:dyDescent="0.3">
      <c r="O880" s="5"/>
    </row>
    <row r="881" spans="15:15" x14ac:dyDescent="0.3">
      <c r="O881" s="5"/>
    </row>
    <row r="882" spans="15:15" x14ac:dyDescent="0.3">
      <c r="O882" s="5"/>
    </row>
    <row r="883" spans="15:15" x14ac:dyDescent="0.3">
      <c r="O883" s="5"/>
    </row>
    <row r="884" spans="15:15" x14ac:dyDescent="0.3">
      <c r="O884" s="5"/>
    </row>
    <row r="885" spans="15:15" x14ac:dyDescent="0.3">
      <c r="O885" s="5"/>
    </row>
    <row r="886" spans="15:15" x14ac:dyDescent="0.3">
      <c r="O886" s="5"/>
    </row>
    <row r="887" spans="15:15" x14ac:dyDescent="0.3">
      <c r="O887" s="5"/>
    </row>
    <row r="888" spans="15:15" x14ac:dyDescent="0.3">
      <c r="O888" s="5"/>
    </row>
    <row r="889" spans="15:15" x14ac:dyDescent="0.3">
      <c r="O889" s="5"/>
    </row>
    <row r="890" spans="15:15" x14ac:dyDescent="0.3">
      <c r="O890" s="5"/>
    </row>
    <row r="891" spans="15:15" x14ac:dyDescent="0.3">
      <c r="O891" s="5"/>
    </row>
    <row r="892" spans="15:15" x14ac:dyDescent="0.3">
      <c r="O892" s="5"/>
    </row>
    <row r="893" spans="15:15" x14ac:dyDescent="0.3">
      <c r="O893" s="5"/>
    </row>
    <row r="894" spans="15:15" x14ac:dyDescent="0.3">
      <c r="O894" s="5"/>
    </row>
    <row r="895" spans="15:15" x14ac:dyDescent="0.3">
      <c r="O895" s="5"/>
    </row>
    <row r="896" spans="15:15" x14ac:dyDescent="0.3">
      <c r="O896" s="5"/>
    </row>
    <row r="897" spans="15:15" x14ac:dyDescent="0.3">
      <c r="O897" s="5"/>
    </row>
    <row r="898" spans="15:15" x14ac:dyDescent="0.3">
      <c r="O898" s="5"/>
    </row>
    <row r="899" spans="15:15" x14ac:dyDescent="0.3">
      <c r="O899" s="5"/>
    </row>
    <row r="900" spans="15:15" x14ac:dyDescent="0.3">
      <c r="O900" s="5"/>
    </row>
    <row r="901" spans="15:15" x14ac:dyDescent="0.3">
      <c r="O901" s="5"/>
    </row>
    <row r="902" spans="15:15" x14ac:dyDescent="0.3">
      <c r="O902" s="5"/>
    </row>
    <row r="903" spans="15:15" x14ac:dyDescent="0.3">
      <c r="O903" s="5"/>
    </row>
    <row r="904" spans="15:15" x14ac:dyDescent="0.3">
      <c r="O904" s="5"/>
    </row>
    <row r="905" spans="15:15" x14ac:dyDescent="0.3">
      <c r="O905" s="5"/>
    </row>
    <row r="906" spans="15:15" x14ac:dyDescent="0.3">
      <c r="O906" s="5"/>
    </row>
    <row r="907" spans="15:15" x14ac:dyDescent="0.3">
      <c r="O907" s="5"/>
    </row>
    <row r="908" spans="15:15" x14ac:dyDescent="0.3">
      <c r="O908" s="5"/>
    </row>
    <row r="909" spans="15:15" x14ac:dyDescent="0.3">
      <c r="O909" s="5"/>
    </row>
    <row r="910" spans="15:15" x14ac:dyDescent="0.3">
      <c r="O910" s="5"/>
    </row>
    <row r="911" spans="15:15" x14ac:dyDescent="0.3">
      <c r="O911" s="5"/>
    </row>
    <row r="912" spans="15:15" x14ac:dyDescent="0.3">
      <c r="O912" s="5"/>
    </row>
    <row r="913" spans="15:15" x14ac:dyDescent="0.3">
      <c r="O913" s="5"/>
    </row>
    <row r="914" spans="15:15" x14ac:dyDescent="0.3">
      <c r="O914" s="5"/>
    </row>
    <row r="915" spans="15:15" x14ac:dyDescent="0.3">
      <c r="O915" s="5"/>
    </row>
    <row r="916" spans="15:15" x14ac:dyDescent="0.3">
      <c r="O916" s="5"/>
    </row>
    <row r="917" spans="15:15" x14ac:dyDescent="0.3">
      <c r="O917" s="5"/>
    </row>
    <row r="918" spans="15:15" x14ac:dyDescent="0.3">
      <c r="O918" s="5"/>
    </row>
    <row r="919" spans="15:15" x14ac:dyDescent="0.3">
      <c r="O919" s="5"/>
    </row>
    <row r="920" spans="15:15" x14ac:dyDescent="0.3">
      <c r="O920" s="5"/>
    </row>
    <row r="921" spans="15:15" x14ac:dyDescent="0.3">
      <c r="O921" s="5"/>
    </row>
    <row r="922" spans="15:15" x14ac:dyDescent="0.3">
      <c r="O922" s="5"/>
    </row>
    <row r="923" spans="15:15" x14ac:dyDescent="0.3">
      <c r="O923" s="5"/>
    </row>
    <row r="924" spans="15:15" x14ac:dyDescent="0.3">
      <c r="O924" s="5"/>
    </row>
    <row r="925" spans="15:15" x14ac:dyDescent="0.3">
      <c r="O925" s="5"/>
    </row>
    <row r="926" spans="15:15" x14ac:dyDescent="0.3">
      <c r="O926" s="5"/>
    </row>
    <row r="927" spans="15:15" x14ac:dyDescent="0.3">
      <c r="O927" s="5"/>
    </row>
    <row r="928" spans="15:15" x14ac:dyDescent="0.3">
      <c r="O928" s="5"/>
    </row>
    <row r="929" spans="15:15" x14ac:dyDescent="0.3">
      <c r="O929" s="5"/>
    </row>
    <row r="930" spans="15:15" x14ac:dyDescent="0.3">
      <c r="O930" s="5"/>
    </row>
    <row r="931" spans="15:15" x14ac:dyDescent="0.3">
      <c r="O931" s="5"/>
    </row>
    <row r="932" spans="15:15" x14ac:dyDescent="0.3">
      <c r="O932" s="5"/>
    </row>
    <row r="933" spans="15:15" x14ac:dyDescent="0.3">
      <c r="O933" s="5"/>
    </row>
    <row r="934" spans="15:15" x14ac:dyDescent="0.3">
      <c r="O934" s="5"/>
    </row>
    <row r="935" spans="15:15" x14ac:dyDescent="0.3">
      <c r="O935" s="5"/>
    </row>
    <row r="936" spans="15:15" x14ac:dyDescent="0.3">
      <c r="O936" s="5"/>
    </row>
    <row r="937" spans="15:15" x14ac:dyDescent="0.3">
      <c r="O937" s="5"/>
    </row>
    <row r="938" spans="15:15" x14ac:dyDescent="0.3">
      <c r="O938" s="5"/>
    </row>
    <row r="939" spans="15:15" x14ac:dyDescent="0.3">
      <c r="O939" s="5"/>
    </row>
    <row r="940" spans="15:15" x14ac:dyDescent="0.3">
      <c r="O940" s="5"/>
    </row>
    <row r="941" spans="15:15" x14ac:dyDescent="0.3">
      <c r="O941" s="5"/>
    </row>
    <row r="942" spans="15:15" x14ac:dyDescent="0.3">
      <c r="O942" s="5"/>
    </row>
    <row r="943" spans="15:15" x14ac:dyDescent="0.3">
      <c r="O943" s="5"/>
    </row>
    <row r="944" spans="15:15" x14ac:dyDescent="0.3">
      <c r="O944" s="5"/>
    </row>
    <row r="945" spans="15:15" x14ac:dyDescent="0.3">
      <c r="O945" s="5"/>
    </row>
    <row r="946" spans="15:15" x14ac:dyDescent="0.3">
      <c r="O946" s="5"/>
    </row>
    <row r="947" spans="15:15" x14ac:dyDescent="0.3">
      <c r="O947" s="5"/>
    </row>
    <row r="948" spans="15:15" x14ac:dyDescent="0.3">
      <c r="O948" s="5"/>
    </row>
    <row r="949" spans="15:15" x14ac:dyDescent="0.3">
      <c r="O949" s="5"/>
    </row>
    <row r="950" spans="15:15" x14ac:dyDescent="0.3">
      <c r="O950" s="5"/>
    </row>
    <row r="951" spans="15:15" x14ac:dyDescent="0.3">
      <c r="O951" s="5"/>
    </row>
    <row r="952" spans="15:15" x14ac:dyDescent="0.3">
      <c r="O952" s="5"/>
    </row>
    <row r="953" spans="15:15" x14ac:dyDescent="0.3">
      <c r="O953" s="5"/>
    </row>
    <row r="954" spans="15:15" x14ac:dyDescent="0.3">
      <c r="O954" s="5"/>
    </row>
    <row r="955" spans="15:15" x14ac:dyDescent="0.3">
      <c r="O955" s="5"/>
    </row>
    <row r="956" spans="15:15" x14ac:dyDescent="0.3">
      <c r="O956" s="5"/>
    </row>
    <row r="957" spans="15:15" x14ac:dyDescent="0.3">
      <c r="O957" s="5"/>
    </row>
    <row r="958" spans="15:15" x14ac:dyDescent="0.3">
      <c r="O958" s="5"/>
    </row>
    <row r="959" spans="15:15" x14ac:dyDescent="0.3">
      <c r="O959" s="5"/>
    </row>
    <row r="960" spans="15:15" x14ac:dyDescent="0.3">
      <c r="O960" s="5"/>
    </row>
    <row r="961" spans="15:15" x14ac:dyDescent="0.3">
      <c r="O961" s="5"/>
    </row>
    <row r="962" spans="15:15" x14ac:dyDescent="0.3">
      <c r="O962" s="5"/>
    </row>
    <row r="963" spans="15:15" x14ac:dyDescent="0.3">
      <c r="O963" s="5"/>
    </row>
    <row r="964" spans="15:15" x14ac:dyDescent="0.3">
      <c r="O964" s="5"/>
    </row>
    <row r="965" spans="15:15" x14ac:dyDescent="0.3">
      <c r="O965" s="5"/>
    </row>
    <row r="966" spans="15:15" x14ac:dyDescent="0.3">
      <c r="O966" s="5"/>
    </row>
    <row r="967" spans="15:15" x14ac:dyDescent="0.3">
      <c r="O967" s="5"/>
    </row>
    <row r="968" spans="15:15" x14ac:dyDescent="0.3">
      <c r="O968" s="5"/>
    </row>
    <row r="969" spans="15:15" x14ac:dyDescent="0.3">
      <c r="O969" s="5"/>
    </row>
    <row r="970" spans="15:15" x14ac:dyDescent="0.3">
      <c r="O970" s="5"/>
    </row>
    <row r="971" spans="15:15" x14ac:dyDescent="0.3">
      <c r="O971" s="5"/>
    </row>
    <row r="972" spans="15:15" x14ac:dyDescent="0.3">
      <c r="O972" s="5"/>
    </row>
    <row r="973" spans="15:15" x14ac:dyDescent="0.3">
      <c r="O973" s="5"/>
    </row>
    <row r="974" spans="15:15" x14ac:dyDescent="0.3">
      <c r="O974" s="5"/>
    </row>
    <row r="975" spans="15:15" x14ac:dyDescent="0.3">
      <c r="O975" s="5"/>
    </row>
    <row r="976" spans="15:15" x14ac:dyDescent="0.3">
      <c r="O976" s="5"/>
    </row>
    <row r="977" spans="15:15" x14ac:dyDescent="0.3">
      <c r="O977" s="5"/>
    </row>
    <row r="978" spans="15:15" x14ac:dyDescent="0.3">
      <c r="O978" s="5"/>
    </row>
    <row r="979" spans="15:15" x14ac:dyDescent="0.3">
      <c r="O979" s="5"/>
    </row>
    <row r="980" spans="15:15" x14ac:dyDescent="0.3">
      <c r="O980" s="5"/>
    </row>
    <row r="981" spans="15:15" x14ac:dyDescent="0.3">
      <c r="O981" s="5"/>
    </row>
    <row r="982" spans="15:15" x14ac:dyDescent="0.3">
      <c r="O982" s="5"/>
    </row>
    <row r="983" spans="15:15" x14ac:dyDescent="0.3">
      <c r="O983" s="5"/>
    </row>
    <row r="984" spans="15:15" x14ac:dyDescent="0.3">
      <c r="O984" s="5"/>
    </row>
    <row r="985" spans="15:15" x14ac:dyDescent="0.3">
      <c r="O985" s="5"/>
    </row>
    <row r="986" spans="15:15" x14ac:dyDescent="0.3">
      <c r="O986" s="5"/>
    </row>
    <row r="987" spans="15:15" x14ac:dyDescent="0.3">
      <c r="O987" s="5"/>
    </row>
    <row r="988" spans="15:15" x14ac:dyDescent="0.3">
      <c r="O988" s="5"/>
    </row>
  </sheetData>
  <mergeCells count="25">
    <mergeCell ref="A195:C195"/>
    <mergeCell ref="A196:C196"/>
    <mergeCell ref="A1:E1"/>
    <mergeCell ref="A7:A9"/>
    <mergeCell ref="B7:B9"/>
    <mergeCell ref="C7:C9"/>
    <mergeCell ref="D7:D9"/>
    <mergeCell ref="E7:J7"/>
    <mergeCell ref="E55:G56"/>
    <mergeCell ref="A102:D102"/>
    <mergeCell ref="A158:D158"/>
    <mergeCell ref="E169:G169"/>
    <mergeCell ref="K7:P7"/>
    <mergeCell ref="Q7:V7"/>
    <mergeCell ref="W7:Z7"/>
    <mergeCell ref="AA7:AA9"/>
    <mergeCell ref="E8:G8"/>
    <mergeCell ref="H8:J8"/>
    <mergeCell ref="K8:M8"/>
    <mergeCell ref="N8:P8"/>
    <mergeCell ref="Q8:S8"/>
    <mergeCell ref="T8:V8"/>
    <mergeCell ref="W8:W9"/>
    <mergeCell ref="X8:X9"/>
    <mergeCell ref="Y8:Z8"/>
  </mergeCells>
  <phoneticPr fontId="35" type="noConversion"/>
  <pageMargins left="0" right="0" top="0.35433070866141736" bottom="0.35433070866141736" header="0" footer="0"/>
  <pageSetup paperSize="9" scale="5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BM851"/>
  <sheetViews>
    <sheetView tabSelected="1" topLeftCell="A52" zoomScale="50" zoomScaleNormal="50" workbookViewId="0">
      <selection activeCell="I47" sqref="I47"/>
    </sheetView>
  </sheetViews>
  <sheetFormatPr defaultColWidth="12.58203125" defaultRowHeight="27.5" customHeight="1" x14ac:dyDescent="0.35"/>
  <cols>
    <col min="1" max="1" width="10.1640625" style="341" customWidth="1"/>
    <col min="2" max="2" width="64.75" style="294" customWidth="1"/>
    <col min="3" max="3" width="13.25" style="342" bestFit="1" customWidth="1"/>
    <col min="4" max="4" width="66.75" style="341" bestFit="1" customWidth="1"/>
    <col min="5" max="5" width="16" style="294" customWidth="1"/>
    <col min="6" max="6" width="19.08203125" style="294" customWidth="1"/>
    <col min="7" max="7" width="30.4140625" style="294" customWidth="1"/>
    <col min="8" max="8" width="16.6640625" style="294" customWidth="1"/>
    <col min="9" max="9" width="33.33203125" style="294" customWidth="1"/>
    <col min="10" max="10" width="12.58203125" style="294"/>
    <col min="11" max="11" width="12.75" style="294" bestFit="1" customWidth="1"/>
    <col min="12" max="16384" width="12.58203125" style="294"/>
  </cols>
  <sheetData>
    <row r="1" spans="1:65" ht="27.5" customHeight="1" x14ac:dyDescent="0.45">
      <c r="A1" s="290"/>
      <c r="B1" s="291"/>
      <c r="C1" s="292"/>
      <c r="D1" s="290"/>
      <c r="E1" s="293"/>
      <c r="F1" s="426" t="s">
        <v>214</v>
      </c>
      <c r="G1" s="426"/>
      <c r="H1" s="426"/>
      <c r="I1" s="426"/>
    </row>
    <row r="2" spans="1:65" ht="27.5" customHeight="1" x14ac:dyDescent="0.45">
      <c r="A2" s="290"/>
      <c r="B2" s="291"/>
      <c r="C2" s="292"/>
      <c r="D2" s="432" t="s">
        <v>213</v>
      </c>
      <c r="E2" s="432"/>
      <c r="F2" s="432"/>
      <c r="G2" s="432"/>
      <c r="H2" s="432"/>
      <c r="I2" s="432"/>
    </row>
    <row r="3" spans="1:65" ht="27.5" customHeight="1" x14ac:dyDescent="0.45">
      <c r="A3" s="290"/>
      <c r="B3" s="291"/>
      <c r="C3" s="292"/>
      <c r="D3" s="290"/>
      <c r="E3" s="293"/>
      <c r="F3" s="293"/>
      <c r="G3" s="295"/>
    </row>
    <row r="4" spans="1:65" ht="27.5" customHeight="1" x14ac:dyDescent="0.4">
      <c r="A4" s="433" t="s">
        <v>211</v>
      </c>
      <c r="B4" s="433"/>
      <c r="C4" s="433"/>
      <c r="D4" s="433"/>
      <c r="E4" s="433"/>
      <c r="F4" s="433"/>
      <c r="G4" s="433"/>
      <c r="H4" s="433"/>
      <c r="I4" s="433"/>
    </row>
    <row r="5" spans="1:65" ht="27.5" customHeight="1" x14ac:dyDescent="0.4">
      <c r="A5" s="433" t="s">
        <v>212</v>
      </c>
      <c r="B5" s="433"/>
      <c r="C5" s="433"/>
      <c r="D5" s="433"/>
      <c r="E5" s="433"/>
      <c r="F5" s="433"/>
      <c r="G5" s="433"/>
      <c r="H5" s="433"/>
      <c r="I5" s="433"/>
    </row>
    <row r="6" spans="1:65" ht="27.5" customHeight="1" x14ac:dyDescent="0.35">
      <c r="A6" s="434" t="s">
        <v>394</v>
      </c>
      <c r="B6" s="434"/>
      <c r="C6" s="434"/>
      <c r="D6" s="434"/>
      <c r="E6" s="434"/>
      <c r="F6" s="434"/>
      <c r="G6" s="434"/>
      <c r="H6" s="434"/>
      <c r="I6" s="434"/>
    </row>
    <row r="7" spans="1:65" ht="27.5" customHeight="1" x14ac:dyDescent="0.4">
      <c r="A7" s="435" t="s">
        <v>355</v>
      </c>
      <c r="B7" s="435"/>
      <c r="C7" s="435"/>
      <c r="D7" s="435"/>
      <c r="E7" s="435"/>
      <c r="F7" s="435"/>
      <c r="G7" s="435"/>
      <c r="H7" s="435"/>
      <c r="I7" s="435"/>
    </row>
    <row r="8" spans="1:65" ht="27.5" customHeight="1" x14ac:dyDescent="0.35">
      <c r="A8" s="296"/>
      <c r="B8" s="297"/>
      <c r="C8" s="298"/>
      <c r="D8" s="296"/>
      <c r="E8" s="298"/>
      <c r="F8" s="298"/>
      <c r="G8" s="295"/>
    </row>
    <row r="9" spans="1:65" ht="27.5" customHeight="1" x14ac:dyDescent="0.35">
      <c r="A9" s="427" t="s">
        <v>215</v>
      </c>
      <c r="B9" s="428"/>
      <c r="C9" s="429"/>
      <c r="D9" s="430"/>
      <c r="E9" s="430"/>
      <c r="F9" s="430"/>
      <c r="G9" s="430"/>
      <c r="H9" s="430"/>
      <c r="I9" s="431"/>
      <c r="K9" s="294" t="s">
        <v>411</v>
      </c>
    </row>
    <row r="10" spans="1:65" s="300" customFormat="1" ht="27.5" customHeight="1" x14ac:dyDescent="0.35">
      <c r="A10" s="446" t="s">
        <v>217</v>
      </c>
      <c r="B10" s="448" t="s">
        <v>2</v>
      </c>
      <c r="C10" s="449" t="s">
        <v>349</v>
      </c>
      <c r="D10" s="446" t="s">
        <v>218</v>
      </c>
      <c r="E10" s="444" t="s">
        <v>219</v>
      </c>
      <c r="F10" s="444" t="s">
        <v>220</v>
      </c>
      <c r="G10" s="444" t="s">
        <v>221</v>
      </c>
      <c r="H10" s="450" t="s">
        <v>222</v>
      </c>
      <c r="I10" s="444" t="s">
        <v>223</v>
      </c>
      <c r="J10" s="443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</row>
    <row r="11" spans="1:65" s="300" customFormat="1" ht="27.5" customHeight="1" x14ac:dyDescent="0.35">
      <c r="A11" s="446"/>
      <c r="B11" s="448"/>
      <c r="C11" s="449"/>
      <c r="D11" s="447"/>
      <c r="E11" s="444"/>
      <c r="F11" s="444"/>
      <c r="G11" s="444"/>
      <c r="H11" s="450"/>
      <c r="I11" s="444"/>
      <c r="J11" s="443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</row>
    <row r="12" spans="1:65" s="300" customFormat="1" ht="27.5" customHeight="1" x14ac:dyDescent="0.35">
      <c r="A12" s="446"/>
      <c r="B12" s="448"/>
      <c r="C12" s="449"/>
      <c r="D12" s="447"/>
      <c r="E12" s="444"/>
      <c r="F12" s="444"/>
      <c r="G12" s="444"/>
      <c r="H12" s="450"/>
      <c r="I12" s="444"/>
      <c r="J12" s="443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299"/>
      <c r="AR12" s="299"/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299"/>
      <c r="BF12" s="299"/>
      <c r="BG12" s="299"/>
      <c r="BH12" s="299"/>
      <c r="BI12" s="299"/>
      <c r="BJ12" s="299"/>
      <c r="BK12" s="299"/>
      <c r="BL12" s="299"/>
      <c r="BM12" s="299"/>
    </row>
    <row r="13" spans="1:65" s="300" customFormat="1" ht="41" customHeight="1" x14ac:dyDescent="0.35">
      <c r="A13" s="301" t="str">
        <f>ВИТРАТИ!B18</f>
        <v>1.2.1</v>
      </c>
      <c r="B13" s="356" t="str">
        <f>ВИТРАТИ!C18</f>
        <v>Захарко Андрій Олександрович, керівник проєкту</v>
      </c>
      <c r="C13" s="302"/>
      <c r="D13" s="364"/>
      <c r="E13" s="303"/>
      <c r="F13" s="304"/>
      <c r="G13" s="305"/>
      <c r="H13" s="303"/>
      <c r="J13" s="307"/>
      <c r="K13" s="300">
        <f>E13-H13</f>
        <v>0</v>
      </c>
    </row>
    <row r="14" spans="1:65" s="300" customFormat="1" ht="70" x14ac:dyDescent="0.35">
      <c r="A14" s="301" t="str">
        <f>ВИТРАТИ!B22</f>
        <v>1.3.1</v>
      </c>
      <c r="B14" s="356" t="str">
        <f>ВИТРАТИ!C22</f>
        <v xml:space="preserve">Єгорова Оксана Євгеніївна, координація аудіовізуальної частини проєкту </v>
      </c>
      <c r="C14" s="308">
        <f>ВИТРАТИ!G22</f>
        <v>40000</v>
      </c>
      <c r="D14" s="365" t="s">
        <v>418</v>
      </c>
      <c r="E14" s="303">
        <v>40000</v>
      </c>
      <c r="F14" s="304" t="s">
        <v>421</v>
      </c>
      <c r="G14" s="305" t="s">
        <v>420</v>
      </c>
      <c r="H14" s="303">
        <v>40000</v>
      </c>
      <c r="I14" s="306" t="s">
        <v>422</v>
      </c>
      <c r="J14" s="307"/>
      <c r="K14" s="300">
        <f t="shared" ref="K14:K41" si="0">E14-H14</f>
        <v>0</v>
      </c>
    </row>
    <row r="15" spans="1:65" s="300" customFormat="1" ht="36" x14ac:dyDescent="0.35">
      <c r="A15" s="301" t="str">
        <f>ВИТРАТИ!B23</f>
        <v>1.3.2</v>
      </c>
      <c r="B15" s="356" t="s">
        <v>395</v>
      </c>
      <c r="C15" s="308">
        <f>ВИТРАТИ!G23</f>
        <v>36000</v>
      </c>
      <c r="D15" s="358" t="s">
        <v>412</v>
      </c>
      <c r="E15" s="303">
        <v>36000</v>
      </c>
      <c r="F15" s="304" t="s">
        <v>423</v>
      </c>
      <c r="G15" s="305" t="s">
        <v>424</v>
      </c>
      <c r="H15" s="303">
        <v>36000</v>
      </c>
      <c r="I15" s="306" t="s">
        <v>457</v>
      </c>
      <c r="J15" s="307"/>
      <c r="K15" s="300">
        <f t="shared" si="0"/>
        <v>0</v>
      </c>
    </row>
    <row r="16" spans="1:65" s="300" customFormat="1" ht="70" x14ac:dyDescent="0.35">
      <c r="A16" s="301" t="str">
        <f>ВИТРАТИ!B24</f>
        <v>1.3.3</v>
      </c>
      <c r="B16" s="356" t="str">
        <f>ВИТРАТИ!C24</f>
        <v>Захарко Андрій Олександрович, керівник проєкту</v>
      </c>
      <c r="C16" s="308">
        <v>48000</v>
      </c>
      <c r="D16" s="357" t="s">
        <v>425</v>
      </c>
      <c r="E16" s="309">
        <v>48000</v>
      </c>
      <c r="F16" s="304" t="s">
        <v>419</v>
      </c>
      <c r="G16" s="305" t="s">
        <v>420</v>
      </c>
      <c r="H16" s="309">
        <v>48000</v>
      </c>
      <c r="I16" s="306" t="s">
        <v>410</v>
      </c>
      <c r="J16" s="307"/>
      <c r="K16" s="300">
        <f t="shared" si="0"/>
        <v>0</v>
      </c>
    </row>
    <row r="17" spans="1:11" s="300" customFormat="1" ht="27.5" customHeight="1" x14ac:dyDescent="0.35">
      <c r="A17" s="301" t="s">
        <v>32</v>
      </c>
      <c r="B17" s="356" t="str">
        <f>ВИТРАТИ!C26</f>
        <v>Соціальні внески з оплати праці (нарахування ЄСВ)</v>
      </c>
      <c r="C17" s="308">
        <f>E17</f>
        <v>19360</v>
      </c>
      <c r="D17" s="364"/>
      <c r="E17" s="309">
        <v>19360</v>
      </c>
      <c r="F17" s="304"/>
      <c r="G17" s="305"/>
      <c r="H17" s="309">
        <f>10560+8800</f>
        <v>19360</v>
      </c>
      <c r="I17" s="310" t="s">
        <v>456</v>
      </c>
      <c r="J17" s="307"/>
      <c r="K17" s="300">
        <f t="shared" si="0"/>
        <v>0</v>
      </c>
    </row>
    <row r="18" spans="1:11" s="300" customFormat="1" ht="35" x14ac:dyDescent="0.35">
      <c r="A18" s="301" t="str">
        <f>ВИТРАТИ!B31</f>
        <v>1.5.1</v>
      </c>
      <c r="B18" s="356" t="str">
        <f>ВИТРАТИ!C31</f>
        <v xml:space="preserve">ФОП Коробкова Ольга Олегівна, координація музичної частини проекту </v>
      </c>
      <c r="C18" s="308">
        <f>ВИТРАТИ!G31</f>
        <v>20000</v>
      </c>
      <c r="D18" s="364" t="s">
        <v>453</v>
      </c>
      <c r="E18" s="303">
        <v>20000</v>
      </c>
      <c r="F18" s="304" t="s">
        <v>446</v>
      </c>
      <c r="G18" s="305" t="s">
        <v>454</v>
      </c>
      <c r="H18" s="303">
        <v>20000</v>
      </c>
      <c r="I18" s="310" t="s">
        <v>447</v>
      </c>
      <c r="J18" s="307"/>
      <c r="K18" s="300">
        <f t="shared" si="0"/>
        <v>0</v>
      </c>
    </row>
    <row r="19" spans="1:11" s="300" customFormat="1" ht="36" x14ac:dyDescent="0.35">
      <c r="A19" s="301" t="str">
        <f>ВИТРАТИ!B32</f>
        <v>1.5.2</v>
      </c>
      <c r="B19" s="356" t="str">
        <f>ВИТРАТИ!C32</f>
        <v>ФОП Малькова Марина Михайлівна, бухгалтер проєкту</v>
      </c>
      <c r="C19" s="308">
        <f>ВИТРАТИ!G32</f>
        <v>32000</v>
      </c>
      <c r="D19" s="358" t="s">
        <v>426</v>
      </c>
      <c r="E19" s="303">
        <v>32000</v>
      </c>
      <c r="F19" s="304" t="s">
        <v>391</v>
      </c>
      <c r="G19" s="305" t="s">
        <v>420</v>
      </c>
      <c r="H19" s="309">
        <f>E19</f>
        <v>32000</v>
      </c>
      <c r="I19" s="313" t="s">
        <v>427</v>
      </c>
      <c r="J19" s="307"/>
      <c r="K19" s="300">
        <f t="shared" si="0"/>
        <v>0</v>
      </c>
    </row>
    <row r="20" spans="1:11" s="300" customFormat="1" ht="17.5" x14ac:dyDescent="0.35">
      <c r="A20" s="311" t="str">
        <f>ВИТРАТИ!B65</f>
        <v>4.2.2</v>
      </c>
      <c r="B20" s="359" t="str">
        <f>ВИТРАТИ!C65</f>
        <v xml:space="preserve">Оренда звуку JBL 2 квт
</v>
      </c>
      <c r="C20" s="312">
        <v>5250</v>
      </c>
      <c r="D20" s="451" t="s">
        <v>413</v>
      </c>
      <c r="E20" s="436">
        <v>49200</v>
      </c>
      <c r="F20" s="439" t="s">
        <v>428</v>
      </c>
      <c r="G20" s="439" t="s">
        <v>429</v>
      </c>
      <c r="H20" s="454">
        <v>4597</v>
      </c>
      <c r="I20" s="440" t="s">
        <v>430</v>
      </c>
      <c r="J20" s="307"/>
      <c r="K20" s="300">
        <f t="shared" si="0"/>
        <v>44603</v>
      </c>
    </row>
    <row r="21" spans="1:11" s="300" customFormat="1" ht="27.5" customHeight="1" x14ac:dyDescent="0.35">
      <c r="A21" s="311" t="str">
        <f>ВИТРАТИ!B66</f>
        <v>4.2.3</v>
      </c>
      <c r="B21" s="359" t="str">
        <f>ВИТРАТИ!C66</f>
        <v xml:space="preserve">Оренда підсилювачів звуку UKC 2 шт. 
</v>
      </c>
      <c r="C21" s="312">
        <v>3750</v>
      </c>
      <c r="D21" s="452"/>
      <c r="E21" s="437"/>
      <c r="F21" s="437"/>
      <c r="G21" s="437"/>
      <c r="H21" s="455"/>
      <c r="I21" s="441"/>
      <c r="J21" s="307"/>
      <c r="K21" s="300">
        <f t="shared" si="0"/>
        <v>0</v>
      </c>
    </row>
    <row r="22" spans="1:11" s="300" customFormat="1" ht="27.5" customHeight="1" x14ac:dyDescent="0.35">
      <c r="A22" s="311" t="str">
        <f>ВИТРАТИ!B67</f>
        <v>4.2.4</v>
      </c>
      <c r="B22" s="359" t="str">
        <f>ВИТРАТИ!C67</f>
        <v xml:space="preserve">Оренда пульта мікшерного Allen &amp; Heath SQ-7 
</v>
      </c>
      <c r="C22" s="312">
        <v>5250</v>
      </c>
      <c r="D22" s="452"/>
      <c r="E22" s="437"/>
      <c r="F22" s="437"/>
      <c r="G22" s="437"/>
      <c r="H22" s="455"/>
      <c r="I22" s="441"/>
      <c r="J22" s="307"/>
      <c r="K22" s="300">
        <f t="shared" si="0"/>
        <v>0</v>
      </c>
    </row>
    <row r="23" spans="1:11" s="300" customFormat="1" ht="27.5" customHeight="1" x14ac:dyDescent="0.35">
      <c r="A23" s="311" t="str">
        <f>ВИТРАТИ!B68</f>
        <v>4.2.5</v>
      </c>
      <c r="B23" s="359" t="str">
        <f>ВИТРАТИ!C68</f>
        <v xml:space="preserve">Оренда гітарних комбо Marshall (лампова голова TSL-100) (200W) – 1 шт. 
</v>
      </c>
      <c r="C23" s="312">
        <v>720</v>
      </c>
      <c r="D23" s="452"/>
      <c r="E23" s="437"/>
      <c r="F23" s="437"/>
      <c r="G23" s="437"/>
      <c r="H23" s="455"/>
      <c r="I23" s="441"/>
      <c r="J23" s="307"/>
      <c r="K23" s="300">
        <f t="shared" si="0"/>
        <v>0</v>
      </c>
    </row>
    <row r="24" spans="1:11" s="300" customFormat="1" ht="27.5" customHeight="1" x14ac:dyDescent="0.35">
      <c r="A24" s="311" t="str">
        <f>ВИТРАТИ!B69</f>
        <v>4.2.6</v>
      </c>
      <c r="B24" s="359" t="str">
        <f>ВИТРАТИ!C69</f>
        <v xml:space="preserve">Оренда басових комбо Ampeg SVT6 PRO + Ampeg SVT 810 E (800W) – 1 шт. 
</v>
      </c>
      <c r="C24" s="312">
        <v>780</v>
      </c>
      <c r="D24" s="452"/>
      <c r="E24" s="437"/>
      <c r="F24" s="437"/>
      <c r="G24" s="437"/>
      <c r="H24" s="455"/>
      <c r="I24" s="441"/>
      <c r="J24" s="307"/>
      <c r="K24" s="300">
        <f t="shared" si="0"/>
        <v>0</v>
      </c>
    </row>
    <row r="25" spans="1:11" s="300" customFormat="1" ht="27.5" customHeight="1" x14ac:dyDescent="0.35">
      <c r="A25" s="311" t="str">
        <f>ВИТРАТИ!B70</f>
        <v>4.2.7</v>
      </c>
      <c r="B25" s="359" t="str">
        <f>ВИТРАТИ!C70</f>
        <v xml:space="preserve">Оренда HALO LED Par64 18Q4 (RGBW, 108W) 10 шт 
</v>
      </c>
      <c r="C25" s="312">
        <v>6750</v>
      </c>
      <c r="D25" s="452"/>
      <c r="E25" s="437"/>
      <c r="F25" s="437"/>
      <c r="G25" s="437"/>
      <c r="H25" s="455"/>
      <c r="I25" s="441"/>
      <c r="J25" s="307"/>
      <c r="K25" s="300">
        <f t="shared" si="0"/>
        <v>0</v>
      </c>
    </row>
    <row r="26" spans="1:11" s="300" customFormat="1" ht="27.5" customHeight="1" x14ac:dyDescent="0.35">
      <c r="A26" s="316" t="str">
        <f>ВИТРАТИ!B69</f>
        <v>4.2.6</v>
      </c>
      <c r="B26" s="359" t="str">
        <f>ВИТРАТИ!C71</f>
        <v xml:space="preserve">Оренда генератору дизельного SCHEPPACH 6 квт 
</v>
      </c>
      <c r="C26" s="312">
        <v>8250</v>
      </c>
      <c r="D26" s="452"/>
      <c r="E26" s="437"/>
      <c r="F26" s="437"/>
      <c r="G26" s="437"/>
      <c r="H26" s="455"/>
      <c r="I26" s="441"/>
      <c r="J26" s="307"/>
      <c r="K26" s="300">
        <f t="shared" si="0"/>
        <v>0</v>
      </c>
    </row>
    <row r="27" spans="1:11" s="300" customFormat="1" ht="27.5" customHeight="1" x14ac:dyDescent="0.35">
      <c r="A27" s="316" t="str">
        <f>ВИТРАТИ!B70</f>
        <v>4.2.7</v>
      </c>
      <c r="B27" s="359" t="str">
        <f>ВИТРАТИ!C72</f>
        <v xml:space="preserve">Оренда smoke Factory Tour Hazer II генератор туману (1600W) 
</v>
      </c>
      <c r="C27" s="312">
        <v>3300</v>
      </c>
      <c r="D27" s="452"/>
      <c r="E27" s="437"/>
      <c r="F27" s="437"/>
      <c r="G27" s="437"/>
      <c r="H27" s="455"/>
      <c r="I27" s="441"/>
      <c r="J27" s="307"/>
      <c r="K27" s="300">
        <f t="shared" si="0"/>
        <v>0</v>
      </c>
    </row>
    <row r="28" spans="1:11" s="300" customFormat="1" ht="27.5" customHeight="1" x14ac:dyDescent="0.35">
      <c r="A28" s="316" t="str">
        <f>ВИТРАТИ!B73</f>
        <v>4.2.10</v>
      </c>
      <c r="B28" s="359" t="str">
        <f>ВИТРАТИ!C73</f>
        <v xml:space="preserve">Оренда прожекторів-спалахів Blinders 2 шт. 
</v>
      </c>
      <c r="C28" s="312">
        <v>3600</v>
      </c>
      <c r="D28" s="452"/>
      <c r="E28" s="437"/>
      <c r="F28" s="437"/>
      <c r="G28" s="437"/>
      <c r="H28" s="455"/>
      <c r="I28" s="441"/>
      <c r="J28" s="307"/>
      <c r="K28" s="300">
        <f t="shared" si="0"/>
        <v>0</v>
      </c>
    </row>
    <row r="29" spans="1:11" s="300" customFormat="1" ht="27.5" customHeight="1" x14ac:dyDescent="0.35">
      <c r="A29" s="316" t="str">
        <f>ВИТРАТИ!B74</f>
        <v>4.2.11</v>
      </c>
      <c r="B29" s="359" t="str">
        <f>ВИТРАТИ!C74</f>
        <v xml:space="preserve">Оренда (Strobe) Technolight 1 шт 
</v>
      </c>
      <c r="C29" s="312">
        <v>3300</v>
      </c>
      <c r="D29" s="452"/>
      <c r="E29" s="437"/>
      <c r="F29" s="437"/>
      <c r="G29" s="437"/>
      <c r="H29" s="455"/>
      <c r="I29" s="441"/>
      <c r="J29" s="307"/>
      <c r="K29" s="300">
        <f t="shared" si="0"/>
        <v>0</v>
      </c>
    </row>
    <row r="30" spans="1:11" s="300" customFormat="1" ht="27.5" customHeight="1" x14ac:dyDescent="0.35">
      <c r="A30" s="316" t="str">
        <f>ВИТРАТИ!B75</f>
        <v>4.2.12</v>
      </c>
      <c r="B30" s="359" t="str">
        <f>ВИТРАТИ!C75</f>
        <v xml:space="preserve">Оренда Godox SK200II-E 
</v>
      </c>
      <c r="C30" s="312">
        <v>8250</v>
      </c>
      <c r="D30" s="453"/>
      <c r="E30" s="438"/>
      <c r="F30" s="438"/>
      <c r="G30" s="438"/>
      <c r="H30" s="456"/>
      <c r="I30" s="442"/>
      <c r="J30" s="307"/>
      <c r="K30" s="300">
        <f t="shared" si="0"/>
        <v>0</v>
      </c>
    </row>
    <row r="31" spans="1:11" s="300" customFormat="1" ht="37.5" customHeight="1" x14ac:dyDescent="0.35">
      <c r="A31" s="316" t="str">
        <f>ВИТРАТИ!B79</f>
        <v>4.3.3</v>
      </c>
      <c r="B31" s="360" t="str">
        <f>ВИТРАТИ!C79</f>
        <v>Автоперевезення</v>
      </c>
      <c r="C31" s="317">
        <f>ВИТРАТИ!G79</f>
        <v>44200</v>
      </c>
      <c r="D31" s="320" t="s">
        <v>448</v>
      </c>
      <c r="E31" s="318">
        <v>44200</v>
      </c>
      <c r="F31" s="304" t="s">
        <v>393</v>
      </c>
      <c r="G31" s="305" t="s">
        <v>420</v>
      </c>
      <c r="H31" s="314">
        <v>44200</v>
      </c>
      <c r="I31" s="306" t="s">
        <v>431</v>
      </c>
      <c r="J31" s="307"/>
      <c r="K31" s="300">
        <f t="shared" si="0"/>
        <v>0</v>
      </c>
    </row>
    <row r="32" spans="1:11" s="300" customFormat="1" ht="108.5" customHeight="1" x14ac:dyDescent="0.35">
      <c r="A32" s="316" t="str">
        <f>ВИТРАТИ!B91</f>
        <v>5.1.1</v>
      </c>
      <c r="B32" s="360" t="str">
        <f>ВИТРАТИ!C91</f>
        <v>Харчування учасників проєкту 42 митців по 3 дні</v>
      </c>
      <c r="C32" s="317">
        <f>ВИТРАТИ!G91</f>
        <v>37800</v>
      </c>
      <c r="D32" s="366" t="s">
        <v>399</v>
      </c>
      <c r="E32" s="318">
        <v>37800</v>
      </c>
      <c r="F32" s="304" t="s">
        <v>452</v>
      </c>
      <c r="G32" s="305" t="s">
        <v>429</v>
      </c>
      <c r="H32" s="314"/>
      <c r="I32" s="314"/>
      <c r="J32" s="307"/>
      <c r="K32" s="300">
        <f t="shared" si="0"/>
        <v>37800</v>
      </c>
    </row>
    <row r="33" spans="1:11" s="300" customFormat="1" ht="35" x14ac:dyDescent="0.35">
      <c r="A33" s="316" t="str">
        <f>ВИТРАТИ!B99</f>
        <v>5.3.1</v>
      </c>
      <c r="B33" s="361" t="str">
        <f>ВИТРАТИ!C99</f>
        <v xml:space="preserve">Проживання учасників проєкту </v>
      </c>
      <c r="C33" s="317">
        <f>E33</f>
        <v>800</v>
      </c>
      <c r="D33" s="367" t="s">
        <v>389</v>
      </c>
      <c r="E33" s="313">
        <v>800</v>
      </c>
      <c r="F33" s="313" t="s">
        <v>390</v>
      </c>
      <c r="G33" s="305" t="s">
        <v>433</v>
      </c>
      <c r="H33" s="315">
        <v>800</v>
      </c>
      <c r="I33" s="306" t="s">
        <v>432</v>
      </c>
      <c r="J33" s="307"/>
      <c r="K33" s="300">
        <f t="shared" si="0"/>
        <v>0</v>
      </c>
    </row>
    <row r="34" spans="1:11" s="300" customFormat="1" ht="35" x14ac:dyDescent="0.35">
      <c r="A34" s="316" t="str">
        <f>ВИТРАТИ!B105</f>
        <v>6.1.1</v>
      </c>
      <c r="B34" s="361" t="str">
        <f>ВИТРАТИ!C105</f>
        <v xml:space="preserve">Паливо для генератора </v>
      </c>
      <c r="C34" s="317">
        <f t="shared" ref="C34:C41" si="1">E34</f>
        <v>8480</v>
      </c>
      <c r="D34" s="320" t="s">
        <v>400</v>
      </c>
      <c r="E34" s="304">
        <v>8480</v>
      </c>
      <c r="F34" s="313" t="s">
        <v>435</v>
      </c>
      <c r="G34" s="305"/>
      <c r="H34" s="314">
        <v>8480</v>
      </c>
      <c r="I34" s="306" t="s">
        <v>438</v>
      </c>
      <c r="J34" s="307"/>
      <c r="K34" s="300">
        <f t="shared" si="0"/>
        <v>0</v>
      </c>
    </row>
    <row r="35" spans="1:11" s="300" customFormat="1" ht="36" x14ac:dyDescent="0.35">
      <c r="A35" s="319">
        <f>ВИТРАТИ!B141</f>
        <v>43839</v>
      </c>
      <c r="B35" s="362" t="str">
        <f>ВИТРАТИ!C141</f>
        <v>Послуга з фотозйомки проєкту</v>
      </c>
      <c r="C35" s="317">
        <f t="shared" si="1"/>
        <v>25000</v>
      </c>
      <c r="D35" s="358" t="s">
        <v>414</v>
      </c>
      <c r="E35" s="304">
        <v>25000</v>
      </c>
      <c r="F35" s="313" t="s">
        <v>436</v>
      </c>
      <c r="G35" s="305" t="s">
        <v>437</v>
      </c>
      <c r="H35" s="303"/>
      <c r="I35" s="314"/>
      <c r="J35" s="307"/>
      <c r="K35" s="300">
        <f t="shared" si="0"/>
        <v>25000</v>
      </c>
    </row>
    <row r="36" spans="1:11" s="300" customFormat="1" ht="35" x14ac:dyDescent="0.35">
      <c r="A36" s="319">
        <f>ВИТРАТИ!B144</f>
        <v>43930</v>
      </c>
      <c r="B36" s="362" t="str">
        <f>ВИТРАТИ!C144</f>
        <v>Послуга з SMM проєкту</v>
      </c>
      <c r="C36" s="317">
        <f t="shared" si="1"/>
        <v>48000</v>
      </c>
      <c r="D36" s="320" t="s">
        <v>415</v>
      </c>
      <c r="E36" s="304">
        <v>48000</v>
      </c>
      <c r="F36" s="313" t="s">
        <v>439</v>
      </c>
      <c r="G36" s="305" t="s">
        <v>420</v>
      </c>
      <c r="H36" s="314"/>
      <c r="I36" s="314"/>
      <c r="J36" s="307"/>
      <c r="K36" s="300">
        <f t="shared" si="0"/>
        <v>48000</v>
      </c>
    </row>
    <row r="37" spans="1:11" s="300" customFormat="1" ht="17.5" x14ac:dyDescent="0.35">
      <c r="A37" s="321" t="str">
        <f>ВИТРАТИ!B186</f>
        <v>13.4.2</v>
      </c>
      <c r="B37" s="321" t="str">
        <f>ВИТРАТИ!C186</f>
        <v>Банківська комісія за переказ (відповідно до тарифів обслуговуючого банку)</v>
      </c>
      <c r="C37" s="317">
        <f>E37</f>
        <v>0</v>
      </c>
      <c r="D37" s="320"/>
      <c r="E37" s="304"/>
      <c r="F37" s="304"/>
      <c r="G37" s="305"/>
      <c r="H37" s="314"/>
      <c r="I37" s="314"/>
      <c r="J37" s="307"/>
      <c r="K37" s="300">
        <f t="shared" si="0"/>
        <v>0</v>
      </c>
    </row>
    <row r="38" spans="1:11" s="300" customFormat="1" ht="52.5" x14ac:dyDescent="0.35">
      <c r="A38" s="321" t="str">
        <f>ВИТРАТИ!B187</f>
        <v>13.4.3</v>
      </c>
      <c r="B38" s="321" t="str">
        <f>ВИТРАТИ!C187</f>
        <v>Розрахунково-касове обслуговування (відповідно до тарифів обслуговуючого банку)</v>
      </c>
      <c r="C38" s="317">
        <f t="shared" si="1"/>
        <v>475</v>
      </c>
      <c r="D38" s="320"/>
      <c r="E38" s="304">
        <v>475</v>
      </c>
      <c r="F38" s="304" t="s">
        <v>440</v>
      </c>
      <c r="G38" s="305"/>
      <c r="H38" s="304">
        <v>475</v>
      </c>
      <c r="I38" s="306" t="s">
        <v>408</v>
      </c>
      <c r="J38" s="307"/>
      <c r="K38" s="300">
        <f t="shared" si="0"/>
        <v>0</v>
      </c>
    </row>
    <row r="39" spans="1:11" s="300" customFormat="1" ht="52.5" x14ac:dyDescent="0.35">
      <c r="A39" s="321" t="str">
        <f>ВИТРАТИ!B189</f>
        <v>13.4.5</v>
      </c>
      <c r="B39" s="363" t="str">
        <f>ВИТРАТИ!C189</f>
        <v xml:space="preserve">Послуга зі створення 5 відеокліпів ФОП Кохан Олександр Володимирович </v>
      </c>
      <c r="C39" s="317">
        <f>E39</f>
        <v>350000</v>
      </c>
      <c r="D39" s="366" t="s">
        <v>416</v>
      </c>
      <c r="E39" s="304">
        <v>350000</v>
      </c>
      <c r="F39" s="304" t="s">
        <v>392</v>
      </c>
      <c r="G39" s="305" t="s">
        <v>420</v>
      </c>
      <c r="H39" s="304">
        <f>140000+210000</f>
        <v>350000</v>
      </c>
      <c r="I39" s="306" t="s">
        <v>441</v>
      </c>
      <c r="J39" s="307"/>
      <c r="K39" s="300">
        <f t="shared" si="0"/>
        <v>0</v>
      </c>
    </row>
    <row r="40" spans="1:11" s="300" customFormat="1" ht="35" x14ac:dyDescent="0.35">
      <c r="A40" s="321" t="str">
        <f>ВИТРАТИ!B190</f>
        <v>13.4.6</v>
      </c>
      <c r="B40" s="363" t="str">
        <f>ВИТРАТИ!C190</f>
        <v>Послуга з запису, зведення та мастерінгу 5 композицій на студії ФОП Новікова Олена Олександрівна ("HardWave Studio")</v>
      </c>
      <c r="C40" s="317">
        <f t="shared" si="1"/>
        <v>49000</v>
      </c>
      <c r="D40" s="366" t="s">
        <v>417</v>
      </c>
      <c r="E40" s="304">
        <v>49000</v>
      </c>
      <c r="F40" s="304" t="s">
        <v>398</v>
      </c>
      <c r="G40" s="305"/>
      <c r="H40" s="304">
        <v>40000</v>
      </c>
      <c r="I40" s="306" t="s">
        <v>444</v>
      </c>
      <c r="J40" s="307"/>
      <c r="K40" s="300">
        <f t="shared" si="0"/>
        <v>9000</v>
      </c>
    </row>
    <row r="41" spans="1:11" s="300" customFormat="1" ht="35" x14ac:dyDescent="0.35">
      <c r="A41" s="321" t="str">
        <f>ВИТРАТИ!B191</f>
        <v>13.4.7</v>
      </c>
      <c r="B41" s="363" t="str">
        <f>ВИТРАТИ!C191</f>
        <v>Дизайн проєкту</v>
      </c>
      <c r="C41" s="317">
        <f t="shared" si="1"/>
        <v>15000</v>
      </c>
      <c r="D41" s="320" t="s">
        <v>445</v>
      </c>
      <c r="E41" s="304">
        <v>15000</v>
      </c>
      <c r="F41" s="304" t="s">
        <v>442</v>
      </c>
      <c r="G41" s="305" t="s">
        <v>420</v>
      </c>
      <c r="H41" s="304">
        <v>15000</v>
      </c>
      <c r="I41" s="306" t="s">
        <v>443</v>
      </c>
      <c r="J41" s="307"/>
      <c r="K41" s="300">
        <f t="shared" si="0"/>
        <v>0</v>
      </c>
    </row>
    <row r="42" spans="1:11" s="300" customFormat="1" ht="27.5" customHeight="1" x14ac:dyDescent="0.35">
      <c r="A42" s="445" t="s">
        <v>225</v>
      </c>
      <c r="B42" s="445"/>
      <c r="C42" s="322">
        <f>SUM(C13:C41)</f>
        <v>823315</v>
      </c>
      <c r="D42" s="322">
        <f t="shared" ref="D42:G42" si="2">SUM(D13:D41)</f>
        <v>0</v>
      </c>
      <c r="E42" s="322">
        <f>SUM(E13:E41)</f>
        <v>823315</v>
      </c>
      <c r="F42" s="322">
        <f t="shared" si="2"/>
        <v>0</v>
      </c>
      <c r="G42" s="322">
        <f t="shared" si="2"/>
        <v>0</v>
      </c>
      <c r="H42" s="322">
        <f>SUM(H13:H41)</f>
        <v>658912</v>
      </c>
      <c r="I42" s="323"/>
      <c r="K42" s="300">
        <f>SUM(K13:K41)</f>
        <v>164403</v>
      </c>
    </row>
    <row r="43" spans="1:11" ht="27.5" customHeight="1" thickBot="1" x14ac:dyDescent="0.45">
      <c r="A43" s="324"/>
      <c r="B43" s="325"/>
      <c r="C43" s="374"/>
      <c r="D43" s="327"/>
      <c r="E43" s="372"/>
      <c r="F43" s="372"/>
      <c r="G43" s="295"/>
      <c r="H43" s="375"/>
      <c r="I43" s="376"/>
      <c r="K43" s="294">
        <f>G43-I43</f>
        <v>0</v>
      </c>
    </row>
    <row r="44" spans="1:11" ht="27.5" customHeight="1" thickBot="1" x14ac:dyDescent="0.4">
      <c r="A44" s="423" t="s">
        <v>401</v>
      </c>
      <c r="B44" s="424"/>
      <c r="C44" s="425"/>
      <c r="D44" s="423" t="s">
        <v>216</v>
      </c>
      <c r="E44" s="424"/>
      <c r="F44" s="424"/>
      <c r="G44" s="424"/>
      <c r="H44" s="424"/>
      <c r="I44" s="425"/>
    </row>
    <row r="45" spans="1:11" ht="93" thickBot="1" x14ac:dyDescent="0.4">
      <c r="A45" s="328" t="s">
        <v>217</v>
      </c>
      <c r="B45" s="329" t="s">
        <v>2</v>
      </c>
      <c r="C45" s="330" t="s">
        <v>219</v>
      </c>
      <c r="D45" s="329" t="s">
        <v>402</v>
      </c>
      <c r="E45" s="330" t="s">
        <v>219</v>
      </c>
      <c r="F45" s="329" t="s">
        <v>403</v>
      </c>
      <c r="G45" s="329" t="s">
        <v>221</v>
      </c>
      <c r="H45" s="329" t="s">
        <v>222</v>
      </c>
      <c r="I45" s="329" t="s">
        <v>223</v>
      </c>
    </row>
    <row r="46" spans="1:11" ht="37.5" thickBot="1" x14ac:dyDescent="0.5">
      <c r="A46" s="331" t="str">
        <f>ВИТРАТИ!B169</f>
        <v>13.1.3</v>
      </c>
      <c r="B46" s="331" t="str">
        <f>ВИТРАТИ!C169</f>
        <v>Аудиторські послуги</v>
      </c>
      <c r="C46" s="332">
        <f>ВИТРАТИ!L169</f>
        <v>25000</v>
      </c>
      <c r="D46" s="333" t="s">
        <v>404</v>
      </c>
      <c r="E46" s="333">
        <v>250000</v>
      </c>
      <c r="F46" s="333" t="s">
        <v>406</v>
      </c>
      <c r="G46" s="333" t="s">
        <v>407</v>
      </c>
      <c r="H46" s="333">
        <v>25000</v>
      </c>
      <c r="I46" s="333" t="s">
        <v>458</v>
      </c>
    </row>
    <row r="47" spans="1:11" ht="42.5" customHeight="1" thickBot="1" x14ac:dyDescent="0.5">
      <c r="A47" s="334" t="s">
        <v>405</v>
      </c>
      <c r="B47" s="335"/>
      <c r="C47" s="333">
        <f>C46</f>
        <v>25000</v>
      </c>
      <c r="D47" s="333"/>
      <c r="E47" s="333">
        <f>E46</f>
        <v>250000</v>
      </c>
      <c r="F47" s="333"/>
      <c r="G47" s="333"/>
      <c r="H47" s="333">
        <f>H46</f>
        <v>25000</v>
      </c>
      <c r="I47" s="333"/>
    </row>
    <row r="48" spans="1:11" ht="27.5" customHeight="1" x14ac:dyDescent="0.4">
      <c r="A48" s="324"/>
      <c r="B48" s="325"/>
      <c r="C48" s="326"/>
      <c r="D48" s="327"/>
      <c r="E48" s="325"/>
      <c r="F48" s="325"/>
      <c r="G48" s="295"/>
    </row>
    <row r="49" spans="1:9" ht="27.5" customHeight="1" x14ac:dyDescent="0.4">
      <c r="A49" s="324"/>
      <c r="B49" s="325"/>
      <c r="C49" s="326"/>
      <c r="D49" s="336"/>
      <c r="E49" s="325"/>
      <c r="F49" s="325"/>
      <c r="G49" s="295"/>
    </row>
    <row r="50" spans="1:9" ht="27.5" customHeight="1" x14ac:dyDescent="0.4">
      <c r="A50" s="324"/>
      <c r="B50" s="325"/>
      <c r="C50" s="326"/>
      <c r="D50" s="336"/>
      <c r="E50" s="325"/>
      <c r="F50" s="325"/>
      <c r="G50" s="295"/>
    </row>
    <row r="51" spans="1:9" ht="27.5" customHeight="1" x14ac:dyDescent="0.4">
      <c r="A51" s="324"/>
      <c r="B51" s="325"/>
      <c r="C51" s="326"/>
      <c r="D51" s="336"/>
      <c r="E51" s="325"/>
      <c r="F51" s="325"/>
      <c r="G51" s="295"/>
    </row>
    <row r="52" spans="1:9" ht="27.5" customHeight="1" x14ac:dyDescent="0.4">
      <c r="A52" s="324"/>
      <c r="B52" s="325"/>
      <c r="C52" s="326"/>
      <c r="D52" s="336"/>
      <c r="E52" s="325"/>
      <c r="F52" s="325"/>
      <c r="G52" s="295"/>
    </row>
    <row r="53" spans="1:9" ht="27.5" customHeight="1" x14ac:dyDescent="0.4">
      <c r="A53" s="324"/>
      <c r="B53" s="325"/>
      <c r="C53" s="326"/>
      <c r="D53" s="336"/>
      <c r="E53" s="325"/>
      <c r="F53" s="325"/>
      <c r="G53" s="337"/>
      <c r="I53" s="300"/>
    </row>
    <row r="54" spans="1:9" ht="27.5" customHeight="1" x14ac:dyDescent="0.4">
      <c r="A54" s="324"/>
      <c r="B54" s="325"/>
      <c r="C54" s="326"/>
      <c r="D54" s="336"/>
      <c r="E54" s="325"/>
      <c r="F54" s="325"/>
      <c r="G54" s="337"/>
    </row>
    <row r="55" spans="1:9" ht="27.5" customHeight="1" x14ac:dyDescent="0.4">
      <c r="A55" s="324"/>
      <c r="B55" s="325"/>
      <c r="C55" s="326"/>
      <c r="D55" s="336"/>
      <c r="E55" s="325"/>
      <c r="F55" s="325"/>
      <c r="G55" s="337"/>
    </row>
    <row r="56" spans="1:9" ht="27.5" customHeight="1" x14ac:dyDescent="0.4">
      <c r="A56" s="324"/>
      <c r="B56" s="325"/>
      <c r="C56" s="326"/>
      <c r="D56" s="336"/>
      <c r="E56" s="325"/>
      <c r="F56" s="325"/>
      <c r="G56" s="295"/>
    </row>
    <row r="57" spans="1:9" ht="27.5" customHeight="1" x14ac:dyDescent="0.4">
      <c r="A57" s="324"/>
      <c r="B57" s="325"/>
      <c r="C57" s="326"/>
      <c r="D57" s="336"/>
      <c r="E57" s="325"/>
      <c r="F57" s="325"/>
      <c r="G57" s="295"/>
    </row>
    <row r="58" spans="1:9" ht="27.5" customHeight="1" x14ac:dyDescent="0.4">
      <c r="A58" s="324"/>
      <c r="B58" s="325"/>
      <c r="C58" s="326"/>
      <c r="D58" s="336"/>
      <c r="E58" s="325"/>
      <c r="F58" s="325"/>
      <c r="G58" s="337"/>
      <c r="H58" s="338"/>
    </row>
    <row r="59" spans="1:9" ht="27.5" customHeight="1" x14ac:dyDescent="0.4">
      <c r="A59" s="324"/>
      <c r="B59" s="325"/>
      <c r="C59" s="326"/>
      <c r="D59" s="336"/>
      <c r="E59" s="325"/>
      <c r="F59" s="325"/>
      <c r="G59" s="295"/>
      <c r="H59" s="339"/>
    </row>
    <row r="60" spans="1:9" ht="27.5" customHeight="1" x14ac:dyDescent="0.4">
      <c r="A60" s="324"/>
      <c r="B60" s="325"/>
      <c r="C60" s="326"/>
      <c r="D60" s="336"/>
      <c r="E60" s="325"/>
      <c r="F60" s="325"/>
      <c r="G60" s="295"/>
      <c r="H60" s="339"/>
    </row>
    <row r="61" spans="1:9" ht="27.5" customHeight="1" x14ac:dyDescent="0.4">
      <c r="A61" s="324"/>
      <c r="B61" s="325"/>
      <c r="C61" s="326"/>
      <c r="D61" s="336"/>
      <c r="E61" s="325"/>
      <c r="F61" s="325"/>
      <c r="G61" s="295"/>
    </row>
    <row r="62" spans="1:9" ht="27.5" customHeight="1" x14ac:dyDescent="0.4">
      <c r="A62" s="324"/>
      <c r="B62" s="325"/>
      <c r="C62" s="326"/>
      <c r="D62" s="336"/>
      <c r="E62" s="325"/>
      <c r="F62" s="325"/>
      <c r="G62" s="295"/>
    </row>
    <row r="63" spans="1:9" ht="27.5" customHeight="1" x14ac:dyDescent="0.4">
      <c r="A63" s="324"/>
      <c r="B63" s="325"/>
      <c r="C63" s="326"/>
      <c r="D63" s="336"/>
      <c r="E63" s="325"/>
      <c r="F63" s="325"/>
      <c r="G63" s="295"/>
    </row>
    <row r="64" spans="1:9" ht="27.5" customHeight="1" x14ac:dyDescent="0.4">
      <c r="A64" s="324"/>
      <c r="B64" s="325"/>
      <c r="C64" s="326"/>
      <c r="D64" s="336"/>
      <c r="E64" s="325"/>
      <c r="F64" s="325"/>
      <c r="G64" s="295"/>
    </row>
    <row r="65" spans="1:7" ht="27.5" customHeight="1" x14ac:dyDescent="0.4">
      <c r="A65" s="324"/>
      <c r="B65" s="325"/>
      <c r="C65" s="326"/>
      <c r="D65" s="336"/>
      <c r="E65" s="325"/>
      <c r="F65" s="325"/>
      <c r="G65" s="295"/>
    </row>
    <row r="66" spans="1:7" ht="27.5" customHeight="1" x14ac:dyDescent="0.4">
      <c r="A66" s="324"/>
      <c r="B66" s="325"/>
      <c r="C66" s="326"/>
      <c r="D66" s="336"/>
      <c r="E66" s="325"/>
      <c r="F66" s="325"/>
      <c r="G66" s="295"/>
    </row>
    <row r="67" spans="1:7" ht="27.5" customHeight="1" x14ac:dyDescent="0.4">
      <c r="A67" s="324"/>
      <c r="B67" s="325"/>
      <c r="C67" s="326"/>
      <c r="D67" s="336"/>
      <c r="E67" s="325"/>
      <c r="F67" s="325"/>
      <c r="G67" s="295"/>
    </row>
    <row r="68" spans="1:7" ht="27.5" customHeight="1" x14ac:dyDescent="0.4">
      <c r="A68" s="324"/>
      <c r="B68" s="325"/>
      <c r="C68" s="326"/>
      <c r="D68" s="336"/>
      <c r="E68" s="325"/>
      <c r="F68" s="325"/>
      <c r="G68" s="295"/>
    </row>
    <row r="69" spans="1:7" ht="27.5" customHeight="1" x14ac:dyDescent="0.4">
      <c r="A69" s="324"/>
      <c r="B69" s="325"/>
      <c r="C69" s="326"/>
      <c r="D69" s="336"/>
      <c r="E69" s="325"/>
      <c r="F69" s="325"/>
      <c r="G69" s="295"/>
    </row>
    <row r="70" spans="1:7" ht="27.5" customHeight="1" x14ac:dyDescent="0.4">
      <c r="A70" s="324"/>
      <c r="B70" s="325"/>
      <c r="C70" s="326"/>
      <c r="D70" s="336"/>
      <c r="E70" s="325"/>
      <c r="F70" s="325"/>
      <c r="G70" s="295"/>
    </row>
    <row r="71" spans="1:7" ht="27.5" customHeight="1" x14ac:dyDescent="0.4">
      <c r="A71" s="324"/>
      <c r="B71" s="325"/>
      <c r="C71" s="326"/>
      <c r="D71" s="336"/>
      <c r="E71" s="325"/>
      <c r="F71" s="325"/>
      <c r="G71" s="295"/>
    </row>
    <row r="72" spans="1:7" ht="27.5" customHeight="1" x14ac:dyDescent="0.4">
      <c r="A72" s="324"/>
      <c r="B72" s="325"/>
      <c r="C72" s="326"/>
      <c r="D72" s="336"/>
      <c r="E72" s="325"/>
      <c r="F72" s="325"/>
      <c r="G72" s="295"/>
    </row>
    <row r="73" spans="1:7" ht="27.5" customHeight="1" x14ac:dyDescent="0.4">
      <c r="A73" s="324"/>
      <c r="B73" s="325"/>
      <c r="C73" s="326"/>
      <c r="D73" s="336"/>
      <c r="E73" s="325"/>
      <c r="F73" s="325"/>
      <c r="G73" s="295"/>
    </row>
    <row r="74" spans="1:7" ht="27.5" customHeight="1" x14ac:dyDescent="0.4">
      <c r="A74" s="324"/>
      <c r="B74" s="325"/>
      <c r="C74" s="326"/>
      <c r="D74" s="336"/>
      <c r="E74" s="325"/>
      <c r="F74" s="325"/>
      <c r="G74" s="295"/>
    </row>
    <row r="75" spans="1:7" ht="27.5" customHeight="1" x14ac:dyDescent="0.4">
      <c r="A75" s="324"/>
      <c r="B75" s="325"/>
      <c r="C75" s="326"/>
      <c r="D75" s="336"/>
      <c r="E75" s="325"/>
      <c r="F75" s="325"/>
      <c r="G75" s="295"/>
    </row>
    <row r="76" spans="1:7" ht="27.5" customHeight="1" x14ac:dyDescent="0.4">
      <c r="A76" s="324"/>
      <c r="B76" s="325"/>
      <c r="C76" s="326"/>
      <c r="D76" s="336"/>
      <c r="E76" s="325"/>
      <c r="F76" s="325"/>
      <c r="G76" s="295"/>
    </row>
    <row r="77" spans="1:7" ht="27.5" customHeight="1" x14ac:dyDescent="0.4">
      <c r="A77" s="324"/>
      <c r="B77" s="325"/>
      <c r="C77" s="326"/>
      <c r="D77" s="336"/>
      <c r="E77" s="325"/>
      <c r="F77" s="325"/>
      <c r="G77" s="295"/>
    </row>
    <row r="78" spans="1:7" ht="27.5" customHeight="1" x14ac:dyDescent="0.4">
      <c r="A78" s="324"/>
      <c r="B78" s="325"/>
      <c r="C78" s="326"/>
      <c r="D78" s="336"/>
      <c r="E78" s="325"/>
      <c r="F78" s="325"/>
      <c r="G78" s="295"/>
    </row>
    <row r="79" spans="1:7" ht="27.5" customHeight="1" x14ac:dyDescent="0.4">
      <c r="A79" s="324"/>
      <c r="B79" s="325"/>
      <c r="C79" s="326"/>
      <c r="D79" s="336"/>
      <c r="E79" s="325"/>
      <c r="F79" s="325"/>
      <c r="G79" s="295"/>
    </row>
    <row r="80" spans="1:7" ht="27.5" customHeight="1" x14ac:dyDescent="0.4">
      <c r="A80" s="324"/>
      <c r="B80" s="325"/>
      <c r="C80" s="326"/>
      <c r="D80" s="336"/>
      <c r="E80" s="325"/>
      <c r="F80" s="325"/>
      <c r="G80" s="295"/>
    </row>
    <row r="81" spans="1:7" ht="27.5" customHeight="1" x14ac:dyDescent="0.4">
      <c r="A81" s="324"/>
      <c r="B81" s="325"/>
      <c r="C81" s="326"/>
      <c r="D81" s="336"/>
      <c r="E81" s="325"/>
      <c r="F81" s="325"/>
      <c r="G81" s="295"/>
    </row>
    <row r="82" spans="1:7" ht="27.5" customHeight="1" x14ac:dyDescent="0.4">
      <c r="A82" s="324"/>
      <c r="B82" s="325"/>
      <c r="C82" s="326"/>
      <c r="D82" s="336"/>
      <c r="E82" s="325"/>
      <c r="F82" s="325"/>
      <c r="G82" s="295"/>
    </row>
    <row r="83" spans="1:7" ht="27.5" customHeight="1" x14ac:dyDescent="0.4">
      <c r="A83" s="324"/>
      <c r="B83" s="325"/>
      <c r="C83" s="326"/>
      <c r="D83" s="336"/>
      <c r="E83" s="325"/>
      <c r="F83" s="325"/>
      <c r="G83" s="295"/>
    </row>
    <row r="84" spans="1:7" ht="27.5" customHeight="1" x14ac:dyDescent="0.4">
      <c r="A84" s="324"/>
      <c r="B84" s="325"/>
      <c r="C84" s="326"/>
      <c r="D84" s="336"/>
      <c r="E84" s="325"/>
      <c r="F84" s="325"/>
      <c r="G84" s="295"/>
    </row>
    <row r="85" spans="1:7" ht="27.5" customHeight="1" x14ac:dyDescent="0.4">
      <c r="A85" s="324"/>
      <c r="B85" s="325"/>
      <c r="C85" s="326"/>
      <c r="D85" s="336"/>
      <c r="E85" s="325"/>
      <c r="F85" s="325"/>
      <c r="G85" s="295"/>
    </row>
    <row r="86" spans="1:7" ht="27.5" customHeight="1" x14ac:dyDescent="0.4">
      <c r="A86" s="324"/>
      <c r="B86" s="325"/>
      <c r="C86" s="326"/>
      <c r="D86" s="336"/>
      <c r="E86" s="325"/>
      <c r="F86" s="325"/>
      <c r="G86" s="295"/>
    </row>
    <row r="87" spans="1:7" ht="27.5" customHeight="1" x14ac:dyDescent="0.4">
      <c r="A87" s="324"/>
      <c r="B87" s="325"/>
      <c r="C87" s="326"/>
      <c r="D87" s="336"/>
      <c r="E87" s="325"/>
      <c r="F87" s="325"/>
      <c r="G87" s="295"/>
    </row>
    <row r="88" spans="1:7" ht="27.5" customHeight="1" x14ac:dyDescent="0.4">
      <c r="A88" s="324"/>
      <c r="B88" s="325"/>
      <c r="C88" s="326"/>
      <c r="D88" s="336"/>
      <c r="E88" s="325"/>
      <c r="F88" s="325"/>
      <c r="G88" s="295"/>
    </row>
    <row r="89" spans="1:7" ht="27.5" customHeight="1" x14ac:dyDescent="0.4">
      <c r="A89" s="324"/>
      <c r="B89" s="325"/>
      <c r="C89" s="326"/>
      <c r="D89" s="336"/>
      <c r="E89" s="325"/>
      <c r="F89" s="325"/>
      <c r="G89" s="295"/>
    </row>
    <row r="90" spans="1:7" ht="27.5" customHeight="1" x14ac:dyDescent="0.4">
      <c r="A90" s="324"/>
      <c r="B90" s="325"/>
      <c r="C90" s="326"/>
      <c r="D90" s="336"/>
      <c r="E90" s="325"/>
      <c r="F90" s="325"/>
      <c r="G90" s="295"/>
    </row>
    <row r="91" spans="1:7" ht="27.5" customHeight="1" x14ac:dyDescent="0.4">
      <c r="A91" s="324"/>
      <c r="B91" s="325"/>
      <c r="C91" s="326"/>
      <c r="D91" s="336"/>
      <c r="E91" s="325"/>
      <c r="F91" s="325"/>
      <c r="G91" s="295"/>
    </row>
    <row r="92" spans="1:7" ht="27.5" customHeight="1" x14ac:dyDescent="0.4">
      <c r="A92" s="324"/>
      <c r="B92" s="325"/>
      <c r="C92" s="326"/>
      <c r="D92" s="336"/>
      <c r="E92" s="325"/>
      <c r="F92" s="325"/>
      <c r="G92" s="295"/>
    </row>
    <row r="93" spans="1:7" ht="27.5" customHeight="1" x14ac:dyDescent="0.4">
      <c r="A93" s="324"/>
      <c r="B93" s="325"/>
      <c r="C93" s="326"/>
      <c r="D93" s="336"/>
      <c r="E93" s="325"/>
      <c r="F93" s="325"/>
      <c r="G93" s="295"/>
    </row>
    <row r="94" spans="1:7" ht="27.5" customHeight="1" x14ac:dyDescent="0.4">
      <c r="A94" s="324"/>
      <c r="B94" s="325"/>
      <c r="C94" s="326"/>
      <c r="D94" s="336"/>
      <c r="E94" s="325"/>
      <c r="F94" s="325"/>
      <c r="G94" s="295"/>
    </row>
    <row r="95" spans="1:7" ht="27.5" customHeight="1" x14ac:dyDescent="0.4">
      <c r="A95" s="324"/>
      <c r="B95" s="325"/>
      <c r="C95" s="326"/>
      <c r="D95" s="336"/>
      <c r="E95" s="325"/>
      <c r="F95" s="325"/>
      <c r="G95" s="295"/>
    </row>
    <row r="96" spans="1:7" ht="27.5" customHeight="1" x14ac:dyDescent="0.4">
      <c r="A96" s="324"/>
      <c r="B96" s="325"/>
      <c r="C96" s="326"/>
      <c r="D96" s="336"/>
      <c r="E96" s="325"/>
      <c r="F96" s="325"/>
      <c r="G96" s="295"/>
    </row>
    <row r="97" spans="1:7" ht="27.5" customHeight="1" x14ac:dyDescent="0.4">
      <c r="A97" s="324"/>
      <c r="B97" s="325"/>
      <c r="C97" s="326"/>
      <c r="D97" s="336"/>
      <c r="E97" s="325"/>
      <c r="F97" s="325"/>
      <c r="G97" s="295"/>
    </row>
    <row r="98" spans="1:7" ht="27.5" customHeight="1" x14ac:dyDescent="0.4">
      <c r="A98" s="324"/>
      <c r="B98" s="325"/>
      <c r="C98" s="326"/>
      <c r="D98" s="336"/>
      <c r="E98" s="325"/>
      <c r="F98" s="325"/>
      <c r="G98" s="295"/>
    </row>
    <row r="99" spans="1:7" ht="27.5" customHeight="1" x14ac:dyDescent="0.4">
      <c r="A99" s="324"/>
      <c r="B99" s="325"/>
      <c r="C99" s="326"/>
      <c r="D99" s="336"/>
      <c r="E99" s="325"/>
      <c r="F99" s="325"/>
      <c r="G99" s="295"/>
    </row>
    <row r="100" spans="1:7" ht="27.5" customHeight="1" x14ac:dyDescent="0.4">
      <c r="A100" s="324"/>
      <c r="B100" s="325"/>
      <c r="C100" s="326"/>
      <c r="D100" s="336"/>
      <c r="E100" s="325"/>
      <c r="F100" s="325"/>
      <c r="G100" s="295"/>
    </row>
    <row r="101" spans="1:7" ht="27.5" customHeight="1" x14ac:dyDescent="0.4">
      <c r="A101" s="324"/>
      <c r="B101" s="325"/>
      <c r="C101" s="326"/>
      <c r="D101" s="336"/>
      <c r="E101" s="325"/>
      <c r="F101" s="325"/>
      <c r="G101" s="295"/>
    </row>
    <row r="102" spans="1:7" ht="27.5" customHeight="1" x14ac:dyDescent="0.4">
      <c r="A102" s="324"/>
      <c r="B102" s="325"/>
      <c r="C102" s="326"/>
      <c r="D102" s="336"/>
      <c r="E102" s="325"/>
      <c r="F102" s="325"/>
      <c r="G102" s="295"/>
    </row>
    <row r="103" spans="1:7" ht="27.5" customHeight="1" x14ac:dyDescent="0.4">
      <c r="A103" s="324"/>
      <c r="B103" s="325"/>
      <c r="C103" s="326"/>
      <c r="D103" s="336"/>
      <c r="E103" s="325"/>
      <c r="F103" s="325"/>
      <c r="G103" s="295"/>
    </row>
    <row r="104" spans="1:7" ht="27.5" customHeight="1" x14ac:dyDescent="0.4">
      <c r="A104" s="324"/>
      <c r="B104" s="325"/>
      <c r="C104" s="326"/>
      <c r="D104" s="336"/>
      <c r="E104" s="325"/>
      <c r="F104" s="325"/>
      <c r="G104" s="295"/>
    </row>
    <row r="105" spans="1:7" ht="27.5" customHeight="1" x14ac:dyDescent="0.4">
      <c r="A105" s="324"/>
      <c r="B105" s="325"/>
      <c r="C105" s="326"/>
      <c r="D105" s="336"/>
      <c r="E105" s="325"/>
      <c r="F105" s="325"/>
      <c r="G105" s="295"/>
    </row>
    <row r="106" spans="1:7" ht="27.5" customHeight="1" x14ac:dyDescent="0.4">
      <c r="A106" s="324"/>
      <c r="B106" s="325"/>
      <c r="C106" s="326"/>
      <c r="D106" s="336"/>
      <c r="E106" s="325"/>
      <c r="F106" s="325"/>
      <c r="G106" s="295"/>
    </row>
    <row r="107" spans="1:7" ht="27.5" customHeight="1" x14ac:dyDescent="0.4">
      <c r="A107" s="324"/>
      <c r="B107" s="325"/>
      <c r="C107" s="326"/>
      <c r="D107" s="336"/>
      <c r="E107" s="325"/>
      <c r="F107" s="325"/>
      <c r="G107" s="295"/>
    </row>
    <row r="108" spans="1:7" ht="27.5" customHeight="1" x14ac:dyDescent="0.4">
      <c r="A108" s="324"/>
      <c r="B108" s="325"/>
      <c r="C108" s="326"/>
      <c r="D108" s="336"/>
      <c r="E108" s="325"/>
      <c r="F108" s="325"/>
      <c r="G108" s="295"/>
    </row>
    <row r="109" spans="1:7" ht="27.5" customHeight="1" x14ac:dyDescent="0.4">
      <c r="A109" s="324"/>
      <c r="B109" s="325"/>
      <c r="C109" s="326"/>
      <c r="D109" s="336"/>
      <c r="E109" s="325"/>
      <c r="F109" s="325"/>
      <c r="G109" s="295"/>
    </row>
    <row r="110" spans="1:7" ht="27.5" customHeight="1" x14ac:dyDescent="0.4">
      <c r="A110" s="324"/>
      <c r="B110" s="325"/>
      <c r="C110" s="326"/>
      <c r="D110" s="336"/>
      <c r="E110" s="325"/>
      <c r="F110" s="325"/>
      <c r="G110" s="295"/>
    </row>
    <row r="111" spans="1:7" ht="27.5" customHeight="1" x14ac:dyDescent="0.4">
      <c r="A111" s="324"/>
      <c r="B111" s="325"/>
      <c r="C111" s="326"/>
      <c r="D111" s="336"/>
      <c r="E111" s="325"/>
      <c r="F111" s="325"/>
      <c r="G111" s="295"/>
    </row>
    <row r="112" spans="1:7" ht="27.5" customHeight="1" x14ac:dyDescent="0.4">
      <c r="A112" s="324"/>
      <c r="B112" s="325"/>
      <c r="C112" s="326"/>
      <c r="D112" s="336"/>
      <c r="E112" s="325"/>
      <c r="F112" s="325"/>
      <c r="G112" s="295"/>
    </row>
    <row r="113" spans="1:7" ht="27.5" customHeight="1" x14ac:dyDescent="0.4">
      <c r="A113" s="324"/>
      <c r="B113" s="325"/>
      <c r="C113" s="326"/>
      <c r="D113" s="336"/>
      <c r="E113" s="325"/>
      <c r="F113" s="325"/>
      <c r="G113" s="295"/>
    </row>
    <row r="114" spans="1:7" ht="27.5" customHeight="1" x14ac:dyDescent="0.4">
      <c r="A114" s="324"/>
      <c r="B114" s="325"/>
      <c r="C114" s="326"/>
      <c r="D114" s="336"/>
      <c r="E114" s="325"/>
      <c r="F114" s="325"/>
      <c r="G114" s="295"/>
    </row>
    <row r="115" spans="1:7" ht="27.5" customHeight="1" x14ac:dyDescent="0.4">
      <c r="A115" s="324"/>
      <c r="B115" s="325"/>
      <c r="C115" s="326"/>
      <c r="D115" s="336"/>
      <c r="E115" s="325"/>
      <c r="F115" s="325"/>
      <c r="G115" s="295"/>
    </row>
    <row r="116" spans="1:7" ht="27.5" customHeight="1" x14ac:dyDescent="0.4">
      <c r="A116" s="324"/>
      <c r="B116" s="325"/>
      <c r="C116" s="326"/>
      <c r="D116" s="336"/>
      <c r="E116" s="325"/>
      <c r="F116" s="325"/>
      <c r="G116" s="295"/>
    </row>
    <row r="117" spans="1:7" ht="27.5" customHeight="1" x14ac:dyDescent="0.4">
      <c r="A117" s="324"/>
      <c r="B117" s="325"/>
      <c r="C117" s="326"/>
      <c r="D117" s="336"/>
      <c r="E117" s="325"/>
      <c r="F117" s="325"/>
      <c r="G117" s="295"/>
    </row>
    <row r="118" spans="1:7" ht="27.5" customHeight="1" x14ac:dyDescent="0.4">
      <c r="A118" s="324"/>
      <c r="B118" s="325"/>
      <c r="C118" s="326"/>
      <c r="D118" s="336"/>
      <c r="E118" s="325"/>
      <c r="F118" s="325"/>
      <c r="G118" s="295"/>
    </row>
    <row r="119" spans="1:7" ht="27.5" customHeight="1" x14ac:dyDescent="0.4">
      <c r="A119" s="324"/>
      <c r="B119" s="325"/>
      <c r="C119" s="326"/>
      <c r="D119" s="336"/>
      <c r="E119" s="325"/>
      <c r="F119" s="325"/>
      <c r="G119" s="295"/>
    </row>
    <row r="120" spans="1:7" ht="27.5" customHeight="1" x14ac:dyDescent="0.4">
      <c r="A120" s="324"/>
      <c r="B120" s="325"/>
      <c r="C120" s="326"/>
      <c r="D120" s="336"/>
      <c r="E120" s="325"/>
      <c r="F120" s="325"/>
      <c r="G120" s="295"/>
    </row>
    <row r="121" spans="1:7" ht="27.5" customHeight="1" x14ac:dyDescent="0.4">
      <c r="A121" s="324"/>
      <c r="B121" s="325"/>
      <c r="C121" s="326"/>
      <c r="D121" s="336"/>
      <c r="E121" s="325"/>
      <c r="F121" s="325"/>
      <c r="G121" s="295"/>
    </row>
    <row r="122" spans="1:7" ht="27.5" customHeight="1" x14ac:dyDescent="0.4">
      <c r="A122" s="324"/>
      <c r="B122" s="325"/>
      <c r="C122" s="326"/>
      <c r="D122" s="336"/>
      <c r="E122" s="325"/>
      <c r="F122" s="325"/>
      <c r="G122" s="295"/>
    </row>
    <row r="123" spans="1:7" ht="27.5" customHeight="1" x14ac:dyDescent="0.4">
      <c r="A123" s="324"/>
      <c r="B123" s="325"/>
      <c r="C123" s="326"/>
      <c r="D123" s="336"/>
      <c r="E123" s="325"/>
      <c r="F123" s="325"/>
      <c r="G123" s="295"/>
    </row>
    <row r="124" spans="1:7" ht="27.5" customHeight="1" x14ac:dyDescent="0.4">
      <c r="A124" s="324"/>
      <c r="B124" s="325"/>
      <c r="C124" s="326"/>
      <c r="D124" s="336"/>
      <c r="E124" s="325"/>
      <c r="F124" s="325"/>
      <c r="G124" s="295"/>
    </row>
    <row r="125" spans="1:7" ht="27.5" customHeight="1" x14ac:dyDescent="0.4">
      <c r="A125" s="324"/>
      <c r="B125" s="325"/>
      <c r="C125" s="326"/>
      <c r="D125" s="336"/>
      <c r="E125" s="325"/>
      <c r="F125" s="325"/>
      <c r="G125" s="295"/>
    </row>
    <row r="126" spans="1:7" ht="27.5" customHeight="1" x14ac:dyDescent="0.4">
      <c r="A126" s="324"/>
      <c r="B126" s="325"/>
      <c r="C126" s="326"/>
      <c r="D126" s="336"/>
      <c r="E126" s="325"/>
      <c r="F126" s="325"/>
      <c r="G126" s="295"/>
    </row>
    <row r="127" spans="1:7" ht="27.5" customHeight="1" x14ac:dyDescent="0.4">
      <c r="A127" s="324"/>
      <c r="B127" s="325"/>
      <c r="C127" s="326"/>
      <c r="D127" s="336"/>
      <c r="E127" s="325"/>
      <c r="F127" s="325"/>
      <c r="G127" s="295"/>
    </row>
    <row r="128" spans="1:7" ht="27.5" customHeight="1" x14ac:dyDescent="0.4">
      <c r="A128" s="324"/>
      <c r="B128" s="325"/>
      <c r="C128" s="326"/>
      <c r="D128" s="336"/>
      <c r="E128" s="325"/>
      <c r="F128" s="325"/>
      <c r="G128" s="295"/>
    </row>
    <row r="129" spans="1:7" ht="27.5" customHeight="1" x14ac:dyDescent="0.4">
      <c r="A129" s="324"/>
      <c r="B129" s="325"/>
      <c r="C129" s="326"/>
      <c r="D129" s="336"/>
      <c r="E129" s="325"/>
      <c r="F129" s="325"/>
      <c r="G129" s="295"/>
    </row>
    <row r="130" spans="1:7" ht="27.5" customHeight="1" x14ac:dyDescent="0.4">
      <c r="A130" s="324"/>
      <c r="B130" s="325"/>
      <c r="C130" s="326"/>
      <c r="D130" s="336"/>
      <c r="E130" s="325"/>
      <c r="F130" s="325"/>
      <c r="G130" s="295"/>
    </row>
    <row r="131" spans="1:7" ht="27.5" customHeight="1" x14ac:dyDescent="0.4">
      <c r="A131" s="324"/>
      <c r="B131" s="325"/>
      <c r="C131" s="326"/>
      <c r="D131" s="336"/>
      <c r="E131" s="325"/>
      <c r="F131" s="325"/>
      <c r="G131" s="295"/>
    </row>
    <row r="132" spans="1:7" ht="27.5" customHeight="1" x14ac:dyDescent="0.4">
      <c r="A132" s="324"/>
      <c r="B132" s="325"/>
      <c r="C132" s="326"/>
      <c r="D132" s="336"/>
      <c r="E132" s="325"/>
      <c r="F132" s="325"/>
      <c r="G132" s="295"/>
    </row>
    <row r="133" spans="1:7" ht="27.5" customHeight="1" x14ac:dyDescent="0.4">
      <c r="A133" s="324"/>
      <c r="B133" s="325"/>
      <c r="C133" s="326"/>
      <c r="D133" s="336"/>
      <c r="E133" s="325"/>
      <c r="F133" s="325"/>
      <c r="G133" s="295"/>
    </row>
    <row r="134" spans="1:7" ht="27.5" customHeight="1" x14ac:dyDescent="0.4">
      <c r="A134" s="324"/>
      <c r="B134" s="325"/>
      <c r="C134" s="326"/>
      <c r="D134" s="336"/>
      <c r="E134" s="325"/>
      <c r="F134" s="325"/>
      <c r="G134" s="295"/>
    </row>
    <row r="135" spans="1:7" ht="27.5" customHeight="1" x14ac:dyDescent="0.4">
      <c r="A135" s="324"/>
      <c r="B135" s="325"/>
      <c r="C135" s="326"/>
      <c r="D135" s="336"/>
      <c r="E135" s="325"/>
      <c r="F135" s="325"/>
      <c r="G135" s="295"/>
    </row>
    <row r="136" spans="1:7" ht="27.5" customHeight="1" x14ac:dyDescent="0.4">
      <c r="A136" s="324"/>
      <c r="B136" s="325"/>
      <c r="C136" s="326"/>
      <c r="D136" s="336"/>
      <c r="E136" s="325"/>
      <c r="F136" s="325"/>
      <c r="G136" s="295"/>
    </row>
    <row r="137" spans="1:7" ht="27.5" customHeight="1" x14ac:dyDescent="0.4">
      <c r="A137" s="324"/>
      <c r="B137" s="325"/>
      <c r="C137" s="326"/>
      <c r="D137" s="336"/>
      <c r="E137" s="325"/>
      <c r="F137" s="325"/>
      <c r="G137" s="295"/>
    </row>
    <row r="138" spans="1:7" ht="27.5" customHeight="1" x14ac:dyDescent="0.4">
      <c r="A138" s="324"/>
      <c r="B138" s="325"/>
      <c r="C138" s="326"/>
      <c r="D138" s="336"/>
      <c r="E138" s="325"/>
      <c r="F138" s="325"/>
      <c r="G138" s="295"/>
    </row>
    <row r="139" spans="1:7" ht="27.5" customHeight="1" x14ac:dyDescent="0.4">
      <c r="A139" s="324"/>
      <c r="B139" s="325"/>
      <c r="C139" s="326"/>
      <c r="D139" s="336"/>
      <c r="E139" s="325"/>
      <c r="F139" s="325"/>
      <c r="G139" s="295"/>
    </row>
    <row r="140" spans="1:7" ht="27.5" customHeight="1" x14ac:dyDescent="0.4">
      <c r="A140" s="324"/>
      <c r="B140" s="325"/>
      <c r="C140" s="326"/>
      <c r="D140" s="336"/>
      <c r="E140" s="325"/>
      <c r="F140" s="325"/>
      <c r="G140" s="295"/>
    </row>
    <row r="141" spans="1:7" ht="27.5" customHeight="1" x14ac:dyDescent="0.4">
      <c r="A141" s="324"/>
      <c r="B141" s="325"/>
      <c r="C141" s="326"/>
      <c r="D141" s="336"/>
      <c r="E141" s="325"/>
      <c r="F141" s="325"/>
      <c r="G141" s="295"/>
    </row>
    <row r="142" spans="1:7" ht="27.5" customHeight="1" x14ac:dyDescent="0.4">
      <c r="A142" s="324"/>
      <c r="B142" s="325"/>
      <c r="C142" s="326"/>
      <c r="D142" s="336"/>
      <c r="E142" s="325"/>
      <c r="F142" s="325"/>
      <c r="G142" s="295"/>
    </row>
    <row r="143" spans="1:7" ht="27.5" customHeight="1" x14ac:dyDescent="0.4">
      <c r="A143" s="324"/>
      <c r="B143" s="325"/>
      <c r="C143" s="326"/>
      <c r="D143" s="336"/>
      <c r="E143" s="325"/>
      <c r="F143" s="325"/>
      <c r="G143" s="295"/>
    </row>
    <row r="144" spans="1:7" ht="27.5" customHeight="1" x14ac:dyDescent="0.4">
      <c r="A144" s="324"/>
      <c r="B144" s="325"/>
      <c r="C144" s="326"/>
      <c r="D144" s="336"/>
      <c r="E144" s="325"/>
      <c r="F144" s="325"/>
      <c r="G144" s="295"/>
    </row>
    <row r="145" spans="1:7" ht="27.5" customHeight="1" x14ac:dyDescent="0.4">
      <c r="A145" s="324"/>
      <c r="B145" s="325"/>
      <c r="C145" s="326"/>
      <c r="D145" s="336"/>
      <c r="E145" s="325"/>
      <c r="F145" s="325"/>
      <c r="G145" s="295"/>
    </row>
    <row r="146" spans="1:7" ht="27.5" customHeight="1" x14ac:dyDescent="0.4">
      <c r="A146" s="324"/>
      <c r="B146" s="325"/>
      <c r="C146" s="326"/>
      <c r="D146" s="336"/>
      <c r="E146" s="325"/>
      <c r="F146" s="325"/>
      <c r="G146" s="295"/>
    </row>
    <row r="147" spans="1:7" ht="27.5" customHeight="1" x14ac:dyDescent="0.4">
      <c r="A147" s="324"/>
      <c r="B147" s="325"/>
      <c r="C147" s="326"/>
      <c r="D147" s="336"/>
      <c r="E147" s="325"/>
      <c r="F147" s="325"/>
      <c r="G147" s="295"/>
    </row>
    <row r="148" spans="1:7" ht="27.5" customHeight="1" x14ac:dyDescent="0.4">
      <c r="A148" s="324"/>
      <c r="B148" s="325"/>
      <c r="C148" s="326"/>
      <c r="D148" s="336"/>
      <c r="E148" s="325"/>
      <c r="F148" s="325"/>
      <c r="G148" s="295"/>
    </row>
    <row r="149" spans="1:7" ht="27.5" customHeight="1" x14ac:dyDescent="0.4">
      <c r="A149" s="324"/>
      <c r="B149" s="325"/>
      <c r="C149" s="326"/>
      <c r="D149" s="336"/>
      <c r="E149" s="325"/>
      <c r="F149" s="325"/>
      <c r="G149" s="295"/>
    </row>
    <row r="150" spans="1:7" ht="27.5" customHeight="1" x14ac:dyDescent="0.4">
      <c r="A150" s="324"/>
      <c r="B150" s="325"/>
      <c r="C150" s="326"/>
      <c r="D150" s="336"/>
      <c r="E150" s="325"/>
      <c r="F150" s="325"/>
      <c r="G150" s="295"/>
    </row>
    <row r="151" spans="1:7" ht="27.5" customHeight="1" x14ac:dyDescent="0.4">
      <c r="A151" s="324"/>
      <c r="B151" s="325"/>
      <c r="C151" s="326"/>
      <c r="D151" s="336"/>
      <c r="E151" s="325"/>
      <c r="F151" s="325"/>
      <c r="G151" s="295"/>
    </row>
    <row r="152" spans="1:7" ht="27.5" customHeight="1" x14ac:dyDescent="0.4">
      <c r="A152" s="324"/>
      <c r="B152" s="325"/>
      <c r="C152" s="326"/>
      <c r="D152" s="336"/>
      <c r="E152" s="325"/>
      <c r="F152" s="325"/>
      <c r="G152" s="295"/>
    </row>
    <row r="153" spans="1:7" ht="27.5" customHeight="1" x14ac:dyDescent="0.4">
      <c r="A153" s="324"/>
      <c r="B153" s="325"/>
      <c r="C153" s="326"/>
      <c r="D153" s="336"/>
      <c r="E153" s="325"/>
      <c r="F153" s="325"/>
      <c r="G153" s="295"/>
    </row>
    <row r="154" spans="1:7" ht="27.5" customHeight="1" x14ac:dyDescent="0.4">
      <c r="A154" s="324"/>
      <c r="B154" s="325"/>
      <c r="C154" s="326"/>
      <c r="D154" s="336"/>
      <c r="E154" s="325"/>
      <c r="F154" s="325"/>
      <c r="G154" s="295"/>
    </row>
    <row r="155" spans="1:7" ht="27.5" customHeight="1" x14ac:dyDescent="0.4">
      <c r="A155" s="324"/>
      <c r="B155" s="325"/>
      <c r="C155" s="326"/>
      <c r="D155" s="336"/>
      <c r="E155" s="325"/>
      <c r="F155" s="325"/>
      <c r="G155" s="295"/>
    </row>
    <row r="156" spans="1:7" ht="27.5" customHeight="1" x14ac:dyDescent="0.4">
      <c r="A156" s="324"/>
      <c r="B156" s="325"/>
      <c r="C156" s="326"/>
      <c r="D156" s="336"/>
      <c r="E156" s="325"/>
      <c r="F156" s="325"/>
      <c r="G156" s="295"/>
    </row>
    <row r="157" spans="1:7" ht="27.5" customHeight="1" x14ac:dyDescent="0.4">
      <c r="A157" s="324"/>
      <c r="B157" s="325"/>
      <c r="C157" s="326"/>
      <c r="D157" s="336"/>
      <c r="E157" s="325"/>
      <c r="F157" s="325"/>
      <c r="G157" s="295"/>
    </row>
    <row r="158" spans="1:7" ht="27.5" customHeight="1" x14ac:dyDescent="0.4">
      <c r="A158" s="324"/>
      <c r="B158" s="325"/>
      <c r="C158" s="326"/>
      <c r="D158" s="336"/>
      <c r="E158" s="325"/>
      <c r="F158" s="325"/>
      <c r="G158" s="295"/>
    </row>
    <row r="159" spans="1:7" ht="27.5" customHeight="1" x14ac:dyDescent="0.4">
      <c r="A159" s="324"/>
      <c r="B159" s="325"/>
      <c r="C159" s="326"/>
      <c r="D159" s="336"/>
      <c r="E159" s="325"/>
      <c r="F159" s="325"/>
      <c r="G159" s="295"/>
    </row>
    <row r="160" spans="1:7" ht="27.5" customHeight="1" x14ac:dyDescent="0.4">
      <c r="A160" s="324"/>
      <c r="B160" s="325"/>
      <c r="C160" s="326"/>
      <c r="D160" s="336"/>
      <c r="E160" s="325"/>
      <c r="F160" s="325"/>
      <c r="G160" s="295"/>
    </row>
    <row r="161" spans="1:7" ht="27.5" customHeight="1" x14ac:dyDescent="0.4">
      <c r="A161" s="324"/>
      <c r="B161" s="325"/>
      <c r="C161" s="326"/>
      <c r="D161" s="336"/>
      <c r="E161" s="325"/>
      <c r="F161" s="325"/>
      <c r="G161" s="295"/>
    </row>
    <row r="162" spans="1:7" ht="27.5" customHeight="1" x14ac:dyDescent="0.4">
      <c r="A162" s="324"/>
      <c r="B162" s="325"/>
      <c r="C162" s="326"/>
      <c r="D162" s="336"/>
      <c r="E162" s="325"/>
      <c r="F162" s="325"/>
      <c r="G162" s="295"/>
    </row>
    <row r="163" spans="1:7" ht="27.5" customHeight="1" x14ac:dyDescent="0.4">
      <c r="A163" s="324"/>
      <c r="B163" s="325"/>
      <c r="C163" s="326"/>
      <c r="D163" s="336"/>
      <c r="E163" s="325"/>
      <c r="F163" s="325"/>
      <c r="G163" s="295"/>
    </row>
    <row r="164" spans="1:7" ht="27.5" customHeight="1" x14ac:dyDescent="0.4">
      <c r="A164" s="324"/>
      <c r="B164" s="325"/>
      <c r="C164" s="326"/>
      <c r="D164" s="336"/>
      <c r="E164" s="325"/>
      <c r="F164" s="325"/>
      <c r="G164" s="295"/>
    </row>
    <row r="165" spans="1:7" ht="27.5" customHeight="1" x14ac:dyDescent="0.4">
      <c r="A165" s="324"/>
      <c r="B165" s="325"/>
      <c r="C165" s="326"/>
      <c r="D165" s="336"/>
      <c r="E165" s="325"/>
      <c r="F165" s="325"/>
      <c r="G165" s="295"/>
    </row>
    <row r="166" spans="1:7" ht="27.5" customHeight="1" x14ac:dyDescent="0.4">
      <c r="A166" s="324"/>
      <c r="B166" s="325"/>
      <c r="C166" s="326"/>
      <c r="D166" s="336"/>
      <c r="E166" s="325"/>
      <c r="F166" s="325"/>
      <c r="G166" s="295"/>
    </row>
    <row r="167" spans="1:7" ht="27.5" customHeight="1" x14ac:dyDescent="0.4">
      <c r="A167" s="324"/>
      <c r="B167" s="325"/>
      <c r="C167" s="326"/>
      <c r="D167" s="336"/>
      <c r="E167" s="325"/>
      <c r="F167" s="325"/>
      <c r="G167" s="295"/>
    </row>
    <row r="168" spans="1:7" ht="27.5" customHeight="1" x14ac:dyDescent="0.4">
      <c r="A168" s="324"/>
      <c r="B168" s="325"/>
      <c r="C168" s="326"/>
      <c r="D168" s="336"/>
      <c r="E168" s="325"/>
      <c r="F168" s="325"/>
      <c r="G168" s="295"/>
    </row>
    <row r="169" spans="1:7" ht="27.5" customHeight="1" x14ac:dyDescent="0.4">
      <c r="A169" s="324"/>
      <c r="B169" s="325"/>
      <c r="C169" s="326"/>
      <c r="D169" s="336"/>
      <c r="E169" s="325"/>
      <c r="F169" s="325"/>
      <c r="G169" s="295"/>
    </row>
    <row r="170" spans="1:7" ht="27.5" customHeight="1" x14ac:dyDescent="0.4">
      <c r="A170" s="324"/>
      <c r="B170" s="325"/>
      <c r="C170" s="326"/>
      <c r="D170" s="336"/>
      <c r="E170" s="325"/>
      <c r="F170" s="325"/>
      <c r="G170" s="295"/>
    </row>
    <row r="171" spans="1:7" ht="27.5" customHeight="1" x14ac:dyDescent="0.4">
      <c r="A171" s="324"/>
      <c r="B171" s="325"/>
      <c r="C171" s="326"/>
      <c r="D171" s="336"/>
      <c r="E171" s="325"/>
      <c r="F171" s="325"/>
      <c r="G171" s="295"/>
    </row>
    <row r="172" spans="1:7" ht="27.5" customHeight="1" x14ac:dyDescent="0.4">
      <c r="A172" s="324"/>
      <c r="B172" s="325"/>
      <c r="C172" s="326"/>
      <c r="D172" s="336"/>
      <c r="E172" s="325"/>
      <c r="F172" s="325"/>
      <c r="G172" s="295"/>
    </row>
    <row r="173" spans="1:7" ht="27.5" customHeight="1" x14ac:dyDescent="0.4">
      <c r="A173" s="324"/>
      <c r="B173" s="325"/>
      <c r="C173" s="326"/>
      <c r="D173" s="336"/>
      <c r="E173" s="325"/>
      <c r="F173" s="325"/>
      <c r="G173" s="295"/>
    </row>
    <row r="174" spans="1:7" ht="27.5" customHeight="1" x14ac:dyDescent="0.4">
      <c r="A174" s="324"/>
      <c r="B174" s="325"/>
      <c r="C174" s="326"/>
      <c r="D174" s="336"/>
      <c r="E174" s="325"/>
      <c r="F174" s="325"/>
      <c r="G174" s="295"/>
    </row>
    <row r="175" spans="1:7" ht="27.5" customHeight="1" x14ac:dyDescent="0.4">
      <c r="A175" s="324"/>
      <c r="B175" s="325"/>
      <c r="C175" s="326"/>
      <c r="D175" s="336"/>
      <c r="E175" s="325"/>
      <c r="F175" s="325"/>
      <c r="G175" s="295"/>
    </row>
    <row r="176" spans="1:7" ht="27.5" customHeight="1" x14ac:dyDescent="0.4">
      <c r="A176" s="324"/>
      <c r="B176" s="325"/>
      <c r="C176" s="326"/>
      <c r="D176" s="336"/>
      <c r="E176" s="325"/>
      <c r="F176" s="325"/>
      <c r="G176" s="295"/>
    </row>
    <row r="177" spans="1:7" ht="27.5" customHeight="1" x14ac:dyDescent="0.4">
      <c r="A177" s="324"/>
      <c r="B177" s="325"/>
      <c r="C177" s="326"/>
      <c r="D177" s="336"/>
      <c r="E177" s="325"/>
      <c r="F177" s="325"/>
      <c r="G177" s="295"/>
    </row>
    <row r="178" spans="1:7" ht="27.5" customHeight="1" x14ac:dyDescent="0.4">
      <c r="A178" s="324"/>
      <c r="B178" s="325"/>
      <c r="C178" s="326"/>
      <c r="D178" s="336"/>
      <c r="E178" s="325"/>
      <c r="F178" s="325"/>
      <c r="G178" s="295"/>
    </row>
    <row r="179" spans="1:7" ht="27.5" customHeight="1" x14ac:dyDescent="0.4">
      <c r="A179" s="324"/>
      <c r="B179" s="325"/>
      <c r="C179" s="326"/>
      <c r="D179" s="336"/>
      <c r="E179" s="325"/>
      <c r="F179" s="325"/>
      <c r="G179" s="295"/>
    </row>
    <row r="180" spans="1:7" ht="27.5" customHeight="1" x14ac:dyDescent="0.4">
      <c r="A180" s="324"/>
      <c r="B180" s="325"/>
      <c r="C180" s="326"/>
      <c r="D180" s="336"/>
      <c r="E180" s="325"/>
      <c r="F180" s="325"/>
      <c r="G180" s="295"/>
    </row>
    <row r="181" spans="1:7" ht="27.5" customHeight="1" x14ac:dyDescent="0.4">
      <c r="A181" s="324"/>
      <c r="B181" s="325"/>
      <c r="C181" s="326"/>
      <c r="D181" s="336"/>
      <c r="E181" s="325"/>
      <c r="F181" s="325"/>
      <c r="G181" s="295"/>
    </row>
    <row r="182" spans="1:7" ht="27.5" customHeight="1" x14ac:dyDescent="0.4">
      <c r="A182" s="324"/>
      <c r="B182" s="325"/>
      <c r="C182" s="326"/>
      <c r="D182" s="336"/>
      <c r="E182" s="325"/>
      <c r="F182" s="325"/>
      <c r="G182" s="295"/>
    </row>
    <row r="183" spans="1:7" ht="27.5" customHeight="1" x14ac:dyDescent="0.4">
      <c r="A183" s="324"/>
      <c r="B183" s="325"/>
      <c r="C183" s="326"/>
      <c r="D183" s="336"/>
      <c r="E183" s="325"/>
      <c r="F183" s="325"/>
      <c r="G183" s="295"/>
    </row>
    <row r="184" spans="1:7" ht="27.5" customHeight="1" x14ac:dyDescent="0.4">
      <c r="A184" s="324"/>
      <c r="B184" s="325"/>
      <c r="C184" s="326"/>
      <c r="D184" s="336"/>
      <c r="E184" s="325"/>
      <c r="F184" s="325"/>
      <c r="G184" s="295"/>
    </row>
    <row r="185" spans="1:7" ht="27.5" customHeight="1" x14ac:dyDescent="0.4">
      <c r="A185" s="324"/>
      <c r="B185" s="325"/>
      <c r="C185" s="326"/>
      <c r="D185" s="336"/>
      <c r="E185" s="325"/>
      <c r="F185" s="325"/>
      <c r="G185" s="295"/>
    </row>
    <row r="186" spans="1:7" ht="27.5" customHeight="1" x14ac:dyDescent="0.4">
      <c r="A186" s="324"/>
      <c r="B186" s="325"/>
      <c r="C186" s="326"/>
      <c r="D186" s="336"/>
      <c r="E186" s="325"/>
      <c r="F186" s="325"/>
      <c r="G186" s="295"/>
    </row>
    <row r="187" spans="1:7" ht="27.5" customHeight="1" x14ac:dyDescent="0.4">
      <c r="A187" s="324"/>
      <c r="B187" s="325"/>
      <c r="C187" s="326"/>
      <c r="D187" s="336"/>
      <c r="E187" s="325"/>
      <c r="F187" s="325"/>
      <c r="G187" s="295"/>
    </row>
    <row r="188" spans="1:7" ht="27.5" customHeight="1" x14ac:dyDescent="0.4">
      <c r="A188" s="324"/>
      <c r="B188" s="325"/>
      <c r="C188" s="326"/>
      <c r="D188" s="336"/>
      <c r="E188" s="325"/>
      <c r="F188" s="325"/>
      <c r="G188" s="295"/>
    </row>
    <row r="189" spans="1:7" ht="27.5" customHeight="1" x14ac:dyDescent="0.4">
      <c r="A189" s="324"/>
      <c r="B189" s="325"/>
      <c r="C189" s="326"/>
      <c r="D189" s="336"/>
      <c r="E189" s="325"/>
      <c r="F189" s="325"/>
      <c r="G189" s="295"/>
    </row>
    <row r="190" spans="1:7" ht="27.5" customHeight="1" x14ac:dyDescent="0.4">
      <c r="A190" s="324"/>
      <c r="B190" s="325"/>
      <c r="C190" s="326"/>
      <c r="D190" s="336"/>
      <c r="E190" s="325"/>
      <c r="F190" s="325"/>
      <c r="G190" s="295"/>
    </row>
    <row r="191" spans="1:7" ht="27.5" customHeight="1" x14ac:dyDescent="0.4">
      <c r="A191" s="324"/>
      <c r="B191" s="325"/>
      <c r="C191" s="326"/>
      <c r="D191" s="336"/>
      <c r="E191" s="325"/>
      <c r="F191" s="325"/>
      <c r="G191" s="295"/>
    </row>
    <row r="192" spans="1:7" ht="27.5" customHeight="1" x14ac:dyDescent="0.4">
      <c r="A192" s="324"/>
      <c r="B192" s="325"/>
      <c r="C192" s="326"/>
      <c r="D192" s="336"/>
      <c r="E192" s="325"/>
      <c r="F192" s="325"/>
      <c r="G192" s="295"/>
    </row>
    <row r="193" spans="1:7" ht="27.5" customHeight="1" x14ac:dyDescent="0.4">
      <c r="A193" s="324"/>
      <c r="B193" s="325"/>
      <c r="C193" s="326"/>
      <c r="D193" s="336"/>
      <c r="E193" s="325"/>
      <c r="F193" s="325"/>
      <c r="G193" s="295"/>
    </row>
    <row r="194" spans="1:7" ht="27.5" customHeight="1" x14ac:dyDescent="0.4">
      <c r="A194" s="324"/>
      <c r="B194" s="325"/>
      <c r="C194" s="326"/>
      <c r="D194" s="336"/>
      <c r="E194" s="325"/>
      <c r="F194" s="325"/>
      <c r="G194" s="295"/>
    </row>
    <row r="195" spans="1:7" ht="27.5" customHeight="1" x14ac:dyDescent="0.4">
      <c r="A195" s="324"/>
      <c r="B195" s="325"/>
      <c r="C195" s="326"/>
      <c r="D195" s="336"/>
      <c r="E195" s="325"/>
      <c r="F195" s="325"/>
      <c r="G195" s="295"/>
    </row>
    <row r="196" spans="1:7" ht="27.5" customHeight="1" x14ac:dyDescent="0.4">
      <c r="A196" s="324"/>
      <c r="B196" s="325"/>
      <c r="C196" s="326"/>
      <c r="D196" s="336"/>
      <c r="E196" s="325"/>
      <c r="F196" s="325"/>
      <c r="G196" s="295"/>
    </row>
    <row r="197" spans="1:7" ht="27.5" customHeight="1" x14ac:dyDescent="0.4">
      <c r="A197" s="324"/>
      <c r="B197" s="325"/>
      <c r="C197" s="326"/>
      <c r="D197" s="336"/>
      <c r="E197" s="325"/>
      <c r="F197" s="325"/>
      <c r="G197" s="295"/>
    </row>
    <row r="198" spans="1:7" ht="27.5" customHeight="1" x14ac:dyDescent="0.4">
      <c r="A198" s="324"/>
      <c r="B198" s="325"/>
      <c r="C198" s="326"/>
      <c r="D198" s="336"/>
      <c r="E198" s="325"/>
      <c r="F198" s="325"/>
      <c r="G198" s="295"/>
    </row>
    <row r="199" spans="1:7" ht="27.5" customHeight="1" x14ac:dyDescent="0.4">
      <c r="A199" s="324"/>
      <c r="B199" s="325"/>
      <c r="C199" s="326"/>
      <c r="D199" s="336"/>
      <c r="E199" s="325"/>
      <c r="F199" s="325"/>
      <c r="G199" s="295"/>
    </row>
    <row r="200" spans="1:7" ht="27.5" customHeight="1" x14ac:dyDescent="0.4">
      <c r="A200" s="324"/>
      <c r="B200" s="325"/>
      <c r="C200" s="326"/>
      <c r="D200" s="336"/>
      <c r="E200" s="325"/>
      <c r="F200" s="325"/>
      <c r="G200" s="295"/>
    </row>
    <row r="201" spans="1:7" ht="27.5" customHeight="1" x14ac:dyDescent="0.4">
      <c r="A201" s="324"/>
      <c r="B201" s="325"/>
      <c r="C201" s="326"/>
      <c r="D201" s="336"/>
      <c r="E201" s="325"/>
      <c r="F201" s="325"/>
      <c r="G201" s="295"/>
    </row>
    <row r="202" spans="1:7" ht="27.5" customHeight="1" x14ac:dyDescent="0.4">
      <c r="A202" s="324"/>
      <c r="B202" s="325"/>
      <c r="C202" s="326"/>
      <c r="D202" s="336"/>
      <c r="E202" s="325"/>
      <c r="F202" s="325"/>
      <c r="G202" s="295"/>
    </row>
    <row r="203" spans="1:7" ht="27.5" customHeight="1" x14ac:dyDescent="0.4">
      <c r="A203" s="324"/>
      <c r="B203" s="325"/>
      <c r="C203" s="326"/>
      <c r="D203" s="336"/>
      <c r="E203" s="325"/>
      <c r="F203" s="325"/>
      <c r="G203" s="295"/>
    </row>
    <row r="204" spans="1:7" ht="27.5" customHeight="1" x14ac:dyDescent="0.4">
      <c r="A204" s="324"/>
      <c r="B204" s="325"/>
      <c r="C204" s="326"/>
      <c r="D204" s="336"/>
      <c r="E204" s="325"/>
      <c r="F204" s="325"/>
      <c r="G204" s="295"/>
    </row>
    <row r="205" spans="1:7" ht="27.5" customHeight="1" x14ac:dyDescent="0.4">
      <c r="A205" s="324"/>
      <c r="B205" s="325"/>
      <c r="C205" s="326"/>
      <c r="D205" s="336"/>
      <c r="E205" s="325"/>
      <c r="F205" s="325"/>
      <c r="G205" s="295"/>
    </row>
    <row r="206" spans="1:7" ht="27.5" customHeight="1" x14ac:dyDescent="0.4">
      <c r="A206" s="324"/>
      <c r="B206" s="325"/>
      <c r="C206" s="326"/>
      <c r="D206" s="336"/>
      <c r="E206" s="325"/>
      <c r="F206" s="325"/>
      <c r="G206" s="295"/>
    </row>
    <row r="207" spans="1:7" ht="27.5" customHeight="1" x14ac:dyDescent="0.4">
      <c r="A207" s="324"/>
      <c r="B207" s="325"/>
      <c r="C207" s="326"/>
      <c r="D207" s="336"/>
      <c r="E207" s="325"/>
      <c r="F207" s="325"/>
      <c r="G207" s="295"/>
    </row>
    <row r="208" spans="1:7" ht="27.5" customHeight="1" x14ac:dyDescent="0.4">
      <c r="A208" s="324"/>
      <c r="B208" s="325"/>
      <c r="C208" s="326"/>
      <c r="D208" s="336"/>
      <c r="E208" s="325"/>
      <c r="F208" s="325"/>
      <c r="G208" s="295"/>
    </row>
    <row r="209" spans="1:7" ht="27.5" customHeight="1" x14ac:dyDescent="0.4">
      <c r="A209" s="324"/>
      <c r="B209" s="325"/>
      <c r="C209" s="326"/>
      <c r="D209" s="336"/>
      <c r="E209" s="325"/>
      <c r="F209" s="325"/>
      <c r="G209" s="295"/>
    </row>
    <row r="210" spans="1:7" ht="27.5" customHeight="1" x14ac:dyDescent="0.4">
      <c r="A210" s="324"/>
      <c r="B210" s="325"/>
      <c r="C210" s="326"/>
      <c r="D210" s="336"/>
      <c r="E210" s="325"/>
      <c r="F210" s="325"/>
      <c r="G210" s="295"/>
    </row>
    <row r="211" spans="1:7" ht="27.5" customHeight="1" x14ac:dyDescent="0.4">
      <c r="A211" s="324"/>
      <c r="B211" s="325"/>
      <c r="C211" s="326"/>
      <c r="D211" s="336"/>
      <c r="E211" s="325"/>
      <c r="F211" s="325"/>
      <c r="G211" s="295"/>
    </row>
    <row r="212" spans="1:7" ht="27.5" customHeight="1" x14ac:dyDescent="0.4">
      <c r="A212" s="324"/>
      <c r="B212" s="325"/>
      <c r="C212" s="326"/>
      <c r="D212" s="336"/>
      <c r="E212" s="325"/>
      <c r="F212" s="325"/>
      <c r="G212" s="295"/>
    </row>
    <row r="213" spans="1:7" ht="27.5" customHeight="1" x14ac:dyDescent="0.4">
      <c r="A213" s="324"/>
      <c r="B213" s="325"/>
      <c r="C213" s="326"/>
      <c r="D213" s="336"/>
      <c r="E213" s="325"/>
      <c r="F213" s="325"/>
      <c r="G213" s="295"/>
    </row>
    <row r="214" spans="1:7" ht="27.5" customHeight="1" x14ac:dyDescent="0.4">
      <c r="A214" s="324"/>
      <c r="B214" s="325"/>
      <c r="C214" s="326"/>
      <c r="D214" s="336"/>
      <c r="E214" s="325"/>
      <c r="F214" s="325"/>
      <c r="G214" s="295"/>
    </row>
    <row r="215" spans="1:7" ht="27.5" customHeight="1" x14ac:dyDescent="0.4">
      <c r="A215" s="324"/>
      <c r="B215" s="325"/>
      <c r="C215" s="326"/>
      <c r="D215" s="336"/>
      <c r="E215" s="325"/>
      <c r="F215" s="325"/>
      <c r="G215" s="295"/>
    </row>
    <row r="216" spans="1:7" ht="27.5" customHeight="1" x14ac:dyDescent="0.4">
      <c r="A216" s="324"/>
      <c r="B216" s="325"/>
      <c r="C216" s="326"/>
      <c r="D216" s="336"/>
      <c r="E216" s="325"/>
      <c r="F216" s="325"/>
      <c r="G216" s="295"/>
    </row>
    <row r="217" spans="1:7" ht="27.5" customHeight="1" x14ac:dyDescent="0.4">
      <c r="A217" s="324"/>
      <c r="B217" s="325"/>
      <c r="C217" s="326"/>
      <c r="D217" s="336"/>
      <c r="E217" s="325"/>
      <c r="F217" s="325"/>
      <c r="G217" s="295"/>
    </row>
    <row r="218" spans="1:7" ht="27.5" customHeight="1" x14ac:dyDescent="0.4">
      <c r="A218" s="324"/>
      <c r="B218" s="325"/>
      <c r="C218" s="326"/>
      <c r="D218" s="336"/>
      <c r="E218" s="325"/>
      <c r="F218" s="325"/>
      <c r="G218" s="295"/>
    </row>
    <row r="219" spans="1:7" ht="27.5" customHeight="1" x14ac:dyDescent="0.4">
      <c r="A219" s="324"/>
      <c r="B219" s="325"/>
      <c r="C219" s="326"/>
      <c r="D219" s="336"/>
      <c r="E219" s="325"/>
      <c r="F219" s="325"/>
      <c r="G219" s="295"/>
    </row>
    <row r="220" spans="1:7" ht="27.5" customHeight="1" x14ac:dyDescent="0.4">
      <c r="A220" s="324"/>
      <c r="B220" s="325"/>
      <c r="C220" s="326"/>
      <c r="D220" s="336"/>
      <c r="E220" s="325"/>
      <c r="F220" s="325"/>
      <c r="G220" s="295"/>
    </row>
    <row r="221" spans="1:7" ht="27.5" customHeight="1" x14ac:dyDescent="0.4">
      <c r="A221" s="324"/>
      <c r="B221" s="325"/>
      <c r="C221" s="326"/>
      <c r="D221" s="336"/>
      <c r="E221" s="325"/>
      <c r="F221" s="325"/>
      <c r="G221" s="295"/>
    </row>
    <row r="222" spans="1:7" ht="27.5" customHeight="1" x14ac:dyDescent="0.4">
      <c r="A222" s="324"/>
      <c r="B222" s="325"/>
      <c r="C222" s="326"/>
      <c r="D222" s="336"/>
      <c r="E222" s="325"/>
      <c r="F222" s="325"/>
      <c r="G222" s="295"/>
    </row>
    <row r="223" spans="1:7" ht="27.5" customHeight="1" x14ac:dyDescent="0.4">
      <c r="A223" s="324"/>
      <c r="B223" s="325"/>
      <c r="C223" s="326"/>
      <c r="D223" s="336"/>
      <c r="E223" s="325"/>
      <c r="F223" s="325"/>
      <c r="G223" s="295"/>
    </row>
    <row r="224" spans="1:7" ht="27.5" customHeight="1" x14ac:dyDescent="0.4">
      <c r="A224" s="324"/>
      <c r="B224" s="325"/>
      <c r="C224" s="326"/>
      <c r="D224" s="336"/>
      <c r="E224" s="325"/>
      <c r="F224" s="325"/>
      <c r="G224" s="295"/>
    </row>
    <row r="225" spans="1:7" ht="27.5" customHeight="1" x14ac:dyDescent="0.4">
      <c r="A225" s="324"/>
      <c r="B225" s="325"/>
      <c r="C225" s="326"/>
      <c r="D225" s="336"/>
      <c r="E225" s="325"/>
      <c r="F225" s="325"/>
      <c r="G225" s="295"/>
    </row>
    <row r="226" spans="1:7" ht="27.5" customHeight="1" x14ac:dyDescent="0.4">
      <c r="A226" s="324"/>
      <c r="B226" s="325"/>
      <c r="C226" s="326"/>
      <c r="D226" s="336"/>
      <c r="E226" s="325"/>
      <c r="F226" s="325"/>
      <c r="G226" s="295"/>
    </row>
    <row r="227" spans="1:7" ht="27.5" customHeight="1" x14ac:dyDescent="0.4">
      <c r="A227" s="324"/>
      <c r="B227" s="325"/>
      <c r="C227" s="326"/>
      <c r="D227" s="336"/>
      <c r="E227" s="325"/>
      <c r="F227" s="325"/>
      <c r="G227" s="295"/>
    </row>
    <row r="228" spans="1:7" ht="27.5" customHeight="1" x14ac:dyDescent="0.4">
      <c r="A228" s="324"/>
      <c r="B228" s="325"/>
      <c r="C228" s="326"/>
      <c r="D228" s="336"/>
      <c r="E228" s="325"/>
      <c r="F228" s="325"/>
      <c r="G228" s="295"/>
    </row>
    <row r="229" spans="1:7" ht="27.5" customHeight="1" x14ac:dyDescent="0.4">
      <c r="A229" s="324"/>
      <c r="B229" s="325"/>
      <c r="C229" s="326"/>
      <c r="D229" s="336"/>
      <c r="E229" s="325"/>
      <c r="F229" s="325"/>
      <c r="G229" s="295"/>
    </row>
    <row r="230" spans="1:7" ht="27.5" customHeight="1" x14ac:dyDescent="0.4">
      <c r="A230" s="324"/>
      <c r="B230" s="325"/>
      <c r="C230" s="326"/>
      <c r="D230" s="336"/>
      <c r="E230" s="325"/>
      <c r="F230" s="325"/>
      <c r="G230" s="295"/>
    </row>
    <row r="231" spans="1:7" ht="27.5" customHeight="1" x14ac:dyDescent="0.4">
      <c r="A231" s="324"/>
      <c r="B231" s="325"/>
      <c r="C231" s="326"/>
      <c r="D231" s="336"/>
      <c r="E231" s="325"/>
      <c r="F231" s="325"/>
      <c r="G231" s="295"/>
    </row>
    <row r="232" spans="1:7" ht="27.5" customHeight="1" x14ac:dyDescent="0.4">
      <c r="A232" s="324"/>
      <c r="B232" s="325"/>
      <c r="C232" s="326"/>
      <c r="D232" s="336"/>
      <c r="E232" s="325"/>
      <c r="F232" s="325"/>
      <c r="G232" s="295"/>
    </row>
    <row r="233" spans="1:7" ht="27.5" customHeight="1" x14ac:dyDescent="0.4">
      <c r="A233" s="324"/>
      <c r="B233" s="325"/>
      <c r="C233" s="326"/>
      <c r="D233" s="336"/>
      <c r="E233" s="325"/>
      <c r="F233" s="325"/>
      <c r="G233" s="295"/>
    </row>
    <row r="234" spans="1:7" ht="27.5" customHeight="1" x14ac:dyDescent="0.4">
      <c r="A234" s="324"/>
      <c r="B234" s="325"/>
      <c r="C234" s="326"/>
      <c r="D234" s="336"/>
      <c r="E234" s="325"/>
      <c r="F234" s="325"/>
      <c r="G234" s="295"/>
    </row>
    <row r="235" spans="1:7" ht="27.5" customHeight="1" x14ac:dyDescent="0.4">
      <c r="A235" s="324"/>
      <c r="B235" s="325"/>
      <c r="C235" s="326"/>
      <c r="D235" s="336"/>
      <c r="E235" s="325"/>
      <c r="F235" s="325"/>
      <c r="G235" s="295"/>
    </row>
    <row r="236" spans="1:7" ht="27.5" customHeight="1" x14ac:dyDescent="0.4">
      <c r="A236" s="324"/>
      <c r="B236" s="325"/>
      <c r="C236" s="326"/>
      <c r="D236" s="336"/>
      <c r="E236" s="325"/>
      <c r="F236" s="325"/>
      <c r="G236" s="295"/>
    </row>
    <row r="237" spans="1:7" ht="27.5" customHeight="1" x14ac:dyDescent="0.4">
      <c r="A237" s="324"/>
      <c r="B237" s="325"/>
      <c r="C237" s="326"/>
      <c r="D237" s="336"/>
      <c r="E237" s="325"/>
      <c r="F237" s="325"/>
      <c r="G237" s="295"/>
    </row>
    <row r="238" spans="1:7" ht="27.5" customHeight="1" x14ac:dyDescent="0.4">
      <c r="A238" s="324"/>
      <c r="B238" s="325"/>
      <c r="C238" s="326"/>
      <c r="D238" s="336"/>
      <c r="E238" s="325"/>
      <c r="F238" s="325"/>
      <c r="G238" s="295"/>
    </row>
    <row r="239" spans="1:7" ht="27.5" customHeight="1" x14ac:dyDescent="0.4">
      <c r="A239" s="324"/>
      <c r="B239" s="325"/>
      <c r="C239" s="326"/>
      <c r="D239" s="336"/>
      <c r="E239" s="325"/>
      <c r="F239" s="325"/>
      <c r="G239" s="295"/>
    </row>
    <row r="240" spans="1:7" ht="27.5" customHeight="1" x14ac:dyDescent="0.4">
      <c r="A240" s="324"/>
      <c r="B240" s="325"/>
      <c r="C240" s="326"/>
      <c r="D240" s="336"/>
      <c r="E240" s="325"/>
      <c r="F240" s="325"/>
      <c r="G240" s="295"/>
    </row>
    <row r="241" spans="1:7" ht="27.5" customHeight="1" x14ac:dyDescent="0.35">
      <c r="A241" s="340"/>
      <c r="B241" s="325"/>
      <c r="C241" s="326"/>
      <c r="D241" s="336"/>
      <c r="E241" s="325"/>
      <c r="F241" s="325"/>
      <c r="G241" s="295"/>
    </row>
    <row r="242" spans="1:7" ht="27.5" customHeight="1" x14ac:dyDescent="0.35">
      <c r="A242" s="340"/>
      <c r="B242" s="325"/>
      <c r="C242" s="326"/>
      <c r="D242" s="336"/>
      <c r="E242" s="325"/>
      <c r="F242" s="325"/>
      <c r="G242" s="295"/>
    </row>
    <row r="243" spans="1:7" ht="27.5" customHeight="1" x14ac:dyDescent="0.35">
      <c r="A243" s="340"/>
      <c r="B243" s="325"/>
      <c r="C243" s="326"/>
      <c r="D243" s="336"/>
      <c r="E243" s="325"/>
      <c r="F243" s="325"/>
      <c r="G243" s="295"/>
    </row>
    <row r="244" spans="1:7" ht="27.5" customHeight="1" x14ac:dyDescent="0.35">
      <c r="A244" s="340"/>
      <c r="B244" s="325"/>
      <c r="C244" s="326"/>
      <c r="D244" s="336"/>
      <c r="E244" s="325"/>
      <c r="F244" s="325"/>
      <c r="G244" s="295"/>
    </row>
    <row r="245" spans="1:7" ht="27.5" customHeight="1" x14ac:dyDescent="0.35">
      <c r="A245" s="340"/>
      <c r="B245" s="325"/>
      <c r="C245" s="326"/>
      <c r="D245" s="336"/>
      <c r="E245" s="325"/>
      <c r="F245" s="325"/>
      <c r="G245" s="295"/>
    </row>
    <row r="246" spans="1:7" ht="27.5" customHeight="1" x14ac:dyDescent="0.35">
      <c r="A246" s="340"/>
      <c r="B246" s="325"/>
      <c r="C246" s="326"/>
      <c r="D246" s="336"/>
      <c r="E246" s="325"/>
      <c r="F246" s="325"/>
      <c r="G246" s="295"/>
    </row>
    <row r="247" spans="1:7" ht="27.5" customHeight="1" x14ac:dyDescent="0.35">
      <c r="E247" s="343"/>
      <c r="F247" s="343"/>
    </row>
    <row r="248" spans="1:7" ht="27.5" customHeight="1" x14ac:dyDescent="0.35">
      <c r="E248" s="343"/>
      <c r="F248" s="343"/>
    </row>
    <row r="249" spans="1:7" ht="27.5" customHeight="1" x14ac:dyDescent="0.35">
      <c r="E249" s="343"/>
      <c r="F249" s="343"/>
    </row>
    <row r="250" spans="1:7" ht="27.5" customHeight="1" x14ac:dyDescent="0.35">
      <c r="E250" s="343"/>
      <c r="F250" s="343"/>
    </row>
    <row r="251" spans="1:7" ht="27.5" customHeight="1" x14ac:dyDescent="0.35">
      <c r="E251" s="343"/>
      <c r="F251" s="343"/>
    </row>
    <row r="252" spans="1:7" ht="27.5" customHeight="1" x14ac:dyDescent="0.35">
      <c r="E252" s="343"/>
      <c r="F252" s="343"/>
    </row>
    <row r="253" spans="1:7" ht="27.5" customHeight="1" x14ac:dyDescent="0.35">
      <c r="E253" s="343"/>
      <c r="F253" s="343"/>
    </row>
    <row r="254" spans="1:7" ht="27.5" customHeight="1" x14ac:dyDescent="0.35">
      <c r="E254" s="343"/>
      <c r="F254" s="343"/>
    </row>
    <row r="255" spans="1:7" ht="27.5" customHeight="1" x14ac:dyDescent="0.35">
      <c r="E255" s="343"/>
      <c r="F255" s="343"/>
    </row>
    <row r="256" spans="1:7" ht="27.5" customHeight="1" x14ac:dyDescent="0.35">
      <c r="E256" s="343"/>
      <c r="F256" s="343"/>
    </row>
    <row r="257" spans="5:6" ht="27.5" customHeight="1" x14ac:dyDescent="0.35">
      <c r="E257" s="343"/>
      <c r="F257" s="343"/>
    </row>
    <row r="258" spans="5:6" ht="27.5" customHeight="1" x14ac:dyDescent="0.35">
      <c r="E258" s="343"/>
      <c r="F258" s="343"/>
    </row>
    <row r="259" spans="5:6" ht="27.5" customHeight="1" x14ac:dyDescent="0.35">
      <c r="E259" s="343"/>
      <c r="F259" s="343"/>
    </row>
    <row r="260" spans="5:6" ht="27.5" customHeight="1" x14ac:dyDescent="0.35">
      <c r="E260" s="343"/>
      <c r="F260" s="343"/>
    </row>
    <row r="261" spans="5:6" ht="27.5" customHeight="1" x14ac:dyDescent="0.35">
      <c r="E261" s="343"/>
      <c r="F261" s="343"/>
    </row>
    <row r="262" spans="5:6" ht="27.5" customHeight="1" x14ac:dyDescent="0.35">
      <c r="E262" s="343"/>
      <c r="F262" s="343"/>
    </row>
    <row r="263" spans="5:6" ht="27.5" customHeight="1" x14ac:dyDescent="0.35">
      <c r="E263" s="343"/>
      <c r="F263" s="343"/>
    </row>
    <row r="264" spans="5:6" ht="27.5" customHeight="1" x14ac:dyDescent="0.35">
      <c r="E264" s="343"/>
      <c r="F264" s="343"/>
    </row>
    <row r="265" spans="5:6" ht="27.5" customHeight="1" x14ac:dyDescent="0.35">
      <c r="E265" s="343"/>
      <c r="F265" s="343"/>
    </row>
    <row r="266" spans="5:6" ht="27.5" customHeight="1" x14ac:dyDescent="0.35">
      <c r="E266" s="343"/>
      <c r="F266" s="343"/>
    </row>
    <row r="267" spans="5:6" ht="27.5" customHeight="1" x14ac:dyDescent="0.35">
      <c r="E267" s="343"/>
      <c r="F267" s="343"/>
    </row>
    <row r="268" spans="5:6" ht="27.5" customHeight="1" x14ac:dyDescent="0.35">
      <c r="E268" s="343"/>
      <c r="F268" s="343"/>
    </row>
    <row r="269" spans="5:6" ht="27.5" customHeight="1" x14ac:dyDescent="0.35">
      <c r="E269" s="343"/>
      <c r="F269" s="343"/>
    </row>
    <row r="270" spans="5:6" ht="27.5" customHeight="1" x14ac:dyDescent="0.35">
      <c r="E270" s="343"/>
      <c r="F270" s="343"/>
    </row>
    <row r="271" spans="5:6" ht="27.5" customHeight="1" x14ac:dyDescent="0.35">
      <c r="E271" s="343"/>
      <c r="F271" s="343"/>
    </row>
    <row r="272" spans="5:6" ht="27.5" customHeight="1" x14ac:dyDescent="0.35">
      <c r="E272" s="343"/>
      <c r="F272" s="343"/>
    </row>
    <row r="273" spans="5:6" ht="27.5" customHeight="1" x14ac:dyDescent="0.35">
      <c r="E273" s="343"/>
      <c r="F273" s="343"/>
    </row>
    <row r="274" spans="5:6" ht="27.5" customHeight="1" x14ac:dyDescent="0.35">
      <c r="E274" s="343"/>
      <c r="F274" s="343"/>
    </row>
    <row r="275" spans="5:6" ht="27.5" customHeight="1" x14ac:dyDescent="0.35">
      <c r="E275" s="343"/>
      <c r="F275" s="343"/>
    </row>
    <row r="276" spans="5:6" ht="27.5" customHeight="1" x14ac:dyDescent="0.35">
      <c r="E276" s="343"/>
      <c r="F276" s="343"/>
    </row>
    <row r="277" spans="5:6" ht="27.5" customHeight="1" x14ac:dyDescent="0.35">
      <c r="E277" s="343"/>
      <c r="F277" s="343"/>
    </row>
    <row r="278" spans="5:6" ht="27.5" customHeight="1" x14ac:dyDescent="0.35">
      <c r="E278" s="343"/>
      <c r="F278" s="343"/>
    </row>
    <row r="279" spans="5:6" ht="27.5" customHeight="1" x14ac:dyDescent="0.35">
      <c r="E279" s="343"/>
      <c r="F279" s="343"/>
    </row>
    <row r="280" spans="5:6" ht="27.5" customHeight="1" x14ac:dyDescent="0.35">
      <c r="E280" s="343"/>
      <c r="F280" s="343"/>
    </row>
    <row r="281" spans="5:6" ht="27.5" customHeight="1" x14ac:dyDescent="0.35">
      <c r="E281" s="343"/>
      <c r="F281" s="343"/>
    </row>
    <row r="282" spans="5:6" ht="27.5" customHeight="1" x14ac:dyDescent="0.35">
      <c r="E282" s="343"/>
      <c r="F282" s="343"/>
    </row>
    <row r="283" spans="5:6" ht="27.5" customHeight="1" x14ac:dyDescent="0.35">
      <c r="E283" s="343"/>
      <c r="F283" s="343"/>
    </row>
    <row r="284" spans="5:6" ht="27.5" customHeight="1" x14ac:dyDescent="0.35">
      <c r="E284" s="343"/>
      <c r="F284" s="343"/>
    </row>
    <row r="285" spans="5:6" ht="27.5" customHeight="1" x14ac:dyDescent="0.35">
      <c r="E285" s="343"/>
      <c r="F285" s="343"/>
    </row>
    <row r="286" spans="5:6" ht="27.5" customHeight="1" x14ac:dyDescent="0.35">
      <c r="E286" s="343"/>
      <c r="F286" s="343"/>
    </row>
    <row r="287" spans="5:6" ht="27.5" customHeight="1" x14ac:dyDescent="0.35">
      <c r="E287" s="343"/>
      <c r="F287" s="343"/>
    </row>
    <row r="288" spans="5:6" ht="27.5" customHeight="1" x14ac:dyDescent="0.35">
      <c r="E288" s="343"/>
      <c r="F288" s="343"/>
    </row>
    <row r="289" spans="5:6" ht="27.5" customHeight="1" x14ac:dyDescent="0.35">
      <c r="E289" s="343"/>
      <c r="F289" s="343"/>
    </row>
    <row r="290" spans="5:6" ht="27.5" customHeight="1" x14ac:dyDescent="0.35">
      <c r="E290" s="343"/>
      <c r="F290" s="343"/>
    </row>
    <row r="291" spans="5:6" ht="27.5" customHeight="1" x14ac:dyDescent="0.35">
      <c r="E291" s="343"/>
      <c r="F291" s="343"/>
    </row>
    <row r="292" spans="5:6" ht="27.5" customHeight="1" x14ac:dyDescent="0.35">
      <c r="E292" s="343"/>
      <c r="F292" s="343"/>
    </row>
    <row r="293" spans="5:6" ht="27.5" customHeight="1" x14ac:dyDescent="0.35">
      <c r="E293" s="343"/>
      <c r="F293" s="343"/>
    </row>
    <row r="294" spans="5:6" ht="27.5" customHeight="1" x14ac:dyDescent="0.35">
      <c r="E294" s="343"/>
      <c r="F294" s="343"/>
    </row>
    <row r="295" spans="5:6" ht="27.5" customHeight="1" x14ac:dyDescent="0.35">
      <c r="E295" s="343"/>
      <c r="F295" s="343"/>
    </row>
    <row r="296" spans="5:6" ht="27.5" customHeight="1" x14ac:dyDescent="0.35">
      <c r="E296" s="343"/>
      <c r="F296" s="343"/>
    </row>
    <row r="297" spans="5:6" ht="27.5" customHeight="1" x14ac:dyDescent="0.35">
      <c r="E297" s="343"/>
      <c r="F297" s="343"/>
    </row>
    <row r="298" spans="5:6" ht="27.5" customHeight="1" x14ac:dyDescent="0.35">
      <c r="E298" s="343"/>
      <c r="F298" s="343"/>
    </row>
    <row r="299" spans="5:6" ht="27.5" customHeight="1" x14ac:dyDescent="0.35">
      <c r="E299" s="343"/>
      <c r="F299" s="343"/>
    </row>
    <row r="300" spans="5:6" ht="27.5" customHeight="1" x14ac:dyDescent="0.35">
      <c r="E300" s="343"/>
      <c r="F300" s="343"/>
    </row>
    <row r="301" spans="5:6" ht="27.5" customHeight="1" x14ac:dyDescent="0.35">
      <c r="E301" s="343"/>
      <c r="F301" s="343"/>
    </row>
    <row r="302" spans="5:6" ht="27.5" customHeight="1" x14ac:dyDescent="0.35">
      <c r="E302" s="343"/>
      <c r="F302" s="343"/>
    </row>
    <row r="303" spans="5:6" ht="27.5" customHeight="1" x14ac:dyDescent="0.35">
      <c r="E303" s="343"/>
      <c r="F303" s="343"/>
    </row>
    <row r="304" spans="5:6" ht="27.5" customHeight="1" x14ac:dyDescent="0.35">
      <c r="E304" s="343"/>
      <c r="F304" s="343"/>
    </row>
    <row r="305" spans="5:6" ht="27.5" customHeight="1" x14ac:dyDescent="0.35">
      <c r="E305" s="343"/>
      <c r="F305" s="343"/>
    </row>
    <row r="306" spans="5:6" ht="27.5" customHeight="1" x14ac:dyDescent="0.35">
      <c r="E306" s="343"/>
      <c r="F306" s="343"/>
    </row>
    <row r="307" spans="5:6" ht="27.5" customHeight="1" x14ac:dyDescent="0.35">
      <c r="E307" s="343"/>
      <c r="F307" s="343"/>
    </row>
    <row r="308" spans="5:6" ht="27.5" customHeight="1" x14ac:dyDescent="0.35">
      <c r="E308" s="343"/>
      <c r="F308" s="343"/>
    </row>
    <row r="309" spans="5:6" ht="27.5" customHeight="1" x14ac:dyDescent="0.35">
      <c r="E309" s="343"/>
      <c r="F309" s="343"/>
    </row>
    <row r="310" spans="5:6" ht="27.5" customHeight="1" x14ac:dyDescent="0.35">
      <c r="E310" s="343"/>
      <c r="F310" s="343"/>
    </row>
    <row r="311" spans="5:6" ht="27.5" customHeight="1" x14ac:dyDescent="0.35">
      <c r="E311" s="343"/>
      <c r="F311" s="343"/>
    </row>
    <row r="312" spans="5:6" ht="27.5" customHeight="1" x14ac:dyDescent="0.35">
      <c r="E312" s="343"/>
      <c r="F312" s="343"/>
    </row>
    <row r="313" spans="5:6" ht="27.5" customHeight="1" x14ac:dyDescent="0.35">
      <c r="E313" s="343"/>
      <c r="F313" s="343"/>
    </row>
    <row r="314" spans="5:6" ht="27.5" customHeight="1" x14ac:dyDescent="0.35">
      <c r="E314" s="343"/>
      <c r="F314" s="343"/>
    </row>
    <row r="315" spans="5:6" ht="27.5" customHeight="1" x14ac:dyDescent="0.35">
      <c r="E315" s="343"/>
      <c r="F315" s="343"/>
    </row>
    <row r="316" spans="5:6" ht="27.5" customHeight="1" x14ac:dyDescent="0.35">
      <c r="E316" s="343"/>
      <c r="F316" s="343"/>
    </row>
    <row r="317" spans="5:6" ht="27.5" customHeight="1" x14ac:dyDescent="0.35">
      <c r="E317" s="343"/>
      <c r="F317" s="343"/>
    </row>
    <row r="318" spans="5:6" ht="27.5" customHeight="1" x14ac:dyDescent="0.35">
      <c r="E318" s="343"/>
      <c r="F318" s="343"/>
    </row>
    <row r="319" spans="5:6" ht="27.5" customHeight="1" x14ac:dyDescent="0.35">
      <c r="E319" s="343"/>
      <c r="F319" s="343"/>
    </row>
    <row r="320" spans="5:6" ht="27.5" customHeight="1" x14ac:dyDescent="0.35">
      <c r="E320" s="343"/>
      <c r="F320" s="343"/>
    </row>
    <row r="321" spans="5:6" ht="27.5" customHeight="1" x14ac:dyDescent="0.35">
      <c r="E321" s="343"/>
      <c r="F321" s="343"/>
    </row>
    <row r="322" spans="5:6" ht="27.5" customHeight="1" x14ac:dyDescent="0.35">
      <c r="E322" s="343"/>
      <c r="F322" s="343"/>
    </row>
    <row r="323" spans="5:6" ht="27.5" customHeight="1" x14ac:dyDescent="0.35">
      <c r="E323" s="343"/>
      <c r="F323" s="343"/>
    </row>
    <row r="324" spans="5:6" ht="27.5" customHeight="1" x14ac:dyDescent="0.35">
      <c r="E324" s="343"/>
      <c r="F324" s="343"/>
    </row>
    <row r="325" spans="5:6" ht="27.5" customHeight="1" x14ac:dyDescent="0.35">
      <c r="E325" s="343"/>
      <c r="F325" s="343"/>
    </row>
    <row r="326" spans="5:6" ht="27.5" customHeight="1" x14ac:dyDescent="0.35">
      <c r="E326" s="343"/>
      <c r="F326" s="343"/>
    </row>
    <row r="327" spans="5:6" ht="27.5" customHeight="1" x14ac:dyDescent="0.35">
      <c r="E327" s="343"/>
      <c r="F327" s="343"/>
    </row>
    <row r="328" spans="5:6" ht="27.5" customHeight="1" x14ac:dyDescent="0.35">
      <c r="E328" s="343"/>
      <c r="F328" s="343"/>
    </row>
    <row r="329" spans="5:6" ht="27.5" customHeight="1" x14ac:dyDescent="0.35">
      <c r="E329" s="343"/>
      <c r="F329" s="343"/>
    </row>
    <row r="330" spans="5:6" ht="27.5" customHeight="1" x14ac:dyDescent="0.35">
      <c r="E330" s="343"/>
      <c r="F330" s="343"/>
    </row>
    <row r="331" spans="5:6" ht="27.5" customHeight="1" x14ac:dyDescent="0.35">
      <c r="E331" s="343"/>
      <c r="F331" s="343"/>
    </row>
    <row r="332" spans="5:6" ht="27.5" customHeight="1" x14ac:dyDescent="0.35">
      <c r="E332" s="343"/>
      <c r="F332" s="343"/>
    </row>
    <row r="333" spans="5:6" ht="27.5" customHeight="1" x14ac:dyDescent="0.35">
      <c r="E333" s="343"/>
      <c r="F333" s="343"/>
    </row>
    <row r="334" spans="5:6" ht="27.5" customHeight="1" x14ac:dyDescent="0.35">
      <c r="E334" s="343"/>
      <c r="F334" s="343"/>
    </row>
    <row r="335" spans="5:6" ht="27.5" customHeight="1" x14ac:dyDescent="0.35">
      <c r="E335" s="343"/>
      <c r="F335" s="343"/>
    </row>
    <row r="336" spans="5:6" ht="27.5" customHeight="1" x14ac:dyDescent="0.35">
      <c r="E336" s="343"/>
      <c r="F336" s="343"/>
    </row>
    <row r="337" spans="5:6" ht="27.5" customHeight="1" x14ac:dyDescent="0.35">
      <c r="E337" s="343"/>
      <c r="F337" s="343"/>
    </row>
    <row r="338" spans="5:6" ht="27.5" customHeight="1" x14ac:dyDescent="0.35">
      <c r="E338" s="343"/>
      <c r="F338" s="343"/>
    </row>
    <row r="339" spans="5:6" ht="27.5" customHeight="1" x14ac:dyDescent="0.35">
      <c r="E339" s="343"/>
      <c r="F339" s="343"/>
    </row>
    <row r="340" spans="5:6" ht="27.5" customHeight="1" x14ac:dyDescent="0.35">
      <c r="E340" s="343"/>
      <c r="F340" s="343"/>
    </row>
    <row r="341" spans="5:6" ht="27.5" customHeight="1" x14ac:dyDescent="0.35">
      <c r="E341" s="343"/>
      <c r="F341" s="343"/>
    </row>
    <row r="342" spans="5:6" ht="27.5" customHeight="1" x14ac:dyDescent="0.35">
      <c r="E342" s="343"/>
      <c r="F342" s="343"/>
    </row>
    <row r="343" spans="5:6" ht="27.5" customHeight="1" x14ac:dyDescent="0.35">
      <c r="E343" s="343"/>
      <c r="F343" s="343"/>
    </row>
    <row r="344" spans="5:6" ht="27.5" customHeight="1" x14ac:dyDescent="0.35">
      <c r="E344" s="343"/>
      <c r="F344" s="343"/>
    </row>
    <row r="345" spans="5:6" ht="27.5" customHeight="1" x14ac:dyDescent="0.35">
      <c r="E345" s="343"/>
      <c r="F345" s="343"/>
    </row>
    <row r="346" spans="5:6" ht="27.5" customHeight="1" x14ac:dyDescent="0.35">
      <c r="E346" s="343"/>
      <c r="F346" s="343"/>
    </row>
    <row r="347" spans="5:6" ht="27.5" customHeight="1" x14ac:dyDescent="0.35">
      <c r="E347" s="343"/>
      <c r="F347" s="343"/>
    </row>
    <row r="348" spans="5:6" ht="27.5" customHeight="1" x14ac:dyDescent="0.35">
      <c r="E348" s="343"/>
      <c r="F348" s="343"/>
    </row>
    <row r="349" spans="5:6" ht="27.5" customHeight="1" x14ac:dyDescent="0.35">
      <c r="E349" s="343"/>
      <c r="F349" s="343"/>
    </row>
    <row r="350" spans="5:6" ht="27.5" customHeight="1" x14ac:dyDescent="0.35">
      <c r="E350" s="343"/>
      <c r="F350" s="343"/>
    </row>
    <row r="351" spans="5:6" ht="27.5" customHeight="1" x14ac:dyDescent="0.35">
      <c r="E351" s="343"/>
      <c r="F351" s="343"/>
    </row>
    <row r="352" spans="5:6" ht="27.5" customHeight="1" x14ac:dyDescent="0.35">
      <c r="E352" s="343"/>
      <c r="F352" s="343"/>
    </row>
    <row r="353" spans="5:6" ht="27.5" customHeight="1" x14ac:dyDescent="0.35">
      <c r="E353" s="343"/>
      <c r="F353" s="343"/>
    </row>
    <row r="354" spans="5:6" ht="27.5" customHeight="1" x14ac:dyDescent="0.35">
      <c r="E354" s="343"/>
      <c r="F354" s="343"/>
    </row>
    <row r="355" spans="5:6" ht="27.5" customHeight="1" x14ac:dyDescent="0.35">
      <c r="E355" s="343"/>
      <c r="F355" s="343"/>
    </row>
    <row r="356" spans="5:6" ht="27.5" customHeight="1" x14ac:dyDescent="0.35">
      <c r="E356" s="343"/>
      <c r="F356" s="343"/>
    </row>
    <row r="357" spans="5:6" ht="27.5" customHeight="1" x14ac:dyDescent="0.35">
      <c r="E357" s="343"/>
      <c r="F357" s="343"/>
    </row>
    <row r="358" spans="5:6" ht="27.5" customHeight="1" x14ac:dyDescent="0.35">
      <c r="E358" s="343"/>
      <c r="F358" s="343"/>
    </row>
    <row r="359" spans="5:6" ht="27.5" customHeight="1" x14ac:dyDescent="0.35">
      <c r="E359" s="343"/>
      <c r="F359" s="343"/>
    </row>
    <row r="360" spans="5:6" ht="27.5" customHeight="1" x14ac:dyDescent="0.35">
      <c r="E360" s="343"/>
      <c r="F360" s="343"/>
    </row>
    <row r="361" spans="5:6" ht="27.5" customHeight="1" x14ac:dyDescent="0.35">
      <c r="E361" s="343"/>
      <c r="F361" s="343"/>
    </row>
    <row r="362" spans="5:6" ht="27.5" customHeight="1" x14ac:dyDescent="0.35">
      <c r="E362" s="343"/>
      <c r="F362" s="343"/>
    </row>
    <row r="363" spans="5:6" ht="27.5" customHeight="1" x14ac:dyDescent="0.35">
      <c r="E363" s="343"/>
      <c r="F363" s="343"/>
    </row>
    <row r="364" spans="5:6" ht="27.5" customHeight="1" x14ac:dyDescent="0.35">
      <c r="E364" s="343"/>
      <c r="F364" s="343"/>
    </row>
    <row r="365" spans="5:6" ht="27.5" customHeight="1" x14ac:dyDescent="0.35">
      <c r="E365" s="343"/>
      <c r="F365" s="343"/>
    </row>
    <row r="366" spans="5:6" ht="27.5" customHeight="1" x14ac:dyDescent="0.35">
      <c r="E366" s="343"/>
      <c r="F366" s="343"/>
    </row>
    <row r="367" spans="5:6" ht="27.5" customHeight="1" x14ac:dyDescent="0.35">
      <c r="E367" s="343"/>
      <c r="F367" s="343"/>
    </row>
    <row r="368" spans="5:6" ht="27.5" customHeight="1" x14ac:dyDescent="0.35">
      <c r="E368" s="343"/>
      <c r="F368" s="343"/>
    </row>
    <row r="369" spans="5:6" ht="27.5" customHeight="1" x14ac:dyDescent="0.35">
      <c r="E369" s="343"/>
      <c r="F369" s="343"/>
    </row>
    <row r="370" spans="5:6" ht="27.5" customHeight="1" x14ac:dyDescent="0.35">
      <c r="E370" s="343"/>
      <c r="F370" s="343"/>
    </row>
    <row r="371" spans="5:6" ht="27.5" customHeight="1" x14ac:dyDescent="0.35">
      <c r="E371" s="343"/>
      <c r="F371" s="343"/>
    </row>
    <row r="372" spans="5:6" ht="27.5" customHeight="1" x14ac:dyDescent="0.35">
      <c r="E372" s="343"/>
      <c r="F372" s="343"/>
    </row>
    <row r="373" spans="5:6" ht="27.5" customHeight="1" x14ac:dyDescent="0.35">
      <c r="E373" s="343"/>
      <c r="F373" s="343"/>
    </row>
    <row r="374" spans="5:6" ht="27.5" customHeight="1" x14ac:dyDescent="0.35">
      <c r="E374" s="343"/>
      <c r="F374" s="343"/>
    </row>
    <row r="375" spans="5:6" ht="27.5" customHeight="1" x14ac:dyDescent="0.35">
      <c r="E375" s="343"/>
      <c r="F375" s="343"/>
    </row>
    <row r="376" spans="5:6" ht="27.5" customHeight="1" x14ac:dyDescent="0.35">
      <c r="E376" s="343"/>
      <c r="F376" s="343"/>
    </row>
    <row r="377" spans="5:6" ht="27.5" customHeight="1" x14ac:dyDescent="0.35">
      <c r="E377" s="343"/>
      <c r="F377" s="343"/>
    </row>
    <row r="378" spans="5:6" ht="27.5" customHeight="1" x14ac:dyDescent="0.35">
      <c r="E378" s="343"/>
      <c r="F378" s="343"/>
    </row>
    <row r="379" spans="5:6" ht="27.5" customHeight="1" x14ac:dyDescent="0.35">
      <c r="E379" s="343"/>
      <c r="F379" s="343"/>
    </row>
    <row r="380" spans="5:6" ht="27.5" customHeight="1" x14ac:dyDescent="0.35">
      <c r="E380" s="343"/>
      <c r="F380" s="343"/>
    </row>
    <row r="381" spans="5:6" ht="27.5" customHeight="1" x14ac:dyDescent="0.35">
      <c r="E381" s="343"/>
      <c r="F381" s="343"/>
    </row>
    <row r="382" spans="5:6" ht="27.5" customHeight="1" x14ac:dyDescent="0.35">
      <c r="E382" s="343"/>
      <c r="F382" s="343"/>
    </row>
    <row r="383" spans="5:6" ht="27.5" customHeight="1" x14ac:dyDescent="0.35">
      <c r="E383" s="343"/>
      <c r="F383" s="343"/>
    </row>
    <row r="384" spans="5:6" ht="27.5" customHeight="1" x14ac:dyDescent="0.35">
      <c r="E384" s="343"/>
      <c r="F384" s="343"/>
    </row>
    <row r="385" spans="5:6" ht="27.5" customHeight="1" x14ac:dyDescent="0.35">
      <c r="E385" s="343"/>
      <c r="F385" s="343"/>
    </row>
    <row r="386" spans="5:6" ht="27.5" customHeight="1" x14ac:dyDescent="0.35">
      <c r="E386" s="343"/>
      <c r="F386" s="343"/>
    </row>
    <row r="387" spans="5:6" ht="27.5" customHeight="1" x14ac:dyDescent="0.35">
      <c r="E387" s="343"/>
      <c r="F387" s="343"/>
    </row>
    <row r="388" spans="5:6" ht="27.5" customHeight="1" x14ac:dyDescent="0.35">
      <c r="E388" s="343"/>
      <c r="F388" s="343"/>
    </row>
    <row r="389" spans="5:6" ht="27.5" customHeight="1" x14ac:dyDescent="0.35">
      <c r="E389" s="343"/>
      <c r="F389" s="343"/>
    </row>
    <row r="390" spans="5:6" ht="27.5" customHeight="1" x14ac:dyDescent="0.35">
      <c r="E390" s="343"/>
      <c r="F390" s="343"/>
    </row>
    <row r="391" spans="5:6" ht="27.5" customHeight="1" x14ac:dyDescent="0.35">
      <c r="E391" s="343"/>
      <c r="F391" s="343"/>
    </row>
    <row r="392" spans="5:6" ht="27.5" customHeight="1" x14ac:dyDescent="0.35">
      <c r="E392" s="343"/>
      <c r="F392" s="343"/>
    </row>
    <row r="393" spans="5:6" ht="27.5" customHeight="1" x14ac:dyDescent="0.35">
      <c r="E393" s="343"/>
      <c r="F393" s="343"/>
    </row>
    <row r="394" spans="5:6" ht="27.5" customHeight="1" x14ac:dyDescent="0.35">
      <c r="E394" s="343"/>
      <c r="F394" s="343"/>
    </row>
    <row r="395" spans="5:6" ht="27.5" customHeight="1" x14ac:dyDescent="0.35">
      <c r="E395" s="343"/>
      <c r="F395" s="343"/>
    </row>
    <row r="396" spans="5:6" ht="27.5" customHeight="1" x14ac:dyDescent="0.35">
      <c r="E396" s="343"/>
      <c r="F396" s="343"/>
    </row>
    <row r="397" spans="5:6" ht="27.5" customHeight="1" x14ac:dyDescent="0.35">
      <c r="E397" s="343"/>
      <c r="F397" s="343"/>
    </row>
    <row r="398" spans="5:6" ht="27.5" customHeight="1" x14ac:dyDescent="0.35">
      <c r="E398" s="343"/>
      <c r="F398" s="343"/>
    </row>
    <row r="399" spans="5:6" ht="27.5" customHeight="1" x14ac:dyDescent="0.35">
      <c r="E399" s="343"/>
      <c r="F399" s="343"/>
    </row>
    <row r="400" spans="5:6" ht="27.5" customHeight="1" x14ac:dyDescent="0.35">
      <c r="E400" s="343"/>
      <c r="F400" s="343"/>
    </row>
    <row r="401" spans="5:6" ht="27.5" customHeight="1" x14ac:dyDescent="0.35">
      <c r="E401" s="343"/>
      <c r="F401" s="343"/>
    </row>
    <row r="402" spans="5:6" ht="27.5" customHeight="1" x14ac:dyDescent="0.35">
      <c r="E402" s="343"/>
      <c r="F402" s="343"/>
    </row>
    <row r="403" spans="5:6" ht="27.5" customHeight="1" x14ac:dyDescent="0.35">
      <c r="E403" s="343"/>
      <c r="F403" s="343"/>
    </row>
    <row r="404" spans="5:6" ht="27.5" customHeight="1" x14ac:dyDescent="0.35">
      <c r="E404" s="343"/>
      <c r="F404" s="343"/>
    </row>
    <row r="405" spans="5:6" ht="27.5" customHeight="1" x14ac:dyDescent="0.35">
      <c r="E405" s="343"/>
      <c r="F405" s="343"/>
    </row>
    <row r="406" spans="5:6" ht="27.5" customHeight="1" x14ac:dyDescent="0.35">
      <c r="E406" s="343"/>
      <c r="F406" s="343"/>
    </row>
    <row r="407" spans="5:6" ht="27.5" customHeight="1" x14ac:dyDescent="0.35">
      <c r="E407" s="343"/>
      <c r="F407" s="343"/>
    </row>
    <row r="408" spans="5:6" ht="27.5" customHeight="1" x14ac:dyDescent="0.35">
      <c r="E408" s="343"/>
      <c r="F408" s="343"/>
    </row>
    <row r="409" spans="5:6" ht="27.5" customHeight="1" x14ac:dyDescent="0.35">
      <c r="E409" s="343"/>
      <c r="F409" s="343"/>
    </row>
    <row r="410" spans="5:6" ht="27.5" customHeight="1" x14ac:dyDescent="0.35">
      <c r="E410" s="343"/>
      <c r="F410" s="343"/>
    </row>
    <row r="411" spans="5:6" ht="27.5" customHeight="1" x14ac:dyDescent="0.35">
      <c r="E411" s="343"/>
      <c r="F411" s="343"/>
    </row>
    <row r="412" spans="5:6" ht="27.5" customHeight="1" x14ac:dyDescent="0.35">
      <c r="E412" s="343"/>
      <c r="F412" s="343"/>
    </row>
    <row r="413" spans="5:6" ht="27.5" customHeight="1" x14ac:dyDescent="0.35">
      <c r="E413" s="343"/>
      <c r="F413" s="343"/>
    </row>
    <row r="414" spans="5:6" ht="27.5" customHeight="1" x14ac:dyDescent="0.35">
      <c r="E414" s="343"/>
      <c r="F414" s="343"/>
    </row>
    <row r="415" spans="5:6" ht="27.5" customHeight="1" x14ac:dyDescent="0.35">
      <c r="E415" s="343"/>
      <c r="F415" s="343"/>
    </row>
    <row r="416" spans="5:6" ht="27.5" customHeight="1" x14ac:dyDescent="0.35">
      <c r="E416" s="343"/>
      <c r="F416" s="343"/>
    </row>
    <row r="417" spans="5:6" ht="27.5" customHeight="1" x14ac:dyDescent="0.35">
      <c r="E417" s="343"/>
      <c r="F417" s="343"/>
    </row>
    <row r="418" spans="5:6" ht="27.5" customHeight="1" x14ac:dyDescent="0.35">
      <c r="E418" s="343"/>
      <c r="F418" s="343"/>
    </row>
    <row r="419" spans="5:6" ht="27.5" customHeight="1" x14ac:dyDescent="0.35">
      <c r="E419" s="343"/>
      <c r="F419" s="343"/>
    </row>
    <row r="420" spans="5:6" ht="27.5" customHeight="1" x14ac:dyDescent="0.35">
      <c r="E420" s="343"/>
      <c r="F420" s="343"/>
    </row>
    <row r="421" spans="5:6" ht="27.5" customHeight="1" x14ac:dyDescent="0.35">
      <c r="E421" s="343"/>
      <c r="F421" s="343"/>
    </row>
    <row r="422" spans="5:6" ht="27.5" customHeight="1" x14ac:dyDescent="0.35">
      <c r="E422" s="343"/>
      <c r="F422" s="343"/>
    </row>
    <row r="423" spans="5:6" ht="27.5" customHeight="1" x14ac:dyDescent="0.35">
      <c r="E423" s="343"/>
      <c r="F423" s="343"/>
    </row>
    <row r="424" spans="5:6" ht="27.5" customHeight="1" x14ac:dyDescent="0.35">
      <c r="E424" s="343"/>
      <c r="F424" s="343"/>
    </row>
    <row r="425" spans="5:6" ht="27.5" customHeight="1" x14ac:dyDescent="0.35">
      <c r="E425" s="343"/>
      <c r="F425" s="343"/>
    </row>
    <row r="426" spans="5:6" ht="27.5" customHeight="1" x14ac:dyDescent="0.35">
      <c r="E426" s="343"/>
      <c r="F426" s="343"/>
    </row>
    <row r="427" spans="5:6" ht="27.5" customHeight="1" x14ac:dyDescent="0.35">
      <c r="E427" s="343"/>
      <c r="F427" s="343"/>
    </row>
    <row r="428" spans="5:6" ht="27.5" customHeight="1" x14ac:dyDescent="0.35">
      <c r="E428" s="343"/>
      <c r="F428" s="343"/>
    </row>
    <row r="429" spans="5:6" ht="27.5" customHeight="1" x14ac:dyDescent="0.35">
      <c r="E429" s="343"/>
      <c r="F429" s="343"/>
    </row>
    <row r="430" spans="5:6" ht="27.5" customHeight="1" x14ac:dyDescent="0.35">
      <c r="E430" s="343"/>
      <c r="F430" s="343"/>
    </row>
    <row r="431" spans="5:6" ht="27.5" customHeight="1" x14ac:dyDescent="0.35">
      <c r="E431" s="343"/>
      <c r="F431" s="343"/>
    </row>
    <row r="432" spans="5:6" ht="27.5" customHeight="1" x14ac:dyDescent="0.35">
      <c r="E432" s="343"/>
      <c r="F432" s="343"/>
    </row>
    <row r="433" spans="5:6" ht="27.5" customHeight="1" x14ac:dyDescent="0.35">
      <c r="E433" s="343"/>
      <c r="F433" s="343"/>
    </row>
    <row r="434" spans="5:6" ht="27.5" customHeight="1" x14ac:dyDescent="0.35">
      <c r="E434" s="343"/>
      <c r="F434" s="343"/>
    </row>
    <row r="435" spans="5:6" ht="27.5" customHeight="1" x14ac:dyDescent="0.35">
      <c r="E435" s="343"/>
      <c r="F435" s="343"/>
    </row>
    <row r="436" spans="5:6" ht="27.5" customHeight="1" x14ac:dyDescent="0.35">
      <c r="E436" s="343"/>
      <c r="F436" s="343"/>
    </row>
    <row r="437" spans="5:6" ht="27.5" customHeight="1" x14ac:dyDescent="0.35">
      <c r="E437" s="343"/>
      <c r="F437" s="343"/>
    </row>
    <row r="438" spans="5:6" ht="27.5" customHeight="1" x14ac:dyDescent="0.35">
      <c r="E438" s="343"/>
      <c r="F438" s="343"/>
    </row>
    <row r="439" spans="5:6" ht="27.5" customHeight="1" x14ac:dyDescent="0.35">
      <c r="E439" s="343"/>
      <c r="F439" s="343"/>
    </row>
    <row r="440" spans="5:6" ht="27.5" customHeight="1" x14ac:dyDescent="0.35">
      <c r="E440" s="343"/>
      <c r="F440" s="343"/>
    </row>
    <row r="441" spans="5:6" ht="27.5" customHeight="1" x14ac:dyDescent="0.35">
      <c r="E441" s="343"/>
      <c r="F441" s="343"/>
    </row>
    <row r="442" spans="5:6" ht="27.5" customHeight="1" x14ac:dyDescent="0.35">
      <c r="E442" s="343"/>
      <c r="F442" s="343"/>
    </row>
    <row r="443" spans="5:6" ht="27.5" customHeight="1" x14ac:dyDescent="0.35">
      <c r="E443" s="343"/>
      <c r="F443" s="343"/>
    </row>
    <row r="444" spans="5:6" ht="27.5" customHeight="1" x14ac:dyDescent="0.35">
      <c r="E444" s="343"/>
      <c r="F444" s="343"/>
    </row>
    <row r="445" spans="5:6" ht="27.5" customHeight="1" x14ac:dyDescent="0.35">
      <c r="E445" s="343"/>
      <c r="F445" s="343"/>
    </row>
    <row r="446" spans="5:6" ht="27.5" customHeight="1" x14ac:dyDescent="0.35">
      <c r="E446" s="343"/>
      <c r="F446" s="343"/>
    </row>
    <row r="447" spans="5:6" ht="27.5" customHeight="1" x14ac:dyDescent="0.35">
      <c r="E447" s="343"/>
      <c r="F447" s="343"/>
    </row>
    <row r="448" spans="5:6" ht="27.5" customHeight="1" x14ac:dyDescent="0.35">
      <c r="E448" s="343"/>
      <c r="F448" s="343"/>
    </row>
    <row r="449" spans="5:6" ht="27.5" customHeight="1" x14ac:dyDescent="0.35">
      <c r="E449" s="343"/>
      <c r="F449" s="343"/>
    </row>
    <row r="450" spans="5:6" ht="27.5" customHeight="1" x14ac:dyDescent="0.35">
      <c r="E450" s="343"/>
      <c r="F450" s="343"/>
    </row>
    <row r="451" spans="5:6" ht="27.5" customHeight="1" x14ac:dyDescent="0.35">
      <c r="E451" s="343"/>
      <c r="F451" s="343"/>
    </row>
    <row r="452" spans="5:6" ht="27.5" customHeight="1" x14ac:dyDescent="0.35">
      <c r="E452" s="343"/>
      <c r="F452" s="343"/>
    </row>
    <row r="453" spans="5:6" ht="27.5" customHeight="1" x14ac:dyDescent="0.35">
      <c r="E453" s="343"/>
      <c r="F453" s="343"/>
    </row>
    <row r="454" spans="5:6" ht="27.5" customHeight="1" x14ac:dyDescent="0.35">
      <c r="E454" s="343"/>
      <c r="F454" s="343"/>
    </row>
    <row r="455" spans="5:6" ht="27.5" customHeight="1" x14ac:dyDescent="0.35">
      <c r="E455" s="343"/>
      <c r="F455" s="343"/>
    </row>
    <row r="456" spans="5:6" ht="27.5" customHeight="1" x14ac:dyDescent="0.35">
      <c r="E456" s="343"/>
      <c r="F456" s="343"/>
    </row>
    <row r="457" spans="5:6" ht="27.5" customHeight="1" x14ac:dyDescent="0.35">
      <c r="E457" s="343"/>
      <c r="F457" s="343"/>
    </row>
    <row r="458" spans="5:6" ht="27.5" customHeight="1" x14ac:dyDescent="0.35">
      <c r="E458" s="343"/>
      <c r="F458" s="343"/>
    </row>
    <row r="459" spans="5:6" ht="27.5" customHeight="1" x14ac:dyDescent="0.35">
      <c r="E459" s="343"/>
      <c r="F459" s="343"/>
    </row>
    <row r="460" spans="5:6" ht="27.5" customHeight="1" x14ac:dyDescent="0.35">
      <c r="E460" s="343"/>
      <c r="F460" s="343"/>
    </row>
    <row r="461" spans="5:6" ht="27.5" customHeight="1" x14ac:dyDescent="0.35">
      <c r="E461" s="343"/>
      <c r="F461" s="343"/>
    </row>
    <row r="462" spans="5:6" ht="27.5" customHeight="1" x14ac:dyDescent="0.35">
      <c r="E462" s="343"/>
      <c r="F462" s="343"/>
    </row>
    <row r="463" spans="5:6" ht="27.5" customHeight="1" x14ac:dyDescent="0.35">
      <c r="E463" s="343"/>
      <c r="F463" s="343"/>
    </row>
    <row r="464" spans="5:6" ht="27.5" customHeight="1" x14ac:dyDescent="0.35">
      <c r="E464" s="343"/>
      <c r="F464" s="343"/>
    </row>
    <row r="465" spans="5:6" ht="27.5" customHeight="1" x14ac:dyDescent="0.35">
      <c r="E465" s="343"/>
      <c r="F465" s="343"/>
    </row>
    <row r="466" spans="5:6" ht="27.5" customHeight="1" x14ac:dyDescent="0.35">
      <c r="E466" s="343"/>
      <c r="F466" s="343"/>
    </row>
    <row r="467" spans="5:6" ht="27.5" customHeight="1" x14ac:dyDescent="0.35">
      <c r="E467" s="343"/>
      <c r="F467" s="343"/>
    </row>
    <row r="468" spans="5:6" ht="27.5" customHeight="1" x14ac:dyDescent="0.35">
      <c r="E468" s="343"/>
      <c r="F468" s="343"/>
    </row>
    <row r="469" spans="5:6" ht="27.5" customHeight="1" x14ac:dyDescent="0.35">
      <c r="E469" s="343"/>
      <c r="F469" s="343"/>
    </row>
    <row r="470" spans="5:6" ht="27.5" customHeight="1" x14ac:dyDescent="0.35">
      <c r="E470" s="343"/>
      <c r="F470" s="343"/>
    </row>
    <row r="471" spans="5:6" ht="27.5" customHeight="1" x14ac:dyDescent="0.35">
      <c r="E471" s="343"/>
      <c r="F471" s="343"/>
    </row>
    <row r="472" spans="5:6" ht="27.5" customHeight="1" x14ac:dyDescent="0.35">
      <c r="E472" s="343"/>
      <c r="F472" s="343"/>
    </row>
    <row r="473" spans="5:6" ht="27.5" customHeight="1" x14ac:dyDescent="0.35">
      <c r="E473" s="343"/>
      <c r="F473" s="343"/>
    </row>
    <row r="474" spans="5:6" ht="27.5" customHeight="1" x14ac:dyDescent="0.35">
      <c r="E474" s="343"/>
      <c r="F474" s="343"/>
    </row>
    <row r="475" spans="5:6" ht="27.5" customHeight="1" x14ac:dyDescent="0.35">
      <c r="E475" s="343"/>
      <c r="F475" s="343"/>
    </row>
    <row r="476" spans="5:6" ht="27.5" customHeight="1" x14ac:dyDescent="0.35">
      <c r="E476" s="343"/>
      <c r="F476" s="343"/>
    </row>
    <row r="477" spans="5:6" ht="27.5" customHeight="1" x14ac:dyDescent="0.35">
      <c r="E477" s="343"/>
      <c r="F477" s="343"/>
    </row>
    <row r="478" spans="5:6" ht="27.5" customHeight="1" x14ac:dyDescent="0.35">
      <c r="E478" s="343"/>
      <c r="F478" s="343"/>
    </row>
    <row r="479" spans="5:6" ht="27.5" customHeight="1" x14ac:dyDescent="0.35">
      <c r="E479" s="343"/>
      <c r="F479" s="343"/>
    </row>
    <row r="480" spans="5:6" ht="27.5" customHeight="1" x14ac:dyDescent="0.35">
      <c r="E480" s="343"/>
      <c r="F480" s="343"/>
    </row>
    <row r="481" spans="5:6" ht="27.5" customHeight="1" x14ac:dyDescent="0.35">
      <c r="E481" s="343"/>
      <c r="F481" s="343"/>
    </row>
    <row r="482" spans="5:6" ht="27.5" customHeight="1" x14ac:dyDescent="0.35">
      <c r="E482" s="343"/>
      <c r="F482" s="343"/>
    </row>
    <row r="483" spans="5:6" ht="27.5" customHeight="1" x14ac:dyDescent="0.35">
      <c r="E483" s="343"/>
      <c r="F483" s="343"/>
    </row>
    <row r="484" spans="5:6" ht="27.5" customHeight="1" x14ac:dyDescent="0.35">
      <c r="E484" s="343"/>
      <c r="F484" s="343"/>
    </row>
    <row r="485" spans="5:6" ht="27.5" customHeight="1" x14ac:dyDescent="0.35">
      <c r="E485" s="343"/>
      <c r="F485" s="343"/>
    </row>
    <row r="486" spans="5:6" ht="27.5" customHeight="1" x14ac:dyDescent="0.35">
      <c r="E486" s="343"/>
      <c r="F486" s="343"/>
    </row>
    <row r="487" spans="5:6" ht="27.5" customHeight="1" x14ac:dyDescent="0.35">
      <c r="E487" s="343"/>
      <c r="F487" s="343"/>
    </row>
    <row r="488" spans="5:6" ht="27.5" customHeight="1" x14ac:dyDescent="0.35">
      <c r="E488" s="343"/>
      <c r="F488" s="343"/>
    </row>
    <row r="489" spans="5:6" ht="27.5" customHeight="1" x14ac:dyDescent="0.35">
      <c r="E489" s="343"/>
      <c r="F489" s="343"/>
    </row>
    <row r="490" spans="5:6" ht="27.5" customHeight="1" x14ac:dyDescent="0.35">
      <c r="E490" s="343"/>
      <c r="F490" s="343"/>
    </row>
    <row r="491" spans="5:6" ht="27.5" customHeight="1" x14ac:dyDescent="0.35">
      <c r="E491" s="343"/>
      <c r="F491" s="343"/>
    </row>
    <row r="492" spans="5:6" ht="27.5" customHeight="1" x14ac:dyDescent="0.35">
      <c r="E492" s="343"/>
      <c r="F492" s="343"/>
    </row>
    <row r="493" spans="5:6" ht="27.5" customHeight="1" x14ac:dyDescent="0.35">
      <c r="E493" s="343"/>
      <c r="F493" s="343"/>
    </row>
    <row r="494" spans="5:6" ht="27.5" customHeight="1" x14ac:dyDescent="0.35">
      <c r="E494" s="343"/>
      <c r="F494" s="343"/>
    </row>
    <row r="495" spans="5:6" ht="27.5" customHeight="1" x14ac:dyDescent="0.35">
      <c r="E495" s="343"/>
      <c r="F495" s="343"/>
    </row>
    <row r="496" spans="5:6" ht="27.5" customHeight="1" x14ac:dyDescent="0.35">
      <c r="E496" s="343"/>
      <c r="F496" s="343"/>
    </row>
    <row r="497" spans="5:6" ht="27.5" customHeight="1" x14ac:dyDescent="0.35">
      <c r="E497" s="343"/>
      <c r="F497" s="343"/>
    </row>
    <row r="498" spans="5:6" ht="27.5" customHeight="1" x14ac:dyDescent="0.35">
      <c r="E498" s="343"/>
      <c r="F498" s="343"/>
    </row>
    <row r="499" spans="5:6" ht="27.5" customHeight="1" x14ac:dyDescent="0.35">
      <c r="E499" s="343"/>
      <c r="F499" s="343"/>
    </row>
    <row r="500" spans="5:6" ht="27.5" customHeight="1" x14ac:dyDescent="0.35">
      <c r="E500" s="343"/>
      <c r="F500" s="343"/>
    </row>
    <row r="501" spans="5:6" ht="27.5" customHeight="1" x14ac:dyDescent="0.35">
      <c r="E501" s="343"/>
      <c r="F501" s="343"/>
    </row>
    <row r="502" spans="5:6" ht="27.5" customHeight="1" x14ac:dyDescent="0.35">
      <c r="E502" s="343"/>
      <c r="F502" s="343"/>
    </row>
    <row r="503" spans="5:6" ht="27.5" customHeight="1" x14ac:dyDescent="0.35">
      <c r="E503" s="343"/>
      <c r="F503" s="343"/>
    </row>
    <row r="504" spans="5:6" ht="27.5" customHeight="1" x14ac:dyDescent="0.35">
      <c r="E504" s="343"/>
      <c r="F504" s="343"/>
    </row>
    <row r="505" spans="5:6" ht="27.5" customHeight="1" x14ac:dyDescent="0.35">
      <c r="E505" s="343"/>
      <c r="F505" s="343"/>
    </row>
    <row r="506" spans="5:6" ht="27.5" customHeight="1" x14ac:dyDescent="0.35">
      <c r="E506" s="343"/>
      <c r="F506" s="343"/>
    </row>
    <row r="507" spans="5:6" ht="27.5" customHeight="1" x14ac:dyDescent="0.35">
      <c r="E507" s="343"/>
      <c r="F507" s="343"/>
    </row>
    <row r="508" spans="5:6" ht="27.5" customHeight="1" x14ac:dyDescent="0.35">
      <c r="E508" s="343"/>
      <c r="F508" s="343"/>
    </row>
    <row r="509" spans="5:6" ht="27.5" customHeight="1" x14ac:dyDescent="0.35">
      <c r="E509" s="343"/>
      <c r="F509" s="343"/>
    </row>
    <row r="510" spans="5:6" ht="27.5" customHeight="1" x14ac:dyDescent="0.35">
      <c r="E510" s="343"/>
      <c r="F510" s="343"/>
    </row>
    <row r="511" spans="5:6" ht="27.5" customHeight="1" x14ac:dyDescent="0.35">
      <c r="E511" s="343"/>
      <c r="F511" s="343"/>
    </row>
    <row r="512" spans="5:6" ht="27.5" customHeight="1" x14ac:dyDescent="0.35">
      <c r="E512" s="343"/>
      <c r="F512" s="343"/>
    </row>
    <row r="513" spans="5:6" ht="27.5" customHeight="1" x14ac:dyDescent="0.35">
      <c r="E513" s="343"/>
      <c r="F513" s="343"/>
    </row>
    <row r="514" spans="5:6" ht="27.5" customHeight="1" x14ac:dyDescent="0.35">
      <c r="E514" s="343"/>
      <c r="F514" s="343"/>
    </row>
    <row r="515" spans="5:6" ht="27.5" customHeight="1" x14ac:dyDescent="0.35">
      <c r="E515" s="343"/>
      <c r="F515" s="343"/>
    </row>
    <row r="516" spans="5:6" ht="27.5" customHeight="1" x14ac:dyDescent="0.35">
      <c r="E516" s="343"/>
      <c r="F516" s="343"/>
    </row>
    <row r="517" spans="5:6" ht="27.5" customHeight="1" x14ac:dyDescent="0.35">
      <c r="E517" s="343"/>
      <c r="F517" s="343"/>
    </row>
    <row r="518" spans="5:6" ht="27.5" customHeight="1" x14ac:dyDescent="0.35">
      <c r="E518" s="343"/>
      <c r="F518" s="343"/>
    </row>
    <row r="519" spans="5:6" ht="27.5" customHeight="1" x14ac:dyDescent="0.35">
      <c r="E519" s="343"/>
      <c r="F519" s="343"/>
    </row>
    <row r="520" spans="5:6" ht="27.5" customHeight="1" x14ac:dyDescent="0.35">
      <c r="E520" s="343"/>
      <c r="F520" s="343"/>
    </row>
    <row r="521" spans="5:6" ht="27.5" customHeight="1" x14ac:dyDescent="0.35">
      <c r="E521" s="343"/>
      <c r="F521" s="343"/>
    </row>
    <row r="522" spans="5:6" ht="27.5" customHeight="1" x14ac:dyDescent="0.35">
      <c r="E522" s="343"/>
      <c r="F522" s="343"/>
    </row>
    <row r="523" spans="5:6" ht="27.5" customHeight="1" x14ac:dyDescent="0.35">
      <c r="E523" s="343"/>
      <c r="F523" s="343"/>
    </row>
    <row r="524" spans="5:6" ht="27.5" customHeight="1" x14ac:dyDescent="0.35">
      <c r="E524" s="343"/>
      <c r="F524" s="343"/>
    </row>
    <row r="525" spans="5:6" ht="27.5" customHeight="1" x14ac:dyDescent="0.35">
      <c r="E525" s="343"/>
      <c r="F525" s="343"/>
    </row>
    <row r="526" spans="5:6" ht="27.5" customHeight="1" x14ac:dyDescent="0.35">
      <c r="E526" s="343"/>
      <c r="F526" s="343"/>
    </row>
    <row r="527" spans="5:6" ht="27.5" customHeight="1" x14ac:dyDescent="0.35">
      <c r="E527" s="343"/>
      <c r="F527" s="343"/>
    </row>
    <row r="528" spans="5:6" ht="27.5" customHeight="1" x14ac:dyDescent="0.35">
      <c r="E528" s="343"/>
      <c r="F528" s="343"/>
    </row>
    <row r="529" spans="5:6" ht="27.5" customHeight="1" x14ac:dyDescent="0.35">
      <c r="E529" s="343"/>
      <c r="F529" s="343"/>
    </row>
    <row r="530" spans="5:6" ht="27.5" customHeight="1" x14ac:dyDescent="0.35">
      <c r="E530" s="343"/>
      <c r="F530" s="343"/>
    </row>
    <row r="531" spans="5:6" ht="27.5" customHeight="1" x14ac:dyDescent="0.35">
      <c r="E531" s="343"/>
      <c r="F531" s="343"/>
    </row>
    <row r="532" spans="5:6" ht="27.5" customHeight="1" x14ac:dyDescent="0.35">
      <c r="E532" s="343"/>
      <c r="F532" s="343"/>
    </row>
    <row r="533" spans="5:6" ht="27.5" customHeight="1" x14ac:dyDescent="0.35">
      <c r="E533" s="343"/>
      <c r="F533" s="343"/>
    </row>
    <row r="534" spans="5:6" ht="27.5" customHeight="1" x14ac:dyDescent="0.35">
      <c r="E534" s="343"/>
      <c r="F534" s="343"/>
    </row>
    <row r="535" spans="5:6" ht="27.5" customHeight="1" x14ac:dyDescent="0.35">
      <c r="E535" s="343"/>
      <c r="F535" s="343"/>
    </row>
    <row r="536" spans="5:6" ht="27.5" customHeight="1" x14ac:dyDescent="0.35">
      <c r="E536" s="343"/>
      <c r="F536" s="343"/>
    </row>
    <row r="537" spans="5:6" ht="27.5" customHeight="1" x14ac:dyDescent="0.35">
      <c r="E537" s="343"/>
      <c r="F537" s="343"/>
    </row>
    <row r="538" spans="5:6" ht="27.5" customHeight="1" x14ac:dyDescent="0.35">
      <c r="E538" s="343"/>
      <c r="F538" s="343"/>
    </row>
    <row r="539" spans="5:6" ht="27.5" customHeight="1" x14ac:dyDescent="0.35">
      <c r="E539" s="343"/>
      <c r="F539" s="343"/>
    </row>
    <row r="540" spans="5:6" ht="27.5" customHeight="1" x14ac:dyDescent="0.35">
      <c r="E540" s="343"/>
      <c r="F540" s="343"/>
    </row>
    <row r="541" spans="5:6" ht="27.5" customHeight="1" x14ac:dyDescent="0.35">
      <c r="E541" s="343"/>
      <c r="F541" s="343"/>
    </row>
    <row r="542" spans="5:6" ht="27.5" customHeight="1" x14ac:dyDescent="0.35">
      <c r="E542" s="343"/>
      <c r="F542" s="343"/>
    </row>
    <row r="543" spans="5:6" ht="27.5" customHeight="1" x14ac:dyDescent="0.35">
      <c r="E543" s="343"/>
      <c r="F543" s="343"/>
    </row>
    <row r="544" spans="5:6" ht="27.5" customHeight="1" x14ac:dyDescent="0.35">
      <c r="E544" s="343"/>
      <c r="F544" s="343"/>
    </row>
    <row r="545" spans="5:6" ht="27.5" customHeight="1" x14ac:dyDescent="0.35">
      <c r="E545" s="343"/>
      <c r="F545" s="343"/>
    </row>
    <row r="546" spans="5:6" ht="27.5" customHeight="1" x14ac:dyDescent="0.35">
      <c r="E546" s="343"/>
      <c r="F546" s="343"/>
    </row>
    <row r="547" spans="5:6" ht="27.5" customHeight="1" x14ac:dyDescent="0.35">
      <c r="E547" s="343"/>
      <c r="F547" s="343"/>
    </row>
    <row r="548" spans="5:6" ht="27.5" customHeight="1" x14ac:dyDescent="0.35">
      <c r="E548" s="343"/>
      <c r="F548" s="343"/>
    </row>
    <row r="549" spans="5:6" ht="27.5" customHeight="1" x14ac:dyDescent="0.35">
      <c r="E549" s="343"/>
      <c r="F549" s="343"/>
    </row>
    <row r="550" spans="5:6" ht="27.5" customHeight="1" x14ac:dyDescent="0.35">
      <c r="E550" s="343"/>
      <c r="F550" s="343"/>
    </row>
    <row r="551" spans="5:6" ht="27.5" customHeight="1" x14ac:dyDescent="0.35">
      <c r="E551" s="343"/>
      <c r="F551" s="343"/>
    </row>
    <row r="552" spans="5:6" ht="27.5" customHeight="1" x14ac:dyDescent="0.35">
      <c r="E552" s="343"/>
      <c r="F552" s="343"/>
    </row>
    <row r="553" spans="5:6" ht="27.5" customHeight="1" x14ac:dyDescent="0.35">
      <c r="E553" s="343"/>
      <c r="F553" s="343"/>
    </row>
    <row r="554" spans="5:6" ht="27.5" customHeight="1" x14ac:dyDescent="0.35">
      <c r="E554" s="343"/>
      <c r="F554" s="343"/>
    </row>
    <row r="555" spans="5:6" ht="27.5" customHeight="1" x14ac:dyDescent="0.35">
      <c r="E555" s="343"/>
      <c r="F555" s="343"/>
    </row>
    <row r="556" spans="5:6" ht="27.5" customHeight="1" x14ac:dyDescent="0.35">
      <c r="E556" s="343"/>
      <c r="F556" s="343"/>
    </row>
    <row r="557" spans="5:6" ht="27.5" customHeight="1" x14ac:dyDescent="0.35">
      <c r="E557" s="343"/>
      <c r="F557" s="343"/>
    </row>
    <row r="558" spans="5:6" ht="27.5" customHeight="1" x14ac:dyDescent="0.35">
      <c r="E558" s="343"/>
      <c r="F558" s="343"/>
    </row>
    <row r="559" spans="5:6" ht="27.5" customHeight="1" x14ac:dyDescent="0.35">
      <c r="E559" s="343"/>
      <c r="F559" s="343"/>
    </row>
    <row r="560" spans="5:6" ht="27.5" customHeight="1" x14ac:dyDescent="0.35">
      <c r="E560" s="343"/>
      <c r="F560" s="343"/>
    </row>
    <row r="561" spans="5:6" ht="27.5" customHeight="1" x14ac:dyDescent="0.35">
      <c r="E561" s="343"/>
      <c r="F561" s="343"/>
    </row>
    <row r="562" spans="5:6" ht="27.5" customHeight="1" x14ac:dyDescent="0.35">
      <c r="E562" s="343"/>
      <c r="F562" s="343"/>
    </row>
    <row r="563" spans="5:6" ht="27.5" customHeight="1" x14ac:dyDescent="0.35">
      <c r="E563" s="343"/>
      <c r="F563" s="343"/>
    </row>
    <row r="564" spans="5:6" ht="27.5" customHeight="1" x14ac:dyDescent="0.35">
      <c r="E564" s="343"/>
      <c r="F564" s="343"/>
    </row>
    <row r="565" spans="5:6" ht="27.5" customHeight="1" x14ac:dyDescent="0.35">
      <c r="E565" s="343"/>
      <c r="F565" s="343"/>
    </row>
    <row r="566" spans="5:6" ht="27.5" customHeight="1" x14ac:dyDescent="0.35">
      <c r="E566" s="343"/>
      <c r="F566" s="343"/>
    </row>
    <row r="567" spans="5:6" ht="27.5" customHeight="1" x14ac:dyDescent="0.35">
      <c r="E567" s="343"/>
      <c r="F567" s="343"/>
    </row>
    <row r="568" spans="5:6" ht="27.5" customHeight="1" x14ac:dyDescent="0.35">
      <c r="E568" s="343"/>
      <c r="F568" s="343"/>
    </row>
    <row r="569" spans="5:6" ht="27.5" customHeight="1" x14ac:dyDescent="0.35">
      <c r="E569" s="343"/>
      <c r="F569" s="343"/>
    </row>
    <row r="570" spans="5:6" ht="27.5" customHeight="1" x14ac:dyDescent="0.35">
      <c r="E570" s="343"/>
      <c r="F570" s="343"/>
    </row>
    <row r="571" spans="5:6" ht="27.5" customHeight="1" x14ac:dyDescent="0.35">
      <c r="E571" s="343"/>
      <c r="F571" s="343"/>
    </row>
    <row r="572" spans="5:6" ht="27.5" customHeight="1" x14ac:dyDescent="0.35">
      <c r="E572" s="343"/>
      <c r="F572" s="343"/>
    </row>
    <row r="573" spans="5:6" ht="27.5" customHeight="1" x14ac:dyDescent="0.35">
      <c r="E573" s="343"/>
      <c r="F573" s="343"/>
    </row>
    <row r="574" spans="5:6" ht="27.5" customHeight="1" x14ac:dyDescent="0.35">
      <c r="E574" s="343"/>
      <c r="F574" s="343"/>
    </row>
    <row r="575" spans="5:6" ht="27.5" customHeight="1" x14ac:dyDescent="0.35">
      <c r="E575" s="343"/>
      <c r="F575" s="343"/>
    </row>
    <row r="576" spans="5:6" ht="27.5" customHeight="1" x14ac:dyDescent="0.35">
      <c r="E576" s="343"/>
      <c r="F576" s="343"/>
    </row>
    <row r="577" spans="5:6" ht="27.5" customHeight="1" x14ac:dyDescent="0.35">
      <c r="E577" s="343"/>
      <c r="F577" s="343"/>
    </row>
    <row r="578" spans="5:6" ht="27.5" customHeight="1" x14ac:dyDescent="0.35">
      <c r="E578" s="343"/>
      <c r="F578" s="343"/>
    </row>
    <row r="579" spans="5:6" ht="27.5" customHeight="1" x14ac:dyDescent="0.35">
      <c r="E579" s="343"/>
      <c r="F579" s="343"/>
    </row>
    <row r="580" spans="5:6" ht="27.5" customHeight="1" x14ac:dyDescent="0.35">
      <c r="E580" s="343"/>
      <c r="F580" s="343"/>
    </row>
    <row r="581" spans="5:6" ht="27.5" customHeight="1" x14ac:dyDescent="0.35">
      <c r="E581" s="343"/>
      <c r="F581" s="343"/>
    </row>
    <row r="582" spans="5:6" ht="27.5" customHeight="1" x14ac:dyDescent="0.35">
      <c r="E582" s="343"/>
      <c r="F582" s="343"/>
    </row>
    <row r="583" spans="5:6" ht="27.5" customHeight="1" x14ac:dyDescent="0.35">
      <c r="E583" s="343"/>
      <c r="F583" s="343"/>
    </row>
    <row r="584" spans="5:6" ht="27.5" customHeight="1" x14ac:dyDescent="0.35">
      <c r="E584" s="343"/>
      <c r="F584" s="343"/>
    </row>
    <row r="585" spans="5:6" ht="27.5" customHeight="1" x14ac:dyDescent="0.35">
      <c r="E585" s="343"/>
      <c r="F585" s="343"/>
    </row>
    <row r="586" spans="5:6" ht="27.5" customHeight="1" x14ac:dyDescent="0.35">
      <c r="E586" s="343"/>
      <c r="F586" s="343"/>
    </row>
    <row r="587" spans="5:6" ht="27.5" customHeight="1" x14ac:dyDescent="0.35">
      <c r="E587" s="343"/>
      <c r="F587" s="343"/>
    </row>
    <row r="588" spans="5:6" ht="27.5" customHeight="1" x14ac:dyDescent="0.35">
      <c r="E588" s="343"/>
      <c r="F588" s="343"/>
    </row>
    <row r="589" spans="5:6" ht="27.5" customHeight="1" x14ac:dyDescent="0.35">
      <c r="E589" s="343"/>
      <c r="F589" s="343"/>
    </row>
    <row r="590" spans="5:6" ht="27.5" customHeight="1" x14ac:dyDescent="0.35">
      <c r="E590" s="343"/>
      <c r="F590" s="343"/>
    </row>
    <row r="591" spans="5:6" ht="27.5" customHeight="1" x14ac:dyDescent="0.35">
      <c r="E591" s="343"/>
      <c r="F591" s="343"/>
    </row>
    <row r="592" spans="5:6" ht="27.5" customHeight="1" x14ac:dyDescent="0.35">
      <c r="E592" s="343"/>
      <c r="F592" s="343"/>
    </row>
    <row r="593" spans="5:6" ht="27.5" customHeight="1" x14ac:dyDescent="0.35">
      <c r="E593" s="343"/>
      <c r="F593" s="343"/>
    </row>
    <row r="594" spans="5:6" ht="27.5" customHeight="1" x14ac:dyDescent="0.35">
      <c r="E594" s="343"/>
      <c r="F594" s="343"/>
    </row>
    <row r="595" spans="5:6" ht="27.5" customHeight="1" x14ac:dyDescent="0.35">
      <c r="E595" s="343"/>
      <c r="F595" s="343"/>
    </row>
    <row r="596" spans="5:6" ht="27.5" customHeight="1" x14ac:dyDescent="0.35">
      <c r="E596" s="343"/>
      <c r="F596" s="343"/>
    </row>
    <row r="597" spans="5:6" ht="27.5" customHeight="1" x14ac:dyDescent="0.35">
      <c r="E597" s="343"/>
      <c r="F597" s="343"/>
    </row>
    <row r="598" spans="5:6" ht="27.5" customHeight="1" x14ac:dyDescent="0.35">
      <c r="E598" s="343"/>
      <c r="F598" s="343"/>
    </row>
    <row r="599" spans="5:6" ht="27.5" customHeight="1" x14ac:dyDescent="0.35">
      <c r="E599" s="343"/>
      <c r="F599" s="343"/>
    </row>
    <row r="600" spans="5:6" ht="27.5" customHeight="1" x14ac:dyDescent="0.35">
      <c r="E600" s="343"/>
      <c r="F600" s="343"/>
    </row>
    <row r="601" spans="5:6" ht="27.5" customHeight="1" x14ac:dyDescent="0.35">
      <c r="E601" s="343"/>
      <c r="F601" s="343"/>
    </row>
    <row r="602" spans="5:6" ht="27.5" customHeight="1" x14ac:dyDescent="0.35">
      <c r="E602" s="343"/>
      <c r="F602" s="343"/>
    </row>
    <row r="603" spans="5:6" ht="27.5" customHeight="1" x14ac:dyDescent="0.35">
      <c r="E603" s="343"/>
      <c r="F603" s="343"/>
    </row>
    <row r="604" spans="5:6" ht="27.5" customHeight="1" x14ac:dyDescent="0.35">
      <c r="E604" s="343"/>
      <c r="F604" s="343"/>
    </row>
    <row r="605" spans="5:6" ht="27.5" customHeight="1" x14ac:dyDescent="0.35">
      <c r="E605" s="343"/>
      <c r="F605" s="343"/>
    </row>
    <row r="606" spans="5:6" ht="27.5" customHeight="1" x14ac:dyDescent="0.35">
      <c r="E606" s="343"/>
      <c r="F606" s="343"/>
    </row>
    <row r="607" spans="5:6" ht="27.5" customHeight="1" x14ac:dyDescent="0.35">
      <c r="E607" s="343"/>
      <c r="F607" s="343"/>
    </row>
    <row r="608" spans="5:6" ht="27.5" customHeight="1" x14ac:dyDescent="0.35">
      <c r="E608" s="343"/>
      <c r="F608" s="343"/>
    </row>
    <row r="609" spans="5:6" ht="27.5" customHeight="1" x14ac:dyDescent="0.35">
      <c r="E609" s="343"/>
      <c r="F609" s="343"/>
    </row>
    <row r="610" spans="5:6" ht="27.5" customHeight="1" x14ac:dyDescent="0.35">
      <c r="E610" s="343"/>
      <c r="F610" s="343"/>
    </row>
    <row r="611" spans="5:6" ht="27.5" customHeight="1" x14ac:dyDescent="0.35">
      <c r="E611" s="343"/>
      <c r="F611" s="343"/>
    </row>
    <row r="612" spans="5:6" ht="27.5" customHeight="1" x14ac:dyDescent="0.35">
      <c r="E612" s="343"/>
      <c r="F612" s="343"/>
    </row>
    <row r="613" spans="5:6" ht="27.5" customHeight="1" x14ac:dyDescent="0.35">
      <c r="E613" s="343"/>
      <c r="F613" s="343"/>
    </row>
    <row r="614" spans="5:6" ht="27.5" customHeight="1" x14ac:dyDescent="0.35">
      <c r="E614" s="343"/>
      <c r="F614" s="343"/>
    </row>
    <row r="615" spans="5:6" ht="27.5" customHeight="1" x14ac:dyDescent="0.35">
      <c r="E615" s="343"/>
      <c r="F615" s="343"/>
    </row>
    <row r="616" spans="5:6" ht="27.5" customHeight="1" x14ac:dyDescent="0.35">
      <c r="E616" s="343"/>
      <c r="F616" s="343"/>
    </row>
    <row r="617" spans="5:6" ht="27.5" customHeight="1" x14ac:dyDescent="0.35">
      <c r="E617" s="343"/>
      <c r="F617" s="343"/>
    </row>
    <row r="618" spans="5:6" ht="27.5" customHeight="1" x14ac:dyDescent="0.35">
      <c r="E618" s="343"/>
      <c r="F618" s="343"/>
    </row>
    <row r="619" spans="5:6" ht="27.5" customHeight="1" x14ac:dyDescent="0.35">
      <c r="E619" s="343"/>
      <c r="F619" s="343"/>
    </row>
    <row r="620" spans="5:6" ht="27.5" customHeight="1" x14ac:dyDescent="0.35">
      <c r="E620" s="343"/>
      <c r="F620" s="343"/>
    </row>
    <row r="621" spans="5:6" ht="27.5" customHeight="1" x14ac:dyDescent="0.35">
      <c r="E621" s="343"/>
      <c r="F621" s="343"/>
    </row>
    <row r="622" spans="5:6" ht="27.5" customHeight="1" x14ac:dyDescent="0.35">
      <c r="E622" s="343"/>
      <c r="F622" s="343"/>
    </row>
    <row r="623" spans="5:6" ht="27.5" customHeight="1" x14ac:dyDescent="0.35">
      <c r="E623" s="343"/>
      <c r="F623" s="343"/>
    </row>
    <row r="624" spans="5:6" ht="27.5" customHeight="1" x14ac:dyDescent="0.35">
      <c r="E624" s="343"/>
      <c r="F624" s="343"/>
    </row>
    <row r="625" spans="5:6" ht="27.5" customHeight="1" x14ac:dyDescent="0.35">
      <c r="E625" s="343"/>
      <c r="F625" s="343"/>
    </row>
    <row r="626" spans="5:6" ht="27.5" customHeight="1" x14ac:dyDescent="0.35">
      <c r="E626" s="343"/>
      <c r="F626" s="343"/>
    </row>
    <row r="627" spans="5:6" ht="27.5" customHeight="1" x14ac:dyDescent="0.35">
      <c r="E627" s="343"/>
      <c r="F627" s="343"/>
    </row>
    <row r="628" spans="5:6" ht="27.5" customHeight="1" x14ac:dyDescent="0.35">
      <c r="E628" s="343"/>
      <c r="F628" s="343"/>
    </row>
    <row r="629" spans="5:6" ht="27.5" customHeight="1" x14ac:dyDescent="0.35">
      <c r="E629" s="343"/>
      <c r="F629" s="343"/>
    </row>
    <row r="630" spans="5:6" ht="27.5" customHeight="1" x14ac:dyDescent="0.35">
      <c r="E630" s="343"/>
      <c r="F630" s="343"/>
    </row>
    <row r="631" spans="5:6" ht="27.5" customHeight="1" x14ac:dyDescent="0.35">
      <c r="E631" s="343"/>
      <c r="F631" s="343"/>
    </row>
    <row r="632" spans="5:6" ht="27.5" customHeight="1" x14ac:dyDescent="0.35">
      <c r="E632" s="343"/>
      <c r="F632" s="343"/>
    </row>
    <row r="633" spans="5:6" ht="27.5" customHeight="1" x14ac:dyDescent="0.35">
      <c r="E633" s="343"/>
      <c r="F633" s="343"/>
    </row>
    <row r="634" spans="5:6" ht="27.5" customHeight="1" x14ac:dyDescent="0.35">
      <c r="E634" s="343"/>
      <c r="F634" s="343"/>
    </row>
    <row r="635" spans="5:6" ht="27.5" customHeight="1" x14ac:dyDescent="0.35">
      <c r="E635" s="343"/>
      <c r="F635" s="343"/>
    </row>
    <row r="636" spans="5:6" ht="27.5" customHeight="1" x14ac:dyDescent="0.35">
      <c r="E636" s="343"/>
      <c r="F636" s="343"/>
    </row>
    <row r="637" spans="5:6" ht="27.5" customHeight="1" x14ac:dyDescent="0.35">
      <c r="E637" s="343"/>
      <c r="F637" s="343"/>
    </row>
    <row r="638" spans="5:6" ht="27.5" customHeight="1" x14ac:dyDescent="0.35">
      <c r="E638" s="343"/>
      <c r="F638" s="343"/>
    </row>
    <row r="639" spans="5:6" ht="27.5" customHeight="1" x14ac:dyDescent="0.35">
      <c r="E639" s="343"/>
      <c r="F639" s="343"/>
    </row>
    <row r="640" spans="5:6" ht="27.5" customHeight="1" x14ac:dyDescent="0.35">
      <c r="E640" s="343"/>
      <c r="F640" s="343"/>
    </row>
    <row r="641" spans="5:6" ht="27.5" customHeight="1" x14ac:dyDescent="0.35">
      <c r="E641" s="343"/>
      <c r="F641" s="343"/>
    </row>
    <row r="642" spans="5:6" ht="27.5" customHeight="1" x14ac:dyDescent="0.35">
      <c r="E642" s="343"/>
      <c r="F642" s="343"/>
    </row>
    <row r="643" spans="5:6" ht="27.5" customHeight="1" x14ac:dyDescent="0.35">
      <c r="E643" s="343"/>
      <c r="F643" s="343"/>
    </row>
    <row r="644" spans="5:6" ht="27.5" customHeight="1" x14ac:dyDescent="0.35">
      <c r="E644" s="343"/>
      <c r="F644" s="343"/>
    </row>
    <row r="645" spans="5:6" ht="27.5" customHeight="1" x14ac:dyDescent="0.35">
      <c r="E645" s="343"/>
      <c r="F645" s="343"/>
    </row>
    <row r="646" spans="5:6" ht="27.5" customHeight="1" x14ac:dyDescent="0.35">
      <c r="E646" s="343"/>
      <c r="F646" s="343"/>
    </row>
    <row r="647" spans="5:6" ht="27.5" customHeight="1" x14ac:dyDescent="0.35">
      <c r="E647" s="343"/>
      <c r="F647" s="343"/>
    </row>
    <row r="648" spans="5:6" ht="27.5" customHeight="1" x14ac:dyDescent="0.35">
      <c r="E648" s="343"/>
      <c r="F648" s="343"/>
    </row>
    <row r="649" spans="5:6" ht="27.5" customHeight="1" x14ac:dyDescent="0.35">
      <c r="E649" s="343"/>
      <c r="F649" s="343"/>
    </row>
    <row r="650" spans="5:6" ht="27.5" customHeight="1" x14ac:dyDescent="0.35">
      <c r="E650" s="343"/>
      <c r="F650" s="343"/>
    </row>
    <row r="651" spans="5:6" ht="27.5" customHeight="1" x14ac:dyDescent="0.35">
      <c r="E651" s="343"/>
      <c r="F651" s="343"/>
    </row>
    <row r="652" spans="5:6" ht="27.5" customHeight="1" x14ac:dyDescent="0.35">
      <c r="E652" s="343"/>
      <c r="F652" s="343"/>
    </row>
    <row r="653" spans="5:6" ht="27.5" customHeight="1" x14ac:dyDescent="0.35">
      <c r="E653" s="343"/>
      <c r="F653" s="343"/>
    </row>
    <row r="654" spans="5:6" ht="27.5" customHeight="1" x14ac:dyDescent="0.35">
      <c r="E654" s="343"/>
      <c r="F654" s="343"/>
    </row>
    <row r="655" spans="5:6" ht="27.5" customHeight="1" x14ac:dyDescent="0.35">
      <c r="E655" s="343"/>
      <c r="F655" s="343"/>
    </row>
    <row r="656" spans="5:6" ht="27.5" customHeight="1" x14ac:dyDescent="0.35">
      <c r="E656" s="343"/>
      <c r="F656" s="343"/>
    </row>
    <row r="657" spans="5:6" ht="27.5" customHeight="1" x14ac:dyDescent="0.35">
      <c r="E657" s="343"/>
      <c r="F657" s="343"/>
    </row>
    <row r="658" spans="5:6" ht="27.5" customHeight="1" x14ac:dyDescent="0.35">
      <c r="E658" s="343"/>
      <c r="F658" s="343"/>
    </row>
    <row r="659" spans="5:6" ht="27.5" customHeight="1" x14ac:dyDescent="0.35">
      <c r="E659" s="343"/>
      <c r="F659" s="343"/>
    </row>
    <row r="660" spans="5:6" ht="27.5" customHeight="1" x14ac:dyDescent="0.35">
      <c r="E660" s="343"/>
      <c r="F660" s="343"/>
    </row>
    <row r="661" spans="5:6" ht="27.5" customHeight="1" x14ac:dyDescent="0.35">
      <c r="E661" s="343"/>
      <c r="F661" s="343"/>
    </row>
    <row r="662" spans="5:6" ht="27.5" customHeight="1" x14ac:dyDescent="0.35">
      <c r="E662" s="343"/>
      <c r="F662" s="343"/>
    </row>
    <row r="663" spans="5:6" ht="27.5" customHeight="1" x14ac:dyDescent="0.35">
      <c r="E663" s="343"/>
      <c r="F663" s="343"/>
    </row>
    <row r="664" spans="5:6" ht="27.5" customHeight="1" x14ac:dyDescent="0.35">
      <c r="E664" s="343"/>
      <c r="F664" s="343"/>
    </row>
    <row r="665" spans="5:6" ht="27.5" customHeight="1" x14ac:dyDescent="0.35">
      <c r="E665" s="343"/>
      <c r="F665" s="343"/>
    </row>
    <row r="666" spans="5:6" ht="27.5" customHeight="1" x14ac:dyDescent="0.35">
      <c r="E666" s="343"/>
      <c r="F666" s="343"/>
    </row>
    <row r="667" spans="5:6" ht="27.5" customHeight="1" x14ac:dyDescent="0.35">
      <c r="E667" s="343"/>
      <c r="F667" s="343"/>
    </row>
    <row r="668" spans="5:6" ht="27.5" customHeight="1" x14ac:dyDescent="0.35">
      <c r="E668" s="343"/>
      <c r="F668" s="343"/>
    </row>
    <row r="669" spans="5:6" ht="27.5" customHeight="1" x14ac:dyDescent="0.35">
      <c r="E669" s="343"/>
      <c r="F669" s="343"/>
    </row>
    <row r="670" spans="5:6" ht="27.5" customHeight="1" x14ac:dyDescent="0.35">
      <c r="E670" s="343"/>
      <c r="F670" s="343"/>
    </row>
    <row r="671" spans="5:6" ht="27.5" customHeight="1" x14ac:dyDescent="0.35">
      <c r="E671" s="343"/>
      <c r="F671" s="343"/>
    </row>
    <row r="672" spans="5:6" ht="27.5" customHeight="1" x14ac:dyDescent="0.35">
      <c r="E672" s="343"/>
      <c r="F672" s="343"/>
    </row>
    <row r="673" spans="5:6" ht="27.5" customHeight="1" x14ac:dyDescent="0.35">
      <c r="E673" s="343"/>
      <c r="F673" s="343"/>
    </row>
    <row r="674" spans="5:6" ht="27.5" customHeight="1" x14ac:dyDescent="0.35">
      <c r="E674" s="343"/>
      <c r="F674" s="343"/>
    </row>
    <row r="675" spans="5:6" ht="27.5" customHeight="1" x14ac:dyDescent="0.35">
      <c r="E675" s="343"/>
      <c r="F675" s="343"/>
    </row>
    <row r="676" spans="5:6" ht="27.5" customHeight="1" x14ac:dyDescent="0.35">
      <c r="E676" s="343"/>
      <c r="F676" s="343"/>
    </row>
    <row r="677" spans="5:6" ht="27.5" customHeight="1" x14ac:dyDescent="0.35">
      <c r="E677" s="343"/>
      <c r="F677" s="343"/>
    </row>
    <row r="678" spans="5:6" ht="27.5" customHeight="1" x14ac:dyDescent="0.35">
      <c r="E678" s="343"/>
      <c r="F678" s="343"/>
    </row>
    <row r="679" spans="5:6" ht="27.5" customHeight="1" x14ac:dyDescent="0.35">
      <c r="E679" s="343"/>
      <c r="F679" s="343"/>
    </row>
    <row r="680" spans="5:6" ht="27.5" customHeight="1" x14ac:dyDescent="0.35">
      <c r="E680" s="343"/>
      <c r="F680" s="343"/>
    </row>
    <row r="681" spans="5:6" ht="27.5" customHeight="1" x14ac:dyDescent="0.35">
      <c r="E681" s="343"/>
      <c r="F681" s="343"/>
    </row>
    <row r="682" spans="5:6" ht="27.5" customHeight="1" x14ac:dyDescent="0.35">
      <c r="E682" s="343"/>
      <c r="F682" s="343"/>
    </row>
    <row r="683" spans="5:6" ht="27.5" customHeight="1" x14ac:dyDescent="0.35">
      <c r="E683" s="343"/>
      <c r="F683" s="343"/>
    </row>
    <row r="684" spans="5:6" ht="27.5" customHeight="1" x14ac:dyDescent="0.35">
      <c r="E684" s="343"/>
      <c r="F684" s="343"/>
    </row>
    <row r="685" spans="5:6" ht="27.5" customHeight="1" x14ac:dyDescent="0.35">
      <c r="E685" s="343"/>
      <c r="F685" s="343"/>
    </row>
    <row r="686" spans="5:6" ht="27.5" customHeight="1" x14ac:dyDescent="0.35">
      <c r="E686" s="343"/>
      <c r="F686" s="343"/>
    </row>
    <row r="687" spans="5:6" ht="27.5" customHeight="1" x14ac:dyDescent="0.35">
      <c r="E687" s="343"/>
      <c r="F687" s="343"/>
    </row>
    <row r="688" spans="5:6" ht="27.5" customHeight="1" x14ac:dyDescent="0.35">
      <c r="E688" s="343"/>
      <c r="F688" s="343"/>
    </row>
    <row r="689" spans="5:6" ht="27.5" customHeight="1" x14ac:dyDescent="0.35">
      <c r="E689" s="343"/>
      <c r="F689" s="343"/>
    </row>
    <row r="690" spans="5:6" ht="27.5" customHeight="1" x14ac:dyDescent="0.35">
      <c r="E690" s="343"/>
      <c r="F690" s="343"/>
    </row>
    <row r="691" spans="5:6" ht="27.5" customHeight="1" x14ac:dyDescent="0.35">
      <c r="E691" s="343"/>
      <c r="F691" s="343"/>
    </row>
    <row r="692" spans="5:6" ht="27.5" customHeight="1" x14ac:dyDescent="0.35">
      <c r="E692" s="343"/>
      <c r="F692" s="343"/>
    </row>
    <row r="693" spans="5:6" ht="27.5" customHeight="1" x14ac:dyDescent="0.35">
      <c r="E693" s="343"/>
      <c r="F693" s="343"/>
    </row>
    <row r="694" spans="5:6" ht="27.5" customHeight="1" x14ac:dyDescent="0.35">
      <c r="E694" s="343"/>
      <c r="F694" s="343"/>
    </row>
    <row r="695" spans="5:6" ht="27.5" customHeight="1" x14ac:dyDescent="0.35">
      <c r="E695" s="343"/>
      <c r="F695" s="343"/>
    </row>
    <row r="696" spans="5:6" ht="27.5" customHeight="1" x14ac:dyDescent="0.35">
      <c r="E696" s="343"/>
      <c r="F696" s="343"/>
    </row>
    <row r="697" spans="5:6" ht="27.5" customHeight="1" x14ac:dyDescent="0.35">
      <c r="E697" s="343"/>
      <c r="F697" s="343"/>
    </row>
    <row r="698" spans="5:6" ht="27.5" customHeight="1" x14ac:dyDescent="0.35">
      <c r="E698" s="343"/>
      <c r="F698" s="343"/>
    </row>
    <row r="699" spans="5:6" ht="27.5" customHeight="1" x14ac:dyDescent="0.35">
      <c r="E699" s="343"/>
      <c r="F699" s="343"/>
    </row>
    <row r="700" spans="5:6" ht="27.5" customHeight="1" x14ac:dyDescent="0.35">
      <c r="E700" s="343"/>
      <c r="F700" s="343"/>
    </row>
    <row r="701" spans="5:6" ht="27.5" customHeight="1" x14ac:dyDescent="0.35">
      <c r="E701" s="343"/>
      <c r="F701" s="343"/>
    </row>
    <row r="702" spans="5:6" ht="27.5" customHeight="1" x14ac:dyDescent="0.35">
      <c r="E702" s="343"/>
      <c r="F702" s="343"/>
    </row>
    <row r="703" spans="5:6" ht="27.5" customHeight="1" x14ac:dyDescent="0.35">
      <c r="E703" s="343"/>
      <c r="F703" s="343"/>
    </row>
    <row r="704" spans="5:6" ht="27.5" customHeight="1" x14ac:dyDescent="0.35">
      <c r="E704" s="343"/>
      <c r="F704" s="343"/>
    </row>
    <row r="705" spans="5:6" ht="27.5" customHeight="1" x14ac:dyDescent="0.35">
      <c r="E705" s="343"/>
      <c r="F705" s="343"/>
    </row>
    <row r="706" spans="5:6" ht="27.5" customHeight="1" x14ac:dyDescent="0.35">
      <c r="E706" s="343"/>
      <c r="F706" s="343"/>
    </row>
    <row r="707" spans="5:6" ht="27.5" customHeight="1" x14ac:dyDescent="0.35">
      <c r="E707" s="343"/>
      <c r="F707" s="343"/>
    </row>
    <row r="708" spans="5:6" ht="27.5" customHeight="1" x14ac:dyDescent="0.35">
      <c r="E708" s="343"/>
      <c r="F708" s="343"/>
    </row>
    <row r="709" spans="5:6" ht="27.5" customHeight="1" x14ac:dyDescent="0.35">
      <c r="E709" s="343"/>
      <c r="F709" s="343"/>
    </row>
    <row r="710" spans="5:6" ht="27.5" customHeight="1" x14ac:dyDescent="0.35">
      <c r="E710" s="343"/>
      <c r="F710" s="343"/>
    </row>
    <row r="711" spans="5:6" ht="27.5" customHeight="1" x14ac:dyDescent="0.35">
      <c r="E711" s="343"/>
      <c r="F711" s="343"/>
    </row>
    <row r="712" spans="5:6" ht="27.5" customHeight="1" x14ac:dyDescent="0.35">
      <c r="E712" s="343"/>
      <c r="F712" s="343"/>
    </row>
    <row r="713" spans="5:6" ht="27.5" customHeight="1" x14ac:dyDescent="0.35">
      <c r="E713" s="343"/>
      <c r="F713" s="343"/>
    </row>
    <row r="714" spans="5:6" ht="27.5" customHeight="1" x14ac:dyDescent="0.35">
      <c r="E714" s="343"/>
      <c r="F714" s="343"/>
    </row>
    <row r="715" spans="5:6" ht="27.5" customHeight="1" x14ac:dyDescent="0.35">
      <c r="E715" s="343"/>
      <c r="F715" s="343"/>
    </row>
    <row r="716" spans="5:6" ht="27.5" customHeight="1" x14ac:dyDescent="0.35">
      <c r="E716" s="343"/>
      <c r="F716" s="343"/>
    </row>
    <row r="717" spans="5:6" ht="27.5" customHeight="1" x14ac:dyDescent="0.35">
      <c r="E717" s="343"/>
      <c r="F717" s="343"/>
    </row>
    <row r="718" spans="5:6" ht="27.5" customHeight="1" x14ac:dyDescent="0.35">
      <c r="E718" s="343"/>
      <c r="F718" s="343"/>
    </row>
    <row r="719" spans="5:6" ht="27.5" customHeight="1" x14ac:dyDescent="0.35">
      <c r="E719" s="343"/>
      <c r="F719" s="343"/>
    </row>
    <row r="720" spans="5:6" ht="27.5" customHeight="1" x14ac:dyDescent="0.35">
      <c r="E720" s="343"/>
      <c r="F720" s="343"/>
    </row>
    <row r="721" spans="5:6" ht="27.5" customHeight="1" x14ac:dyDescent="0.35">
      <c r="E721" s="343"/>
      <c r="F721" s="343"/>
    </row>
    <row r="722" spans="5:6" ht="27.5" customHeight="1" x14ac:dyDescent="0.35">
      <c r="E722" s="343"/>
      <c r="F722" s="343"/>
    </row>
    <row r="723" spans="5:6" ht="27.5" customHeight="1" x14ac:dyDescent="0.35">
      <c r="E723" s="343"/>
      <c r="F723" s="343"/>
    </row>
    <row r="724" spans="5:6" ht="27.5" customHeight="1" x14ac:dyDescent="0.35">
      <c r="E724" s="343"/>
      <c r="F724" s="343"/>
    </row>
    <row r="725" spans="5:6" ht="27.5" customHeight="1" x14ac:dyDescent="0.35">
      <c r="E725" s="343"/>
      <c r="F725" s="343"/>
    </row>
    <row r="726" spans="5:6" ht="27.5" customHeight="1" x14ac:dyDescent="0.35">
      <c r="E726" s="343"/>
      <c r="F726" s="343"/>
    </row>
    <row r="727" spans="5:6" ht="27.5" customHeight="1" x14ac:dyDescent="0.35">
      <c r="E727" s="343"/>
      <c r="F727" s="343"/>
    </row>
    <row r="728" spans="5:6" ht="27.5" customHeight="1" x14ac:dyDescent="0.35">
      <c r="E728" s="343"/>
      <c r="F728" s="343"/>
    </row>
    <row r="729" spans="5:6" ht="27.5" customHeight="1" x14ac:dyDescent="0.35">
      <c r="E729" s="343"/>
      <c r="F729" s="343"/>
    </row>
    <row r="730" spans="5:6" ht="27.5" customHeight="1" x14ac:dyDescent="0.35">
      <c r="E730" s="343"/>
      <c r="F730" s="343"/>
    </row>
    <row r="731" spans="5:6" ht="27.5" customHeight="1" x14ac:dyDescent="0.35">
      <c r="E731" s="343"/>
      <c r="F731" s="343"/>
    </row>
    <row r="732" spans="5:6" ht="27.5" customHeight="1" x14ac:dyDescent="0.35">
      <c r="E732" s="343"/>
      <c r="F732" s="343"/>
    </row>
    <row r="733" spans="5:6" ht="27.5" customHeight="1" x14ac:dyDescent="0.35">
      <c r="E733" s="343"/>
      <c r="F733" s="343"/>
    </row>
    <row r="734" spans="5:6" ht="27.5" customHeight="1" x14ac:dyDescent="0.35">
      <c r="E734" s="343"/>
      <c r="F734" s="343"/>
    </row>
    <row r="735" spans="5:6" ht="27.5" customHeight="1" x14ac:dyDescent="0.35">
      <c r="E735" s="343"/>
      <c r="F735" s="343"/>
    </row>
    <row r="736" spans="5:6" ht="27.5" customHeight="1" x14ac:dyDescent="0.35">
      <c r="E736" s="343"/>
      <c r="F736" s="343"/>
    </row>
    <row r="737" spans="5:6" ht="27.5" customHeight="1" x14ac:dyDescent="0.35">
      <c r="E737" s="343"/>
      <c r="F737" s="343"/>
    </row>
    <row r="738" spans="5:6" ht="27.5" customHeight="1" x14ac:dyDescent="0.35">
      <c r="E738" s="343"/>
      <c r="F738" s="343"/>
    </row>
    <row r="739" spans="5:6" ht="27.5" customHeight="1" x14ac:dyDescent="0.35">
      <c r="E739" s="343"/>
      <c r="F739" s="343"/>
    </row>
    <row r="740" spans="5:6" ht="27.5" customHeight="1" x14ac:dyDescent="0.35">
      <c r="E740" s="343"/>
      <c r="F740" s="343"/>
    </row>
    <row r="741" spans="5:6" ht="27.5" customHeight="1" x14ac:dyDescent="0.35">
      <c r="E741" s="343"/>
      <c r="F741" s="343"/>
    </row>
    <row r="742" spans="5:6" ht="27.5" customHeight="1" x14ac:dyDescent="0.35">
      <c r="E742" s="343"/>
      <c r="F742" s="343"/>
    </row>
    <row r="743" spans="5:6" ht="27.5" customHeight="1" x14ac:dyDescent="0.35">
      <c r="E743" s="343"/>
      <c r="F743" s="343"/>
    </row>
    <row r="744" spans="5:6" ht="27.5" customHeight="1" x14ac:dyDescent="0.35">
      <c r="E744" s="343"/>
      <c r="F744" s="343"/>
    </row>
    <row r="745" spans="5:6" ht="27.5" customHeight="1" x14ac:dyDescent="0.35">
      <c r="E745" s="343"/>
      <c r="F745" s="343"/>
    </row>
    <row r="746" spans="5:6" ht="27.5" customHeight="1" x14ac:dyDescent="0.35">
      <c r="E746" s="343"/>
      <c r="F746" s="343"/>
    </row>
    <row r="747" spans="5:6" ht="27.5" customHeight="1" x14ac:dyDescent="0.35">
      <c r="E747" s="343"/>
      <c r="F747" s="343"/>
    </row>
    <row r="748" spans="5:6" ht="27.5" customHeight="1" x14ac:dyDescent="0.35">
      <c r="E748" s="343"/>
      <c r="F748" s="343"/>
    </row>
    <row r="749" spans="5:6" ht="27.5" customHeight="1" x14ac:dyDescent="0.35">
      <c r="E749" s="343"/>
      <c r="F749" s="343"/>
    </row>
    <row r="750" spans="5:6" ht="27.5" customHeight="1" x14ac:dyDescent="0.35">
      <c r="E750" s="343"/>
      <c r="F750" s="343"/>
    </row>
    <row r="751" spans="5:6" ht="27.5" customHeight="1" x14ac:dyDescent="0.35">
      <c r="E751" s="343"/>
      <c r="F751" s="343"/>
    </row>
    <row r="752" spans="5:6" ht="27.5" customHeight="1" x14ac:dyDescent="0.35">
      <c r="E752" s="343"/>
      <c r="F752" s="343"/>
    </row>
    <row r="753" spans="5:6" ht="27.5" customHeight="1" x14ac:dyDescent="0.35">
      <c r="E753" s="343"/>
      <c r="F753" s="343"/>
    </row>
    <row r="754" spans="5:6" ht="27.5" customHeight="1" x14ac:dyDescent="0.35">
      <c r="E754" s="343"/>
      <c r="F754" s="343"/>
    </row>
    <row r="755" spans="5:6" ht="27.5" customHeight="1" x14ac:dyDescent="0.35">
      <c r="E755" s="343"/>
      <c r="F755" s="343"/>
    </row>
    <row r="756" spans="5:6" ht="27.5" customHeight="1" x14ac:dyDescent="0.35">
      <c r="E756" s="343"/>
      <c r="F756" s="343"/>
    </row>
    <row r="757" spans="5:6" ht="27.5" customHeight="1" x14ac:dyDescent="0.35">
      <c r="E757" s="343"/>
      <c r="F757" s="343"/>
    </row>
    <row r="758" spans="5:6" ht="27.5" customHeight="1" x14ac:dyDescent="0.35">
      <c r="E758" s="343"/>
      <c r="F758" s="343"/>
    </row>
    <row r="759" spans="5:6" ht="27.5" customHeight="1" x14ac:dyDescent="0.35">
      <c r="E759" s="343"/>
      <c r="F759" s="343"/>
    </row>
    <row r="760" spans="5:6" ht="27.5" customHeight="1" x14ac:dyDescent="0.35">
      <c r="E760" s="343"/>
      <c r="F760" s="343"/>
    </row>
    <row r="761" spans="5:6" ht="27.5" customHeight="1" x14ac:dyDescent="0.35">
      <c r="E761" s="343"/>
      <c r="F761" s="343"/>
    </row>
    <row r="762" spans="5:6" ht="27.5" customHeight="1" x14ac:dyDescent="0.35">
      <c r="E762" s="343"/>
      <c r="F762" s="343"/>
    </row>
    <row r="763" spans="5:6" ht="27.5" customHeight="1" x14ac:dyDescent="0.35">
      <c r="E763" s="343"/>
      <c r="F763" s="343"/>
    </row>
    <row r="764" spans="5:6" ht="27.5" customHeight="1" x14ac:dyDescent="0.35">
      <c r="E764" s="343"/>
      <c r="F764" s="343"/>
    </row>
    <row r="765" spans="5:6" ht="27.5" customHeight="1" x14ac:dyDescent="0.35">
      <c r="E765" s="343"/>
      <c r="F765" s="343"/>
    </row>
    <row r="766" spans="5:6" ht="27.5" customHeight="1" x14ac:dyDescent="0.35">
      <c r="E766" s="343"/>
      <c r="F766" s="343"/>
    </row>
    <row r="767" spans="5:6" ht="27.5" customHeight="1" x14ac:dyDescent="0.35">
      <c r="E767" s="343"/>
      <c r="F767" s="343"/>
    </row>
    <row r="768" spans="5:6" ht="27.5" customHeight="1" x14ac:dyDescent="0.35">
      <c r="E768" s="343"/>
      <c r="F768" s="343"/>
    </row>
    <row r="769" spans="5:6" ht="27.5" customHeight="1" x14ac:dyDescent="0.35">
      <c r="E769" s="343"/>
      <c r="F769" s="343"/>
    </row>
    <row r="770" spans="5:6" ht="27.5" customHeight="1" x14ac:dyDescent="0.35">
      <c r="E770" s="343"/>
      <c r="F770" s="343"/>
    </row>
    <row r="771" spans="5:6" ht="27.5" customHeight="1" x14ac:dyDescent="0.35">
      <c r="E771" s="343"/>
      <c r="F771" s="343"/>
    </row>
    <row r="772" spans="5:6" ht="27.5" customHeight="1" x14ac:dyDescent="0.35">
      <c r="E772" s="343"/>
      <c r="F772" s="343"/>
    </row>
    <row r="773" spans="5:6" ht="27.5" customHeight="1" x14ac:dyDescent="0.35">
      <c r="E773" s="343"/>
      <c r="F773" s="343"/>
    </row>
    <row r="774" spans="5:6" ht="27.5" customHeight="1" x14ac:dyDescent="0.35">
      <c r="E774" s="343"/>
      <c r="F774" s="343"/>
    </row>
    <row r="775" spans="5:6" ht="27.5" customHeight="1" x14ac:dyDescent="0.35">
      <c r="E775" s="343"/>
      <c r="F775" s="343"/>
    </row>
    <row r="776" spans="5:6" ht="27.5" customHeight="1" x14ac:dyDescent="0.35">
      <c r="E776" s="343"/>
      <c r="F776" s="343"/>
    </row>
    <row r="777" spans="5:6" ht="27.5" customHeight="1" x14ac:dyDescent="0.35">
      <c r="E777" s="343"/>
      <c r="F777" s="343"/>
    </row>
    <row r="778" spans="5:6" ht="27.5" customHeight="1" x14ac:dyDescent="0.35">
      <c r="E778" s="343"/>
      <c r="F778" s="343"/>
    </row>
    <row r="779" spans="5:6" ht="27.5" customHeight="1" x14ac:dyDescent="0.35">
      <c r="E779" s="343"/>
      <c r="F779" s="343"/>
    </row>
    <row r="780" spans="5:6" ht="27.5" customHeight="1" x14ac:dyDescent="0.35">
      <c r="E780" s="343"/>
      <c r="F780" s="343"/>
    </row>
    <row r="781" spans="5:6" ht="27.5" customHeight="1" x14ac:dyDescent="0.35">
      <c r="E781" s="343"/>
      <c r="F781" s="343"/>
    </row>
    <row r="782" spans="5:6" ht="27.5" customHeight="1" x14ac:dyDescent="0.35">
      <c r="E782" s="343"/>
      <c r="F782" s="343"/>
    </row>
    <row r="783" spans="5:6" ht="27.5" customHeight="1" x14ac:dyDescent="0.35">
      <c r="E783" s="343"/>
      <c r="F783" s="343"/>
    </row>
    <row r="784" spans="5:6" ht="27.5" customHeight="1" x14ac:dyDescent="0.35">
      <c r="E784" s="343"/>
      <c r="F784" s="343"/>
    </row>
    <row r="785" spans="5:6" ht="27.5" customHeight="1" x14ac:dyDescent="0.35">
      <c r="E785" s="343"/>
      <c r="F785" s="343"/>
    </row>
    <row r="786" spans="5:6" ht="27.5" customHeight="1" x14ac:dyDescent="0.35">
      <c r="E786" s="343"/>
      <c r="F786" s="343"/>
    </row>
    <row r="787" spans="5:6" ht="27.5" customHeight="1" x14ac:dyDescent="0.35">
      <c r="E787" s="343"/>
      <c r="F787" s="343"/>
    </row>
    <row r="788" spans="5:6" ht="27.5" customHeight="1" x14ac:dyDescent="0.35">
      <c r="E788" s="343"/>
      <c r="F788" s="343"/>
    </row>
    <row r="789" spans="5:6" ht="27.5" customHeight="1" x14ac:dyDescent="0.35">
      <c r="E789" s="343"/>
      <c r="F789" s="343"/>
    </row>
    <row r="790" spans="5:6" ht="27.5" customHeight="1" x14ac:dyDescent="0.35">
      <c r="E790" s="343"/>
      <c r="F790" s="343"/>
    </row>
    <row r="791" spans="5:6" ht="27.5" customHeight="1" x14ac:dyDescent="0.35">
      <c r="E791" s="343"/>
      <c r="F791" s="343"/>
    </row>
    <row r="792" spans="5:6" ht="27.5" customHeight="1" x14ac:dyDescent="0.35">
      <c r="E792" s="343"/>
      <c r="F792" s="343"/>
    </row>
    <row r="793" spans="5:6" ht="27.5" customHeight="1" x14ac:dyDescent="0.35">
      <c r="E793" s="343"/>
      <c r="F793" s="343"/>
    </row>
    <row r="794" spans="5:6" ht="27.5" customHeight="1" x14ac:dyDescent="0.35">
      <c r="E794" s="343"/>
      <c r="F794" s="343"/>
    </row>
    <row r="795" spans="5:6" ht="27.5" customHeight="1" x14ac:dyDescent="0.35">
      <c r="E795" s="343"/>
      <c r="F795" s="343"/>
    </row>
    <row r="796" spans="5:6" ht="27.5" customHeight="1" x14ac:dyDescent="0.35">
      <c r="E796" s="343"/>
      <c r="F796" s="343"/>
    </row>
    <row r="797" spans="5:6" ht="27.5" customHeight="1" x14ac:dyDescent="0.35">
      <c r="E797" s="343"/>
      <c r="F797" s="343"/>
    </row>
    <row r="798" spans="5:6" ht="27.5" customHeight="1" x14ac:dyDescent="0.35">
      <c r="E798" s="343"/>
      <c r="F798" s="343"/>
    </row>
    <row r="799" spans="5:6" ht="27.5" customHeight="1" x14ac:dyDescent="0.35">
      <c r="E799" s="343"/>
      <c r="F799" s="343"/>
    </row>
    <row r="800" spans="5:6" ht="27.5" customHeight="1" x14ac:dyDescent="0.35">
      <c r="E800" s="343"/>
      <c r="F800" s="343"/>
    </row>
    <row r="801" spans="5:6" ht="27.5" customHeight="1" x14ac:dyDescent="0.35">
      <c r="E801" s="343"/>
      <c r="F801" s="343"/>
    </row>
    <row r="802" spans="5:6" ht="27.5" customHeight="1" x14ac:dyDescent="0.35">
      <c r="E802" s="343"/>
      <c r="F802" s="343"/>
    </row>
    <row r="803" spans="5:6" ht="27.5" customHeight="1" x14ac:dyDescent="0.35">
      <c r="E803" s="343"/>
      <c r="F803" s="343"/>
    </row>
    <row r="804" spans="5:6" ht="27.5" customHeight="1" x14ac:dyDescent="0.35">
      <c r="E804" s="343"/>
      <c r="F804" s="343"/>
    </row>
    <row r="805" spans="5:6" ht="27.5" customHeight="1" x14ac:dyDescent="0.35">
      <c r="E805" s="343"/>
      <c r="F805" s="343"/>
    </row>
    <row r="806" spans="5:6" ht="27.5" customHeight="1" x14ac:dyDescent="0.35">
      <c r="E806" s="343"/>
      <c r="F806" s="343"/>
    </row>
    <row r="807" spans="5:6" ht="27.5" customHeight="1" x14ac:dyDescent="0.35">
      <c r="E807" s="343"/>
      <c r="F807" s="343"/>
    </row>
    <row r="808" spans="5:6" ht="27.5" customHeight="1" x14ac:dyDescent="0.35">
      <c r="E808" s="343"/>
      <c r="F808" s="343"/>
    </row>
    <row r="809" spans="5:6" ht="27.5" customHeight="1" x14ac:dyDescent="0.35">
      <c r="E809" s="343"/>
      <c r="F809" s="343"/>
    </row>
    <row r="810" spans="5:6" ht="27.5" customHeight="1" x14ac:dyDescent="0.35">
      <c r="E810" s="343"/>
      <c r="F810" s="343"/>
    </row>
    <row r="811" spans="5:6" ht="27.5" customHeight="1" x14ac:dyDescent="0.35">
      <c r="E811" s="343"/>
      <c r="F811" s="343"/>
    </row>
    <row r="812" spans="5:6" ht="27.5" customHeight="1" x14ac:dyDescent="0.35">
      <c r="E812" s="343"/>
      <c r="F812" s="343"/>
    </row>
    <row r="813" spans="5:6" ht="27.5" customHeight="1" x14ac:dyDescent="0.35">
      <c r="E813" s="343"/>
      <c r="F813" s="343"/>
    </row>
    <row r="814" spans="5:6" ht="27.5" customHeight="1" x14ac:dyDescent="0.35">
      <c r="E814" s="343"/>
      <c r="F814" s="343"/>
    </row>
    <row r="815" spans="5:6" ht="27.5" customHeight="1" x14ac:dyDescent="0.35">
      <c r="E815" s="343"/>
      <c r="F815" s="343"/>
    </row>
    <row r="816" spans="5:6" ht="27.5" customHeight="1" x14ac:dyDescent="0.35">
      <c r="E816" s="343"/>
      <c r="F816" s="343"/>
    </row>
    <row r="817" spans="5:6" ht="27.5" customHeight="1" x14ac:dyDescent="0.35">
      <c r="E817" s="343"/>
      <c r="F817" s="343"/>
    </row>
    <row r="818" spans="5:6" ht="27.5" customHeight="1" x14ac:dyDescent="0.35">
      <c r="E818" s="343"/>
      <c r="F818" s="343"/>
    </row>
    <row r="819" spans="5:6" ht="27.5" customHeight="1" x14ac:dyDescent="0.35">
      <c r="E819" s="343"/>
      <c r="F819" s="343"/>
    </row>
    <row r="820" spans="5:6" ht="27.5" customHeight="1" x14ac:dyDescent="0.35">
      <c r="E820" s="343"/>
      <c r="F820" s="343"/>
    </row>
    <row r="821" spans="5:6" ht="27.5" customHeight="1" x14ac:dyDescent="0.35">
      <c r="E821" s="343"/>
      <c r="F821" s="343"/>
    </row>
    <row r="822" spans="5:6" ht="27.5" customHeight="1" x14ac:dyDescent="0.35">
      <c r="E822" s="343"/>
      <c r="F822" s="343"/>
    </row>
    <row r="823" spans="5:6" ht="27.5" customHeight="1" x14ac:dyDescent="0.35">
      <c r="E823" s="343"/>
      <c r="F823" s="343"/>
    </row>
    <row r="824" spans="5:6" ht="27.5" customHeight="1" x14ac:dyDescent="0.35">
      <c r="E824" s="343"/>
      <c r="F824" s="343"/>
    </row>
    <row r="825" spans="5:6" ht="27.5" customHeight="1" x14ac:dyDescent="0.35">
      <c r="E825" s="343"/>
      <c r="F825" s="343"/>
    </row>
    <row r="826" spans="5:6" ht="27.5" customHeight="1" x14ac:dyDescent="0.35">
      <c r="E826" s="343"/>
      <c r="F826" s="343"/>
    </row>
    <row r="827" spans="5:6" ht="27.5" customHeight="1" x14ac:dyDescent="0.35">
      <c r="E827" s="343"/>
      <c r="F827" s="343"/>
    </row>
    <row r="828" spans="5:6" ht="27.5" customHeight="1" x14ac:dyDescent="0.35">
      <c r="E828" s="343"/>
      <c r="F828" s="343"/>
    </row>
    <row r="829" spans="5:6" ht="27.5" customHeight="1" x14ac:dyDescent="0.35">
      <c r="E829" s="343"/>
      <c r="F829" s="343"/>
    </row>
    <row r="830" spans="5:6" ht="27.5" customHeight="1" x14ac:dyDescent="0.35">
      <c r="E830" s="343"/>
      <c r="F830" s="343"/>
    </row>
    <row r="831" spans="5:6" ht="27.5" customHeight="1" x14ac:dyDescent="0.35">
      <c r="E831" s="343"/>
      <c r="F831" s="343"/>
    </row>
    <row r="832" spans="5:6" ht="27.5" customHeight="1" x14ac:dyDescent="0.35">
      <c r="E832" s="343"/>
      <c r="F832" s="343"/>
    </row>
    <row r="833" spans="5:6" ht="27.5" customHeight="1" x14ac:dyDescent="0.35">
      <c r="E833" s="343"/>
      <c r="F833" s="343"/>
    </row>
    <row r="834" spans="5:6" ht="27.5" customHeight="1" x14ac:dyDescent="0.35">
      <c r="E834" s="343"/>
      <c r="F834" s="343"/>
    </row>
    <row r="835" spans="5:6" ht="27.5" customHeight="1" x14ac:dyDescent="0.35">
      <c r="E835" s="343"/>
      <c r="F835" s="343"/>
    </row>
    <row r="836" spans="5:6" ht="27.5" customHeight="1" x14ac:dyDescent="0.35">
      <c r="E836" s="343"/>
      <c r="F836" s="343"/>
    </row>
    <row r="837" spans="5:6" ht="27.5" customHeight="1" x14ac:dyDescent="0.35">
      <c r="E837" s="343"/>
      <c r="F837" s="343"/>
    </row>
    <row r="838" spans="5:6" ht="27.5" customHeight="1" x14ac:dyDescent="0.35">
      <c r="E838" s="343"/>
      <c r="F838" s="343"/>
    </row>
    <row r="839" spans="5:6" ht="27.5" customHeight="1" x14ac:dyDescent="0.35">
      <c r="E839" s="343"/>
      <c r="F839" s="343"/>
    </row>
    <row r="840" spans="5:6" ht="27.5" customHeight="1" x14ac:dyDescent="0.35">
      <c r="E840" s="343"/>
      <c r="F840" s="343"/>
    </row>
    <row r="841" spans="5:6" ht="27.5" customHeight="1" x14ac:dyDescent="0.35">
      <c r="E841" s="343"/>
      <c r="F841" s="343"/>
    </row>
    <row r="842" spans="5:6" ht="27.5" customHeight="1" x14ac:dyDescent="0.35">
      <c r="E842" s="343"/>
      <c r="F842" s="343"/>
    </row>
    <row r="843" spans="5:6" ht="27.5" customHeight="1" x14ac:dyDescent="0.35">
      <c r="E843" s="343"/>
      <c r="F843" s="343"/>
    </row>
    <row r="844" spans="5:6" ht="27.5" customHeight="1" x14ac:dyDescent="0.35">
      <c r="E844" s="343"/>
      <c r="F844" s="343"/>
    </row>
    <row r="845" spans="5:6" ht="27.5" customHeight="1" x14ac:dyDescent="0.35">
      <c r="E845" s="343"/>
      <c r="F845" s="343"/>
    </row>
    <row r="846" spans="5:6" ht="27.5" customHeight="1" x14ac:dyDescent="0.35">
      <c r="E846" s="343"/>
      <c r="F846" s="343"/>
    </row>
    <row r="847" spans="5:6" ht="27.5" customHeight="1" x14ac:dyDescent="0.35">
      <c r="E847" s="343"/>
      <c r="F847" s="343"/>
    </row>
    <row r="848" spans="5:6" ht="27.5" customHeight="1" x14ac:dyDescent="0.35">
      <c r="E848" s="343"/>
      <c r="F848" s="343"/>
    </row>
    <row r="849" spans="5:6" ht="27.5" customHeight="1" x14ac:dyDescent="0.35">
      <c r="E849" s="343"/>
      <c r="F849" s="343"/>
    </row>
    <row r="850" spans="5:6" ht="27.5" customHeight="1" x14ac:dyDescent="0.35">
      <c r="E850" s="343"/>
      <c r="F850" s="343"/>
    </row>
    <row r="851" spans="5:6" ht="27.5" customHeight="1" x14ac:dyDescent="0.35">
      <c r="E851" s="343"/>
      <c r="F851" s="343"/>
    </row>
  </sheetData>
  <mergeCells count="27">
    <mergeCell ref="J10:J12"/>
    <mergeCell ref="F10:F12"/>
    <mergeCell ref="A42:B42"/>
    <mergeCell ref="D10:D12"/>
    <mergeCell ref="E10:E12"/>
    <mergeCell ref="A10:A12"/>
    <mergeCell ref="B10:B12"/>
    <mergeCell ref="C10:C12"/>
    <mergeCell ref="G10:G12"/>
    <mergeCell ref="H10:H12"/>
    <mergeCell ref="I10:I12"/>
    <mergeCell ref="D20:D30"/>
    <mergeCell ref="H20:H30"/>
    <mergeCell ref="A44:C44"/>
    <mergeCell ref="D44:I44"/>
    <mergeCell ref="F1:I1"/>
    <mergeCell ref="A9:C9"/>
    <mergeCell ref="D9:I9"/>
    <mergeCell ref="D2:I2"/>
    <mergeCell ref="A4:I4"/>
    <mergeCell ref="A5:I5"/>
    <mergeCell ref="A6:I6"/>
    <mergeCell ref="A7:I7"/>
    <mergeCell ref="E20:E30"/>
    <mergeCell ref="F20:F30"/>
    <mergeCell ref="G20:G30"/>
    <mergeCell ref="I20:I30"/>
  </mergeCells>
  <phoneticPr fontId="35" type="noConversion"/>
  <pageMargins left="0" right="0" top="0.35433070866141736" bottom="0.35433070866141736" header="0" footer="0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ФІНАНСУВАННЯ</vt:lpstr>
      <vt:lpstr>ВИТРАТИ</vt:lpstr>
      <vt:lpstr>РЕЄСТР док.</vt:lpstr>
      <vt:lpstr>ВИТРАТИ!Область_печати</vt:lpstr>
      <vt:lpstr>'РЕЄСТР док.'!Область_печати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2023-10-24T15:34:44Z</cp:lastPrinted>
  <dcterms:created xsi:type="dcterms:W3CDTF">2021-05-20T14:48:56Z</dcterms:created>
  <dcterms:modified xsi:type="dcterms:W3CDTF">2023-10-24T16:39:56Z</dcterms:modified>
</cp:coreProperties>
</file>