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m\Desktop\Кабінет\"/>
    </mc:Choice>
  </mc:AlternateContent>
  <bookViews>
    <workbookView xWindow="0" yWindow="0" windowWidth="25135" windowHeight="10028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Z295" i="2" l="1"/>
  <c r="Z251" i="2"/>
  <c r="Z247" i="2"/>
  <c r="V154" i="2"/>
  <c r="S154" i="2"/>
  <c r="P154" i="2"/>
  <c r="M154" i="2"/>
  <c r="V153" i="2"/>
  <c r="S153" i="2"/>
  <c r="P153" i="2"/>
  <c r="M153" i="2"/>
  <c r="V152" i="2"/>
  <c r="S152" i="2"/>
  <c r="P152" i="2"/>
  <c r="M152" i="2"/>
  <c r="V151" i="2"/>
  <c r="S151" i="2"/>
  <c r="P151" i="2"/>
  <c r="M151" i="2"/>
  <c r="V150" i="2"/>
  <c r="S150" i="2"/>
  <c r="P150" i="2"/>
  <c r="M150" i="2"/>
  <c r="V149" i="2"/>
  <c r="S149" i="2"/>
  <c r="P149" i="2"/>
  <c r="M149" i="2"/>
  <c r="V148" i="2"/>
  <c r="S148" i="2"/>
  <c r="P148" i="2"/>
  <c r="M148" i="2"/>
  <c r="V147" i="2"/>
  <c r="S147" i="2"/>
  <c r="P147" i="2"/>
  <c r="M147" i="2"/>
  <c r="V146" i="2"/>
  <c r="S146" i="2"/>
  <c r="P146" i="2"/>
  <c r="M146" i="2"/>
  <c r="V145" i="2"/>
  <c r="S145" i="2"/>
  <c r="P145" i="2"/>
  <c r="M145" i="2"/>
  <c r="V144" i="2"/>
  <c r="S144" i="2"/>
  <c r="P144" i="2"/>
  <c r="M144" i="2"/>
  <c r="V143" i="2"/>
  <c r="S143" i="2"/>
  <c r="P143" i="2"/>
  <c r="M143" i="2"/>
  <c r="V142" i="2"/>
  <c r="S142" i="2"/>
  <c r="P142" i="2"/>
  <c r="M142" i="2"/>
  <c r="V141" i="2"/>
  <c r="S141" i="2"/>
  <c r="P141" i="2"/>
  <c r="M141" i="2"/>
  <c r="V140" i="2"/>
  <c r="S140" i="2"/>
  <c r="P140" i="2"/>
  <c r="M140" i="2"/>
  <c r="V139" i="2"/>
  <c r="S139" i="2"/>
  <c r="P139" i="2"/>
  <c r="M139" i="2"/>
  <c r="V138" i="2"/>
  <c r="S138" i="2"/>
  <c r="P138" i="2"/>
  <c r="M138" i="2"/>
  <c r="V137" i="2"/>
  <c r="S137" i="2"/>
  <c r="P137" i="2"/>
  <c r="M137" i="2"/>
  <c r="V136" i="2"/>
  <c r="S136" i="2"/>
  <c r="P136" i="2"/>
  <c r="M136" i="2"/>
  <c r="V135" i="2"/>
  <c r="S135" i="2"/>
  <c r="P135" i="2"/>
  <c r="M135" i="2"/>
  <c r="V134" i="2"/>
  <c r="S134" i="2"/>
  <c r="P134" i="2"/>
  <c r="M134" i="2"/>
  <c r="V133" i="2"/>
  <c r="S133" i="2"/>
  <c r="P133" i="2"/>
  <c r="M133" i="2"/>
  <c r="V132" i="2"/>
  <c r="S132" i="2"/>
  <c r="P132" i="2"/>
  <c r="M132" i="2"/>
  <c r="V131" i="2"/>
  <c r="S131" i="2"/>
  <c r="P131" i="2"/>
  <c r="M131" i="2"/>
  <c r="V130" i="2"/>
  <c r="S130" i="2"/>
  <c r="P130" i="2"/>
  <c r="M130" i="2"/>
  <c r="V129" i="2"/>
  <c r="S129" i="2"/>
  <c r="P129" i="2"/>
  <c r="M129" i="2"/>
  <c r="V128" i="2"/>
  <c r="S128" i="2"/>
  <c r="P128" i="2"/>
  <c r="M128" i="2"/>
  <c r="V127" i="2"/>
  <c r="S127" i="2"/>
  <c r="P127" i="2"/>
  <c r="M127" i="2"/>
  <c r="V126" i="2"/>
  <c r="S126" i="2"/>
  <c r="P126" i="2"/>
  <c r="M126" i="2"/>
  <c r="V125" i="2"/>
  <c r="S125" i="2"/>
  <c r="P125" i="2"/>
  <c r="M125" i="2"/>
  <c r="V124" i="2"/>
  <c r="S124" i="2"/>
  <c r="P124" i="2"/>
  <c r="M124" i="2"/>
  <c r="V123" i="2"/>
  <c r="S123" i="2"/>
  <c r="P123" i="2"/>
  <c r="M123" i="2"/>
  <c r="V122" i="2"/>
  <c r="S122" i="2"/>
  <c r="P122" i="2"/>
  <c r="M122" i="2"/>
  <c r="V121" i="2"/>
  <c r="S121" i="2"/>
  <c r="P121" i="2"/>
  <c r="M121" i="2"/>
  <c r="V120" i="2"/>
  <c r="S120" i="2"/>
  <c r="P120" i="2"/>
  <c r="M120" i="2"/>
  <c r="V119" i="2"/>
  <c r="S119" i="2"/>
  <c r="P119" i="2"/>
  <c r="M119" i="2"/>
  <c r="V118" i="2"/>
  <c r="S118" i="2"/>
  <c r="P118" i="2"/>
  <c r="M118" i="2"/>
  <c r="V117" i="2"/>
  <c r="S117" i="2"/>
  <c r="P117" i="2"/>
  <c r="M117" i="2"/>
  <c r="V116" i="2"/>
  <c r="S116" i="2"/>
  <c r="P116" i="2"/>
  <c r="M116" i="2"/>
  <c r="V115" i="2"/>
  <c r="S115" i="2"/>
  <c r="P115" i="2"/>
  <c r="M115" i="2"/>
  <c r="V114" i="2"/>
  <c r="S114" i="2"/>
  <c r="P114" i="2"/>
  <c r="M114" i="2"/>
  <c r="V113" i="2"/>
  <c r="S113" i="2"/>
  <c r="P113" i="2"/>
  <c r="M113" i="2"/>
  <c r="V112" i="2"/>
  <c r="S112" i="2"/>
  <c r="P112" i="2"/>
  <c r="M112" i="2"/>
  <c r="V111" i="2"/>
  <c r="S111" i="2"/>
  <c r="P111" i="2"/>
  <c r="M111" i="2"/>
  <c r="V110" i="2"/>
  <c r="S110" i="2"/>
  <c r="P110" i="2"/>
  <c r="M110" i="2"/>
  <c r="V109" i="2"/>
  <c r="S109" i="2"/>
  <c r="P109" i="2"/>
  <c r="M109" i="2"/>
  <c r="V108" i="2"/>
  <c r="S108" i="2"/>
  <c r="P108" i="2"/>
  <c r="M108" i="2"/>
  <c r="V107" i="2"/>
  <c r="S107" i="2"/>
  <c r="P107" i="2"/>
  <c r="M107" i="2"/>
  <c r="V106" i="2"/>
  <c r="S106" i="2"/>
  <c r="P106" i="2"/>
  <c r="M106" i="2"/>
  <c r="V105" i="2"/>
  <c r="S105" i="2"/>
  <c r="P105" i="2"/>
  <c r="M105" i="2"/>
  <c r="V104" i="2"/>
  <c r="S104" i="2"/>
  <c r="P104" i="2"/>
  <c r="M104" i="2"/>
  <c r="V103" i="2"/>
  <c r="S103" i="2"/>
  <c r="P103" i="2"/>
  <c r="M103" i="2"/>
  <c r="V102" i="2"/>
  <c r="S102" i="2"/>
  <c r="P102" i="2"/>
  <c r="M102" i="2"/>
  <c r="V101" i="2"/>
  <c r="S101" i="2"/>
  <c r="P101" i="2"/>
  <c r="M101" i="2"/>
  <c r="V100" i="2"/>
  <c r="S100" i="2"/>
  <c r="P100" i="2"/>
  <c r="M100" i="2"/>
  <c r="V99" i="2"/>
  <c r="S99" i="2"/>
  <c r="P99" i="2"/>
  <c r="M99" i="2"/>
  <c r="V98" i="2"/>
  <c r="S98" i="2"/>
  <c r="P98" i="2"/>
  <c r="M98" i="2"/>
  <c r="V97" i="2"/>
  <c r="S97" i="2"/>
  <c r="P97" i="2"/>
  <c r="M97" i="2"/>
  <c r="V96" i="2"/>
  <c r="S96" i="2"/>
  <c r="P96" i="2"/>
  <c r="M96" i="2"/>
  <c r="V95" i="2"/>
  <c r="S95" i="2"/>
  <c r="P95" i="2"/>
  <c r="M95" i="2"/>
  <c r="V94" i="2"/>
  <c r="S94" i="2"/>
  <c r="P94" i="2"/>
  <c r="M94" i="2"/>
  <c r="V93" i="2"/>
  <c r="S93" i="2"/>
  <c r="P93" i="2"/>
  <c r="M93" i="2"/>
  <c r="V92" i="2"/>
  <c r="S92" i="2"/>
  <c r="P92" i="2"/>
  <c r="M92" i="2"/>
  <c r="V91" i="2"/>
  <c r="S91" i="2"/>
  <c r="P91" i="2"/>
  <c r="M91" i="2"/>
  <c r="V90" i="2"/>
  <c r="S90" i="2"/>
  <c r="P90" i="2"/>
  <c r="M90" i="2"/>
  <c r="V89" i="2"/>
  <c r="S89" i="2"/>
  <c r="P89" i="2"/>
  <c r="M89" i="2"/>
  <c r="V88" i="2"/>
  <c r="S88" i="2"/>
  <c r="P88" i="2"/>
  <c r="M88" i="2"/>
  <c r="V87" i="2"/>
  <c r="S87" i="2"/>
  <c r="P87" i="2"/>
  <c r="M87" i="2"/>
  <c r="V86" i="2"/>
  <c r="S86" i="2"/>
  <c r="P86" i="2"/>
  <c r="M86" i="2"/>
  <c r="V85" i="2"/>
  <c r="S85" i="2"/>
  <c r="P85" i="2"/>
  <c r="M85" i="2"/>
  <c r="V84" i="2"/>
  <c r="S84" i="2"/>
  <c r="P84" i="2"/>
  <c r="M84" i="2"/>
  <c r="V83" i="2"/>
  <c r="S83" i="2"/>
  <c r="P83" i="2"/>
  <c r="M83" i="2"/>
  <c r="V82" i="2"/>
  <c r="S82" i="2"/>
  <c r="P82" i="2"/>
  <c r="M82" i="2"/>
  <c r="V81" i="2"/>
  <c r="S81" i="2"/>
  <c r="P81" i="2"/>
  <c r="M81" i="2"/>
  <c r="V80" i="2"/>
  <c r="S80" i="2"/>
  <c r="P80" i="2"/>
  <c r="M80" i="2"/>
  <c r="V79" i="2"/>
  <c r="S79" i="2"/>
  <c r="P79" i="2"/>
  <c r="M79" i="2"/>
  <c r="V78" i="2"/>
  <c r="S78" i="2"/>
  <c r="P78" i="2"/>
  <c r="M78" i="2"/>
  <c r="V77" i="2"/>
  <c r="S77" i="2"/>
  <c r="P77" i="2"/>
  <c r="M77" i="2"/>
  <c r="V76" i="2"/>
  <c r="S76" i="2"/>
  <c r="P76" i="2"/>
  <c r="M76" i="2"/>
  <c r="V75" i="2"/>
  <c r="S75" i="2"/>
  <c r="P75" i="2"/>
  <c r="M75" i="2"/>
  <c r="V74" i="2"/>
  <c r="S74" i="2"/>
  <c r="P74" i="2"/>
  <c r="M74" i="2"/>
  <c r="V73" i="2"/>
  <c r="S73" i="2"/>
  <c r="P73" i="2"/>
  <c r="M73" i="2"/>
  <c r="V72" i="2"/>
  <c r="S72" i="2"/>
  <c r="P72" i="2"/>
  <c r="M72" i="2"/>
  <c r="V71" i="2"/>
  <c r="S71" i="2"/>
  <c r="P71" i="2"/>
  <c r="M71" i="2"/>
  <c r="V70" i="2"/>
  <c r="S70" i="2"/>
  <c r="P70" i="2"/>
  <c r="M70" i="2"/>
  <c r="V69" i="2"/>
  <c r="S69" i="2"/>
  <c r="P69" i="2"/>
  <c r="M69" i="2"/>
  <c r="V68" i="2"/>
  <c r="S68" i="2"/>
  <c r="P68" i="2"/>
  <c r="M68" i="2"/>
  <c r="V67" i="2"/>
  <c r="S67" i="2"/>
  <c r="P67" i="2"/>
  <c r="M67" i="2"/>
  <c r="V66" i="2"/>
  <c r="S66" i="2"/>
  <c r="P66" i="2"/>
  <c r="M66" i="2"/>
  <c r="V65" i="2"/>
  <c r="S65" i="2"/>
  <c r="P65" i="2"/>
  <c r="M65" i="2"/>
  <c r="V64" i="2"/>
  <c r="S64" i="2"/>
  <c r="P64" i="2"/>
  <c r="M64" i="2"/>
  <c r="V63" i="2"/>
  <c r="S63" i="2"/>
  <c r="P63" i="2"/>
  <c r="M63" i="2"/>
  <c r="V171" i="2"/>
  <c r="S171" i="2"/>
  <c r="P171" i="2"/>
  <c r="M171" i="2"/>
  <c r="V170" i="2"/>
  <c r="S170" i="2"/>
  <c r="P170" i="2"/>
  <c r="M170" i="2"/>
  <c r="V169" i="2"/>
  <c r="S169" i="2"/>
  <c r="P169" i="2"/>
  <c r="M169" i="2"/>
  <c r="V168" i="2"/>
  <c r="S168" i="2"/>
  <c r="P168" i="2"/>
  <c r="M168" i="2"/>
  <c r="V167" i="2"/>
  <c r="S167" i="2"/>
  <c r="P167" i="2"/>
  <c r="M167" i="2"/>
  <c r="V166" i="2"/>
  <c r="S166" i="2"/>
  <c r="P166" i="2"/>
  <c r="M166" i="2"/>
  <c r="V165" i="2"/>
  <c r="S165" i="2"/>
  <c r="P165" i="2"/>
  <c r="M165" i="2"/>
  <c r="V164" i="2"/>
  <c r="S164" i="2"/>
  <c r="P164" i="2"/>
  <c r="M164" i="2"/>
  <c r="V163" i="2"/>
  <c r="S163" i="2"/>
  <c r="P163" i="2"/>
  <c r="M163" i="2"/>
  <c r="V162" i="2"/>
  <c r="S162" i="2"/>
  <c r="P162" i="2"/>
  <c r="M162" i="2"/>
  <c r="V161" i="2"/>
  <c r="S161" i="2"/>
  <c r="P161" i="2"/>
  <c r="M161" i="2"/>
  <c r="V160" i="2"/>
  <c r="S160" i="2"/>
  <c r="P160" i="2"/>
  <c r="M160" i="2"/>
  <c r="V201" i="2"/>
  <c r="S201" i="2"/>
  <c r="P201" i="2"/>
  <c r="M201" i="2"/>
  <c r="V200" i="2"/>
  <c r="S200" i="2"/>
  <c r="P200" i="2"/>
  <c r="M200" i="2"/>
  <c r="V199" i="2"/>
  <c r="S199" i="2"/>
  <c r="P199" i="2"/>
  <c r="M199" i="2"/>
  <c r="V198" i="2"/>
  <c r="S198" i="2"/>
  <c r="P198" i="2"/>
  <c r="M198" i="2"/>
  <c r="V197" i="2"/>
  <c r="S197" i="2"/>
  <c r="P197" i="2"/>
  <c r="M197" i="2"/>
  <c r="V196" i="2"/>
  <c r="S196" i="2"/>
  <c r="P196" i="2"/>
  <c r="M196" i="2"/>
  <c r="J294" i="2"/>
  <c r="J293" i="2"/>
  <c r="J292" i="2"/>
  <c r="J291" i="2"/>
  <c r="J290" i="2"/>
  <c r="J289" i="2"/>
  <c r="J288" i="2"/>
  <c r="J287" i="2"/>
  <c r="J286" i="2"/>
  <c r="J285" i="2"/>
  <c r="J284" i="2"/>
  <c r="G286" i="2"/>
  <c r="G287" i="2"/>
  <c r="G288" i="2"/>
  <c r="G289" i="2"/>
  <c r="G290" i="2"/>
  <c r="G291" i="2"/>
  <c r="G292" i="2"/>
  <c r="G293" i="2"/>
  <c r="G294" i="2"/>
  <c r="S284" i="2"/>
  <c r="V284" i="2"/>
  <c r="S285" i="2"/>
  <c r="V285" i="2"/>
  <c r="S286" i="2"/>
  <c r="V286" i="2"/>
  <c r="S287" i="2"/>
  <c r="V287" i="2"/>
  <c r="S288" i="2"/>
  <c r="V288" i="2"/>
  <c r="S289" i="2"/>
  <c r="V289" i="2"/>
  <c r="S290" i="2"/>
  <c r="V290" i="2"/>
  <c r="S291" i="2"/>
  <c r="V291" i="2"/>
  <c r="S292" i="2"/>
  <c r="V292" i="2"/>
  <c r="S293" i="2"/>
  <c r="V293" i="2"/>
  <c r="M279" i="2"/>
  <c r="P279" i="2"/>
  <c r="S279" i="2"/>
  <c r="V279" i="2"/>
  <c r="M280" i="2"/>
  <c r="P280" i="2"/>
  <c r="S280" i="2"/>
  <c r="V280" i="2"/>
  <c r="M281" i="2"/>
  <c r="P281" i="2"/>
  <c r="S281" i="2"/>
  <c r="V281" i="2"/>
  <c r="M282" i="2"/>
  <c r="P282" i="2"/>
  <c r="S282" i="2"/>
  <c r="V282" i="2"/>
  <c r="M283" i="2"/>
  <c r="P283" i="2"/>
  <c r="S283" i="2"/>
  <c r="V283" i="2"/>
  <c r="M278" i="2"/>
  <c r="P278" i="2"/>
  <c r="S278" i="2"/>
  <c r="V278" i="2"/>
  <c r="Z47" i="2"/>
  <c r="Z56" i="2"/>
  <c r="Y56" i="2"/>
  <c r="X56" i="2"/>
  <c r="W56" i="2"/>
  <c r="Z13" i="2"/>
  <c r="Z17" i="2"/>
  <c r="Z21" i="2"/>
  <c r="Z25" i="2"/>
  <c r="Z49" i="2"/>
  <c r="Z155" i="2"/>
  <c r="Z159" i="2"/>
  <c r="X43" i="2"/>
  <c r="W43" i="2"/>
  <c r="Y43" i="2" s="1"/>
  <c r="Z43" i="2" s="1"/>
  <c r="X39" i="2"/>
  <c r="W39" i="2"/>
  <c r="Y39" i="2" s="1"/>
  <c r="Z39" i="2" s="1"/>
  <c r="Z46" i="2"/>
  <c r="Z52" i="2"/>
  <c r="Z51" i="2"/>
  <c r="Z50" i="2"/>
  <c r="Z55" i="2"/>
  <c r="Z54" i="2"/>
  <c r="Z158" i="2"/>
  <c r="Z157" i="2"/>
  <c r="Z156" i="2"/>
  <c r="Z172" i="2"/>
  <c r="Z14" i="2"/>
  <c r="I24" i="3"/>
  <c r="J223" i="2" l="1"/>
  <c r="G223" i="2"/>
  <c r="J222" i="2"/>
  <c r="G222" i="2"/>
  <c r="W279" i="2"/>
  <c r="W286" i="2"/>
  <c r="W287" i="2"/>
  <c r="W288" i="2"/>
  <c r="W293" i="2"/>
  <c r="X196" i="2"/>
  <c r="X200" i="2"/>
  <c r="X77" i="2"/>
  <c r="X83" i="2"/>
  <c r="X89" i="2"/>
  <c r="X95" i="2"/>
  <c r="X101" i="2"/>
  <c r="X107" i="2"/>
  <c r="X113" i="2"/>
  <c r="X119" i="2"/>
  <c r="X125" i="2"/>
  <c r="X131" i="2"/>
  <c r="X137" i="2"/>
  <c r="X143" i="2"/>
  <c r="X149" i="2"/>
  <c r="X67" i="2"/>
  <c r="X71" i="2"/>
  <c r="Y159" i="2"/>
  <c r="P294" i="2"/>
  <c r="M294" i="2"/>
  <c r="P293" i="2"/>
  <c r="X293" i="2" s="1"/>
  <c r="M293" i="2"/>
  <c r="P292" i="2"/>
  <c r="X292" i="2" s="1"/>
  <c r="M292" i="2"/>
  <c r="W292" i="2"/>
  <c r="Y292" i="2" s="1"/>
  <c r="Z292" i="2" s="1"/>
  <c r="P291" i="2"/>
  <c r="X291" i="2" s="1"/>
  <c r="M291" i="2"/>
  <c r="W291" i="2" s="1"/>
  <c r="P290" i="2"/>
  <c r="X290" i="2" s="1"/>
  <c r="M290" i="2"/>
  <c r="W290" i="2"/>
  <c r="P289" i="2"/>
  <c r="X289" i="2" s="1"/>
  <c r="M289" i="2"/>
  <c r="W289" i="2" s="1"/>
  <c r="P288" i="2"/>
  <c r="X288" i="2" s="1"/>
  <c r="Y288" i="2" s="1"/>
  <c r="Z288" i="2" s="1"/>
  <c r="P287" i="2"/>
  <c r="X287" i="2" s="1"/>
  <c r="M287" i="2"/>
  <c r="P286" i="2"/>
  <c r="X286" i="2" s="1"/>
  <c r="P285" i="2"/>
  <c r="X285" i="2" s="1"/>
  <c r="M285" i="2"/>
  <c r="W285" i="2" s="1"/>
  <c r="G285" i="2"/>
  <c r="P284" i="2"/>
  <c r="X284" i="2" s="1"/>
  <c r="M284" i="2"/>
  <c r="G284" i="2"/>
  <c r="J283" i="2"/>
  <c r="X283" i="2" s="1"/>
  <c r="G283" i="2"/>
  <c r="W283" i="2" s="1"/>
  <c r="J282" i="2"/>
  <c r="X282" i="2" s="1"/>
  <c r="G282" i="2"/>
  <c r="W282" i="2" s="1"/>
  <c r="Y282" i="2" s="1"/>
  <c r="Z282" i="2" s="1"/>
  <c r="J281" i="2"/>
  <c r="X281" i="2" s="1"/>
  <c r="G281" i="2"/>
  <c r="W281" i="2" s="1"/>
  <c r="J280" i="2"/>
  <c r="X280" i="2" s="1"/>
  <c r="I280" i="2"/>
  <c r="F280" i="2"/>
  <c r="G280" i="2" s="1"/>
  <c r="W280" i="2" s="1"/>
  <c r="I279" i="2"/>
  <c r="J279" i="2" s="1"/>
  <c r="X279" i="2" s="1"/>
  <c r="F279" i="2"/>
  <c r="G279" i="2" s="1"/>
  <c r="I278" i="2"/>
  <c r="J278" i="2" s="1"/>
  <c r="X278" i="2" s="1"/>
  <c r="F278" i="2"/>
  <c r="G278" i="2" s="1"/>
  <c r="W278" i="2" s="1"/>
  <c r="P238" i="2"/>
  <c r="M238" i="2"/>
  <c r="P237" i="2"/>
  <c r="M237" i="2"/>
  <c r="P236" i="2"/>
  <c r="M236" i="2"/>
  <c r="P234" i="2"/>
  <c r="M234" i="2"/>
  <c r="H195" i="2"/>
  <c r="E195" i="2"/>
  <c r="J202" i="2"/>
  <c r="G202" i="2"/>
  <c r="J201" i="2"/>
  <c r="X201" i="2" s="1"/>
  <c r="G201" i="2"/>
  <c r="W201" i="2" s="1"/>
  <c r="J200" i="2"/>
  <c r="G200" i="2"/>
  <c r="W200" i="2" s="1"/>
  <c r="J199" i="2"/>
  <c r="X199" i="2" s="1"/>
  <c r="G199" i="2"/>
  <c r="W199" i="2" s="1"/>
  <c r="J198" i="2"/>
  <c r="X198" i="2" s="1"/>
  <c r="G198" i="2"/>
  <c r="W198" i="2" s="1"/>
  <c r="Y198" i="2" s="1"/>
  <c r="Z198" i="2" s="1"/>
  <c r="J197" i="2"/>
  <c r="X197" i="2" s="1"/>
  <c r="G197" i="2"/>
  <c r="W197" i="2" s="1"/>
  <c r="J196" i="2"/>
  <c r="G196" i="2"/>
  <c r="W196" i="2" s="1"/>
  <c r="P190" i="2"/>
  <c r="M190" i="2"/>
  <c r="H159" i="2"/>
  <c r="E159" i="2"/>
  <c r="J174" i="2"/>
  <c r="G174" i="2"/>
  <c r="J173" i="2"/>
  <c r="G173" i="2"/>
  <c r="J172" i="2"/>
  <c r="G172" i="2"/>
  <c r="J171" i="2"/>
  <c r="X171" i="2" s="1"/>
  <c r="G171" i="2"/>
  <c r="W171" i="2" s="1"/>
  <c r="J170" i="2"/>
  <c r="X170" i="2" s="1"/>
  <c r="G170" i="2"/>
  <c r="W170" i="2" s="1"/>
  <c r="J169" i="2"/>
  <c r="X169" i="2" s="1"/>
  <c r="G169" i="2"/>
  <c r="W169" i="2" s="1"/>
  <c r="Y169" i="2" s="1"/>
  <c r="Z169" i="2" s="1"/>
  <c r="J168" i="2"/>
  <c r="X168" i="2" s="1"/>
  <c r="G168" i="2"/>
  <c r="W168" i="2" s="1"/>
  <c r="J167" i="2"/>
  <c r="X167" i="2" s="1"/>
  <c r="G167" i="2"/>
  <c r="W167" i="2" s="1"/>
  <c r="J166" i="2"/>
  <c r="X166" i="2" s="1"/>
  <c r="G166" i="2"/>
  <c r="W166" i="2" s="1"/>
  <c r="J165" i="2"/>
  <c r="X165" i="2" s="1"/>
  <c r="G165" i="2"/>
  <c r="W165" i="2" s="1"/>
  <c r="Y165" i="2" s="1"/>
  <c r="Z165" i="2" s="1"/>
  <c r="J164" i="2"/>
  <c r="X164" i="2" s="1"/>
  <c r="G164" i="2"/>
  <c r="W164" i="2" s="1"/>
  <c r="J163" i="2"/>
  <c r="X163" i="2" s="1"/>
  <c r="G163" i="2"/>
  <c r="W163" i="2" s="1"/>
  <c r="J162" i="2"/>
  <c r="G162" i="2"/>
  <c r="W162" i="2" s="1"/>
  <c r="J161" i="2"/>
  <c r="X161" i="2" s="1"/>
  <c r="G161" i="2"/>
  <c r="W161" i="2" s="1"/>
  <c r="J160" i="2"/>
  <c r="G160" i="2"/>
  <c r="W160" i="2" s="1"/>
  <c r="H62" i="2"/>
  <c r="K62" i="2"/>
  <c r="L62" i="2"/>
  <c r="M62" i="2"/>
  <c r="N62" i="2"/>
  <c r="O62" i="2"/>
  <c r="P62" i="2"/>
  <c r="Q62" i="2"/>
  <c r="R62" i="2"/>
  <c r="S62" i="2"/>
  <c r="T62" i="2"/>
  <c r="U62" i="2"/>
  <c r="V62" i="2"/>
  <c r="E62" i="2"/>
  <c r="P156" i="2"/>
  <c r="M156" i="2"/>
  <c r="J154" i="2"/>
  <c r="X154" i="2" s="1"/>
  <c r="G154" i="2"/>
  <c r="W154" i="2" s="1"/>
  <c r="J153" i="2"/>
  <c r="X153" i="2" s="1"/>
  <c r="Y153" i="2" s="1"/>
  <c r="Z153" i="2" s="1"/>
  <c r="G153" i="2"/>
  <c r="W153" i="2" s="1"/>
  <c r="J152" i="2"/>
  <c r="X152" i="2" s="1"/>
  <c r="G152" i="2"/>
  <c r="W152" i="2" s="1"/>
  <c r="J151" i="2"/>
  <c r="X151" i="2" s="1"/>
  <c r="G151" i="2"/>
  <c r="W151" i="2" s="1"/>
  <c r="J150" i="2"/>
  <c r="X150" i="2" s="1"/>
  <c r="G150" i="2"/>
  <c r="W150" i="2" s="1"/>
  <c r="J149" i="2"/>
  <c r="G149" i="2"/>
  <c r="W149" i="2" s="1"/>
  <c r="J148" i="2"/>
  <c r="X148" i="2" s="1"/>
  <c r="G148" i="2"/>
  <c r="W148" i="2" s="1"/>
  <c r="J147" i="2"/>
  <c r="X147" i="2" s="1"/>
  <c r="G147" i="2"/>
  <c r="W147" i="2" s="1"/>
  <c r="J146" i="2"/>
  <c r="X146" i="2" s="1"/>
  <c r="G146" i="2"/>
  <c r="W146" i="2" s="1"/>
  <c r="J145" i="2"/>
  <c r="X145" i="2" s="1"/>
  <c r="Y145" i="2" s="1"/>
  <c r="Z145" i="2" s="1"/>
  <c r="G145" i="2"/>
  <c r="W145" i="2" s="1"/>
  <c r="J144" i="2"/>
  <c r="X144" i="2" s="1"/>
  <c r="G144" i="2"/>
  <c r="W144" i="2" s="1"/>
  <c r="J143" i="2"/>
  <c r="G143" i="2"/>
  <c r="W143" i="2" s="1"/>
  <c r="Y143" i="2" s="1"/>
  <c r="Z143" i="2" s="1"/>
  <c r="J142" i="2"/>
  <c r="X142" i="2" s="1"/>
  <c r="G142" i="2"/>
  <c r="W142" i="2" s="1"/>
  <c r="J141" i="2"/>
  <c r="X141" i="2" s="1"/>
  <c r="Y141" i="2" s="1"/>
  <c r="Z141" i="2" s="1"/>
  <c r="G141" i="2"/>
  <c r="W141" i="2" s="1"/>
  <c r="J140" i="2"/>
  <c r="X140" i="2" s="1"/>
  <c r="G140" i="2"/>
  <c r="W140" i="2" s="1"/>
  <c r="J139" i="2"/>
  <c r="X139" i="2" s="1"/>
  <c r="G139" i="2"/>
  <c r="W139" i="2" s="1"/>
  <c r="J138" i="2"/>
  <c r="X138" i="2" s="1"/>
  <c r="G138" i="2"/>
  <c r="W138" i="2" s="1"/>
  <c r="J137" i="2"/>
  <c r="G137" i="2"/>
  <c r="W137" i="2" s="1"/>
  <c r="Y137" i="2" s="1"/>
  <c r="Z137" i="2" s="1"/>
  <c r="J136" i="2"/>
  <c r="X136" i="2" s="1"/>
  <c r="G136" i="2"/>
  <c r="W136" i="2" s="1"/>
  <c r="J135" i="2"/>
  <c r="X135" i="2" s="1"/>
  <c r="G135" i="2"/>
  <c r="W135" i="2" s="1"/>
  <c r="J134" i="2"/>
  <c r="X134" i="2" s="1"/>
  <c r="G134" i="2"/>
  <c r="W134" i="2" s="1"/>
  <c r="J133" i="2"/>
  <c r="X133" i="2" s="1"/>
  <c r="Y133" i="2" s="1"/>
  <c r="Z133" i="2" s="1"/>
  <c r="G133" i="2"/>
  <c r="W133" i="2" s="1"/>
  <c r="J132" i="2"/>
  <c r="X132" i="2" s="1"/>
  <c r="G132" i="2"/>
  <c r="W132" i="2" s="1"/>
  <c r="J131" i="2"/>
  <c r="G131" i="2"/>
  <c r="W131" i="2" s="1"/>
  <c r="J130" i="2"/>
  <c r="X130" i="2" s="1"/>
  <c r="G130" i="2"/>
  <c r="W130" i="2" s="1"/>
  <c r="J129" i="2"/>
  <c r="X129" i="2" s="1"/>
  <c r="Y129" i="2" s="1"/>
  <c r="Z129" i="2" s="1"/>
  <c r="G129" i="2"/>
  <c r="W129" i="2" s="1"/>
  <c r="J128" i="2"/>
  <c r="X128" i="2" s="1"/>
  <c r="G128" i="2"/>
  <c r="W128" i="2" s="1"/>
  <c r="J127" i="2"/>
  <c r="X127" i="2" s="1"/>
  <c r="G127" i="2"/>
  <c r="W127" i="2" s="1"/>
  <c r="J126" i="2"/>
  <c r="X126" i="2" s="1"/>
  <c r="G126" i="2"/>
  <c r="W126" i="2" s="1"/>
  <c r="J125" i="2"/>
  <c r="G125" i="2"/>
  <c r="W125" i="2" s="1"/>
  <c r="J124" i="2"/>
  <c r="X124" i="2" s="1"/>
  <c r="G124" i="2"/>
  <c r="W124" i="2" s="1"/>
  <c r="J123" i="2"/>
  <c r="X123" i="2" s="1"/>
  <c r="G123" i="2"/>
  <c r="W123" i="2" s="1"/>
  <c r="J122" i="2"/>
  <c r="X122" i="2" s="1"/>
  <c r="G122" i="2"/>
  <c r="W122" i="2" s="1"/>
  <c r="J121" i="2"/>
  <c r="X121" i="2" s="1"/>
  <c r="Y121" i="2" s="1"/>
  <c r="Z121" i="2" s="1"/>
  <c r="G121" i="2"/>
  <c r="W121" i="2" s="1"/>
  <c r="J120" i="2"/>
  <c r="X120" i="2" s="1"/>
  <c r="G120" i="2"/>
  <c r="W120" i="2" s="1"/>
  <c r="J119" i="2"/>
  <c r="G119" i="2"/>
  <c r="W119" i="2" s="1"/>
  <c r="J118" i="2"/>
  <c r="X118" i="2" s="1"/>
  <c r="G118" i="2"/>
  <c r="W118" i="2" s="1"/>
  <c r="J117" i="2"/>
  <c r="X117" i="2" s="1"/>
  <c r="Y117" i="2" s="1"/>
  <c r="Z117" i="2" s="1"/>
  <c r="G117" i="2"/>
  <c r="W117" i="2" s="1"/>
  <c r="J116" i="2"/>
  <c r="X116" i="2" s="1"/>
  <c r="G116" i="2"/>
  <c r="W116" i="2" s="1"/>
  <c r="J115" i="2"/>
  <c r="X115" i="2" s="1"/>
  <c r="G115" i="2"/>
  <c r="W115" i="2" s="1"/>
  <c r="J114" i="2"/>
  <c r="X114" i="2" s="1"/>
  <c r="G114" i="2"/>
  <c r="W114" i="2" s="1"/>
  <c r="J113" i="2"/>
  <c r="G113" i="2"/>
  <c r="W113" i="2" s="1"/>
  <c r="J112" i="2"/>
  <c r="X112" i="2" s="1"/>
  <c r="G112" i="2"/>
  <c r="W112" i="2" s="1"/>
  <c r="J111" i="2"/>
  <c r="X111" i="2" s="1"/>
  <c r="G111" i="2"/>
  <c r="W111" i="2" s="1"/>
  <c r="J110" i="2"/>
  <c r="X110" i="2" s="1"/>
  <c r="G110" i="2"/>
  <c r="W110" i="2" s="1"/>
  <c r="J109" i="2"/>
  <c r="X109" i="2" s="1"/>
  <c r="Y109" i="2" s="1"/>
  <c r="Z109" i="2" s="1"/>
  <c r="G109" i="2"/>
  <c r="W109" i="2" s="1"/>
  <c r="J108" i="2"/>
  <c r="X108" i="2" s="1"/>
  <c r="G108" i="2"/>
  <c r="W108" i="2" s="1"/>
  <c r="J107" i="2"/>
  <c r="G107" i="2"/>
  <c r="W107" i="2" s="1"/>
  <c r="Y107" i="2" s="1"/>
  <c r="Z107" i="2" s="1"/>
  <c r="J106" i="2"/>
  <c r="X106" i="2" s="1"/>
  <c r="G106" i="2"/>
  <c r="W106" i="2" s="1"/>
  <c r="J105" i="2"/>
  <c r="X105" i="2" s="1"/>
  <c r="Y105" i="2" s="1"/>
  <c r="Z105" i="2" s="1"/>
  <c r="G105" i="2"/>
  <c r="W105" i="2" s="1"/>
  <c r="J104" i="2"/>
  <c r="X104" i="2" s="1"/>
  <c r="G104" i="2"/>
  <c r="W104" i="2" s="1"/>
  <c r="J103" i="2"/>
  <c r="X103" i="2" s="1"/>
  <c r="G103" i="2"/>
  <c r="W103" i="2" s="1"/>
  <c r="J102" i="2"/>
  <c r="X102" i="2" s="1"/>
  <c r="G102" i="2"/>
  <c r="W102" i="2" s="1"/>
  <c r="J101" i="2"/>
  <c r="G101" i="2"/>
  <c r="W101" i="2" s="1"/>
  <c r="J100" i="2"/>
  <c r="X100" i="2" s="1"/>
  <c r="G100" i="2"/>
  <c r="W100" i="2" s="1"/>
  <c r="J99" i="2"/>
  <c r="X99" i="2" s="1"/>
  <c r="G99" i="2"/>
  <c r="W99" i="2" s="1"/>
  <c r="J98" i="2"/>
  <c r="X98" i="2" s="1"/>
  <c r="G98" i="2"/>
  <c r="W98" i="2" s="1"/>
  <c r="J97" i="2"/>
  <c r="X97" i="2" s="1"/>
  <c r="Y97" i="2" s="1"/>
  <c r="Z97" i="2" s="1"/>
  <c r="G97" i="2"/>
  <c r="W97" i="2" s="1"/>
  <c r="J96" i="2"/>
  <c r="X96" i="2" s="1"/>
  <c r="G96" i="2"/>
  <c r="W96" i="2" s="1"/>
  <c r="J95" i="2"/>
  <c r="G95" i="2"/>
  <c r="W95" i="2" s="1"/>
  <c r="Y95" i="2" s="1"/>
  <c r="Z95" i="2" s="1"/>
  <c r="J94" i="2"/>
  <c r="X94" i="2" s="1"/>
  <c r="G94" i="2"/>
  <c r="W94" i="2" s="1"/>
  <c r="J93" i="2"/>
  <c r="X93" i="2" s="1"/>
  <c r="Y93" i="2" s="1"/>
  <c r="Z93" i="2" s="1"/>
  <c r="G93" i="2"/>
  <c r="W93" i="2" s="1"/>
  <c r="J92" i="2"/>
  <c r="X92" i="2" s="1"/>
  <c r="G92" i="2"/>
  <c r="W92" i="2" s="1"/>
  <c r="J91" i="2"/>
  <c r="X91" i="2" s="1"/>
  <c r="G91" i="2"/>
  <c r="W91" i="2" s="1"/>
  <c r="J90" i="2"/>
  <c r="X90" i="2" s="1"/>
  <c r="G90" i="2"/>
  <c r="W90" i="2" s="1"/>
  <c r="J89" i="2"/>
  <c r="G89" i="2"/>
  <c r="W89" i="2" s="1"/>
  <c r="Y89" i="2" s="1"/>
  <c r="Z89" i="2" s="1"/>
  <c r="J88" i="2"/>
  <c r="X88" i="2" s="1"/>
  <c r="G88" i="2"/>
  <c r="W88" i="2" s="1"/>
  <c r="J87" i="2"/>
  <c r="X87" i="2" s="1"/>
  <c r="G87" i="2"/>
  <c r="W87" i="2" s="1"/>
  <c r="J86" i="2"/>
  <c r="X86" i="2" s="1"/>
  <c r="G86" i="2"/>
  <c r="W86" i="2" s="1"/>
  <c r="J85" i="2"/>
  <c r="X85" i="2" s="1"/>
  <c r="Y85" i="2" s="1"/>
  <c r="Z85" i="2" s="1"/>
  <c r="G85" i="2"/>
  <c r="W85" i="2" s="1"/>
  <c r="J84" i="2"/>
  <c r="X84" i="2" s="1"/>
  <c r="G84" i="2"/>
  <c r="W84" i="2" s="1"/>
  <c r="J83" i="2"/>
  <c r="G83" i="2"/>
  <c r="W83" i="2" s="1"/>
  <c r="J82" i="2"/>
  <c r="X82" i="2" s="1"/>
  <c r="G82" i="2"/>
  <c r="W82" i="2" s="1"/>
  <c r="J81" i="2"/>
  <c r="X81" i="2" s="1"/>
  <c r="Y81" i="2" s="1"/>
  <c r="Z81" i="2" s="1"/>
  <c r="G81" i="2"/>
  <c r="W81" i="2" s="1"/>
  <c r="J80" i="2"/>
  <c r="X80" i="2" s="1"/>
  <c r="G80" i="2"/>
  <c r="W80" i="2" s="1"/>
  <c r="J79" i="2"/>
  <c r="X79" i="2" s="1"/>
  <c r="G79" i="2"/>
  <c r="W79" i="2" s="1"/>
  <c r="J78" i="2"/>
  <c r="X78" i="2" s="1"/>
  <c r="G78" i="2"/>
  <c r="W78" i="2" s="1"/>
  <c r="J77" i="2"/>
  <c r="G77" i="2"/>
  <c r="W77" i="2" s="1"/>
  <c r="J76" i="2"/>
  <c r="X76" i="2" s="1"/>
  <c r="G76" i="2"/>
  <c r="W76" i="2" s="1"/>
  <c r="J75" i="2"/>
  <c r="X75" i="2" s="1"/>
  <c r="G75" i="2"/>
  <c r="W75" i="2" s="1"/>
  <c r="J74" i="2"/>
  <c r="X74" i="2" s="1"/>
  <c r="G74" i="2"/>
  <c r="W74" i="2" s="1"/>
  <c r="J73" i="2"/>
  <c r="X73" i="2" s="1"/>
  <c r="Y73" i="2" s="1"/>
  <c r="Z73" i="2" s="1"/>
  <c r="G73" i="2"/>
  <c r="W73" i="2" s="1"/>
  <c r="J72" i="2"/>
  <c r="X72" i="2" s="1"/>
  <c r="G72" i="2"/>
  <c r="W72" i="2" s="1"/>
  <c r="J71" i="2"/>
  <c r="G71" i="2"/>
  <c r="W71" i="2" s="1"/>
  <c r="Y71" i="2" s="1"/>
  <c r="Z71" i="2" s="1"/>
  <c r="J70" i="2"/>
  <c r="X70" i="2" s="1"/>
  <c r="G70" i="2"/>
  <c r="W70" i="2" s="1"/>
  <c r="J69" i="2"/>
  <c r="X69" i="2" s="1"/>
  <c r="Y69" i="2" s="1"/>
  <c r="Z69" i="2" s="1"/>
  <c r="G69" i="2"/>
  <c r="W69" i="2" s="1"/>
  <c r="J68" i="2"/>
  <c r="X68" i="2" s="1"/>
  <c r="G68" i="2"/>
  <c r="W68" i="2" s="1"/>
  <c r="J67" i="2"/>
  <c r="G67" i="2"/>
  <c r="W67" i="2" s="1"/>
  <c r="J66" i="2"/>
  <c r="X66" i="2" s="1"/>
  <c r="G66" i="2"/>
  <c r="W66" i="2" s="1"/>
  <c r="J65" i="2"/>
  <c r="X65" i="2" s="1"/>
  <c r="G65" i="2"/>
  <c r="W65" i="2" s="1"/>
  <c r="J64" i="2"/>
  <c r="X64" i="2" s="1"/>
  <c r="G64" i="2"/>
  <c r="W64" i="2" s="1"/>
  <c r="J63" i="2"/>
  <c r="X63" i="2" s="1"/>
  <c r="G63" i="2"/>
  <c r="W63" i="2" s="1"/>
  <c r="W284" i="2" l="1"/>
  <c r="Y284" i="2" s="1"/>
  <c r="Z284" i="2" s="1"/>
  <c r="Y66" i="2"/>
  <c r="Z66" i="2" s="1"/>
  <c r="Y70" i="2"/>
  <c r="Z70" i="2" s="1"/>
  <c r="Y74" i="2"/>
  <c r="Z74" i="2" s="1"/>
  <c r="Y78" i="2"/>
  <c r="Z78" i="2" s="1"/>
  <c r="Y82" i="2"/>
  <c r="Z82" i="2" s="1"/>
  <c r="Y86" i="2"/>
  <c r="Z86" i="2" s="1"/>
  <c r="Y90" i="2"/>
  <c r="Z90" i="2" s="1"/>
  <c r="Y94" i="2"/>
  <c r="Z94" i="2" s="1"/>
  <c r="Y98" i="2"/>
  <c r="Z98" i="2" s="1"/>
  <c r="Y102" i="2"/>
  <c r="Z102" i="2" s="1"/>
  <c r="Y106" i="2"/>
  <c r="Z106" i="2" s="1"/>
  <c r="Y110" i="2"/>
  <c r="Z110" i="2" s="1"/>
  <c r="Y114" i="2"/>
  <c r="Z114" i="2" s="1"/>
  <c r="Y118" i="2"/>
  <c r="Z118" i="2" s="1"/>
  <c r="Y122" i="2"/>
  <c r="Z122" i="2" s="1"/>
  <c r="Y126" i="2"/>
  <c r="Z126" i="2" s="1"/>
  <c r="Y130" i="2"/>
  <c r="Z130" i="2" s="1"/>
  <c r="Y134" i="2"/>
  <c r="Z134" i="2" s="1"/>
  <c r="Y138" i="2"/>
  <c r="Z138" i="2" s="1"/>
  <c r="Y142" i="2"/>
  <c r="Z142" i="2" s="1"/>
  <c r="Y146" i="2"/>
  <c r="Z146" i="2" s="1"/>
  <c r="Y150" i="2"/>
  <c r="Z150" i="2" s="1"/>
  <c r="Y154" i="2"/>
  <c r="Z154" i="2" s="1"/>
  <c r="Y83" i="2"/>
  <c r="Z83" i="2" s="1"/>
  <c r="Y119" i="2"/>
  <c r="Z119" i="2" s="1"/>
  <c r="Y131" i="2"/>
  <c r="Z131" i="2" s="1"/>
  <c r="Y75" i="2"/>
  <c r="Z75" i="2" s="1"/>
  <c r="Y79" i="2"/>
  <c r="Z79" i="2" s="1"/>
  <c r="Y87" i="2"/>
  <c r="Z87" i="2" s="1"/>
  <c r="Y91" i="2"/>
  <c r="Z91" i="2" s="1"/>
  <c r="Y99" i="2"/>
  <c r="Z99" i="2" s="1"/>
  <c r="Y103" i="2"/>
  <c r="Z103" i="2" s="1"/>
  <c r="Y111" i="2"/>
  <c r="Z111" i="2" s="1"/>
  <c r="Y115" i="2"/>
  <c r="Z115" i="2" s="1"/>
  <c r="Y123" i="2"/>
  <c r="Z123" i="2" s="1"/>
  <c r="Y127" i="2"/>
  <c r="Z127" i="2" s="1"/>
  <c r="Y135" i="2"/>
  <c r="Z135" i="2" s="1"/>
  <c r="Y139" i="2"/>
  <c r="Z139" i="2" s="1"/>
  <c r="Y147" i="2"/>
  <c r="Z147" i="2" s="1"/>
  <c r="Y151" i="2"/>
  <c r="Z151" i="2" s="1"/>
  <c r="Y67" i="2"/>
  <c r="Z67" i="2" s="1"/>
  <c r="Y64" i="2"/>
  <c r="Z64" i="2" s="1"/>
  <c r="Y68" i="2"/>
  <c r="Z68" i="2" s="1"/>
  <c r="Y72" i="2"/>
  <c r="Z72" i="2" s="1"/>
  <c r="Y76" i="2"/>
  <c r="Z76" i="2" s="1"/>
  <c r="Y80" i="2"/>
  <c r="Z80" i="2" s="1"/>
  <c r="Y84" i="2"/>
  <c r="Z84" i="2" s="1"/>
  <c r="Y88" i="2"/>
  <c r="Z88" i="2" s="1"/>
  <c r="Y92" i="2"/>
  <c r="Z92" i="2" s="1"/>
  <c r="Y96" i="2"/>
  <c r="Z96" i="2" s="1"/>
  <c r="Y100" i="2"/>
  <c r="Z100" i="2" s="1"/>
  <c r="Y104" i="2"/>
  <c r="Z104" i="2" s="1"/>
  <c r="Y108" i="2"/>
  <c r="Z108" i="2" s="1"/>
  <c r="Y112" i="2"/>
  <c r="Z112" i="2" s="1"/>
  <c r="Y116" i="2"/>
  <c r="Z116" i="2" s="1"/>
  <c r="Y120" i="2"/>
  <c r="Z120" i="2" s="1"/>
  <c r="Y124" i="2"/>
  <c r="Z124" i="2" s="1"/>
  <c r="Y128" i="2"/>
  <c r="Z128" i="2" s="1"/>
  <c r="Y132" i="2"/>
  <c r="Z132" i="2" s="1"/>
  <c r="Y136" i="2"/>
  <c r="Z136" i="2" s="1"/>
  <c r="Y140" i="2"/>
  <c r="Z140" i="2" s="1"/>
  <c r="Y144" i="2"/>
  <c r="Z144" i="2" s="1"/>
  <c r="Y148" i="2"/>
  <c r="Z148" i="2" s="1"/>
  <c r="Y152" i="2"/>
  <c r="Z152" i="2" s="1"/>
  <c r="Y77" i="2"/>
  <c r="Z77" i="2" s="1"/>
  <c r="Y101" i="2"/>
  <c r="Z101" i="2" s="1"/>
  <c r="Y113" i="2"/>
  <c r="Z113" i="2" s="1"/>
  <c r="Y125" i="2"/>
  <c r="Z125" i="2" s="1"/>
  <c r="Y149" i="2"/>
  <c r="Z149" i="2" s="1"/>
  <c r="Y167" i="2"/>
  <c r="Z167" i="2" s="1"/>
  <c r="Y166" i="2"/>
  <c r="Z166" i="2" s="1"/>
  <c r="Y161" i="2"/>
  <c r="Z161" i="2" s="1"/>
  <c r="Y196" i="2"/>
  <c r="Z196" i="2" s="1"/>
  <c r="Y200" i="2"/>
  <c r="Z200" i="2" s="1"/>
  <c r="Y287" i="2"/>
  <c r="Z287" i="2" s="1"/>
  <c r="Y293" i="2"/>
  <c r="Z293" i="2" s="1"/>
  <c r="Y280" i="2"/>
  <c r="Z280" i="2" s="1"/>
  <c r="Y278" i="2"/>
  <c r="Z278" i="2" s="1"/>
  <c r="Y286" i="2"/>
  <c r="Z286" i="2" s="1"/>
  <c r="Y63" i="2"/>
  <c r="Z63" i="2" s="1"/>
  <c r="Y65" i="2"/>
  <c r="Z65" i="2" s="1"/>
  <c r="Y197" i="2"/>
  <c r="Z197" i="2" s="1"/>
  <c r="Y199" i="2"/>
  <c r="Z199" i="2" s="1"/>
  <c r="Y201" i="2"/>
  <c r="Z201" i="2" s="1"/>
  <c r="Y289" i="2"/>
  <c r="Z289" i="2" s="1"/>
  <c r="Y285" i="2"/>
  <c r="Z285" i="2" s="1"/>
  <c r="Y281" i="2"/>
  <c r="Z281" i="2" s="1"/>
  <c r="Y283" i="2"/>
  <c r="Z283" i="2" s="1"/>
  <c r="Y290" i="2"/>
  <c r="Z290" i="2" s="1"/>
  <c r="Y291" i="2"/>
  <c r="Z291" i="2" s="1"/>
  <c r="Y279" i="2"/>
  <c r="Z279" i="2" s="1"/>
  <c r="X162" i="2"/>
  <c r="Y162" i="2" s="1"/>
  <c r="Z162" i="2" s="1"/>
  <c r="Y164" i="2"/>
  <c r="Z164" i="2" s="1"/>
  <c r="Y168" i="2"/>
  <c r="Z168" i="2" s="1"/>
  <c r="Y170" i="2"/>
  <c r="Z170" i="2" s="1"/>
  <c r="Y163" i="2"/>
  <c r="Z163" i="2" s="1"/>
  <c r="J159" i="2"/>
  <c r="J195" i="2"/>
  <c r="G195" i="2"/>
  <c r="G62" i="2"/>
  <c r="W62" i="2" s="1"/>
  <c r="G159" i="2"/>
  <c r="J62" i="2"/>
  <c r="X62" i="2" s="1"/>
  <c r="Y62" i="2" l="1"/>
  <c r="Z62" i="2" s="1"/>
  <c r="I52" i="3" l="1"/>
  <c r="F52" i="3"/>
  <c r="D52" i="3"/>
  <c r="I42" i="3"/>
  <c r="F42" i="3"/>
  <c r="D42" i="3"/>
  <c r="F24" i="3"/>
  <c r="D24" i="3"/>
  <c r="V294" i="2"/>
  <c r="S294" i="2"/>
  <c r="V277" i="2"/>
  <c r="S277" i="2"/>
  <c r="P277" i="2"/>
  <c r="M277" i="2"/>
  <c r="J277" i="2"/>
  <c r="G277" i="2"/>
  <c r="V276" i="2"/>
  <c r="S276" i="2"/>
  <c r="P276" i="2"/>
  <c r="M276" i="2"/>
  <c r="J276" i="2"/>
  <c r="G276" i="2"/>
  <c r="V275" i="2"/>
  <c r="S275" i="2"/>
  <c r="P275" i="2"/>
  <c r="M275" i="2"/>
  <c r="J275" i="2"/>
  <c r="G275" i="2"/>
  <c r="V274" i="2"/>
  <c r="S274" i="2"/>
  <c r="P274" i="2"/>
  <c r="M274" i="2"/>
  <c r="J274" i="2"/>
  <c r="G274" i="2"/>
  <c r="T273" i="2"/>
  <c r="Q273" i="2"/>
  <c r="N273" i="2"/>
  <c r="K273" i="2"/>
  <c r="H273" i="2"/>
  <c r="E273" i="2"/>
  <c r="V272" i="2"/>
  <c r="S272" i="2"/>
  <c r="P272" i="2"/>
  <c r="M272" i="2"/>
  <c r="J272" i="2"/>
  <c r="G272" i="2"/>
  <c r="V271" i="2"/>
  <c r="S271" i="2"/>
  <c r="P271" i="2"/>
  <c r="M271" i="2"/>
  <c r="J271" i="2"/>
  <c r="G271" i="2"/>
  <c r="V270" i="2"/>
  <c r="S270" i="2"/>
  <c r="P270" i="2"/>
  <c r="M270" i="2"/>
  <c r="J270" i="2"/>
  <c r="G270" i="2"/>
  <c r="T269" i="2"/>
  <c r="Q269" i="2"/>
  <c r="N269" i="2"/>
  <c r="K269" i="2"/>
  <c r="H269" i="2"/>
  <c r="E269" i="2"/>
  <c r="V268" i="2"/>
  <c r="S268" i="2"/>
  <c r="P268" i="2"/>
  <c r="M268" i="2"/>
  <c r="J268" i="2"/>
  <c r="G268" i="2"/>
  <c r="V267" i="2"/>
  <c r="S267" i="2"/>
  <c r="P267" i="2"/>
  <c r="M267" i="2"/>
  <c r="J267" i="2"/>
  <c r="G267" i="2"/>
  <c r="V266" i="2"/>
  <c r="S266" i="2"/>
  <c r="P266" i="2"/>
  <c r="M266" i="2"/>
  <c r="J266" i="2"/>
  <c r="G266" i="2"/>
  <c r="V265" i="2"/>
  <c r="S265" i="2"/>
  <c r="P265" i="2"/>
  <c r="M265" i="2"/>
  <c r="J265" i="2"/>
  <c r="G265" i="2"/>
  <c r="T264" i="2"/>
  <c r="Q264" i="2"/>
  <c r="N264" i="2"/>
  <c r="K264" i="2"/>
  <c r="H264" i="2"/>
  <c r="E264" i="2"/>
  <c r="V263" i="2"/>
  <c r="S263" i="2"/>
  <c r="P263" i="2"/>
  <c r="M263" i="2"/>
  <c r="J263" i="2"/>
  <c r="G263" i="2"/>
  <c r="V262" i="2"/>
  <c r="S262" i="2"/>
  <c r="J262" i="2"/>
  <c r="G262" i="2"/>
  <c r="V261" i="2"/>
  <c r="S261" i="2"/>
  <c r="P261" i="2"/>
  <c r="M261" i="2"/>
  <c r="J261" i="2"/>
  <c r="G261" i="2"/>
  <c r="V260" i="2"/>
  <c r="S260" i="2"/>
  <c r="P260" i="2"/>
  <c r="M260" i="2"/>
  <c r="J260" i="2"/>
  <c r="G260" i="2"/>
  <c r="T259" i="2"/>
  <c r="Q259" i="2"/>
  <c r="N259" i="2"/>
  <c r="K259" i="2"/>
  <c r="H259" i="2"/>
  <c r="E259" i="2"/>
  <c r="T257" i="2"/>
  <c r="Q257" i="2"/>
  <c r="N257" i="2"/>
  <c r="K257" i="2"/>
  <c r="H257" i="2"/>
  <c r="E257" i="2"/>
  <c r="V256" i="2"/>
  <c r="S256" i="2"/>
  <c r="P256" i="2"/>
  <c r="M256" i="2"/>
  <c r="J256" i="2"/>
  <c r="G256" i="2"/>
  <c r="V255" i="2"/>
  <c r="S255" i="2"/>
  <c r="P255" i="2"/>
  <c r="M255" i="2"/>
  <c r="J255" i="2"/>
  <c r="G255" i="2"/>
  <c r="V254" i="2"/>
  <c r="S254" i="2"/>
  <c r="P254" i="2"/>
  <c r="M254" i="2"/>
  <c r="J254" i="2"/>
  <c r="G254" i="2"/>
  <c r="V253" i="2"/>
  <c r="S253" i="2"/>
  <c r="P253" i="2"/>
  <c r="M253" i="2"/>
  <c r="J253" i="2"/>
  <c r="G253" i="2"/>
  <c r="T251" i="2"/>
  <c r="Q251" i="2"/>
  <c r="N251" i="2"/>
  <c r="K251" i="2"/>
  <c r="H251" i="2"/>
  <c r="E251" i="2"/>
  <c r="V250" i="2"/>
  <c r="S250" i="2"/>
  <c r="P250" i="2"/>
  <c r="M250" i="2"/>
  <c r="J250" i="2"/>
  <c r="G250" i="2"/>
  <c r="V249" i="2"/>
  <c r="S249" i="2"/>
  <c r="P249" i="2"/>
  <c r="M249" i="2"/>
  <c r="J249" i="2"/>
  <c r="G249" i="2"/>
  <c r="T247" i="2"/>
  <c r="Q247" i="2"/>
  <c r="N247" i="2"/>
  <c r="K247" i="2"/>
  <c r="H247" i="2"/>
  <c r="E247" i="2"/>
  <c r="V246" i="2"/>
  <c r="S246" i="2"/>
  <c r="P246" i="2"/>
  <c r="M246" i="2"/>
  <c r="J246" i="2"/>
  <c r="G246" i="2"/>
  <c r="V245" i="2"/>
  <c r="S245" i="2"/>
  <c r="P245" i="2"/>
  <c r="M245" i="2"/>
  <c r="J245" i="2"/>
  <c r="G245" i="2"/>
  <c r="V244" i="2"/>
  <c r="S244" i="2"/>
  <c r="P244" i="2"/>
  <c r="M244" i="2"/>
  <c r="J244" i="2"/>
  <c r="G244" i="2"/>
  <c r="V243" i="2"/>
  <c r="S243" i="2"/>
  <c r="P243" i="2"/>
  <c r="M243" i="2"/>
  <c r="J243" i="2"/>
  <c r="G243" i="2"/>
  <c r="V242" i="2"/>
  <c r="S242" i="2"/>
  <c r="P242" i="2"/>
  <c r="M242" i="2"/>
  <c r="J242" i="2"/>
  <c r="G242" i="2"/>
  <c r="T240" i="2"/>
  <c r="Q240" i="2"/>
  <c r="N240" i="2"/>
  <c r="K240" i="2"/>
  <c r="H240" i="2"/>
  <c r="E240" i="2"/>
  <c r="V239" i="2"/>
  <c r="S239" i="2"/>
  <c r="P239" i="2"/>
  <c r="M239" i="2"/>
  <c r="J239" i="2"/>
  <c r="G239" i="2"/>
  <c r="V238" i="2"/>
  <c r="S238" i="2"/>
  <c r="J238" i="2"/>
  <c r="G238" i="2"/>
  <c r="V237" i="2"/>
  <c r="S237" i="2"/>
  <c r="J237" i="2"/>
  <c r="G237" i="2"/>
  <c r="V236" i="2"/>
  <c r="S236" i="2"/>
  <c r="J236" i="2"/>
  <c r="G236" i="2"/>
  <c r="V235" i="2"/>
  <c r="S235" i="2"/>
  <c r="J235" i="2"/>
  <c r="G235" i="2"/>
  <c r="V234" i="2"/>
  <c r="S234" i="2"/>
  <c r="J234" i="2"/>
  <c r="G234" i="2"/>
  <c r="T232" i="2"/>
  <c r="Q232" i="2"/>
  <c r="N232" i="2"/>
  <c r="K232" i="2"/>
  <c r="H232" i="2"/>
  <c r="E232" i="2"/>
  <c r="V231" i="2"/>
  <c r="S231" i="2"/>
  <c r="P231" i="2"/>
  <c r="M231" i="2"/>
  <c r="J231" i="2"/>
  <c r="G231" i="2"/>
  <c r="V230" i="2"/>
  <c r="S230" i="2"/>
  <c r="P230" i="2"/>
  <c r="M230" i="2"/>
  <c r="J230" i="2"/>
  <c r="G230" i="2"/>
  <c r="V229" i="2"/>
  <c r="S229" i="2"/>
  <c r="P229" i="2"/>
  <c r="M229" i="2"/>
  <c r="J229" i="2"/>
  <c r="G229" i="2"/>
  <c r="V228" i="2"/>
  <c r="S228" i="2"/>
  <c r="P228" i="2"/>
  <c r="M228" i="2"/>
  <c r="J228" i="2"/>
  <c r="G228" i="2"/>
  <c r="V227" i="2"/>
  <c r="S227" i="2"/>
  <c r="P227" i="2"/>
  <c r="M227" i="2"/>
  <c r="J227" i="2"/>
  <c r="G227" i="2"/>
  <c r="V226" i="2"/>
  <c r="S226" i="2"/>
  <c r="S232" i="2" s="1"/>
  <c r="P226" i="2"/>
  <c r="M226" i="2"/>
  <c r="J226" i="2"/>
  <c r="G226" i="2"/>
  <c r="T224" i="2"/>
  <c r="Q224" i="2"/>
  <c r="N224" i="2"/>
  <c r="K224" i="2"/>
  <c r="H224" i="2"/>
  <c r="E224" i="2"/>
  <c r="V223" i="2"/>
  <c r="S223" i="2"/>
  <c r="P223" i="2"/>
  <c r="M223" i="2"/>
  <c r="V222" i="2"/>
  <c r="S222" i="2"/>
  <c r="P222" i="2"/>
  <c r="M222" i="2"/>
  <c r="V221" i="2"/>
  <c r="S221" i="2"/>
  <c r="P221" i="2"/>
  <c r="M221" i="2"/>
  <c r="J221" i="2"/>
  <c r="G221" i="2"/>
  <c r="V220" i="2"/>
  <c r="S220" i="2"/>
  <c r="P220" i="2"/>
  <c r="M220" i="2"/>
  <c r="J220" i="2"/>
  <c r="G220" i="2"/>
  <c r="V219" i="2"/>
  <c r="S219" i="2"/>
  <c r="P219" i="2"/>
  <c r="M219" i="2"/>
  <c r="J219" i="2"/>
  <c r="G219" i="2"/>
  <c r="V218" i="2"/>
  <c r="S218" i="2"/>
  <c r="P218" i="2"/>
  <c r="M218" i="2"/>
  <c r="J218" i="2"/>
  <c r="G218" i="2"/>
  <c r="V217" i="2"/>
  <c r="S217" i="2"/>
  <c r="P217" i="2"/>
  <c r="M217" i="2"/>
  <c r="J217" i="2"/>
  <c r="G217" i="2"/>
  <c r="V216" i="2"/>
  <c r="S216" i="2"/>
  <c r="P216" i="2"/>
  <c r="M216" i="2"/>
  <c r="J216" i="2"/>
  <c r="G216" i="2"/>
  <c r="V215" i="2"/>
  <c r="S215" i="2"/>
  <c r="P215" i="2"/>
  <c r="M215" i="2"/>
  <c r="J215" i="2"/>
  <c r="G215" i="2"/>
  <c r="V214" i="2"/>
  <c r="S214" i="2"/>
  <c r="P214" i="2"/>
  <c r="M214" i="2"/>
  <c r="J214" i="2"/>
  <c r="G214" i="2"/>
  <c r="V213" i="2"/>
  <c r="S213" i="2"/>
  <c r="P213" i="2"/>
  <c r="M213" i="2"/>
  <c r="J213" i="2"/>
  <c r="G213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T207" i="2"/>
  <c r="Q207" i="2"/>
  <c r="N207" i="2"/>
  <c r="K207" i="2"/>
  <c r="H207" i="2"/>
  <c r="E207" i="2"/>
  <c r="V206" i="2"/>
  <c r="S206" i="2"/>
  <c r="P206" i="2"/>
  <c r="M206" i="2"/>
  <c r="J206" i="2"/>
  <c r="G206" i="2"/>
  <c r="V205" i="2"/>
  <c r="S205" i="2"/>
  <c r="P205" i="2"/>
  <c r="M205" i="2"/>
  <c r="J205" i="2"/>
  <c r="G205" i="2"/>
  <c r="V204" i="2"/>
  <c r="S204" i="2"/>
  <c r="P204" i="2"/>
  <c r="M204" i="2"/>
  <c r="J204" i="2"/>
  <c r="G204" i="2"/>
  <c r="T203" i="2"/>
  <c r="Q203" i="2"/>
  <c r="N203" i="2"/>
  <c r="K203" i="2"/>
  <c r="H203" i="2"/>
  <c r="E203" i="2"/>
  <c r="V202" i="2"/>
  <c r="S202" i="2"/>
  <c r="P202" i="2"/>
  <c r="M202" i="2"/>
  <c r="W202" i="2" s="1"/>
  <c r="T195" i="2"/>
  <c r="Q195" i="2"/>
  <c r="N195" i="2"/>
  <c r="K195" i="2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J190" i="2"/>
  <c r="G190" i="2"/>
  <c r="T189" i="2"/>
  <c r="Q189" i="2"/>
  <c r="N189" i="2"/>
  <c r="K189" i="2"/>
  <c r="H189" i="2"/>
  <c r="E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T185" i="2"/>
  <c r="Q185" i="2"/>
  <c r="N185" i="2"/>
  <c r="K185" i="2"/>
  <c r="H185" i="2"/>
  <c r="E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J175" i="2" s="1"/>
  <c r="G176" i="2"/>
  <c r="T175" i="2"/>
  <c r="Q175" i="2"/>
  <c r="N175" i="2"/>
  <c r="K175" i="2"/>
  <c r="H175" i="2"/>
  <c r="E175" i="2"/>
  <c r="V174" i="2"/>
  <c r="S174" i="2"/>
  <c r="P174" i="2"/>
  <c r="M174" i="2"/>
  <c r="V173" i="2"/>
  <c r="S173" i="2"/>
  <c r="P173" i="2"/>
  <c r="M173" i="2"/>
  <c r="V172" i="2"/>
  <c r="S172" i="2"/>
  <c r="P172" i="2"/>
  <c r="M172" i="2"/>
  <c r="T159" i="2"/>
  <c r="Q159" i="2"/>
  <c r="N159" i="2"/>
  <c r="K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J156" i="2"/>
  <c r="G156" i="2"/>
  <c r="T155" i="2"/>
  <c r="Q155" i="2"/>
  <c r="N155" i="2"/>
  <c r="K155" i="2"/>
  <c r="H155" i="2"/>
  <c r="E155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X51" i="2" s="1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M269" i="2" l="1"/>
  <c r="V58" i="2"/>
  <c r="X157" i="2"/>
  <c r="X52" i="2"/>
  <c r="X54" i="2"/>
  <c r="X158" i="2"/>
  <c r="X61" i="2"/>
  <c r="X46" i="2"/>
  <c r="X59" i="2"/>
  <c r="X55" i="2"/>
  <c r="X50" i="2"/>
  <c r="X156" i="2"/>
  <c r="J58" i="2"/>
  <c r="P17" i="2"/>
  <c r="N27" i="2" s="1"/>
  <c r="P27" i="2" s="1"/>
  <c r="P21" i="2"/>
  <c r="N28" i="2" s="1"/>
  <c r="P28" i="2" s="1"/>
  <c r="P43" i="2"/>
  <c r="X205" i="2"/>
  <c r="Q47" i="2"/>
  <c r="P58" i="2"/>
  <c r="W183" i="2"/>
  <c r="S224" i="2"/>
  <c r="J35" i="2"/>
  <c r="J43" i="2"/>
  <c r="P251" i="2"/>
  <c r="X262" i="2"/>
  <c r="V269" i="2"/>
  <c r="W42" i="2"/>
  <c r="G155" i="2"/>
  <c r="S269" i="2"/>
  <c r="X24" i="2"/>
  <c r="G21" i="2"/>
  <c r="E28" i="2" s="1"/>
  <c r="G28" i="2" s="1"/>
  <c r="T179" i="2"/>
  <c r="H295" i="2"/>
  <c r="S13" i="2"/>
  <c r="Q26" i="2" s="1"/>
  <c r="S155" i="2"/>
  <c r="S159" i="2"/>
  <c r="X178" i="2"/>
  <c r="M203" i="2"/>
  <c r="M240" i="2"/>
  <c r="P29" i="2"/>
  <c r="M35" i="2"/>
  <c r="V53" i="2"/>
  <c r="P155" i="2"/>
  <c r="M181" i="2"/>
  <c r="M189" i="2"/>
  <c r="X236" i="2"/>
  <c r="M13" i="2"/>
  <c r="K26" i="2" s="1"/>
  <c r="M17" i="2"/>
  <c r="K27" i="2" s="1"/>
  <c r="M27" i="2" s="1"/>
  <c r="J185" i="2"/>
  <c r="X192" i="2"/>
  <c r="W255" i="2"/>
  <c r="J17" i="2"/>
  <c r="H27" i="2" s="1"/>
  <c r="J27" i="2" s="1"/>
  <c r="J29" i="2"/>
  <c r="G35" i="2"/>
  <c r="G185" i="2"/>
  <c r="X226" i="2"/>
  <c r="V247" i="2"/>
  <c r="V251" i="2"/>
  <c r="W254" i="2"/>
  <c r="W263" i="2"/>
  <c r="X277" i="2"/>
  <c r="W60" i="2"/>
  <c r="Y60" i="2" s="1"/>
  <c r="Z60" i="2" s="1"/>
  <c r="E47" i="2"/>
  <c r="V185" i="2"/>
  <c r="V189" i="2"/>
  <c r="V195" i="2"/>
  <c r="V155" i="2"/>
  <c r="V159" i="2"/>
  <c r="S181" i="2"/>
  <c r="S195" i="2"/>
  <c r="V35" i="2"/>
  <c r="V39" i="2"/>
  <c r="X191" i="2"/>
  <c r="X260" i="2"/>
  <c r="X19" i="2"/>
  <c r="V29" i="2"/>
  <c r="S35" i="2"/>
  <c r="W177" i="2"/>
  <c r="X204" i="2"/>
  <c r="S207" i="2"/>
  <c r="X229" i="2"/>
  <c r="W266" i="2"/>
  <c r="P13" i="2"/>
  <c r="N26" i="2" s="1"/>
  <c r="P26" i="2" s="1"/>
  <c r="P25" i="2" s="1"/>
  <c r="P33" i="2" s="1"/>
  <c r="X36" i="2"/>
  <c r="X38" i="2"/>
  <c r="W173" i="2"/>
  <c r="X183" i="2"/>
  <c r="M232" i="2"/>
  <c r="W250" i="2"/>
  <c r="X32" i="2"/>
  <c r="V13" i="2"/>
  <c r="T26" i="2" s="1"/>
  <c r="V26" i="2" s="1"/>
  <c r="X18" i="2"/>
  <c r="X20" i="2"/>
  <c r="W32" i="2"/>
  <c r="W157" i="2"/>
  <c r="Y157" i="2" s="1"/>
  <c r="V175" i="2"/>
  <c r="V181" i="2"/>
  <c r="X186" i="2"/>
  <c r="X188" i="2"/>
  <c r="P195" i="2"/>
  <c r="W204" i="2"/>
  <c r="X216" i="2"/>
  <c r="X222" i="2"/>
  <c r="V264" i="2"/>
  <c r="X275" i="2"/>
  <c r="W20" i="2"/>
  <c r="Y20" i="2" s="1"/>
  <c r="Z20" i="2" s="1"/>
  <c r="W24" i="2"/>
  <c r="P53" i="2"/>
  <c r="X53" i="2" s="1"/>
  <c r="T211" i="2"/>
  <c r="P247" i="2"/>
  <c r="X45" i="2"/>
  <c r="N56" i="2"/>
  <c r="W158" i="2"/>
  <c r="Y158" i="2" s="1"/>
  <c r="M159" i="2"/>
  <c r="X176" i="2"/>
  <c r="X184" i="2"/>
  <c r="S203" i="2"/>
  <c r="N211" i="2"/>
  <c r="X209" i="2"/>
  <c r="X223" i="2"/>
  <c r="W230" i="2"/>
  <c r="W246" i="2"/>
  <c r="X263" i="2"/>
  <c r="J264" i="2"/>
  <c r="W14" i="2"/>
  <c r="M39" i="2"/>
  <c r="W45" i="2"/>
  <c r="J155" i="2"/>
  <c r="X172" i="2"/>
  <c r="X174" i="2"/>
  <c r="W213" i="2"/>
  <c r="W215" i="2"/>
  <c r="X235" i="2"/>
  <c r="W267" i="2"/>
  <c r="X37" i="2"/>
  <c r="V43" i="2"/>
  <c r="W174" i="2"/>
  <c r="X217" i="2"/>
  <c r="X221" i="2"/>
  <c r="W239" i="2"/>
  <c r="W242" i="2"/>
  <c r="X31" i="2"/>
  <c r="S49" i="2"/>
  <c r="W191" i="2"/>
  <c r="M195" i="2"/>
  <c r="W195" i="2" s="1"/>
  <c r="G224" i="2"/>
  <c r="X245" i="2"/>
  <c r="X272" i="2"/>
  <c r="W38" i="2"/>
  <c r="T56" i="2"/>
  <c r="M185" i="2"/>
  <c r="J189" i="2"/>
  <c r="W192" i="2"/>
  <c r="M207" i="2"/>
  <c r="X213" i="2"/>
  <c r="W227" i="2"/>
  <c r="W236" i="2"/>
  <c r="S257" i="2"/>
  <c r="M259" i="2"/>
  <c r="S264" i="2"/>
  <c r="X271" i="2"/>
  <c r="E295" i="2"/>
  <c r="V273" i="2"/>
  <c r="W23" i="2"/>
  <c r="X40" i="2"/>
  <c r="X42" i="2"/>
  <c r="P49" i="2"/>
  <c r="W61" i="2"/>
  <c r="Y61" i="2" s="1"/>
  <c r="Z61" i="2" s="1"/>
  <c r="X177" i="2"/>
  <c r="W188" i="2"/>
  <c r="X227" i="2"/>
  <c r="X246" i="2"/>
  <c r="X255" i="2"/>
  <c r="W262" i="2"/>
  <c r="Y262" i="2" s="1"/>
  <c r="Z262" i="2" s="1"/>
  <c r="V259" i="2"/>
  <c r="X267" i="2"/>
  <c r="J269" i="2"/>
  <c r="W294" i="2"/>
  <c r="M49" i="2"/>
  <c r="E211" i="2"/>
  <c r="V224" i="2"/>
  <c r="W229" i="2"/>
  <c r="X237" i="2"/>
  <c r="X239" i="2"/>
  <c r="X244" i="2"/>
  <c r="M257" i="2"/>
  <c r="M264" i="2"/>
  <c r="W276" i="2"/>
  <c r="X294" i="2"/>
  <c r="W19" i="2"/>
  <c r="P159" i="2"/>
  <c r="W184" i="2"/>
  <c r="P189" i="2"/>
  <c r="W237" i="2"/>
  <c r="X242" i="2"/>
  <c r="W244" i="2"/>
  <c r="W274" i="2"/>
  <c r="X276" i="2"/>
  <c r="H211" i="2"/>
  <c r="S273" i="2"/>
  <c r="W15" i="2"/>
  <c r="S21" i="2"/>
  <c r="Q28" i="2" s="1"/>
  <c r="S28" i="2" s="1"/>
  <c r="P39" i="2"/>
  <c r="V49" i="2"/>
  <c r="V257" i="2"/>
  <c r="P259" i="2"/>
  <c r="P35" i="2"/>
  <c r="K47" i="2"/>
  <c r="E179" i="2"/>
  <c r="P175" i="2"/>
  <c r="W178" i="2"/>
  <c r="P185" i="2"/>
  <c r="W206" i="2"/>
  <c r="X214" i="2"/>
  <c r="W216" i="2"/>
  <c r="Y216" i="2" s="1"/>
  <c r="Z216" i="2" s="1"/>
  <c r="W218" i="2"/>
  <c r="W220" i="2"/>
  <c r="W222" i="2"/>
  <c r="W228" i="2"/>
  <c r="X230" i="2"/>
  <c r="X243" i="2"/>
  <c r="J247" i="2"/>
  <c r="T295" i="2"/>
  <c r="W22" i="2"/>
  <c r="H47" i="2"/>
  <c r="X187" i="2"/>
  <c r="X190" i="2"/>
  <c r="X210" i="2"/>
  <c r="W214" i="2"/>
  <c r="X228" i="2"/>
  <c r="W235" i="2"/>
  <c r="W243" i="2"/>
  <c r="W256" i="2"/>
  <c r="W268" i="2"/>
  <c r="W272" i="2"/>
  <c r="W37" i="2"/>
  <c r="X44" i="2"/>
  <c r="W187" i="2"/>
  <c r="W208" i="2"/>
  <c r="W210" i="2"/>
  <c r="X256" i="2"/>
  <c r="X268" i="2"/>
  <c r="N295" i="2"/>
  <c r="P273" i="2"/>
  <c r="W16" i="2"/>
  <c r="W31" i="2"/>
  <c r="W46" i="2"/>
  <c r="P181" i="2"/>
  <c r="X215" i="2"/>
  <c r="X219" i="2"/>
  <c r="W223" i="2"/>
  <c r="W238" i="2"/>
  <c r="W245" i="2"/>
  <c r="X249" i="2"/>
  <c r="X266" i="2"/>
  <c r="M273" i="2"/>
  <c r="X16" i="2"/>
  <c r="V17" i="2"/>
  <c r="T27" i="2" s="1"/>
  <c r="W52" i="2"/>
  <c r="M53" i="2"/>
  <c r="S185" i="2"/>
  <c r="Q211" i="2"/>
  <c r="M224" i="2"/>
  <c r="W219" i="2"/>
  <c r="W221" i="2"/>
  <c r="X231" i="2"/>
  <c r="X238" i="2"/>
  <c r="S259" i="2"/>
  <c r="W277" i="2"/>
  <c r="K29" i="1"/>
  <c r="X15" i="2"/>
  <c r="W217" i="2"/>
  <c r="G13" i="2"/>
  <c r="X14" i="2"/>
  <c r="J13" i="2"/>
  <c r="W18" i="2"/>
  <c r="G29" i="2"/>
  <c r="S29" i="2"/>
  <c r="G43" i="2"/>
  <c r="S43" i="2"/>
  <c r="W50" i="2"/>
  <c r="G49" i="2"/>
  <c r="G56" i="2" s="1"/>
  <c r="Q56" i="2"/>
  <c r="G58" i="2"/>
  <c r="S58" i="2"/>
  <c r="Q179" i="2"/>
  <c r="N179" i="2"/>
  <c r="W226" i="2"/>
  <c r="G232" i="2"/>
  <c r="X30" i="2"/>
  <c r="X29" i="2" s="1"/>
  <c r="K179" i="2"/>
  <c r="M21" i="2"/>
  <c r="K28" i="2" s="1"/>
  <c r="M28" i="2" s="1"/>
  <c r="X23" i="2"/>
  <c r="Y23" i="2" s="1"/>
  <c r="Z23" i="2" s="1"/>
  <c r="W36" i="2"/>
  <c r="W40" i="2"/>
  <c r="G39" i="2"/>
  <c r="S39" i="2"/>
  <c r="T47" i="2"/>
  <c r="W51" i="2"/>
  <c r="Y51" i="2" s="1"/>
  <c r="K56" i="2"/>
  <c r="W55" i="2"/>
  <c r="Y55" i="2" s="1"/>
  <c r="M155" i="2"/>
  <c r="W156" i="2"/>
  <c r="Y156" i="2" s="1"/>
  <c r="H179" i="2"/>
  <c r="W172" i="2"/>
  <c r="W182" i="2"/>
  <c r="G181" i="2"/>
  <c r="X202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M43" i="2"/>
  <c r="W44" i="2"/>
  <c r="S53" i="2"/>
  <c r="M58" i="2"/>
  <c r="W59" i="2"/>
  <c r="Y183" i="2"/>
  <c r="Z183" i="2" s="1"/>
  <c r="X206" i="2"/>
  <c r="P224" i="2"/>
  <c r="X41" i="2"/>
  <c r="X173" i="2"/>
  <c r="G175" i="2"/>
  <c r="S175" i="2"/>
  <c r="X182" i="2"/>
  <c r="J181" i="2"/>
  <c r="W190" i="2"/>
  <c r="G189" i="2"/>
  <c r="S189" i="2"/>
  <c r="P203" i="2"/>
  <c r="W205" i="2"/>
  <c r="Y205" i="2" s="1"/>
  <c r="Z205" i="2" s="1"/>
  <c r="G203" i="2"/>
  <c r="J207" i="2"/>
  <c r="X208" i="2"/>
  <c r="V207" i="2"/>
  <c r="W209" i="2"/>
  <c r="W234" i="2"/>
  <c r="M251" i="2"/>
  <c r="W249" i="2"/>
  <c r="X265" i="2"/>
  <c r="P264" i="2"/>
  <c r="W54" i="2"/>
  <c r="K211" i="2"/>
  <c r="X220" i="2"/>
  <c r="J224" i="2"/>
  <c r="W231" i="2"/>
  <c r="W253" i="2"/>
  <c r="G257" i="2"/>
  <c r="X254" i="2"/>
  <c r="J257" i="2"/>
  <c r="W270" i="2"/>
  <c r="G269" i="2"/>
  <c r="X274" i="2"/>
  <c r="J273" i="2"/>
  <c r="J39" i="2"/>
  <c r="J47" i="2" s="1"/>
  <c r="J49" i="2"/>
  <c r="M175" i="2"/>
  <c r="W176" i="2"/>
  <c r="W186" i="2"/>
  <c r="J203" i="2"/>
  <c r="V203" i="2"/>
  <c r="P207" i="2"/>
  <c r="X218" i="2"/>
  <c r="G240" i="2"/>
  <c r="S240" i="2"/>
  <c r="J259" i="2"/>
  <c r="G207" i="2"/>
  <c r="J232" i="2"/>
  <c r="V232" i="2"/>
  <c r="J240" i="2"/>
  <c r="X234" i="2"/>
  <c r="V240" i="2"/>
  <c r="M247" i="2"/>
  <c r="X250" i="2"/>
  <c r="J251" i="2"/>
  <c r="X253" i="2"/>
  <c r="P257" i="2"/>
  <c r="X270" i="2"/>
  <c r="P269" i="2"/>
  <c r="K295" i="2"/>
  <c r="W275" i="2"/>
  <c r="G273" i="2"/>
  <c r="P232" i="2"/>
  <c r="G247" i="2"/>
  <c r="S247" i="2"/>
  <c r="W265" i="2"/>
  <c r="G264" i="2"/>
  <c r="P240" i="2"/>
  <c r="G251" i="2"/>
  <c r="S251" i="2"/>
  <c r="W260" i="2"/>
  <c r="G259" i="2"/>
  <c r="W271" i="2"/>
  <c r="Q295" i="2"/>
  <c r="X58" i="2" l="1"/>
  <c r="X185" i="2"/>
  <c r="Y244" i="2"/>
  <c r="Z244" i="2" s="1"/>
  <c r="X195" i="2"/>
  <c r="J56" i="2"/>
  <c r="X49" i="2"/>
  <c r="Y46" i="2"/>
  <c r="Y50" i="2"/>
  <c r="X155" i="2"/>
  <c r="Y52" i="2"/>
  <c r="W28" i="2"/>
  <c r="Y42" i="2"/>
  <c r="Z42" i="2" s="1"/>
  <c r="Y32" i="2"/>
  <c r="Z32" i="2" s="1"/>
  <c r="Y54" i="2"/>
  <c r="X160" i="2"/>
  <c r="X159" i="2"/>
  <c r="Y215" i="2"/>
  <c r="Z215" i="2" s="1"/>
  <c r="Y24" i="2"/>
  <c r="Z24" i="2" s="1"/>
  <c r="N25" i="2"/>
  <c r="Y59" i="2"/>
  <c r="Z59" i="2" s="1"/>
  <c r="V56" i="2"/>
  <c r="S56" i="2"/>
  <c r="Y223" i="2"/>
  <c r="Z223" i="2" s="1"/>
  <c r="Y245" i="2"/>
  <c r="Z245" i="2" s="1"/>
  <c r="Y275" i="2"/>
  <c r="Z275" i="2" s="1"/>
  <c r="Y263" i="2"/>
  <c r="Z263" i="2" s="1"/>
  <c r="S211" i="2"/>
  <c r="Y191" i="2"/>
  <c r="Z191" i="2" s="1"/>
  <c r="X259" i="2"/>
  <c r="W159" i="2"/>
  <c r="Y222" i="2"/>
  <c r="Z222" i="2" s="1"/>
  <c r="Y213" i="2"/>
  <c r="Z213" i="2" s="1"/>
  <c r="P56" i="2"/>
  <c r="Y254" i="2"/>
  <c r="Z254" i="2" s="1"/>
  <c r="Y266" i="2"/>
  <c r="Z266" i="2" s="1"/>
  <c r="Y272" i="2"/>
  <c r="Z272" i="2" s="1"/>
  <c r="V193" i="2"/>
  <c r="Y277" i="2"/>
  <c r="Z277" i="2" s="1"/>
  <c r="X189" i="2"/>
  <c r="Y192" i="2"/>
  <c r="Z192" i="2" s="1"/>
  <c r="Y221" i="2"/>
  <c r="Z221" i="2" s="1"/>
  <c r="S295" i="2"/>
  <c r="Y218" i="2"/>
  <c r="Z218" i="2" s="1"/>
  <c r="Y37" i="2"/>
  <c r="Z37" i="2" s="1"/>
  <c r="W21" i="2"/>
  <c r="Y19" i="2"/>
  <c r="Z19" i="2" s="1"/>
  <c r="Y177" i="2"/>
  <c r="Z177" i="2" s="1"/>
  <c r="Y174" i="2"/>
  <c r="Z174" i="2" s="1"/>
  <c r="Y220" i="2"/>
  <c r="Z220" i="2" s="1"/>
  <c r="Y31" i="2"/>
  <c r="Z31" i="2" s="1"/>
  <c r="Y188" i="2"/>
  <c r="Z188" i="2" s="1"/>
  <c r="Y38" i="2"/>
  <c r="Z38" i="2" s="1"/>
  <c r="V47" i="2"/>
  <c r="Y173" i="2"/>
  <c r="Z173" i="2" s="1"/>
  <c r="Y184" i="2"/>
  <c r="Z184" i="2" s="1"/>
  <c r="Y227" i="2"/>
  <c r="Z227" i="2" s="1"/>
  <c r="Y45" i="2"/>
  <c r="Z45" i="2" s="1"/>
  <c r="X181" i="2"/>
  <c r="W224" i="2"/>
  <c r="M193" i="2"/>
  <c r="Y204" i="2"/>
  <c r="Z204" i="2" s="1"/>
  <c r="V179" i="2"/>
  <c r="X273" i="2"/>
  <c r="M47" i="2"/>
  <c r="V295" i="2"/>
  <c r="Y228" i="2"/>
  <c r="Z228" i="2" s="1"/>
  <c r="M211" i="2"/>
  <c r="Y256" i="2"/>
  <c r="Z256" i="2" s="1"/>
  <c r="X247" i="2"/>
  <c r="P179" i="2"/>
  <c r="Y276" i="2"/>
  <c r="Z276" i="2" s="1"/>
  <c r="Y15" i="2"/>
  <c r="Z15" i="2" s="1"/>
  <c r="Y178" i="2"/>
  <c r="Z178" i="2" s="1"/>
  <c r="M56" i="2"/>
  <c r="Y236" i="2"/>
  <c r="Z236" i="2" s="1"/>
  <c r="Y206" i="2"/>
  <c r="Z206" i="2" s="1"/>
  <c r="X203" i="2"/>
  <c r="Y217" i="2"/>
  <c r="Z217" i="2" s="1"/>
  <c r="Y238" i="2"/>
  <c r="Z238" i="2" s="1"/>
  <c r="Y242" i="2"/>
  <c r="Z242" i="2" s="1"/>
  <c r="X264" i="2"/>
  <c r="S193" i="2"/>
  <c r="Y237" i="2"/>
  <c r="Z237" i="2" s="1"/>
  <c r="Y229" i="2"/>
  <c r="Z229" i="2" s="1"/>
  <c r="Y255" i="2"/>
  <c r="Z255" i="2" s="1"/>
  <c r="X251" i="2"/>
  <c r="J193" i="2"/>
  <c r="P193" i="2"/>
  <c r="Y235" i="2"/>
  <c r="Z235" i="2" s="1"/>
  <c r="P47" i="2"/>
  <c r="X257" i="2"/>
  <c r="W247" i="2"/>
  <c r="Y247" i="2" s="1"/>
  <c r="X232" i="2"/>
  <c r="X17" i="2"/>
  <c r="X35" i="2"/>
  <c r="P295" i="2"/>
  <c r="M295" i="2"/>
  <c r="W13" i="2"/>
  <c r="Y246" i="2"/>
  <c r="Z246" i="2" s="1"/>
  <c r="X28" i="2"/>
  <c r="Y28" i="2" s="1"/>
  <c r="Z28" i="2" s="1"/>
  <c r="J179" i="2"/>
  <c r="Y231" i="2"/>
  <c r="Z231" i="2" s="1"/>
  <c r="S179" i="2"/>
  <c r="Y239" i="2"/>
  <c r="Z239" i="2" s="1"/>
  <c r="Y267" i="2"/>
  <c r="Z267" i="2" s="1"/>
  <c r="X269" i="2"/>
  <c r="Y243" i="2"/>
  <c r="Z243" i="2" s="1"/>
  <c r="X13" i="2"/>
  <c r="Y16" i="2"/>
  <c r="Z16" i="2" s="1"/>
  <c r="X175" i="2"/>
  <c r="P211" i="2"/>
  <c r="Y271" i="2"/>
  <c r="Z271" i="2" s="1"/>
  <c r="X240" i="2"/>
  <c r="Y219" i="2"/>
  <c r="Z219" i="2" s="1"/>
  <c r="Y210" i="2"/>
  <c r="Z210" i="2" s="1"/>
  <c r="Y230" i="2"/>
  <c r="Z230" i="2" s="1"/>
  <c r="Y294" i="2"/>
  <c r="Z294" i="2" s="1"/>
  <c r="G47" i="2"/>
  <c r="Y187" i="2"/>
  <c r="Z187" i="2" s="1"/>
  <c r="Y214" i="2"/>
  <c r="Z214" i="2" s="1"/>
  <c r="G179" i="2"/>
  <c r="Y250" i="2"/>
  <c r="Z250" i="2" s="1"/>
  <c r="Y268" i="2"/>
  <c r="Z268" i="2" s="1"/>
  <c r="Y260" i="2"/>
  <c r="Z260" i="2" s="1"/>
  <c r="W259" i="2"/>
  <c r="Y172" i="2"/>
  <c r="Y18" i="2"/>
  <c r="Z18" i="2" s="1"/>
  <c r="W17" i="2"/>
  <c r="W273" i="2"/>
  <c r="W185" i="2"/>
  <c r="Y185" i="2" s="1"/>
  <c r="Z185" i="2" s="1"/>
  <c r="Y186" i="2"/>
  <c r="Z186" i="2" s="1"/>
  <c r="W53" i="2"/>
  <c r="Y53" i="2" s="1"/>
  <c r="Z53" i="2" s="1"/>
  <c r="W240" i="2"/>
  <c r="Y234" i="2"/>
  <c r="Z234" i="2" s="1"/>
  <c r="V211" i="2"/>
  <c r="Y190" i="2"/>
  <c r="Z190" i="2" s="1"/>
  <c r="W189" i="2"/>
  <c r="W29" i="2"/>
  <c r="Y29" i="2" s="1"/>
  <c r="Z29" i="2" s="1"/>
  <c r="Y30" i="2"/>
  <c r="Z30" i="2" s="1"/>
  <c r="X21" i="2"/>
  <c r="Z261" i="2"/>
  <c r="Y182" i="2"/>
  <c r="Z182" i="2" s="1"/>
  <c r="W181" i="2"/>
  <c r="W203" i="2"/>
  <c r="H26" i="2"/>
  <c r="T25" i="2"/>
  <c r="V27" i="2"/>
  <c r="Y226" i="2"/>
  <c r="Z226" i="2" s="1"/>
  <c r="W232" i="2"/>
  <c r="S26" i="2"/>
  <c r="S25" i="2" s="1"/>
  <c r="S33" i="2" s="1"/>
  <c r="Q25" i="2"/>
  <c r="Y274" i="2"/>
  <c r="Z274" i="2" s="1"/>
  <c r="W175" i="2"/>
  <c r="Y176" i="2"/>
  <c r="Z176" i="2" s="1"/>
  <c r="W269" i="2"/>
  <c r="Y270" i="2"/>
  <c r="Z270" i="2" s="1"/>
  <c r="W257" i="2"/>
  <c r="Y253" i="2"/>
  <c r="Z253" i="2" s="1"/>
  <c r="X207" i="2"/>
  <c r="Y208" i="2"/>
  <c r="Z208" i="2" s="1"/>
  <c r="Y202" i="2"/>
  <c r="Z202" i="2" s="1"/>
  <c r="W155" i="2"/>
  <c r="Y155" i="2" s="1"/>
  <c r="Y40" i="2"/>
  <c r="Z40" i="2" s="1"/>
  <c r="W49" i="2"/>
  <c r="Y49" i="2" s="1"/>
  <c r="M26" i="2"/>
  <c r="M25" i="2" s="1"/>
  <c r="M33" i="2" s="1"/>
  <c r="K25" i="2"/>
  <c r="Y22" i="2"/>
  <c r="Z22" i="2" s="1"/>
  <c r="Y14" i="2"/>
  <c r="G193" i="2"/>
  <c r="G211" i="2"/>
  <c r="W264" i="2"/>
  <c r="Y264" i="2" s="1"/>
  <c r="Z264" i="2" s="1"/>
  <c r="Y265" i="2"/>
  <c r="Z265" i="2" s="1"/>
  <c r="G295" i="2"/>
  <c r="M179" i="2"/>
  <c r="J295" i="2"/>
  <c r="Y249" i="2"/>
  <c r="Z249" i="2" s="1"/>
  <c r="W251" i="2"/>
  <c r="Y209" i="2"/>
  <c r="Z209" i="2" s="1"/>
  <c r="W207" i="2"/>
  <c r="J211" i="2"/>
  <c r="W58" i="2"/>
  <c r="Y58" i="2" s="1"/>
  <c r="Z58" i="2" s="1"/>
  <c r="Y44" i="2"/>
  <c r="Z44" i="2" s="1"/>
  <c r="Y41" i="2"/>
  <c r="Z41" i="2" s="1"/>
  <c r="W27" i="2"/>
  <c r="X224" i="2"/>
  <c r="Y36" i="2"/>
  <c r="Z36" i="2" s="1"/>
  <c r="W35" i="2"/>
  <c r="S47" i="2"/>
  <c r="E26" i="2"/>
  <c r="X179" i="2" l="1"/>
  <c r="X47" i="2"/>
  <c r="Y171" i="2"/>
  <c r="Z171" i="2" s="1"/>
  <c r="Y160" i="2"/>
  <c r="Z160" i="2" s="1"/>
  <c r="Y17" i="2"/>
  <c r="Y21" i="2"/>
  <c r="Y232" i="2"/>
  <c r="Z232" i="2" s="1"/>
  <c r="Y189" i="2"/>
  <c r="Z189" i="2" s="1"/>
  <c r="Y259" i="2"/>
  <c r="Z259" i="2" s="1"/>
  <c r="X193" i="2"/>
  <c r="Y35" i="2"/>
  <c r="Z35" i="2" s="1"/>
  <c r="Y13" i="2"/>
  <c r="P296" i="2"/>
  <c r="P298" i="2" s="1"/>
  <c r="S296" i="2"/>
  <c r="L27" i="1" s="1"/>
  <c r="S298" i="2" s="1"/>
  <c r="Y203" i="2"/>
  <c r="Z203" i="2" s="1"/>
  <c r="Y224" i="2"/>
  <c r="Z224" i="2" s="1"/>
  <c r="X295" i="2"/>
  <c r="Y195" i="2"/>
  <c r="Z195" i="2" s="1"/>
  <c r="Y257" i="2"/>
  <c r="Z257" i="2" s="1"/>
  <c r="Y251" i="2"/>
  <c r="Y240" i="2"/>
  <c r="Z240" i="2" s="1"/>
  <c r="Y269" i="2"/>
  <c r="Z269" i="2" s="1"/>
  <c r="G26" i="2"/>
  <c r="E25" i="2"/>
  <c r="Y175" i="2"/>
  <c r="Z175" i="2" s="1"/>
  <c r="W179" i="2"/>
  <c r="W193" i="2"/>
  <c r="Y181" i="2"/>
  <c r="Z181" i="2" s="1"/>
  <c r="W295" i="2"/>
  <c r="Y273" i="2"/>
  <c r="Z273" i="2" s="1"/>
  <c r="W47" i="2"/>
  <c r="Y47" i="2" s="1"/>
  <c r="W211" i="2"/>
  <c r="Y207" i="2"/>
  <c r="Z207" i="2" s="1"/>
  <c r="J26" i="2"/>
  <c r="H25" i="2"/>
  <c r="M296" i="2"/>
  <c r="M298" i="2" s="1"/>
  <c r="X211" i="2"/>
  <c r="V25" i="2"/>
  <c r="V33" i="2" s="1"/>
  <c r="V296" i="2" s="1"/>
  <c r="L28" i="1" s="1"/>
  <c r="X27" i="2"/>
  <c r="Y27" i="2" s="1"/>
  <c r="Z27" i="2" s="1"/>
  <c r="Y179" i="2" l="1"/>
  <c r="Z179" i="2" s="1"/>
  <c r="Y193" i="2"/>
  <c r="Z193" i="2" s="1"/>
  <c r="Y295" i="2"/>
  <c r="Y211" i="2"/>
  <c r="Z211" i="2" s="1"/>
  <c r="X26" i="2"/>
  <c r="X25" i="2" s="1"/>
  <c r="X33" i="2" s="1"/>
  <c r="X296" i="2" s="1"/>
  <c r="J25" i="2"/>
  <c r="J33" i="2" s="1"/>
  <c r="J296" i="2" s="1"/>
  <c r="C28" i="1" s="1"/>
  <c r="B29" i="1" s="1"/>
  <c r="G25" i="2"/>
  <c r="G33" i="2" s="1"/>
  <c r="G296" i="2" s="1"/>
  <c r="C27" i="1" s="1"/>
  <c r="W26" i="2"/>
  <c r="V298" i="2"/>
  <c r="L30" i="1"/>
  <c r="Y26" i="2" l="1"/>
  <c r="Z26" i="2" s="1"/>
  <c r="W25" i="2"/>
  <c r="N27" i="1"/>
  <c r="B27" i="1" s="1"/>
  <c r="J298" i="2"/>
  <c r="N28" i="1"/>
  <c r="B28" i="1" s="1"/>
  <c r="B30" i="1" s="1"/>
  <c r="C30" i="1"/>
  <c r="Y25" i="2" l="1"/>
  <c r="W33" i="2"/>
  <c r="X298" i="2"/>
  <c r="N30" i="1"/>
  <c r="I28" i="1"/>
  <c r="I30" i="1" s="1"/>
  <c r="M29" i="1"/>
  <c r="M30" i="1" s="1"/>
  <c r="K28" i="1"/>
  <c r="K30" i="1" s="1"/>
  <c r="I27" i="1"/>
  <c r="K27" i="1"/>
  <c r="W296" i="2" l="1"/>
  <c r="W298" i="2" s="1"/>
  <c r="Y33" i="2"/>
  <c r="Y296" i="2" s="1"/>
  <c r="Z296" i="2" l="1"/>
  <c r="Z33" i="2"/>
</calcChain>
</file>

<file path=xl/sharedStrings.xml><?xml version="1.0" encoding="utf-8"?>
<sst xmlns="http://schemas.openxmlformats.org/spreadsheetml/2006/main" count="1318" uniqueCount="735">
  <si>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</si>
  <si>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</si>
  <si>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</si>
  <si>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</si>
  <si>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</si>
  <si>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</si>
  <si>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</si>
  <si>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</si>
  <si>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</si>
  <si>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</si>
  <si>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</si>
  <si>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</si>
  <si>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</si>
  <si>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</si>
  <si>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</si>
  <si>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</si>
  <si>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</si>
  <si>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</si>
  <si>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</si>
  <si>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</si>
  <si>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</si>
  <si>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</si>
  <si>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</si>
  <si>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</si>
  <si>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</si>
  <si>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</si>
  <si>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</si>
  <si>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</si>
  <si>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</si>
  <si>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</si>
  <si>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</si>
  <si>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</si>
  <si>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</si>
  <si>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</si>
  <si>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</si>
  <si>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</si>
  <si>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</si>
  <si>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</si>
  <si>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</si>
  <si>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</si>
  <si>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</si>
  <si>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</si>
  <si>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</si>
  <si>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</si>
  <si>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</si>
  <si>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</si>
  <si>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</si>
  <si>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</si>
  <si>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</si>
  <si>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</si>
  <si>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</si>
  <si>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</si>
  <si>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</si>
  <si>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</si>
  <si>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</si>
  <si>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</si>
  <si>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</si>
  <si>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</si>
  <si>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</si>
  <si>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</si>
  <si>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</si>
  <si>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</si>
  <si>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</si>
  <si>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</si>
  <si>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</si>
  <si>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</si>
  <si>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</si>
  <si>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</si>
  <si>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</si>
  <si>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</si>
  <si>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</si>
  <si>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</si>
  <si>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</si>
  <si>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</si>
  <si>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</si>
  <si>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</si>
  <si>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</si>
  <si>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</si>
  <si>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</si>
  <si>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</si>
  <si>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</si>
  <si>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</si>
  <si>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</si>
  <si>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</si>
  <si>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</si>
  <si>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</si>
  <si>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</si>
  <si>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</si>
  <si>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</si>
  <si>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</si>
  <si>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</si>
  <si>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</si>
  <si>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</si>
  <si>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</si>
  <si>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</si>
  <si>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</si>
  <si>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</si>
  <si>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</si>
  <si>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</si>
  <si>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</si>
  <si>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</si>
  <si>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</si>
  <si>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</si>
  <si>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</si>
  <si>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</si>
  <si>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</si>
  <si>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</si>
  <si>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</si>
  <si>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</si>
  <si>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</si>
  <si>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</si>
  <si>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</si>
  <si>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</si>
  <si>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</si>
  <si>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</si>
  <si>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</si>
  <si>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</si>
  <si>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</si>
  <si>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</si>
  <si>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</si>
  <si>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</si>
  <si>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</si>
  <si>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</si>
  <si>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</si>
  <si>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</si>
  <si>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</si>
  <si>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</si>
  <si>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</si>
  <si>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</si>
  <si>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</si>
  <si>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</si>
  <si>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</si>
  <si>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</si>
  <si>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</si>
  <si>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</si>
  <si>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</si>
  <si>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</si>
  <si>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</si>
  <si>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</si>
  <si>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</si>
  <si>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</si>
  <si>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</si>
  <si>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</si>
  <si>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</si>
  <si>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</si>
  <si>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</si>
  <si>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</si>
  <si>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</si>
  <si>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</si>
  <si>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</si>
  <si>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</si>
  <si>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</si>
  <si>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</si>
  <si>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</si>
  <si>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</si>
  <si>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</si>
  <si>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</si>
  <si>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</si>
  <si>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</si>
  <si>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</si>
  <si>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</si>
  <si>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</si>
  <si>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</si>
  <si>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</si>
  <si>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</si>
  <si>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</si>
  <si>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</si>
  <si>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</si>
  <si>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</si>
  <si>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</si>
  <si>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</si>
  <si>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</si>
  <si>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</si>
  <si>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</si>
  <si>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</si>
  <si>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</si>
  <si>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</si>
  <si>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</si>
  <si>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</si>
  <si>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</si>
  <si>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</si>
  <si>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</si>
  <si>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</si>
  <si>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</si>
  <si>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</si>
  <si>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</si>
  <si>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</si>
  <si>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</si>
  <si>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</si>
  <si>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</si>
  <si>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</si>
  <si>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</si>
  <si>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</si>
  <si>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</si>
  <si>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</si>
  <si>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</si>
  <si>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</si>
  <si>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</si>
  <si>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</si>
  <si>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</si>
  <si>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</si>
  <si>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</si>
  <si>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</si>
  <si>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</si>
  <si>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</si>
  <si>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</si>
  <si>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</si>
  <si>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</si>
  <si>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</si>
  <si>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</si>
  <si>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</si>
  <si>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</si>
  <si>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</si>
  <si>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</si>
  <si>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</si>
  <si>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</si>
  <si>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</si>
  <si>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</si>
  <si>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</si>
  <si>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</si>
  <si>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</si>
  <si>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</si>
  <si>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</si>
  <si>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</si>
  <si>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</si>
  <si>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</si>
  <si>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</si>
  <si>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</si>
  <si>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</si>
  <si>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</si>
  <si>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</si>
  <si>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</si>
  <si>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</si>
  <si>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</si>
  <si>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</si>
  <si>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</si>
  <si>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</si>
  <si>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</si>
  <si>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</si>
  <si>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</si>
  <si>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</si>
  <si>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</si>
  <si>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</si>
  <si>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</si>
  <si>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</si>
  <si>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</si>
  <si>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</si>
  <si>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</si>
  <si>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</si>
  <si>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</si>
  <si>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</si>
  <si>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</si>
  <si>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</si>
  <si>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</si>
  <si>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</si>
  <si>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</si>
  <si>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</si>
  <si>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</si>
  <si>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</si>
  <si>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</si>
  <si>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</si>
  <si>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</si>
  <si>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</si>
  <si>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</si>
  <si>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</si>
  <si>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</si>
  <si>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</si>
  <si>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</si>
  <si>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</si>
  <si>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</si>
  <si>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</si>
  <si>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</si>
  <si>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</si>
  <si>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</si>
  <si>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</si>
  <si>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</si>
  <si>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</si>
  <si>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</si>
  <si>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</si>
  <si>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</si>
  <si>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</si>
  <si>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</si>
  <si>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</si>
  <si>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</si>
  <si>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</si>
  <si>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</si>
  <si>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</si>
  <si>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</si>
  <si>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</si>
  <si>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</si>
  <si>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</si>
  <si>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</si>
  <si>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</si>
  <si>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</si>
  <si>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</si>
  <si>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</si>
  <si>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</si>
  <si>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</si>
  <si>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</si>
  <si>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</si>
  <si>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</si>
  <si>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</si>
  <si>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</si>
  <si>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</si>
  <si>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</si>
  <si>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</si>
  <si>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</si>
  <si>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</si>
  <si>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</si>
  <si>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</si>
  <si>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</si>
  <si>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</si>
  <si>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</si>
  <si>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</si>
  <si>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</si>
  <si>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</si>
  <si>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</si>
  <si>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</si>
  <si>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</si>
  <si>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</si>
  <si>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</si>
  <si>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</si>
  <si>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</si>
  <si>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</si>
  <si>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</si>
  <si>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</si>
  <si>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</si>
  <si>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</si>
  <si>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4.2.1.1</t>
  </si>
  <si>
    <t>Оренда трисмугова акустична система, звуковий тиск 134дБ; Частотний діапазон 40Гц-20кГц; Кут розкриття 90° TOP. Згідно з вимог райдерів артистів</t>
  </si>
  <si>
    <t>шт</t>
  </si>
  <si>
    <t>4.2.1.2</t>
  </si>
  <si>
    <t>Оренда двосмугової акустичної системи,  звуковий тиск 137дБ; Частотний діапазон 65Гц-20кГц; Кут розкриття 120° TOP. Згідно з вимог райдерів артистів</t>
  </si>
  <si>
    <t>4.2.1.3</t>
  </si>
  <si>
    <t>Оренда Низькочастотна акустичної системи,  звуковий тиск 143дБ; Частотний діапазон 35Гц SUB. Згідно з вимог райдерів артистів</t>
  </si>
  <si>
    <t>4.2.1.4</t>
  </si>
  <si>
    <t>Оренда моніторної акустичної системи, звуковий тиск 129дБ; Частотний діапазон 60Гц-20кГц; Кут розкриття 50° MON.Згідно з вимог райдерів артистів</t>
  </si>
  <si>
    <t>4.2.1.5</t>
  </si>
  <si>
    <t>Оренда двосмугової акустичної системи, звуковий тиск 129дБ; Частотний діапазон 70Гц-20кГц; Кут розкриття 100° TOP. Згідно з вимог райдерів артистів</t>
  </si>
  <si>
    <t>4.2.1.6</t>
  </si>
  <si>
    <t>Оренда низькочастотної акуустичної ситеми, звуковий тиск 138дБ; Частотний діапазон 32-200Гц SUB. Згідно з вимог райдерів артистів</t>
  </si>
  <si>
    <t>4.2.1.7</t>
  </si>
  <si>
    <t>Оренда низькочастотної акустичної ситеми, звуковий тиск 149,5дБ; Частотний діапазон 28-120Гц SUB. Згідно з вимог райдерів артистів</t>
  </si>
  <si>
    <t>4.2.1.8</t>
  </si>
  <si>
    <t>Оренда моніторної акустичної ситеми Звуковий тиск 129дБ; Частотний діапазон 60Гц-18кГц; Кут розкриття 40-60° MON. Згідно з вимог райдерів артистів</t>
  </si>
  <si>
    <t>4.2.1.9</t>
  </si>
  <si>
    <t xml:space="preserve">Оренда цифровї багатоканальної звукової консолі 64 in 32 out  Згідно з вимог райдерів артистів. </t>
  </si>
  <si>
    <t>4.2.1.10</t>
  </si>
  <si>
    <t>Оренда сценічного стейджбокс для цифровї багатоканальної звукової консолі 32 in 16 out. Згідно з вимог райдерів артистів</t>
  </si>
  <si>
    <t>4.2.1.11</t>
  </si>
  <si>
    <t>Оренда цифровї багатоканальної звукової консолі 48 in 16 out.  Згідно з вимог райдерів артистів.</t>
  </si>
  <si>
    <t>4.2.1.12</t>
  </si>
  <si>
    <t>Оренда сценічного стейджбокс для цифровї багатоканальної звукової консолі 16 in 8 out. Згідно з вимог райдерів артистів</t>
  </si>
  <si>
    <t>4.2.1.13</t>
  </si>
  <si>
    <t>Оренда цифровий багатоканальний мультикор, 100м.  Згідно з вимог райдерів артистів</t>
  </si>
  <si>
    <t>4.2.1.14</t>
  </si>
  <si>
    <t>багатоканальний мультикор, 70 м.  Згідно з вимог райдерів артистів</t>
  </si>
  <si>
    <t>4.2.1.15</t>
  </si>
  <si>
    <t>багатоканальний мультикор, 40м.  Згідно з вимог райдерів артистів</t>
  </si>
  <si>
    <t>4.2.1.16</t>
  </si>
  <si>
    <t>Оренда аналогового або цифрового мікшерний пульт з вбуованим ефективним процесором. Згідно з вимог райдерів артистів</t>
  </si>
  <si>
    <t>4.2.1.17</t>
  </si>
  <si>
    <t>Оренда ноутбук PRO 15 дюймів з професійним програмним забезпеченням.</t>
  </si>
  <si>
    <t>4.2.1.18</t>
  </si>
  <si>
    <t>Оренда iPad та AirPort з професійним програмним забезпеченням.</t>
  </si>
  <si>
    <t>4.2.1.19</t>
  </si>
  <si>
    <t xml:space="preserve">Оренда професійного комплект барабанів, DW COLLECTORS EXOTIC. Згідно з вимог райдерів артистів </t>
  </si>
  <si>
    <t>4.2.1.20</t>
  </si>
  <si>
    <t xml:space="preserve">Оренда професійного  комплект барабанів, TAMA STARCLASSIC PERFORMER. Згідно з вимог райдерів артистів </t>
  </si>
  <si>
    <t>4.2.1.21</t>
  </si>
  <si>
    <t xml:space="preserve">Оренда комплект тарілок (музичні інструменти) для барабанів: Ride 20",crash 17",crash 16",HH 14". Згідно з вимог райдерів артистів </t>
  </si>
  <si>
    <t>4.2.1.22</t>
  </si>
  <si>
    <t xml:space="preserve">Оренда педаль (музичні інструменти) барабанів для бас бочки подвійна. Згідно з вимог райдерів артистів </t>
  </si>
  <si>
    <t>4.2.1.23</t>
  </si>
  <si>
    <t xml:space="preserve">Оренда малий барабан (музичні інструменти). Згідно з вимог райдерів артистів </t>
  </si>
  <si>
    <t>4.2.1.24</t>
  </si>
  <si>
    <t xml:space="preserve">Оренда стійка під тарілку (музичні інструменти). Згідно з вимог райдерів артистів </t>
  </si>
  <si>
    <t>4.2.1.25</t>
  </si>
  <si>
    <t xml:space="preserve">Оренда барабанний стілець (музичні інструменти). Згідно з вимог райдерів артистів </t>
  </si>
  <si>
    <t>4.2.1.26</t>
  </si>
  <si>
    <t xml:space="preserve">Оренда педаль для бас бочки (музичні інструменти). Згідно з вимог райдерів артистів </t>
  </si>
  <si>
    <t>4.2.1.27</t>
  </si>
  <si>
    <t xml:space="preserve">Оренда подіум для барабанів, 3х2m висотою 0,5 метрів.  На телескопічних стійках. Згідно з вимог райдерів артистів </t>
  </si>
  <si>
    <t>4.2.1.28</t>
  </si>
  <si>
    <t xml:space="preserve">Оренда звукоізоляційнный екран Drum Shield (музичні інструменти). Згідно з вимог райдерів артистів </t>
  </si>
  <si>
    <t>4.2.1.29</t>
  </si>
  <si>
    <t xml:space="preserve">Оренда клавішний інструмент, 88 клавіш (музичні інструменти). Згідно з вимог райдерів артистів </t>
  </si>
  <si>
    <t>4.2.1.30</t>
  </si>
  <si>
    <t xml:space="preserve">Оренда подіум для клавіш, 3x2m висотою 0,5 метрів. На телескопічних стійках Згідно з вимог райдерів артистів </t>
  </si>
  <si>
    <t>4.2.1.31</t>
  </si>
  <si>
    <t xml:space="preserve">Оренда басовий підсилювач, 500 Вт (музичні інструменти). Згідно з вимог райдерів артистів </t>
  </si>
  <si>
    <t>4.2.1.32</t>
  </si>
  <si>
    <t xml:space="preserve">Оренда Басовый кабінет (Bass cabinet 4x10", 500W) (музичні інструменти). Згідно з вимог райдерів артистів </t>
  </si>
  <si>
    <t>4.2.1.33</t>
  </si>
  <si>
    <t xml:space="preserve">Оренда Ламповий гітарний підсилювач, 100Вт (Guitar amp. 100W) (музичні інструменти). Згідно з вимог райдерів артистів </t>
  </si>
  <si>
    <t>4.2.1.34</t>
  </si>
  <si>
    <t xml:space="preserve">Оренда гітарний кабінет, 4х12", 300Вт (музичні інструменти). Згідно з вимог райдерів артистів </t>
  </si>
  <si>
    <t>4.2.1.35</t>
  </si>
  <si>
    <t xml:space="preserve">Оренда гітарний комбо (guitar combo,100W) (музичні інструменти). Згідно з вимог райдерів артистів </t>
  </si>
  <si>
    <t>4.2.1.36</t>
  </si>
  <si>
    <t xml:space="preserve">Оренда гітарний комбо (guitar combo,40W) (музичні інструменти). Згідно з вимог райдерів артистів </t>
  </si>
  <si>
    <t>4.2.1.37</t>
  </si>
  <si>
    <t xml:space="preserve">Оренда бас-гітара (4 струни) (музичні інструменти). Згідно з вимог райдерів артистів </t>
  </si>
  <si>
    <t>4.2.1.38</t>
  </si>
  <si>
    <t xml:space="preserve">Оренда електрогітара  (6 струни) (музичні інструменти). Згідно з вимог райдерів артистів </t>
  </si>
  <si>
    <t>4.2.1.39</t>
  </si>
  <si>
    <t xml:space="preserve">Оренда мікрофонної радіо система (wireless system)  (інструменти). Згідно з вимог райдерів артистів </t>
  </si>
  <si>
    <t>4.2.1.40</t>
  </si>
  <si>
    <t xml:space="preserve">Оренда безпровідна моніторна система, інейр.  Згідно з вимог райдерів артистів </t>
  </si>
  <si>
    <t>4.2.1.41</t>
  </si>
  <si>
    <t xml:space="preserve">Оренда інструментальний динамічний мікрофон для ударных (музичні інструменти). Згідно з вимог райдерів артистів </t>
  </si>
  <si>
    <t>4.2.1.42</t>
  </si>
  <si>
    <t xml:space="preserve">Оренда виносна антенна для мікрофонної радіо система (wireless system)  (інструменти). Згідно з вимог райдерів артистів </t>
  </si>
  <si>
    <t>4.2.1.43</t>
  </si>
  <si>
    <t xml:space="preserve">Оренда антенный підсилювач (бустер) мікрофонної радіо система (wireless system)  (інструменти). Згідно з вимог райдерів артистів </t>
  </si>
  <si>
    <t>4.2.1.44</t>
  </si>
  <si>
    <t>4.2.1.45</t>
  </si>
  <si>
    <t>4.2.1.46</t>
  </si>
  <si>
    <t xml:space="preserve">Оренда конденсаторний мікрофон, (музичні інструменти). Згідно з вимог райдерів артистів </t>
  </si>
  <si>
    <t>4.2.1.47</t>
  </si>
  <si>
    <t xml:space="preserve">Оренда інструментальний динамічний мікрофон (музичні інструменти). Згідно з вимог райдерів артистів </t>
  </si>
  <si>
    <t>4.2.1.48</t>
  </si>
  <si>
    <t xml:space="preserve">Оренда вокальний динамічний мікрофон (музичні інструменти). Згідно з вимог райдерів артистів </t>
  </si>
  <si>
    <t>4.2.1.49</t>
  </si>
  <si>
    <t xml:space="preserve">Оренда комплект мікрофонів для барабанів (музичні інструменти). Згідно з вимог райдерів артистів </t>
  </si>
  <si>
    <t>4.2.1.50</t>
  </si>
  <si>
    <t xml:space="preserve">Оренда інструментальний конденсаторний мікрофон (музичні інструменти). Згідно з вимог райдерів артистів </t>
  </si>
  <si>
    <t>4.2.1.51</t>
  </si>
  <si>
    <t xml:space="preserve">Оренда басовий мікрофон (музичні інструменти). Згідно з вимог райдерів артистів </t>
  </si>
  <si>
    <t>4.2.1.52</t>
  </si>
  <si>
    <t>4.2.1.53</t>
  </si>
  <si>
    <t xml:space="preserve">Оренда активний ді-бокс (музичні інструменти). Згідно з вимог райдерів артистів </t>
  </si>
  <si>
    <t>4.2.1.54</t>
  </si>
  <si>
    <t xml:space="preserve">Оренда пассивний ді-бокс (музичні інструменти). Згідно з вимог райдерів артистів </t>
  </si>
  <si>
    <t>4.2.1.55</t>
  </si>
  <si>
    <t xml:space="preserve">Оренда подвійна Х-образна клавішна стійка (музичні інструменти). Згідно з вимог райдерів артистів </t>
  </si>
  <si>
    <t>4.2.1.56</t>
  </si>
  <si>
    <t xml:space="preserve">Оренда клавишна стійка (музичні інструменти). Згідно з вимог райдерів артистів </t>
  </si>
  <si>
    <t>4.2.1.57</t>
  </si>
  <si>
    <t xml:space="preserve">Оренда гітарна стійка (музичні інструменти). Згідно з вимог райдерів артистів </t>
  </si>
  <si>
    <t>4.2.1.58</t>
  </si>
  <si>
    <t xml:space="preserve">Оренда пюпітр для нот (музичні інструменти). Згідно з вимог райдерів артистів </t>
  </si>
  <si>
    <t>4.2.1.59</t>
  </si>
  <si>
    <t xml:space="preserve">Оренда мікрофонна стійка для вокаліста "журавель" (музичні інструменти). Згідно з вимог райдерів артистів </t>
  </si>
  <si>
    <t>4.2.1.60</t>
  </si>
  <si>
    <t xml:space="preserve">Оренда коротка мікрофонна стійка "журавель" (музичні інструменти). Згідно з вимог райдерів артистів </t>
  </si>
  <si>
    <t>4.2.1.61</t>
  </si>
  <si>
    <t xml:space="preserve">Оренда пряма мікрофонна стійка, з блином (музичні інструменти). Згідно з вимог райдерів артистів </t>
  </si>
  <si>
    <t>4.2.1.62</t>
  </si>
  <si>
    <t xml:space="preserve">Оренда рама для підвісу звукового лінейного масиву </t>
  </si>
  <si>
    <t>4.2.1.63</t>
  </si>
  <si>
    <t>4.2.1.64</t>
  </si>
  <si>
    <t xml:space="preserve">Оренда лебедка электро, 1000кг, l=24м. ланцюг. З тормозом блокування (безпеки) для підвісу сценічного обладнання </t>
  </si>
  <si>
    <t>4.2.1.65</t>
  </si>
  <si>
    <t xml:space="preserve">Оренда 4-канальний контролер управління єлектро лебідками для підвісу сценічного обладнання </t>
  </si>
  <si>
    <t>4.2.1.66</t>
  </si>
  <si>
    <t xml:space="preserve">Оренда комплект для підвісу, спансет, чекель. Тросовий та капроновий. </t>
  </si>
  <si>
    <t>4.2.1.67</t>
  </si>
  <si>
    <t>Оренда професійна радіостанція "рація" з росшіреним частотним діапазоном</t>
  </si>
  <si>
    <t>4.2.1.68</t>
  </si>
  <si>
    <t>Оренда комплект мультифункціональних ДМХ сигнальних кабелів. Комплект.</t>
  </si>
  <si>
    <t>4.2.1.69</t>
  </si>
  <si>
    <t>Оренда комплект силових кабелів з заземленням: 16А, 32А, 64А, Комплект</t>
  </si>
  <si>
    <t>4.2.1.70</t>
  </si>
  <si>
    <t>Оренда міст кабельний, 5лініі, 800х542х52mm. (кабель канали)</t>
  </si>
  <si>
    <t>4.2.2.1</t>
  </si>
  <si>
    <t>Оренда A.leda B-EYE (Динамічний світловий прілад К10-20) Заливного спектору дії</t>
  </si>
  <si>
    <t>4.2.2.2</t>
  </si>
  <si>
    <t>Оренда Profile (Динамічне світло  Профаил) потужність від 1000 ват. Промінь направленної дії</t>
  </si>
  <si>
    <t>4.2.2.3</t>
  </si>
  <si>
    <t>Оренда Sharpy (Динамічне світло  Шарп) потужність від 350 ват. Промінь направленної дії</t>
  </si>
  <si>
    <t>4.2.2.4</t>
  </si>
  <si>
    <t xml:space="preserve">Оренда Scenius (Динамічне світло Ксеніус) потужність від 1000 ват. Промінь направленної дії </t>
  </si>
  <si>
    <t>4.2.2.5</t>
  </si>
  <si>
    <t>Оренда Wash 1200 (Динамічне світло 1200) Заливного спектору дії</t>
  </si>
  <si>
    <t>4.2.2.6</t>
  </si>
  <si>
    <t>Оренда Madrix (Динамічне світло). Заливного спектору дії</t>
  </si>
  <si>
    <t>4.2.2.7</t>
  </si>
  <si>
    <t>Оренда Лед A7 zoom (Динамічне світло Лед А7)Заливного спектору дії</t>
  </si>
  <si>
    <t>4.2.2.8</t>
  </si>
  <si>
    <t xml:space="preserve">Оренда strobe LED (Динамічне світлоХ5). Світловий Єффект </t>
  </si>
  <si>
    <t>4.2.2.9</t>
  </si>
  <si>
    <t xml:space="preserve">Оренда Smoke Factory 2 (Дим машина). Світловий Єффект </t>
  </si>
  <si>
    <t>4.2.2.10</t>
  </si>
  <si>
    <t>Оренда Grand MA Full Size II (Світловий пульт керування та програмування світлом)</t>
  </si>
  <si>
    <t>4.2.2.11</t>
  </si>
  <si>
    <t xml:space="preserve">Оренда Лебідки PROLIFT електричні L=24м. ланцюг. З тормозом блокування (безпеки) для підвісу сценічного обладнання </t>
  </si>
  <si>
    <t>4.2.2.12</t>
  </si>
  <si>
    <t>Оренда Ферма PROLYTE (m) Несуча та для підвісу сценічного обладнання (Світлове та Звукове)</t>
  </si>
  <si>
    <t>4.2.2.13</t>
  </si>
  <si>
    <t>Оренда Сигнальна комутація - мультифункціональних ДМХ сигнальних кабелів. Комплект.</t>
  </si>
  <si>
    <t>4.2.3.1</t>
  </si>
  <si>
    <t>Оренда світлодіодного екрану 38 квадратних метрів, кількість світлодіодних пікселів PL3,9W</t>
  </si>
  <si>
    <t>4.2.3.2</t>
  </si>
  <si>
    <t>Оренда світлодіодного екрану 24 квадратних метрів, кількість світлодіодних пікселів PL3,9W</t>
  </si>
  <si>
    <t>4.2.3.3</t>
  </si>
  <si>
    <t>Оренда світлодіодного екрану 12 квадратних метрів, кількість світлодіодних пікселів PL3,9W</t>
  </si>
  <si>
    <t>4.2.3.4</t>
  </si>
  <si>
    <t>Оренда медіасервер Catalist Pro with Road HOG board, пульти, мікшери (або еквівалент) для керування та видачі в ефір та трансляції на світлодіодні екрани медійного відео контенту.</t>
  </si>
  <si>
    <t>4.2.4.1</t>
  </si>
  <si>
    <t xml:space="preserve">Оренда  ПТС НD, BlueBird, 11 відеокамер, 1 радіокамеру (професійні відео камери) для ТВ зьемок </t>
  </si>
  <si>
    <t>4.2.4.2</t>
  </si>
  <si>
    <t>Оренда сегмент на супутнику 9 МГц.</t>
  </si>
  <si>
    <t>4.2.4.3</t>
  </si>
  <si>
    <t>Оренда багатоканальної станції запису звуку. Для ТВ єфіру</t>
  </si>
  <si>
    <t>4.2.4.4</t>
  </si>
  <si>
    <t>Оренда операторська спеціальна техника -Кран телескопічний, для встановлення та зйомок ТВ камерами.</t>
  </si>
  <si>
    <t>4.2.4.5</t>
  </si>
  <si>
    <t>Оренда спеціальною мобільною технікою, генератор потужністю 150-250 W</t>
  </si>
  <si>
    <t>зміна</t>
  </si>
  <si>
    <t>Оренда вантажного автомобіля 55 кубів, навантаження 7-10 тон.</t>
  </si>
  <si>
    <t>4.4.1.1</t>
  </si>
  <si>
    <t>Оренда комплекту сценічних конструктивів,  з ферм PROLYTE ARC/ST Roof.</t>
  </si>
  <si>
    <t>4.4.1.2</t>
  </si>
  <si>
    <t xml:space="preserve">Оренда багатофункціональної конструкції,Layher м3  (конструкція сцени, подіумв, конструкцій для єкранів) </t>
  </si>
  <si>
    <t>4.4.1.3</t>
  </si>
  <si>
    <t>Оренда конструкцій під сходи та перил, h=1,5-2м.</t>
  </si>
  <si>
    <t>4.4.1.4</t>
  </si>
  <si>
    <t xml:space="preserve">Оренда подиумного настілу  layher, брус, фанера, м2 (конструкція сцени, подіумв, конструкцій для камер та операторів) </t>
  </si>
  <si>
    <t>4.4.1.5</t>
  </si>
  <si>
    <t>Оренда 4-канальний контролер управління лебідками для сценічних конструктивів</t>
  </si>
  <si>
    <t>4.4.1.6</t>
  </si>
  <si>
    <t>Оренда блок, противовес 1000кг (сценічний баласт)</t>
  </si>
  <si>
    <t>4.4.1.7</t>
  </si>
  <si>
    <t xml:space="preserve">Оренда подиумний настіл Layher, Двутавровий брус, фанера 21 мм. </t>
  </si>
  <si>
    <t>4.4.1.8</t>
  </si>
  <si>
    <t xml:space="preserve">Оренда багатофункціональної конструкції Layher, м3 (конструкція сцени, подіумв, конструкцій для камер та операторів) </t>
  </si>
  <si>
    <t>4.4.1.9</t>
  </si>
  <si>
    <t xml:space="preserve">Оренда подиумний настіл системи Event, м2 (конструкція сцени, подіумв, конструкцій для камер та операторів) </t>
  </si>
  <si>
    <t>4.4.1.10</t>
  </si>
  <si>
    <t>Оренда алюмініева ферма (квадратна), м.п. конструкція для підвісу світла.</t>
  </si>
  <si>
    <t>4.4.1.11</t>
  </si>
  <si>
    <t>Оренда огорожі беспеки сценічна MOJO, посилена, 1,2х2m</t>
  </si>
  <si>
    <t>4.4.2.1</t>
  </si>
  <si>
    <t>Оренда килимового покриття</t>
  </si>
  <si>
    <t>4.4.2.2</t>
  </si>
  <si>
    <t>Оренда комплеку декоративного матеріалу для сходів</t>
  </si>
  <si>
    <t>4.4.2.3</t>
  </si>
  <si>
    <t>Оренда декоративного матеріалу</t>
  </si>
  <si>
    <t>4.4.2.4</t>
  </si>
  <si>
    <t>Оренда комплекту меблів (столи, стільці)</t>
  </si>
  <si>
    <t>Пропарці з нанесенням логотипу</t>
  </si>
  <si>
    <t>Значок або наліпка з нанесенням логотипу</t>
  </si>
  <si>
    <t>6.1.4</t>
  </si>
  <si>
    <t>Сумка або рюкзак з нанесенням логотипу</t>
  </si>
  <si>
    <t>6.1.5</t>
  </si>
  <si>
    <t>Кепки з нанесенням логотипу</t>
  </si>
  <si>
    <t>6.1.6</t>
  </si>
  <si>
    <t>Футболка з нанесенням логотипу</t>
  </si>
  <si>
    <t>6.1.7</t>
  </si>
  <si>
    <t>Пакет бумажний з нанесенням логотипу</t>
  </si>
  <si>
    <t>Шнурок під бейдж з нанесенням логотипу</t>
  </si>
  <si>
    <r>
      <rPr>
        <sz val="8"/>
        <rFont val="Microsoft Sans Serif"/>
        <family val="2"/>
      </rPr>
      <t>Фотофіксація</t>
    </r>
  </si>
  <si>
    <r>
      <rPr>
        <sz val="8"/>
        <rFont val="Microsoft Sans Serif"/>
        <family val="2"/>
      </rPr>
      <t>Відеофіксація</t>
    </r>
  </si>
  <si>
    <t>Розміщення реклами на сіті-лайтах</t>
  </si>
  <si>
    <t>Розміщення реклами на радіостанціях</t>
  </si>
  <si>
    <t>Розміщення реклами на каналах</t>
  </si>
  <si>
    <t>13.4.5.1</t>
  </si>
  <si>
    <t>Охорона сценічного майданчику під час монтажу, демонтажу</t>
  </si>
  <si>
    <t>13.4.5.2</t>
  </si>
  <si>
    <t>Охорона під час проведення репитицій та заходу</t>
  </si>
  <si>
    <t>13.4.5.3</t>
  </si>
  <si>
    <t>Охорона під час проведення заходу</t>
  </si>
  <si>
    <t>13.4.6.1</t>
  </si>
  <si>
    <t>Статуетка</t>
  </si>
  <si>
    <t>13.4.6.2</t>
  </si>
  <si>
    <t>13.4.6.3</t>
  </si>
  <si>
    <t>13.4.6.4</t>
  </si>
  <si>
    <t xml:space="preserve">Призовий фонд Гран Прі,  MSI Prestige 14 </t>
  </si>
  <si>
    <t>13.4.6.5</t>
  </si>
  <si>
    <t xml:space="preserve">Призовий фонд 1 місце планшети, Apple iPad </t>
  </si>
  <si>
    <t>13.4.6.6</t>
  </si>
  <si>
    <t>Призовий фонд  1 міісце IBL Boombock 3 Wi-Fi( JBLBB3WIFIBLKEP)</t>
  </si>
  <si>
    <t>13.4.6.7</t>
  </si>
  <si>
    <t xml:space="preserve">Призовий фонд  2 місце -  Моноблочна акустична система </t>
  </si>
  <si>
    <t>13.4.6.8</t>
  </si>
  <si>
    <t>Призовий фонд 2 місце Навушники Apple AirPods Max Sky Blue(MGYL3)</t>
  </si>
  <si>
    <t>13.4.6.9</t>
  </si>
  <si>
    <t>Призовий фонд  3 місце Портативна колонка JBL B</t>
  </si>
  <si>
    <t>13.4.6.10</t>
  </si>
  <si>
    <t>Концертні номери, (виступ артистів) в один з фестивальних днів</t>
  </si>
  <si>
    <t>13.4.6.11</t>
  </si>
  <si>
    <t>13.4.6.12</t>
  </si>
  <si>
    <t>13.4.6.13</t>
  </si>
  <si>
    <t>13.4.6.14</t>
  </si>
  <si>
    <t>Відеоконтент</t>
  </si>
  <si>
    <t>сек</t>
  </si>
  <si>
    <t>Бейдж</t>
  </si>
  <si>
    <t>Диплом</t>
  </si>
  <si>
    <t>7.10.1</t>
  </si>
  <si>
    <t>7.10.2</t>
  </si>
  <si>
    <t>Оренда звукового обладнення</t>
  </si>
  <si>
    <t>ФОП Калашніков А.В.</t>
  </si>
  <si>
    <t>Оренда   світлового обладнення</t>
  </si>
  <si>
    <t>ФОП Соловйова А.С.</t>
  </si>
  <si>
    <t>Акт до дог.№13/07 від 14.08.23р</t>
  </si>
  <si>
    <t>Акт до дог.№14/07 від 14.08.23р</t>
  </si>
  <si>
    <t>Оренда відеоєкранів з керуючим комплексом</t>
  </si>
  <si>
    <t>ТОВ"РТМ -Україна"</t>
  </si>
  <si>
    <t>Акт №РТ-0001520 від 14.08.23р.</t>
  </si>
  <si>
    <t>Техничне забеспечення  відеозйомок</t>
  </si>
  <si>
    <t>ТОВ"Телеодин"</t>
  </si>
  <si>
    <t>Договір №03/08-ЧІ-УКФ від 03.08.23р Додаток -замовлення №1 від 03.08.23р</t>
  </si>
  <si>
    <t>Акт про наданні послуги до.дод.-замов.№1 від 14.08.2023р</t>
  </si>
  <si>
    <t>Оренда спецтехніки для підйому відеокамер для зйомки заходу</t>
  </si>
  <si>
    <t>Договір операц.оренди облад№230721 від 23.07.23р Додаток №1 від 21.07.23р</t>
  </si>
  <si>
    <t>Акт про надання послуги до дод№1 від 14.08.23р.</t>
  </si>
  <si>
    <t>Оренда спец.мобільноі техники(мобільнніе генератори150W250W)</t>
  </si>
  <si>
    <t>Акт про надані послуги до дод.№1 від 14.08.2023р</t>
  </si>
  <si>
    <t>Оренда конструктивів для сценичного майданчика та дод.тех.примищень</t>
  </si>
  <si>
    <t>ФОП Шершень М.В.</t>
  </si>
  <si>
    <t>Оренда декоративного матер.(декораціі,килимове покриття та ін.)</t>
  </si>
  <si>
    <t>Договір про  надання послуг №19/07ЧІ23-Д від 19.07.2023р.</t>
  </si>
  <si>
    <t>Акт про надані послуги до догору .№19/07ЧІ23-Д від 19.07.2023р</t>
  </si>
  <si>
    <t>Послуги виготовлення сувенірноі продукціі з нанесення логотипу</t>
  </si>
  <si>
    <t>ФОП Демидов О.В.</t>
  </si>
  <si>
    <t>Поставка продукціі з нанесенням логотипу</t>
  </si>
  <si>
    <t>ФОП Вітковська О.П.</t>
  </si>
  <si>
    <t>Забеспечення режиму безпеки проведення заходу</t>
  </si>
  <si>
    <t>Акт про приймання наданих послуг від 17.08.23р</t>
  </si>
  <si>
    <t xml:space="preserve">Виготовлення статуеток </t>
  </si>
  <si>
    <t>ФОП Ворохоб Н.М.</t>
  </si>
  <si>
    <t>Видаткова накладна №РН-0000038 від 01.08.23р Акт списання товар№9 від 31.08.23р</t>
  </si>
  <si>
    <t>Акт приймання-передачі товару від 01.08.23р Акт списання товар№9 від 31.08.23р</t>
  </si>
  <si>
    <t>Видаткова накладна №ВН-417 від 01.08.23рАкт списання товар№9 від 31.08.23р</t>
  </si>
  <si>
    <t>6.1.3</t>
  </si>
  <si>
    <t>Транспортні послуги</t>
  </si>
  <si>
    <t>ФОП Борзенко В.В.</t>
  </si>
  <si>
    <t>Акт надання послуг №2 від 14.08.23р</t>
  </si>
  <si>
    <t>Послуги проживання</t>
  </si>
  <si>
    <t>Акт №20595 від 14.08.23р</t>
  </si>
  <si>
    <t>Послуги фотозйомкці</t>
  </si>
  <si>
    <t>Договір №17/07-Ф-ЧІ23 від 17.07.23р</t>
  </si>
  <si>
    <t>Акт надання послуг від 14.08.23р</t>
  </si>
  <si>
    <t xml:space="preserve">  Послуги розміщення реклами на сіті-лайтах</t>
  </si>
  <si>
    <t>Послуги по разміщенню реклами на каналах радіомовлення</t>
  </si>
  <si>
    <t>Акт здачі-приймання робіт №РТ-0001496 від 15.08.23р</t>
  </si>
  <si>
    <t>Акт здачі-приймання робіт №ОУ-0000285 від 13.08.23рАкт №ОУ-0000265 від 31.07.23р</t>
  </si>
  <si>
    <t>Акт здачі-приймання робіт №ОУ-0000446від 13.08.23рАкт №ОУ-0000416 від 31.07.23р</t>
  </si>
  <si>
    <t>Акт здачі-приймання робіт №ОУ-0003103від 13.08.23рАкт №ОУ-0003102від 31.07.23р</t>
  </si>
  <si>
    <t>Акт здачі-приймання робіт №285від 13.08.23рАкт №284від 31.07.23р</t>
  </si>
  <si>
    <t>Акт здачі-приймання робіт №ОУ-0000207від 13.08.23рАкт №ОУ-0000201від 31.07.23р</t>
  </si>
  <si>
    <t>Договір №0307ЧІ23 від 03.07.23р  Додаток №1 від 03.07.23р</t>
  </si>
  <si>
    <t>Послуги розміщення реклами в ефірі телев. канала</t>
  </si>
  <si>
    <t>Акт наданих послуг від 15.09.2023р</t>
  </si>
  <si>
    <t>Поставка продукціі призового Фонду ЧІ</t>
  </si>
  <si>
    <t>ФОП Коба С.О.</t>
  </si>
  <si>
    <t>Видаткова наклад №140 від 11.08.23р Акт списання товар№9 від 31.08.23р</t>
  </si>
  <si>
    <t>Послуги по виговленню та створенню відеоконтента</t>
  </si>
  <si>
    <t>Акт приймння -передачі наданних послуг до завдання №1 від 17.07.23р</t>
  </si>
  <si>
    <t>ФОП Колесник О.М.</t>
  </si>
  <si>
    <t>Договір №17/07-ЧІ від 17.07.2023р  Завдання №1 від 17.07.23р.</t>
  </si>
  <si>
    <t>Послуги по підготовці,супроводу та організаціі виступу артистів</t>
  </si>
  <si>
    <t>Договір №1707ЧІ23-УКФ від 17.07.23р  Додаток №1 від 17.07.23р</t>
  </si>
  <si>
    <t>ФОП Махов Р.В.</t>
  </si>
  <si>
    <t>Акт наданих послуг від 14.08.2023р</t>
  </si>
  <si>
    <t>4.2.1.-4.2.1.70</t>
  </si>
  <si>
    <t>4.2.2.1-4.2.2.13</t>
  </si>
  <si>
    <t>4.2.3.1-4.2.3.4</t>
  </si>
  <si>
    <t>4.2.4.1-4.2.4.3</t>
  </si>
  <si>
    <t>13.4.5.1-13.4.5.3</t>
  </si>
  <si>
    <t>13.4.6.1-13.4.6.3</t>
  </si>
  <si>
    <t>4.4.1.1-4.4.1.11</t>
  </si>
  <si>
    <t>4.4.2.1-4.4.2.4</t>
  </si>
  <si>
    <t>6.1.1;6.1.3-6.1.7</t>
  </si>
  <si>
    <t>6.1.2;7.10.1-7.10.2</t>
  </si>
  <si>
    <t>9.1-9.5</t>
  </si>
  <si>
    <t>13.4.6.4-13.4.6.9</t>
  </si>
  <si>
    <t>13.4.6.10-13.4.6.13</t>
  </si>
  <si>
    <t>№4633 від 01.08.23р</t>
  </si>
  <si>
    <t>№4667 від 11.08.23р</t>
  </si>
  <si>
    <t>№4662 від 09.08.23р</t>
  </si>
  <si>
    <t>№4661 від 09.08.23р</t>
  </si>
  <si>
    <t>№4668 від 14.08.23р</t>
  </si>
  <si>
    <t>№4670 від 14.08.23р</t>
  </si>
  <si>
    <t>№4704 від 15.08.23р</t>
  </si>
  <si>
    <t>№4703 від 15.08.23р</t>
  </si>
  <si>
    <t>№4696 від 15.08.23р</t>
  </si>
  <si>
    <t>№4642 від 03.08.23р</t>
  </si>
  <si>
    <t>№4600 від 27.07.23</t>
  </si>
  <si>
    <t>№4601 від 27.07.23р</t>
  </si>
  <si>
    <t>№4599 від 27.07.23р</t>
  </si>
  <si>
    <t>№4598 від 27.07.23р</t>
  </si>
  <si>
    <t>№4817 від 26.09.23р</t>
  </si>
  <si>
    <t>№4812 від 26.09.23р</t>
  </si>
  <si>
    <t>№4813 від 26.09.23р</t>
  </si>
  <si>
    <t>№4816 від 26.09.23р</t>
  </si>
  <si>
    <t>№4815 від 26.09.23р.</t>
  </si>
  <si>
    <t>№4814 від 26.09.23р.</t>
  </si>
  <si>
    <t>ТОВ "АФ "КВОЛІТІ АУДИТ"</t>
  </si>
  <si>
    <t>№4818 від 26.09.23р</t>
  </si>
  <si>
    <t>Ґранд подія</t>
  </si>
  <si>
    <t>ЛОТ 1. Масштабні культурні проекти / Індивідуальний</t>
  </si>
  <si>
    <t>XIX Всеукраїнський благодійний дитячий фестиваль «Чорноморські Ігри»</t>
  </si>
  <si>
    <t>30 жовтня 2023 року</t>
  </si>
  <si>
    <t>за період з ______липень 2023 року_________ по ___30 жовтня 2023 року_______________ 2023 року</t>
  </si>
  <si>
    <t>липень 2023 року</t>
  </si>
  <si>
    <t>ТОВАРИСТВО З ОБМЕЖЕНОЮ ВІДПОВІДАЛЬНІСТЮ «ТАВРІЙСЬКІ ІГРИ»</t>
  </si>
  <si>
    <t>ФОП Парфенюк А.П.</t>
  </si>
  <si>
    <t>ТОВ "Управління безпеки"</t>
  </si>
  <si>
    <t>ФОП Данько Л. В.</t>
  </si>
  <si>
    <t>ФОП Андреева Н.В.</t>
  </si>
  <si>
    <t>ТОВ "Ідея Тревел Солюшнз"</t>
  </si>
  <si>
    <t>ФОП Петров А.І.</t>
  </si>
  <si>
    <t>ТОВ "РТМ-Україна"</t>
  </si>
  <si>
    <t>ТОВ "ТРО"Радіо Україна"</t>
  </si>
  <si>
    <t>ТОВ "ТРК"Медіа Маркет"</t>
  </si>
  <si>
    <t>ТОВ "ТРК "Радіо Кохання"</t>
  </si>
  <si>
    <t>ТОВ "Наше Радіо"</t>
  </si>
  <si>
    <t>УК ТР "ЮТАР"</t>
  </si>
  <si>
    <t>ТОВ "Телеодин"</t>
  </si>
  <si>
    <t xml:space="preserve">Договір №8152 від 11.07.23р, Додаток №1 від 11.07.23р на проведення реклам.компаніі на спецконструкціях      </t>
  </si>
  <si>
    <t>Договір №13/07від 13.07.2023р., Додаток№1 від 13.07.23р</t>
  </si>
  <si>
    <t>Договір №14-07 від 14.07.2023р Додаток№1 від 14.07.2023р</t>
  </si>
  <si>
    <t>Договір №8158 від 11,07.2023р Додаток№1 від 11.07.23р</t>
  </si>
  <si>
    <t>Договір №270723ЧІ-УКФ від 21.07.23р Додаток№1 від 21.97.23р</t>
  </si>
  <si>
    <t>Договір "Ш14/07/01 від 14.07.2023р., Додаток№1 від 14.07.23р</t>
  </si>
  <si>
    <t>Договір №14/07-23-1Ф про надання послуг від 14.07.2023рСпецифікація (Додаток№1) від 14.07.23р</t>
  </si>
  <si>
    <t>Договір №18/07/213-КТ від 18.07.23р., Додаток №1 (специфікація) від 18.07.23р</t>
  </si>
  <si>
    <t>Договір №010823 від 01.08.23р., Додаток №1 від 01.08.23р</t>
  </si>
  <si>
    <t>Договір №10/07-ЧІ23С від 10.07.23р.,  Додаток №1 (специфікація) від 10.07.23р</t>
  </si>
  <si>
    <t>Договір №14/07 від 14.07.23р.,  Додаток №1(специфікація) від 14,07.23р</t>
  </si>
  <si>
    <t>Договір №19/07/ЧІ-23 від 19.07.23р., Додаток №1,2,3.4 від 19.07.23р</t>
  </si>
  <si>
    <t>Договір №10-07-23-01БП від 10.07.23р., Додаток№1 від 10.07.23р,Дод.№2 від 31.07.23р.</t>
  </si>
  <si>
    <t>Договір №10-07-23-01МП від 10.07.23р., Додаток№1 від 10.07.23р., Додаток№2 від 31.07.23р.</t>
  </si>
  <si>
    <t>Договір №10-07-23-1ХП від 10.07.23р., Додаток№1 від 10.07.23р., Додаток№2 від 31.07.23р.</t>
  </si>
  <si>
    <t>Договір №10-07-23-01кП від 10.07.23р., Додаток№1 від 10.07.23р., Додаток№2 від 31.07.23р.</t>
  </si>
  <si>
    <t>Договір №10-07-23-1НП від 10.07.23р., Додаток№1 від 10.07.23р., Додаток№2 від 31.07.23р.</t>
  </si>
  <si>
    <t>Договір № 01/08-ЧІ-ЧІ23-УКФ від 01.08.23р Додаток№1(специфікація) від 01.08.23р</t>
  </si>
  <si>
    <t>Договір №21/09-1Л від 21.09.2023р.</t>
  </si>
  <si>
    <t>№4699 від 15.08.23р             №4700 від 15.08.23р</t>
  </si>
  <si>
    <t>№4697 від 15.08.23р               №4698 від 15.08.23р</t>
  </si>
  <si>
    <t>№4701 від 15.08.23р                  №4702 від 15.08.23р</t>
  </si>
  <si>
    <t xml:space="preserve">№4596 від 27.07.23                     №4597 від 27.07.23р </t>
  </si>
  <si>
    <t>№4586 від 17.07.23р                   №4562 від 14.07.23р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</si>
</sst>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name val="Microsoft Sans Serif"/>
      <family val="2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CECEC"/>
      </patternFill>
    </fill>
  </fills>
  <borders count="20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0" fontId="20" fillId="6" borderId="64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5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165" fontId="2" fillId="0" borderId="68" xfId="0" applyNumberFormat="1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21" fillId="6" borderId="64" xfId="0" applyFont="1" applyFill="1" applyBorder="1" applyAlignment="1">
      <alignment vertical="top" wrapText="1"/>
    </xf>
    <xf numFmtId="49" fontId="3" fillId="0" borderId="69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0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0" fontId="5" fillId="0" borderId="71" xfId="0" applyFont="1" applyBorder="1" applyAlignment="1">
      <alignment vertical="top" wrapText="1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2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0" fontId="2" fillId="5" borderId="75" xfId="0" applyFont="1" applyFill="1" applyBorder="1" applyAlignment="1">
      <alignment vertical="center"/>
    </xf>
    <xf numFmtId="0" fontId="3" fillId="5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" fillId="5" borderId="77" xfId="0" applyFont="1" applyFill="1" applyBorder="1" applyAlignment="1">
      <alignment horizontal="center" vertical="center"/>
    </xf>
    <xf numFmtId="4" fontId="2" fillId="6" borderId="7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56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0" fontId="5" fillId="0" borderId="5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/>
    </xf>
    <xf numFmtId="0" fontId="1" fillId="0" borderId="71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0" fontId="5" fillId="0" borderId="86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5" xfId="0" applyNumberFormat="1" applyFont="1" applyFill="1" applyBorder="1" applyAlignment="1">
      <alignment horizontal="right" vertical="top"/>
    </xf>
    <xf numFmtId="0" fontId="5" fillId="0" borderId="70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4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64" xfId="0" applyFont="1" applyFill="1" applyBorder="1" applyAlignment="1">
      <alignment horizontal="left" vertical="top" wrapText="1"/>
    </xf>
    <xf numFmtId="4" fontId="1" fillId="0" borderId="86" xfId="0" applyNumberFormat="1" applyFont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4" fontId="1" fillId="0" borderId="89" xfId="0" applyNumberFormat="1" applyFont="1" applyBorder="1" applyAlignment="1">
      <alignment horizontal="right" vertical="top"/>
    </xf>
    <xf numFmtId="165" fontId="2" fillId="7" borderId="90" xfId="0" applyNumberFormat="1" applyFont="1" applyFill="1" applyBorder="1" applyAlignment="1">
      <alignment horizontal="center" vertical="center"/>
    </xf>
    <xf numFmtId="0" fontId="2" fillId="5" borderId="91" xfId="0" applyFont="1" applyFill="1" applyBorder="1" applyAlignment="1">
      <alignment vertical="center"/>
    </xf>
    <xf numFmtId="0" fontId="3" fillId="5" borderId="92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165" fontId="2" fillId="7" borderId="93" xfId="0" applyNumberFormat="1" applyFont="1" applyFill="1" applyBorder="1" applyAlignment="1">
      <alignment horizontal="center" vertical="center"/>
    </xf>
    <xf numFmtId="165" fontId="2" fillId="0" borderId="95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0" fontId="3" fillId="5" borderId="77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8" xfId="0" applyNumberFormat="1" applyFont="1" applyBorder="1" applyAlignment="1">
      <alignment horizontal="right" vertical="top"/>
    </xf>
    <xf numFmtId="4" fontId="1" fillId="0" borderId="97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166" fontId="3" fillId="0" borderId="69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5" xfId="0" applyFont="1" applyBorder="1" applyAlignment="1">
      <alignment vertical="top" wrapText="1"/>
    </xf>
    <xf numFmtId="0" fontId="2" fillId="7" borderId="94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2" xfId="0" applyFont="1" applyFill="1" applyBorder="1" applyAlignment="1">
      <alignment horizontal="left" vertical="top" wrapText="1"/>
    </xf>
    <xf numFmtId="4" fontId="2" fillId="6" borderId="103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4" fontId="1" fillId="0" borderId="88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4" xfId="0" applyNumberFormat="1" applyFont="1" applyFill="1" applyBorder="1" applyAlignment="1">
      <alignment horizontal="center" vertical="top"/>
    </xf>
    <xf numFmtId="0" fontId="20" fillId="6" borderId="64" xfId="0" applyFont="1" applyFill="1" applyBorder="1" applyAlignment="1">
      <alignment horizontal="left" vertical="top" wrapText="1"/>
    </xf>
    <xf numFmtId="4" fontId="2" fillId="7" borderId="17" xfId="0" applyNumberFormat="1" applyFont="1" applyFill="1" applyBorder="1" applyAlignment="1">
      <alignment horizontal="right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4" xfId="0" applyNumberFormat="1" applyFont="1" applyFill="1" applyBorder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165" fontId="37" fillId="0" borderId="55" xfId="0" applyNumberFormat="1" applyFont="1" applyBorder="1" applyAlignment="1">
      <alignment vertical="top"/>
    </xf>
    <xf numFmtId="49" fontId="37" fillId="0" borderId="23" xfId="0" applyNumberFormat="1" applyFont="1" applyBorder="1" applyAlignment="1">
      <alignment horizontal="center" vertical="top"/>
    </xf>
    <xf numFmtId="0" fontId="38" fillId="0" borderId="56" xfId="0" applyFont="1" applyBorder="1" applyAlignment="1">
      <alignment vertical="top" wrapText="1"/>
    </xf>
    <xf numFmtId="0" fontId="38" fillId="0" borderId="55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" fontId="38" fillId="0" borderId="25" xfId="0" applyNumberFormat="1" applyFont="1" applyBorder="1" applyAlignment="1">
      <alignment horizontal="right" vertical="top"/>
    </xf>
    <xf numFmtId="49" fontId="37" fillId="0" borderId="7" xfId="0" applyNumberFormat="1" applyFont="1" applyBorder="1" applyAlignment="1">
      <alignment horizontal="center" vertical="top"/>
    </xf>
    <xf numFmtId="0" fontId="38" fillId="0" borderId="83" xfId="0" applyFont="1" applyBorder="1" applyAlignment="1">
      <alignment vertical="top" wrapText="1"/>
    </xf>
    <xf numFmtId="0" fontId="38" fillId="0" borderId="59" xfId="0" applyFont="1" applyBorder="1" applyAlignment="1">
      <alignment horizontal="center" vertical="top"/>
    </xf>
    <xf numFmtId="4" fontId="38" fillId="0" borderId="60" xfId="0" applyNumberFormat="1" applyFont="1" applyBorder="1" applyAlignment="1">
      <alignment horizontal="right" vertical="top"/>
    </xf>
    <xf numFmtId="0" fontId="38" fillId="0" borderId="50" xfId="0" applyFont="1" applyBorder="1" applyAlignment="1">
      <alignment vertical="top" wrapText="1"/>
    </xf>
    <xf numFmtId="4" fontId="38" fillId="0" borderId="53" xfId="0" applyNumberFormat="1" applyFont="1" applyBorder="1" applyAlignment="1">
      <alignment horizontal="right" vertical="top"/>
    </xf>
    <xf numFmtId="4" fontId="38" fillId="0" borderId="54" xfId="0" applyNumberFormat="1" applyFont="1" applyBorder="1" applyAlignment="1">
      <alignment horizontal="right" vertical="top"/>
    </xf>
    <xf numFmtId="165" fontId="2" fillId="6" borderId="107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1" fillId="6" borderId="109" xfId="0" applyFont="1" applyFill="1" applyBorder="1" applyAlignment="1">
      <alignment vertical="top" wrapText="1"/>
    </xf>
    <xf numFmtId="0" fontId="2" fillId="6" borderId="110" xfId="0" applyFont="1" applyFill="1" applyBorder="1" applyAlignment="1">
      <alignment horizontal="center" vertical="top"/>
    </xf>
    <xf numFmtId="165" fontId="37" fillId="0" borderId="70" xfId="0" applyNumberFormat="1" applyFont="1" applyBorder="1" applyAlignment="1">
      <alignment vertical="top"/>
    </xf>
    <xf numFmtId="49" fontId="37" fillId="0" borderId="104" xfId="0" applyNumberFormat="1" applyFont="1" applyBorder="1" applyAlignment="1">
      <alignment horizontal="center" vertical="top"/>
    </xf>
    <xf numFmtId="0" fontId="38" fillId="0" borderId="70" xfId="0" applyFont="1" applyBorder="1" applyAlignment="1">
      <alignment horizontal="center" vertical="top"/>
    </xf>
    <xf numFmtId="165" fontId="38" fillId="0" borderId="86" xfId="0" applyNumberFormat="1" applyFont="1" applyBorder="1" applyAlignment="1">
      <alignment vertical="top" wrapText="1"/>
    </xf>
    <xf numFmtId="165" fontId="38" fillId="0" borderId="55" xfId="0" applyNumberFormat="1" applyFont="1" applyBorder="1" applyAlignment="1">
      <alignment horizontal="center" vertical="top" wrapText="1"/>
    </xf>
    <xf numFmtId="4" fontId="2" fillId="6" borderId="97" xfId="0" applyNumberFormat="1" applyFont="1" applyFill="1" applyBorder="1" applyAlignment="1">
      <alignment horizontal="right" vertical="top"/>
    </xf>
    <xf numFmtId="4" fontId="2" fillId="8" borderId="53" xfId="0" applyNumberFormat="1" applyFont="1" applyFill="1" applyBorder="1" applyAlignment="1">
      <alignment horizontal="right" vertical="top"/>
    </xf>
    <xf numFmtId="4" fontId="2" fillId="6" borderId="106" xfId="0" applyNumberFormat="1" applyFont="1" applyFill="1" applyBorder="1" applyAlignment="1">
      <alignment horizontal="right" vertical="top"/>
    </xf>
    <xf numFmtId="0" fontId="39" fillId="0" borderId="26" xfId="0" applyFont="1" applyBorder="1" applyAlignment="1">
      <alignment horizontal="center" vertical="top" wrapText="1"/>
    </xf>
    <xf numFmtId="165" fontId="37" fillId="0" borderId="59" xfId="0" applyNumberFormat="1" applyFont="1" applyBorder="1" applyAlignment="1">
      <alignment vertical="top"/>
    </xf>
    <xf numFmtId="0" fontId="38" fillId="0" borderId="71" xfId="0" applyFont="1" applyBorder="1" applyAlignment="1">
      <alignment vertical="top" wrapText="1"/>
    </xf>
    <xf numFmtId="4" fontId="38" fillId="0" borderId="61" xfId="0" applyNumberFormat="1" applyFont="1" applyBorder="1" applyAlignment="1">
      <alignment horizontal="right" vertical="top"/>
    </xf>
    <xf numFmtId="0" fontId="3" fillId="5" borderId="7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vertical="center"/>
    </xf>
    <xf numFmtId="0" fontId="1" fillId="5" borderId="42" xfId="0" applyFont="1" applyFill="1" applyBorder="1" applyAlignment="1">
      <alignment horizontal="center" vertical="center"/>
    </xf>
    <xf numFmtId="4" fontId="1" fillId="5" borderId="99" xfId="0" applyNumberFormat="1" applyFont="1" applyFill="1" applyBorder="1" applyAlignment="1">
      <alignment horizontal="right" vertical="center"/>
    </xf>
    <xf numFmtId="0" fontId="39" fillId="0" borderId="53" xfId="0" applyFont="1" applyBorder="1" applyAlignment="1">
      <alignment horizontal="center" vertical="top" wrapText="1"/>
    </xf>
    <xf numFmtId="4" fontId="1" fillId="9" borderId="26" xfId="0" applyNumberFormat="1" applyFont="1" applyFill="1" applyBorder="1" applyAlignment="1">
      <alignment horizontal="right" vertical="top"/>
    </xf>
    <xf numFmtId="4" fontId="1" fillId="9" borderId="25" xfId="0" applyNumberFormat="1" applyFont="1" applyFill="1" applyBorder="1" applyAlignment="1">
      <alignment horizontal="right" vertical="top"/>
    </xf>
    <xf numFmtId="4" fontId="1" fillId="9" borderId="24" xfId="0" applyNumberFormat="1" applyFont="1" applyFill="1" applyBorder="1" applyAlignment="1">
      <alignment horizontal="right" vertical="top"/>
    </xf>
    <xf numFmtId="4" fontId="38" fillId="0" borderId="62" xfId="0" applyNumberFormat="1" applyFont="1" applyBorder="1" applyAlignment="1">
      <alignment horizontal="right" vertical="top"/>
    </xf>
    <xf numFmtId="49" fontId="37" fillId="0" borderId="27" xfId="0" applyNumberFormat="1" applyFont="1" applyBorder="1" applyAlignment="1">
      <alignment horizontal="center" vertical="top"/>
    </xf>
    <xf numFmtId="4" fontId="38" fillId="0" borderId="63" xfId="0" applyNumberFormat="1" applyFont="1" applyBorder="1" applyAlignment="1">
      <alignment horizontal="right" vertical="top"/>
    </xf>
    <xf numFmtId="0" fontId="5" fillId="0" borderId="59" xfId="0" applyFont="1" applyBorder="1" applyAlignment="1">
      <alignment horizontal="center" vertical="top" wrapText="1"/>
    </xf>
    <xf numFmtId="4" fontId="2" fillId="7" borderId="99" xfId="0" applyNumberFormat="1" applyFont="1" applyFill="1" applyBorder="1" applyAlignment="1">
      <alignment horizontal="right" vertical="center"/>
    </xf>
    <xf numFmtId="4" fontId="1" fillId="0" borderId="101" xfId="0" applyNumberFormat="1" applyFont="1" applyBorder="1" applyAlignment="1">
      <alignment horizontal="right" vertical="top" wrapText="1"/>
    </xf>
    <xf numFmtId="4" fontId="1" fillId="0" borderId="83" xfId="0" applyNumberFormat="1" applyFont="1" applyBorder="1" applyAlignment="1">
      <alignment horizontal="right" vertical="top" wrapText="1"/>
    </xf>
    <xf numFmtId="4" fontId="2" fillId="6" borderId="114" xfId="0" applyNumberFormat="1" applyFont="1" applyFill="1" applyBorder="1" applyAlignment="1">
      <alignment horizontal="right" vertical="top"/>
    </xf>
    <xf numFmtId="4" fontId="38" fillId="0" borderId="57" xfId="0" applyNumberFormat="1" applyFont="1" applyBorder="1" applyAlignment="1">
      <alignment horizontal="right" vertical="top"/>
    </xf>
    <xf numFmtId="4" fontId="2" fillId="6" borderId="115" xfId="0" applyNumberFormat="1" applyFont="1" applyFill="1" applyBorder="1" applyAlignment="1">
      <alignment horizontal="right" vertical="top"/>
    </xf>
    <xf numFmtId="4" fontId="2" fillId="6" borderId="120" xfId="0" applyNumberFormat="1" applyFont="1" applyFill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2" fillId="6" borderId="96" xfId="0" applyNumberFormat="1" applyFont="1" applyFill="1" applyBorder="1" applyAlignment="1">
      <alignment horizontal="right" vertical="top"/>
    </xf>
    <xf numFmtId="4" fontId="1" fillId="0" borderId="96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38" fillId="0" borderId="50" xfId="0" applyNumberFormat="1" applyFont="1" applyBorder="1" applyAlignment="1">
      <alignment horizontal="right" vertical="top"/>
    </xf>
    <xf numFmtId="4" fontId="38" fillId="0" borderId="56" xfId="0" applyNumberFormat="1" applyFont="1" applyBorder="1" applyAlignment="1">
      <alignment horizontal="right" vertical="top"/>
    </xf>
    <xf numFmtId="4" fontId="38" fillId="0" borderId="71" xfId="0" applyNumberFormat="1" applyFont="1" applyBorder="1" applyAlignment="1">
      <alignment horizontal="right" vertical="top"/>
    </xf>
    <xf numFmtId="4" fontId="2" fillId="6" borderId="118" xfId="0" applyNumberFormat="1" applyFont="1" applyFill="1" applyBorder="1" applyAlignment="1">
      <alignment horizontal="right" vertical="top"/>
    </xf>
    <xf numFmtId="4" fontId="2" fillId="8" borderId="105" xfId="0" applyNumberFormat="1" applyFont="1" applyFill="1" applyBorder="1" applyAlignment="1">
      <alignment horizontal="right" vertical="top"/>
    </xf>
    <xf numFmtId="49" fontId="3" fillId="0" borderId="104" xfId="0" applyNumberFormat="1" applyFont="1" applyBorder="1" applyAlignment="1">
      <alignment horizontal="center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3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4" fontId="2" fillId="8" borderId="58" xfId="0" applyNumberFormat="1" applyFont="1" applyFill="1" applyBorder="1" applyAlignment="1">
      <alignment horizontal="right" vertical="top"/>
    </xf>
    <xf numFmtId="4" fontId="2" fillId="6" borderId="109" xfId="0" applyNumberFormat="1" applyFont="1" applyFill="1" applyBorder="1" applyAlignment="1">
      <alignment horizontal="right" vertical="top"/>
    </xf>
    <xf numFmtId="4" fontId="1" fillId="9" borderId="89" xfId="0" applyNumberFormat="1" applyFont="1" applyFill="1" applyBorder="1" applyAlignment="1">
      <alignment horizontal="right" vertical="top"/>
    </xf>
    <xf numFmtId="0" fontId="2" fillId="4" borderId="93" xfId="0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horizontal="center" vertical="center"/>
    </xf>
    <xf numFmtId="4" fontId="15" fillId="7" borderId="106" xfId="0" applyNumberFormat="1" applyFont="1" applyFill="1" applyBorder="1" applyAlignment="1">
      <alignment horizontal="right" vertical="center"/>
    </xf>
    <xf numFmtId="4" fontId="40" fillId="8" borderId="111" xfId="0" applyNumberFormat="1" applyFont="1" applyFill="1" applyBorder="1" applyAlignment="1">
      <alignment horizontal="right" vertical="top"/>
    </xf>
    <xf numFmtId="4" fontId="40" fillId="8" borderId="112" xfId="0" applyNumberFormat="1" applyFont="1" applyFill="1" applyBorder="1" applyAlignment="1">
      <alignment horizontal="right" vertical="top"/>
    </xf>
    <xf numFmtId="4" fontId="40" fillId="8" borderId="113" xfId="0" applyNumberFormat="1" applyFont="1" applyFill="1" applyBorder="1" applyAlignment="1">
      <alignment horizontal="right" vertical="top"/>
    </xf>
    <xf numFmtId="4" fontId="1" fillId="0" borderId="103" xfId="0" applyNumberFormat="1" applyFont="1" applyBorder="1" applyAlignment="1">
      <alignment horizontal="right" vertical="top"/>
    </xf>
    <xf numFmtId="4" fontId="2" fillId="7" borderId="127" xfId="0" applyNumberFormat="1" applyFont="1" applyFill="1" applyBorder="1" applyAlignment="1">
      <alignment horizontal="right" vertical="center"/>
    </xf>
    <xf numFmtId="4" fontId="2" fillId="4" borderId="93" xfId="0" applyNumberFormat="1" applyFont="1" applyFill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15" fillId="0" borderId="129" xfId="0" applyNumberFormat="1" applyFont="1" applyBorder="1" applyAlignment="1">
      <alignment horizontal="right" vertical="top"/>
    </xf>
    <xf numFmtId="4" fontId="15" fillId="0" borderId="130" xfId="0" applyNumberFormat="1" applyFont="1" applyBorder="1" applyAlignment="1">
      <alignment horizontal="right" vertical="top"/>
    </xf>
    <xf numFmtId="4" fontId="15" fillId="5" borderId="129" xfId="0" applyNumberFormat="1" applyFont="1" applyFill="1" applyBorder="1" applyAlignment="1">
      <alignment horizontal="right" vertical="top"/>
    </xf>
    <xf numFmtId="4" fontId="15" fillId="5" borderId="130" xfId="0" applyNumberFormat="1" applyFont="1" applyFill="1" applyBorder="1" applyAlignment="1">
      <alignment horizontal="right" vertical="top"/>
    </xf>
    <xf numFmtId="4" fontId="15" fillId="0" borderId="132" xfId="0" applyNumberFormat="1" applyFont="1" applyBorder="1" applyAlignment="1">
      <alignment horizontal="right" vertical="top"/>
    </xf>
    <xf numFmtId="4" fontId="15" fillId="0" borderId="135" xfId="0" applyNumberFormat="1" applyFont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15" fillId="0" borderId="116" xfId="0" applyNumberFormat="1" applyFont="1" applyBorder="1" applyAlignment="1">
      <alignment horizontal="right" vertical="top"/>
    </xf>
    <xf numFmtId="4" fontId="15" fillId="0" borderId="117" xfId="0" applyNumberFormat="1" applyFont="1" applyBorder="1" applyAlignment="1">
      <alignment horizontal="right" vertical="top"/>
    </xf>
    <xf numFmtId="4" fontId="15" fillId="0" borderId="118" xfId="0" applyNumberFormat="1" applyFont="1" applyBorder="1" applyAlignment="1">
      <alignment horizontal="right" vertical="top"/>
    </xf>
    <xf numFmtId="4" fontId="2" fillId="6" borderId="119" xfId="0" applyNumberFormat="1" applyFont="1" applyFill="1" applyBorder="1" applyAlignment="1">
      <alignment horizontal="right" vertical="top"/>
    </xf>
    <xf numFmtId="4" fontId="15" fillId="0" borderId="112" xfId="0" applyNumberFormat="1" applyFont="1" applyBorder="1" applyAlignment="1">
      <alignment horizontal="right" vertical="top"/>
    </xf>
    <xf numFmtId="4" fontId="40" fillId="9" borderId="112" xfId="0" applyNumberFormat="1" applyFont="1" applyFill="1" applyBorder="1" applyAlignment="1">
      <alignment horizontal="right" vertical="top"/>
    </xf>
    <xf numFmtId="4" fontId="40" fillId="9" borderId="141" xfId="0" applyNumberFormat="1" applyFont="1" applyFill="1" applyBorder="1" applyAlignment="1">
      <alignment horizontal="right" vertical="top"/>
    </xf>
    <xf numFmtId="4" fontId="40" fillId="9" borderId="116" xfId="0" applyNumberFormat="1" applyFont="1" applyFill="1" applyBorder="1" applyAlignment="1">
      <alignment horizontal="right" vertical="top"/>
    </xf>
    <xf numFmtId="4" fontId="40" fillId="9" borderId="117" xfId="0" applyNumberFormat="1" applyFont="1" applyFill="1" applyBorder="1" applyAlignment="1">
      <alignment horizontal="right" vertical="top"/>
    </xf>
    <xf numFmtId="4" fontId="40" fillId="0" borderId="118" xfId="0" applyNumberFormat="1" applyFont="1" applyBorder="1" applyAlignment="1">
      <alignment horizontal="right" vertical="top"/>
    </xf>
    <xf numFmtId="4" fontId="40" fillId="0" borderId="116" xfId="0" applyNumberFormat="1" applyFont="1" applyBorder="1" applyAlignment="1">
      <alignment horizontal="right" vertical="top"/>
    </xf>
    <xf numFmtId="4" fontId="40" fillId="8" borderId="143" xfId="0" applyNumberFormat="1" applyFont="1" applyFill="1" applyBorder="1" applyAlignment="1">
      <alignment horizontal="right" vertical="top"/>
    </xf>
    <xf numFmtId="4" fontId="15" fillId="0" borderId="120" xfId="0" applyNumberFormat="1" applyFont="1" applyBorder="1" applyAlignment="1">
      <alignment horizontal="right" vertical="top"/>
    </xf>
    <xf numFmtId="4" fontId="15" fillId="0" borderId="125" xfId="0" applyNumberFormat="1" applyFont="1" applyBorder="1" applyAlignment="1">
      <alignment horizontal="right" vertical="top"/>
    </xf>
    <xf numFmtId="4" fontId="2" fillId="6" borderId="130" xfId="0" applyNumberFormat="1" applyFont="1" applyFill="1" applyBorder="1" applyAlignment="1">
      <alignment horizontal="right" vertical="top"/>
    </xf>
    <xf numFmtId="4" fontId="40" fillId="8" borderId="145" xfId="0" applyNumberFormat="1" applyFont="1" applyFill="1" applyBorder="1" applyAlignment="1">
      <alignment horizontal="right" vertical="top"/>
    </xf>
    <xf numFmtId="4" fontId="40" fillId="8" borderId="146" xfId="0" applyNumberFormat="1" applyFont="1" applyFill="1" applyBorder="1" applyAlignment="1">
      <alignment horizontal="right" vertical="top"/>
    </xf>
    <xf numFmtId="4" fontId="40" fillId="0" borderId="145" xfId="0" applyNumberFormat="1" applyFont="1" applyBorder="1" applyAlignment="1">
      <alignment horizontal="right" vertical="top"/>
    </xf>
    <xf numFmtId="4" fontId="40" fillId="0" borderId="149" xfId="0" applyNumberFormat="1" applyFont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40" fillId="8" borderId="129" xfId="0" applyNumberFormat="1" applyFont="1" applyFill="1" applyBorder="1" applyAlignment="1">
      <alignment horizontal="right" vertical="top"/>
    </xf>
    <xf numFmtId="4" fontId="2" fillId="6" borderId="132" xfId="0" applyNumberFormat="1" applyFont="1" applyFill="1" applyBorder="1" applyAlignment="1">
      <alignment horizontal="right" vertical="top"/>
    </xf>
    <xf numFmtId="4" fontId="2" fillId="6" borderId="129" xfId="0" applyNumberFormat="1" applyFont="1" applyFill="1" applyBorder="1" applyAlignment="1">
      <alignment horizontal="right" vertical="top"/>
    </xf>
    <xf numFmtId="4" fontId="2" fillId="6" borderId="150" xfId="0" applyNumberFormat="1" applyFont="1" applyFill="1" applyBorder="1" applyAlignment="1">
      <alignment horizontal="right" vertical="top"/>
    </xf>
    <xf numFmtId="4" fontId="2" fillId="7" borderId="151" xfId="0" applyNumberFormat="1" applyFont="1" applyFill="1" applyBorder="1" applyAlignment="1">
      <alignment horizontal="right" vertical="center"/>
    </xf>
    <xf numFmtId="4" fontId="1" fillId="5" borderId="133" xfId="0" applyNumberFormat="1" applyFont="1" applyFill="1" applyBorder="1" applyAlignment="1">
      <alignment horizontal="right" vertical="center"/>
    </xf>
    <xf numFmtId="4" fontId="15" fillId="6" borderId="150" xfId="0" applyNumberFormat="1" applyFont="1" applyFill="1" applyBorder="1" applyAlignment="1">
      <alignment horizontal="right" vertical="top"/>
    </xf>
    <xf numFmtId="0" fontId="2" fillId="7" borderId="126" xfId="0" applyFont="1" applyFill="1" applyBorder="1" applyAlignment="1">
      <alignment vertical="center" wrapText="1"/>
    </xf>
    <xf numFmtId="0" fontId="2" fillId="4" borderId="94" xfId="0" applyFont="1" applyFill="1" applyBorder="1" applyAlignment="1">
      <alignment vertical="center" wrapText="1"/>
    </xf>
    <xf numFmtId="10" fontId="15" fillId="4" borderId="147" xfId="0" applyNumberFormat="1" applyFont="1" applyFill="1" applyBorder="1" applyAlignment="1">
      <alignment horizontal="right" vertical="top"/>
    </xf>
    <xf numFmtId="4" fontId="15" fillId="7" borderId="153" xfId="0" applyNumberFormat="1" applyFont="1" applyFill="1" applyBorder="1" applyAlignment="1">
      <alignment horizontal="right" vertical="center"/>
    </xf>
    <xf numFmtId="4" fontId="15" fillId="5" borderId="121" xfId="0" applyNumberFormat="1" applyFont="1" applyFill="1" applyBorder="1" applyAlignment="1">
      <alignment horizontal="right" vertical="center"/>
    </xf>
    <xf numFmtId="4" fontId="15" fillId="5" borderId="106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" fontId="17" fillId="0" borderId="0" xfId="0" applyNumberFormat="1" applyFont="1" applyAlignment="1">
      <alignment horizontal="right" vertical="top" wrapText="1"/>
    </xf>
    <xf numFmtId="164" fontId="2" fillId="2" borderId="41" xfId="0" applyNumberFormat="1" applyFont="1" applyFill="1" applyBorder="1" applyAlignment="1">
      <alignment horizontal="right" vertical="top" wrapText="1"/>
    </xf>
    <xf numFmtId="164" fontId="2" fillId="2" borderId="42" xfId="0" applyNumberFormat="1" applyFont="1" applyFill="1" applyBorder="1" applyAlignment="1">
      <alignment horizontal="right" vertical="top" wrapText="1"/>
    </xf>
    <xf numFmtId="3" fontId="2" fillId="3" borderId="38" xfId="0" applyNumberFormat="1" applyFont="1" applyFill="1" applyBorder="1" applyAlignment="1">
      <alignment horizontal="right" vertical="top" wrapText="1"/>
    </xf>
    <xf numFmtId="4" fontId="19" fillId="4" borderId="45" xfId="0" applyNumberFormat="1" applyFont="1" applyFill="1" applyBorder="1" applyAlignment="1">
      <alignment horizontal="right" vertical="top"/>
    </xf>
    <xf numFmtId="4" fontId="15" fillId="5" borderId="99" xfId="0" applyNumberFormat="1" applyFont="1" applyFill="1" applyBorder="1" applyAlignment="1">
      <alignment horizontal="right" vertical="top"/>
    </xf>
    <xf numFmtId="4" fontId="2" fillId="7" borderId="123" xfId="0" applyNumberFormat="1" applyFont="1" applyFill="1" applyBorder="1" applyAlignment="1">
      <alignment horizontal="right" vertical="top"/>
    </xf>
    <xf numFmtId="4" fontId="2" fillId="7" borderId="151" xfId="0" applyNumberFormat="1" applyFont="1" applyFill="1" applyBorder="1" applyAlignment="1">
      <alignment horizontal="right" vertical="top"/>
    </xf>
    <xf numFmtId="4" fontId="2" fillId="7" borderId="133" xfId="0" applyNumberFormat="1" applyFont="1" applyFill="1" applyBorder="1" applyAlignment="1">
      <alignment horizontal="right" vertical="top"/>
    </xf>
    <xf numFmtId="4" fontId="15" fillId="5" borderId="124" xfId="0" applyNumberFormat="1" applyFont="1" applyFill="1" applyBorder="1" applyAlignment="1">
      <alignment horizontal="right" vertical="top"/>
    </xf>
    <xf numFmtId="4" fontId="15" fillId="5" borderId="133" xfId="0" applyNumberFormat="1" applyFont="1" applyFill="1" applyBorder="1" applyAlignment="1">
      <alignment horizontal="right" vertical="top"/>
    </xf>
    <xf numFmtId="4" fontId="1" fillId="5" borderId="133" xfId="0" applyNumberFormat="1" applyFont="1" applyFill="1" applyBorder="1" applyAlignment="1">
      <alignment horizontal="right" vertical="top"/>
    </xf>
    <xf numFmtId="4" fontId="40" fillId="10" borderId="145" xfId="0" applyNumberFormat="1" applyFont="1" applyFill="1" applyBorder="1" applyAlignment="1">
      <alignment horizontal="right" vertical="top"/>
    </xf>
    <xf numFmtId="4" fontId="40" fillId="10" borderId="149" xfId="0" applyNumberFormat="1" applyFont="1" applyFill="1" applyBorder="1" applyAlignment="1">
      <alignment horizontal="right" vertical="top"/>
    </xf>
    <xf numFmtId="4" fontId="15" fillId="5" borderId="142" xfId="0" applyNumberFormat="1" applyFont="1" applyFill="1" applyBorder="1" applyAlignment="1">
      <alignment horizontal="right" vertical="top"/>
    </xf>
    <xf numFmtId="4" fontId="40" fillId="10" borderId="144" xfId="0" applyNumberFormat="1" applyFont="1" applyFill="1" applyBorder="1" applyAlignment="1">
      <alignment horizontal="right" vertical="top"/>
    </xf>
    <xf numFmtId="4" fontId="45" fillId="0" borderId="148" xfId="0" applyNumberFormat="1" applyFont="1" applyBorder="1" applyAlignment="1">
      <alignment horizontal="right" vertical="top"/>
    </xf>
    <xf numFmtId="4" fontId="45" fillId="0" borderId="145" xfId="0" applyNumberFormat="1" applyFont="1" applyBorder="1" applyAlignment="1">
      <alignment horizontal="right" vertical="top"/>
    </xf>
    <xf numFmtId="4" fontId="46" fillId="7" borderId="123" xfId="0" applyNumberFormat="1" applyFont="1" applyFill="1" applyBorder="1" applyAlignment="1">
      <alignment horizontal="right" vertical="top"/>
    </xf>
    <xf numFmtId="4" fontId="46" fillId="7" borderId="151" xfId="0" applyNumberFormat="1" applyFont="1" applyFill="1" applyBorder="1" applyAlignment="1">
      <alignment horizontal="right" vertical="top"/>
    </xf>
    <xf numFmtId="4" fontId="15" fillId="5" borderId="119" xfId="0" applyNumberFormat="1" applyFont="1" applyFill="1" applyBorder="1" applyAlignment="1">
      <alignment horizontal="right" vertical="top"/>
    </xf>
    <xf numFmtId="4" fontId="46" fillId="7" borderId="124" xfId="0" applyNumberFormat="1" applyFont="1" applyFill="1" applyBorder="1" applyAlignment="1">
      <alignment horizontal="right" vertical="top"/>
    </xf>
    <xf numFmtId="4" fontId="46" fillId="7" borderId="133" xfId="0" applyNumberFormat="1" applyFont="1" applyFill="1" applyBorder="1" applyAlignment="1">
      <alignment horizontal="right" vertical="top"/>
    </xf>
    <xf numFmtId="4" fontId="15" fillId="5" borderId="135" xfId="0" applyNumberFormat="1" applyFont="1" applyFill="1" applyBorder="1" applyAlignment="1">
      <alignment horizontal="right" vertical="top"/>
    </xf>
    <xf numFmtId="4" fontId="2" fillId="4" borderId="122" xfId="0" applyNumberFormat="1" applyFont="1" applyFill="1" applyBorder="1" applyAlignment="1">
      <alignment horizontal="right" vertical="top"/>
    </xf>
    <xf numFmtId="4" fontId="2" fillId="4" borderId="147" xfId="0" applyNumberFormat="1" applyFont="1" applyFill="1" applyBorder="1" applyAlignment="1">
      <alignment horizontal="right" vertical="top"/>
    </xf>
    <xf numFmtId="4" fontId="15" fillId="0" borderId="134" xfId="0" applyNumberFormat="1" applyFont="1" applyBorder="1" applyAlignment="1">
      <alignment horizontal="right" vertical="top"/>
    </xf>
    <xf numFmtId="4" fontId="15" fillId="0" borderId="42" xfId="0" applyNumberFormat="1" applyFont="1" applyBorder="1" applyAlignment="1">
      <alignment horizontal="right" vertical="top"/>
    </xf>
    <xf numFmtId="4" fontId="15" fillId="4" borderId="136" xfId="0" applyNumberFormat="1" applyFont="1" applyFill="1" applyBorder="1" applyAlignment="1">
      <alignment horizontal="right" vertical="top"/>
    </xf>
    <xf numFmtId="4" fontId="15" fillId="4" borderId="137" xfId="0" applyNumberFormat="1" applyFont="1" applyFill="1" applyBorder="1" applyAlignment="1">
      <alignment horizontal="right" vertical="top"/>
    </xf>
    <xf numFmtId="4" fontId="15" fillId="4" borderId="138" xfId="0" applyNumberFormat="1" applyFont="1" applyFill="1" applyBorder="1" applyAlignment="1">
      <alignment horizontal="right" vertical="top"/>
    </xf>
    <xf numFmtId="4" fontId="15" fillId="4" borderId="31" xfId="0" applyNumberFormat="1" applyFont="1" applyFill="1" applyBorder="1" applyAlignment="1">
      <alignment horizontal="right" vertical="top"/>
    </xf>
    <xf numFmtId="4" fontId="17" fillId="0" borderId="0" xfId="0" applyNumberFormat="1" applyFont="1" applyAlignment="1">
      <alignment horizontal="right" vertical="top"/>
    </xf>
    <xf numFmtId="4" fontId="3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6" borderId="115" xfId="0" applyFont="1" applyFill="1" applyBorder="1" applyAlignment="1">
      <alignment vertical="top" wrapText="1"/>
    </xf>
    <xf numFmtId="0" fontId="1" fillId="0" borderId="116" xfId="0" applyFont="1" applyBorder="1" applyAlignment="1">
      <alignment vertical="top" wrapText="1"/>
    </xf>
    <xf numFmtId="0" fontId="1" fillId="0" borderId="125" xfId="0" applyFont="1" applyBorder="1" applyAlignment="1">
      <alignment vertical="top" wrapText="1"/>
    </xf>
    <xf numFmtId="0" fontId="2" fillId="6" borderId="118" xfId="0" applyFont="1" applyFill="1" applyBorder="1" applyAlignment="1">
      <alignment vertical="top" wrapText="1"/>
    </xf>
    <xf numFmtId="0" fontId="1" fillId="0" borderId="118" xfId="0" applyFont="1" applyBorder="1" applyAlignment="1">
      <alignment vertical="top" wrapText="1"/>
    </xf>
    <xf numFmtId="0" fontId="1" fillId="0" borderId="117" xfId="0" applyFont="1" applyBorder="1" applyAlignment="1">
      <alignment vertical="top" wrapText="1"/>
    </xf>
    <xf numFmtId="0" fontId="2" fillId="6" borderId="120" xfId="0" applyFont="1" applyFill="1" applyBorder="1" applyAlignment="1">
      <alignment vertical="top" wrapText="1"/>
    </xf>
    <xf numFmtId="0" fontId="1" fillId="0" borderId="154" xfId="0" applyFont="1" applyBorder="1" applyAlignment="1">
      <alignment vertical="top" wrapText="1"/>
    </xf>
    <xf numFmtId="4" fontId="40" fillId="8" borderId="148" xfId="0" applyNumberFormat="1" applyFont="1" applyFill="1" applyBorder="1" applyAlignment="1">
      <alignment horizontal="right" vertical="top"/>
    </xf>
    <xf numFmtId="165" fontId="2" fillId="6" borderId="155" xfId="0" applyNumberFormat="1" applyFont="1" applyFill="1" applyBorder="1" applyAlignment="1">
      <alignment vertical="top"/>
    </xf>
    <xf numFmtId="49" fontId="3" fillId="6" borderId="156" xfId="0" applyNumberFormat="1" applyFont="1" applyFill="1" applyBorder="1" applyAlignment="1">
      <alignment horizontal="center" vertical="top"/>
    </xf>
    <xf numFmtId="0" fontId="21" fillId="6" borderId="157" xfId="0" applyFont="1" applyFill="1" applyBorder="1" applyAlignment="1">
      <alignment vertical="top" wrapText="1"/>
    </xf>
    <xf numFmtId="0" fontId="2" fillId="6" borderId="158" xfId="0" applyFont="1" applyFill="1" applyBorder="1" applyAlignment="1">
      <alignment horizontal="center" vertical="top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159" xfId="0" applyNumberFormat="1" applyFont="1" applyFill="1" applyBorder="1" applyAlignment="1">
      <alignment horizontal="right" vertical="top"/>
    </xf>
    <xf numFmtId="4" fontId="2" fillId="6" borderId="160" xfId="0" applyNumberFormat="1" applyFont="1" applyFill="1" applyBorder="1" applyAlignment="1">
      <alignment horizontal="right" vertical="top"/>
    </xf>
    <xf numFmtId="4" fontId="2" fillId="6" borderId="161" xfId="0" applyNumberFormat="1" applyFont="1" applyFill="1" applyBorder="1" applyAlignment="1">
      <alignment horizontal="right" vertical="top"/>
    </xf>
    <xf numFmtId="4" fontId="2" fillId="6" borderId="162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8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40" fillId="8" borderId="141" xfId="0" applyNumberFormat="1" applyFont="1" applyFill="1" applyBorder="1" applyAlignment="1">
      <alignment horizontal="right" vertical="top"/>
    </xf>
    <xf numFmtId="4" fontId="40" fillId="0" borderId="154" xfId="0" applyNumberFormat="1" applyFont="1" applyBorder="1" applyAlignment="1">
      <alignment horizontal="right" vertical="top"/>
    </xf>
    <xf numFmtId="4" fontId="45" fillId="0" borderId="147" xfId="0" applyNumberFormat="1" applyFont="1" applyBorder="1" applyAlignment="1">
      <alignment horizontal="right" vertical="top"/>
    </xf>
    <xf numFmtId="4" fontId="47" fillId="7" borderId="133" xfId="0" applyNumberFormat="1" applyFont="1" applyFill="1" applyBorder="1" applyAlignment="1">
      <alignment horizontal="right" vertical="top"/>
    </xf>
    <xf numFmtId="4" fontId="47" fillId="7" borderId="106" xfId="0" applyNumberFormat="1" applyFont="1" applyFill="1" applyBorder="1" applyAlignment="1">
      <alignment horizontal="right" vertical="center"/>
    </xf>
    <xf numFmtId="4" fontId="47" fillId="7" borderId="126" xfId="0" applyNumberFormat="1" applyFont="1" applyFill="1" applyBorder="1" applyAlignment="1">
      <alignment horizontal="right" vertical="center"/>
    </xf>
    <xf numFmtId="4" fontId="47" fillId="7" borderId="123" xfId="0" applyNumberFormat="1" applyFont="1" applyFill="1" applyBorder="1" applyAlignment="1">
      <alignment horizontal="right" vertical="center"/>
    </xf>
    <xf numFmtId="4" fontId="47" fillId="7" borderId="151" xfId="0" applyNumberFormat="1" applyFont="1" applyFill="1" applyBorder="1" applyAlignment="1">
      <alignment horizontal="right" vertical="center"/>
    </xf>
    <xf numFmtId="0" fontId="21" fillId="6" borderId="157" xfId="0" applyFont="1" applyFill="1" applyBorder="1" applyAlignment="1">
      <alignment horizontal="left" vertical="top" wrapText="1"/>
    </xf>
    <xf numFmtId="4" fontId="47" fillId="7" borderId="124" xfId="0" applyNumberFormat="1" applyFont="1" applyFill="1" applyBorder="1" applyAlignment="1">
      <alignment horizontal="right" vertical="top"/>
    </xf>
    <xf numFmtId="4" fontId="38" fillId="0" borderId="129" xfId="0" applyNumberFormat="1" applyFont="1" applyBorder="1" applyAlignment="1">
      <alignment horizontal="right" vertical="top"/>
    </xf>
    <xf numFmtId="4" fontId="38" fillId="0" borderId="163" xfId="0" applyNumberFormat="1" applyFont="1" applyBorder="1" applyAlignment="1">
      <alignment horizontal="right" vertical="top"/>
    </xf>
    <xf numFmtId="4" fontId="38" fillId="0" borderId="130" xfId="0" applyNumberFormat="1" applyFont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4" fontId="1" fillId="0" borderId="163" xfId="0" applyNumberFormat="1" applyFont="1" applyBorder="1" applyAlignment="1">
      <alignment horizontal="right" vertical="top"/>
    </xf>
    <xf numFmtId="4" fontId="1" fillId="0" borderId="164" xfId="0" applyNumberFormat="1" applyFont="1" applyBorder="1" applyAlignment="1">
      <alignment horizontal="right" vertical="top"/>
    </xf>
    <xf numFmtId="4" fontId="44" fillId="0" borderId="163" xfId="0" applyNumberFormat="1" applyFont="1" applyBorder="1" applyAlignment="1">
      <alignment horizontal="right" vertical="top"/>
    </xf>
    <xf numFmtId="165" fontId="44" fillId="0" borderId="163" xfId="0" applyNumberFormat="1" applyFont="1" applyBorder="1" applyAlignment="1">
      <alignment horizontal="right" vertical="top" wrapText="1"/>
    </xf>
    <xf numFmtId="4" fontId="1" fillId="0" borderId="165" xfId="0" applyNumberFormat="1" applyFont="1" applyBorder="1" applyAlignment="1">
      <alignment horizontal="right" vertical="top"/>
    </xf>
    <xf numFmtId="4" fontId="1" fillId="5" borderId="151" xfId="0" applyNumberFormat="1" applyFont="1" applyFill="1" applyBorder="1" applyAlignment="1">
      <alignment horizontal="right" vertical="center"/>
    </xf>
    <xf numFmtId="4" fontId="38" fillId="0" borderId="164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2" fillId="7" borderId="166" xfId="0" applyNumberFormat="1" applyFont="1" applyFill="1" applyBorder="1" applyAlignment="1">
      <alignment horizontal="right" vertical="center"/>
    </xf>
    <xf numFmtId="4" fontId="2" fillId="6" borderId="167" xfId="0" applyNumberFormat="1" applyFont="1" applyFill="1" applyBorder="1" applyAlignment="1">
      <alignment horizontal="right" vertical="top"/>
    </xf>
    <xf numFmtId="4" fontId="38" fillId="0" borderId="168" xfId="0" applyNumberFormat="1" applyFont="1" applyBorder="1" applyAlignment="1">
      <alignment horizontal="right" vertical="top"/>
    </xf>
    <xf numFmtId="4" fontId="38" fillId="0" borderId="169" xfId="0" applyNumberFormat="1" applyFont="1" applyBorder="1" applyAlignment="1">
      <alignment horizontal="right" vertical="top"/>
    </xf>
    <xf numFmtId="4" fontId="38" fillId="0" borderId="170" xfId="0" applyNumberFormat="1" applyFont="1" applyBorder="1" applyAlignment="1">
      <alignment horizontal="right" vertical="top"/>
    </xf>
    <xf numFmtId="4" fontId="2" fillId="6" borderId="171" xfId="0" applyNumberFormat="1" applyFont="1" applyFill="1" applyBorder="1" applyAlignment="1">
      <alignment horizontal="right" vertical="top"/>
    </xf>
    <xf numFmtId="4" fontId="1" fillId="0" borderId="168" xfId="0" applyNumberFormat="1" applyFont="1" applyBorder="1" applyAlignment="1">
      <alignment horizontal="right" vertical="top"/>
    </xf>
    <xf numFmtId="4" fontId="1" fillId="0" borderId="169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2" fillId="6" borderId="172" xfId="0" applyNumberFormat="1" applyFont="1" applyFill="1" applyBorder="1" applyAlignment="1">
      <alignment horizontal="right" vertical="top"/>
    </xf>
    <xf numFmtId="4" fontId="2" fillId="7" borderId="173" xfId="0" applyNumberFormat="1" applyFont="1" applyFill="1" applyBorder="1" applyAlignment="1">
      <alignment horizontal="right" vertical="center"/>
    </xf>
    <xf numFmtId="4" fontId="1" fillId="5" borderId="174" xfId="0" applyNumberFormat="1" applyFont="1" applyFill="1" applyBorder="1" applyAlignment="1">
      <alignment horizontal="right" vertical="center"/>
    </xf>
    <xf numFmtId="4" fontId="2" fillId="6" borderId="175" xfId="0" applyNumberFormat="1" applyFont="1" applyFill="1" applyBorder="1" applyAlignment="1">
      <alignment horizontal="right" vertical="top"/>
    </xf>
    <xf numFmtId="4" fontId="1" fillId="0" borderId="176" xfId="0" applyNumberFormat="1" applyFont="1" applyBorder="1" applyAlignment="1">
      <alignment horizontal="right" vertical="top"/>
    </xf>
    <xf numFmtId="4" fontId="2" fillId="7" borderId="177" xfId="0" applyNumberFormat="1" applyFont="1" applyFill="1" applyBorder="1" applyAlignment="1">
      <alignment horizontal="right" vertical="center"/>
    </xf>
    <xf numFmtId="4" fontId="1" fillId="5" borderId="173" xfId="0" applyNumberFormat="1" applyFont="1" applyFill="1" applyBorder="1" applyAlignment="1">
      <alignment horizontal="right" vertical="center"/>
    </xf>
    <xf numFmtId="4" fontId="5" fillId="0" borderId="169" xfId="0" applyNumberFormat="1" applyFont="1" applyBorder="1" applyAlignment="1">
      <alignment horizontal="right" vertical="top"/>
    </xf>
    <xf numFmtId="4" fontId="1" fillId="0" borderId="175" xfId="0" applyNumberFormat="1" applyFont="1" applyBorder="1" applyAlignment="1">
      <alignment horizontal="right" vertical="top"/>
    </xf>
    <xf numFmtId="4" fontId="1" fillId="0" borderId="178" xfId="0" applyNumberFormat="1" applyFont="1" applyBorder="1" applyAlignment="1">
      <alignment horizontal="right" vertical="top"/>
    </xf>
    <xf numFmtId="4" fontId="1" fillId="0" borderId="179" xfId="0" applyNumberFormat="1" applyFont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4" fontId="2" fillId="6" borderId="168" xfId="0" applyNumberFormat="1" applyFont="1" applyFill="1" applyBorder="1" applyAlignment="1">
      <alignment horizontal="right" vertical="top"/>
    </xf>
    <xf numFmtId="4" fontId="2" fillId="6" borderId="181" xfId="0" applyNumberFormat="1" applyFont="1" applyFill="1" applyBorder="1" applyAlignment="1">
      <alignment horizontal="right" vertical="top"/>
    </xf>
    <xf numFmtId="4" fontId="38" fillId="0" borderId="180" xfId="0" applyNumberFormat="1" applyFont="1" applyBorder="1" applyAlignment="1">
      <alignment horizontal="right" vertical="top"/>
    </xf>
    <xf numFmtId="4" fontId="38" fillId="0" borderId="178" xfId="0" applyNumberFormat="1" applyFont="1" applyBorder="1" applyAlignment="1">
      <alignment horizontal="right" vertical="top"/>
    </xf>
    <xf numFmtId="4" fontId="38" fillId="0" borderId="152" xfId="0" applyNumberFormat="1" applyFont="1" applyBorder="1" applyAlignment="1">
      <alignment horizontal="right" vertical="top"/>
    </xf>
    <xf numFmtId="4" fontId="2" fillId="6" borderId="139" xfId="0" applyNumberFormat="1" applyFont="1" applyFill="1" applyBorder="1" applyAlignment="1">
      <alignment horizontal="right" vertical="top"/>
    </xf>
    <xf numFmtId="4" fontId="44" fillId="0" borderId="178" xfId="0" applyNumberFormat="1" applyFont="1" applyBorder="1" applyAlignment="1">
      <alignment horizontal="right" vertical="top"/>
    </xf>
    <xf numFmtId="165" fontId="44" fillId="0" borderId="178" xfId="0" applyNumberFormat="1" applyFont="1" applyBorder="1" applyAlignment="1">
      <alignment horizontal="right" vertical="top" wrapText="1"/>
    </xf>
    <xf numFmtId="4" fontId="1" fillId="0" borderId="182" xfId="0" applyNumberFormat="1" applyFont="1" applyBorder="1" applyAlignment="1">
      <alignment horizontal="right" vertical="top"/>
    </xf>
    <xf numFmtId="4" fontId="38" fillId="0" borderId="179" xfId="0" applyNumberFormat="1" applyFont="1" applyBorder="1" applyAlignment="1">
      <alignment horizontal="right" vertical="top"/>
    </xf>
    <xf numFmtId="4" fontId="5" fillId="0" borderId="178" xfId="0" applyNumberFormat="1" applyFont="1" applyBorder="1" applyAlignment="1">
      <alignment horizontal="right" vertical="top"/>
    </xf>
    <xf numFmtId="4" fontId="2" fillId="6" borderId="180" xfId="0" applyNumberFormat="1" applyFont="1" applyFill="1" applyBorder="1" applyAlignment="1">
      <alignment horizontal="right" vertical="top"/>
    </xf>
    <xf numFmtId="0" fontId="41" fillId="0" borderId="178" xfId="0" applyFont="1" applyBorder="1" applyAlignment="1">
      <alignment horizontal="left" vertical="center" wrapText="1"/>
    </xf>
    <xf numFmtId="0" fontId="41" fillId="0" borderId="179" xfId="0" applyFont="1" applyBorder="1" applyAlignment="1">
      <alignment horizontal="left" vertical="center" wrapText="1"/>
    </xf>
    <xf numFmtId="4" fontId="2" fillId="7" borderId="183" xfId="0" applyNumberFormat="1" applyFont="1" applyFill="1" applyBorder="1" applyAlignment="1">
      <alignment horizontal="right" vertical="center"/>
    </xf>
    <xf numFmtId="4" fontId="38" fillId="0" borderId="42" xfId="0" applyNumberFormat="1" applyFont="1" applyBorder="1" applyAlignment="1">
      <alignment horizontal="right" vertical="top"/>
    </xf>
    <xf numFmtId="4" fontId="2" fillId="6" borderId="157" xfId="0" applyNumberFormat="1" applyFont="1" applyFill="1" applyBorder="1" applyAlignment="1">
      <alignment horizontal="right" vertical="top"/>
    </xf>
    <xf numFmtId="4" fontId="44" fillId="0" borderId="56" xfId="0" applyNumberFormat="1" applyFont="1" applyBorder="1" applyAlignment="1">
      <alignment horizontal="right" vertical="top"/>
    </xf>
    <xf numFmtId="165" fontId="44" fillId="0" borderId="56" xfId="0" applyNumberFormat="1" applyFont="1" applyBorder="1" applyAlignment="1">
      <alignment horizontal="right" vertical="top" wrapText="1"/>
    </xf>
    <xf numFmtId="4" fontId="2" fillId="8" borderId="78" xfId="0" applyNumberFormat="1" applyFont="1" applyFill="1" applyBorder="1" applyAlignment="1">
      <alignment horizontal="right" vertical="top"/>
    </xf>
    <xf numFmtId="4" fontId="2" fillId="6" borderId="184" xfId="0" applyNumberFormat="1" applyFont="1" applyFill="1" applyBorder="1" applyAlignment="1">
      <alignment horizontal="right" vertical="top"/>
    </xf>
    <xf numFmtId="4" fontId="38" fillId="9" borderId="58" xfId="0" applyNumberFormat="1" applyFont="1" applyFill="1" applyBorder="1" applyAlignment="1">
      <alignment horizontal="right" vertical="top"/>
    </xf>
    <xf numFmtId="4" fontId="1" fillId="9" borderId="57" xfId="0" applyNumberFormat="1" applyFont="1" applyFill="1" applyBorder="1" applyAlignment="1">
      <alignment horizontal="right" vertical="top"/>
    </xf>
    <xf numFmtId="4" fontId="1" fillId="9" borderId="63" xfId="0" applyNumberFormat="1" applyFont="1" applyFill="1" applyBorder="1" applyAlignment="1">
      <alignment horizontal="right" vertical="top"/>
    </xf>
    <xf numFmtId="4" fontId="38" fillId="9" borderId="57" xfId="0" applyNumberFormat="1" applyFont="1" applyFill="1" applyBorder="1" applyAlignment="1">
      <alignment horizontal="right" vertical="top"/>
    </xf>
    <xf numFmtId="4" fontId="1" fillId="9" borderId="185" xfId="0" applyNumberFormat="1" applyFont="1" applyFill="1" applyBorder="1" applyAlignment="1">
      <alignment horizontal="right" vertical="top"/>
    </xf>
    <xf numFmtId="4" fontId="1" fillId="0" borderId="185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2" fillId="4" borderId="91" xfId="0" applyNumberFormat="1" applyFont="1" applyFill="1" applyBorder="1" applyAlignment="1">
      <alignment horizontal="right" vertical="center"/>
    </xf>
    <xf numFmtId="4" fontId="2" fillId="6" borderId="186" xfId="0" applyNumberFormat="1" applyFont="1" applyFill="1" applyBorder="1" applyAlignment="1">
      <alignment horizontal="right" vertical="top"/>
    </xf>
    <xf numFmtId="4" fontId="38" fillId="0" borderId="187" xfId="0" applyNumberFormat="1" applyFont="1" applyBorder="1" applyAlignment="1">
      <alignment horizontal="right" vertical="top"/>
    </xf>
    <xf numFmtId="4" fontId="38" fillId="0" borderId="188" xfId="0" applyNumberFormat="1" applyFont="1" applyBorder="1" applyAlignment="1">
      <alignment horizontal="right" vertical="top"/>
    </xf>
    <xf numFmtId="4" fontId="38" fillId="0" borderId="189" xfId="0" applyNumberFormat="1" applyFont="1" applyBorder="1" applyAlignment="1">
      <alignment horizontal="right" vertical="top"/>
    </xf>
    <xf numFmtId="4" fontId="2" fillId="6" borderId="128" xfId="0" applyNumberFormat="1" applyFont="1" applyFill="1" applyBorder="1" applyAlignment="1">
      <alignment horizontal="right" vertical="top"/>
    </xf>
    <xf numFmtId="4" fontId="1" fillId="0" borderId="187" xfId="0" applyNumberFormat="1" applyFont="1" applyBorder="1" applyAlignment="1">
      <alignment horizontal="right" vertical="top"/>
    </xf>
    <xf numFmtId="4" fontId="1" fillId="0" borderId="188" xfId="0" applyNumberFormat="1" applyFont="1" applyBorder="1" applyAlignment="1">
      <alignment horizontal="right" vertical="top"/>
    </xf>
    <xf numFmtId="4" fontId="1" fillId="0" borderId="189" xfId="0" applyNumberFormat="1" applyFont="1" applyBorder="1" applyAlignment="1">
      <alignment horizontal="right" vertical="top"/>
    </xf>
    <xf numFmtId="4" fontId="44" fillId="0" borderId="188" xfId="0" applyNumberFormat="1" applyFont="1" applyBorder="1" applyAlignment="1">
      <alignment horizontal="right" vertical="top"/>
    </xf>
    <xf numFmtId="4" fontId="2" fillId="6" borderId="190" xfId="0" applyNumberFormat="1" applyFont="1" applyFill="1" applyBorder="1" applyAlignment="1">
      <alignment horizontal="right" vertical="top"/>
    </xf>
    <xf numFmtId="4" fontId="2" fillId="7" borderId="191" xfId="0" applyNumberFormat="1" applyFont="1" applyFill="1" applyBorder="1" applyAlignment="1">
      <alignment horizontal="right" vertical="center"/>
    </xf>
    <xf numFmtId="4" fontId="1" fillId="5" borderId="192" xfId="0" applyNumberFormat="1" applyFont="1" applyFill="1" applyBorder="1" applyAlignment="1">
      <alignment horizontal="right" vertical="center"/>
    </xf>
    <xf numFmtId="4" fontId="1" fillId="0" borderId="193" xfId="0" applyNumberFormat="1" applyFont="1" applyBorder="1" applyAlignment="1">
      <alignment horizontal="right" vertical="top"/>
    </xf>
    <xf numFmtId="4" fontId="1" fillId="5" borderId="191" xfId="0" applyNumberFormat="1" applyFont="1" applyFill="1" applyBorder="1" applyAlignment="1">
      <alignment horizontal="right" vertical="center"/>
    </xf>
    <xf numFmtId="4" fontId="5" fillId="0" borderId="188" xfId="0" applyNumberFormat="1" applyFont="1" applyBorder="1" applyAlignment="1">
      <alignment horizontal="right" vertical="top"/>
    </xf>
    <xf numFmtId="4" fontId="1" fillId="0" borderId="190" xfId="0" applyNumberFormat="1" applyFont="1" applyBorder="1" applyAlignment="1">
      <alignment horizontal="right" vertical="top"/>
    </xf>
    <xf numFmtId="4" fontId="2" fillId="6" borderId="187" xfId="0" applyNumberFormat="1" applyFont="1" applyFill="1" applyBorder="1" applyAlignment="1">
      <alignment horizontal="right" vertical="top"/>
    </xf>
    <xf numFmtId="0" fontId="41" fillId="0" borderId="188" xfId="0" applyFont="1" applyBorder="1" applyAlignment="1">
      <alignment horizontal="left" vertical="center" wrapText="1"/>
    </xf>
    <xf numFmtId="0" fontId="41" fillId="0" borderId="189" xfId="0" applyFont="1" applyBorder="1" applyAlignment="1">
      <alignment horizontal="left" vertical="center" wrapText="1"/>
    </xf>
    <xf numFmtId="4" fontId="2" fillId="7" borderId="194" xfId="0" applyNumberFormat="1" applyFont="1" applyFill="1" applyBorder="1" applyAlignment="1">
      <alignment horizontal="right" vertical="center"/>
    </xf>
    <xf numFmtId="4" fontId="2" fillId="6" borderId="195" xfId="0" applyNumberFormat="1" applyFont="1" applyFill="1" applyBorder="1" applyAlignment="1">
      <alignment horizontal="right" vertical="top"/>
    </xf>
    <xf numFmtId="4" fontId="1" fillId="0" borderId="169" xfId="0" applyNumberFormat="1" applyFont="1" applyBorder="1" applyAlignment="1">
      <alignment horizontal="right" vertical="top" wrapText="1"/>
    </xf>
    <xf numFmtId="4" fontId="1" fillId="0" borderId="170" xfId="0" applyNumberFormat="1" applyFont="1" applyBorder="1" applyAlignment="1">
      <alignment horizontal="right" vertical="top" wrapText="1"/>
    </xf>
    <xf numFmtId="4" fontId="38" fillId="0" borderId="176" xfId="0" applyNumberFormat="1" applyFont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4" fontId="2" fillId="6" borderId="197" xfId="0" applyNumberFormat="1" applyFont="1" applyFill="1" applyBorder="1" applyAlignment="1">
      <alignment horizontal="right" vertical="top"/>
    </xf>
    <xf numFmtId="4" fontId="1" fillId="0" borderId="178" xfId="0" applyNumberFormat="1" applyFont="1" applyBorder="1" applyAlignment="1">
      <alignment horizontal="right" vertical="top" wrapText="1"/>
    </xf>
    <xf numFmtId="4" fontId="1" fillId="0" borderId="179" xfId="0" applyNumberFormat="1" applyFont="1" applyBorder="1" applyAlignment="1">
      <alignment horizontal="right" vertical="top" wrapText="1"/>
    </xf>
    <xf numFmtId="165" fontId="38" fillId="0" borderId="178" xfId="0" applyNumberFormat="1" applyFont="1" applyBorder="1" applyAlignment="1">
      <alignment horizontal="right" vertical="top" wrapText="1"/>
    </xf>
    <xf numFmtId="4" fontId="1" fillId="5" borderId="196" xfId="0" applyNumberFormat="1" applyFont="1" applyFill="1" applyBorder="1" applyAlignment="1">
      <alignment horizontal="right" vertical="center"/>
    </xf>
    <xf numFmtId="4" fontId="38" fillId="0" borderId="182" xfId="0" applyNumberFormat="1" applyFont="1" applyBorder="1" applyAlignment="1">
      <alignment horizontal="right" vertical="top"/>
    </xf>
    <xf numFmtId="165" fontId="2" fillId="4" borderId="91" xfId="0" applyNumberFormat="1" applyFont="1" applyFill="1" applyBorder="1" applyAlignment="1">
      <alignment vertical="center"/>
    </xf>
    <xf numFmtId="165" fontId="2" fillId="4" borderId="93" xfId="0" applyNumberFormat="1" applyFont="1" applyFill="1" applyBorder="1" applyAlignment="1">
      <alignment horizontal="center" vertical="center"/>
    </xf>
    <xf numFmtId="0" fontId="2" fillId="4" borderId="93" xfId="0" applyFont="1" applyFill="1" applyBorder="1" applyAlignment="1">
      <alignment vertical="center" wrapText="1"/>
    </xf>
    <xf numFmtId="165" fontId="20" fillId="7" borderId="107" xfId="0" applyNumberFormat="1" applyFont="1" applyFill="1" applyBorder="1" applyAlignment="1">
      <alignment vertical="center"/>
    </xf>
    <xf numFmtId="165" fontId="2" fillId="7" borderId="109" xfId="0" applyNumberFormat="1" applyFont="1" applyFill="1" applyBorder="1" applyAlignment="1">
      <alignment horizontal="center" vertical="center"/>
    </xf>
    <xf numFmtId="3" fontId="2" fillId="3" borderId="98" xfId="0" applyNumberFormat="1" applyFont="1" applyFill="1" applyBorder="1" applyAlignment="1">
      <alignment horizontal="right" vertical="top" wrapText="1"/>
    </xf>
    <xf numFmtId="4" fontId="19" fillId="4" borderId="99" xfId="0" applyNumberFormat="1" applyFont="1" applyFill="1" applyBorder="1" applyAlignment="1">
      <alignment horizontal="right" vertical="top"/>
    </xf>
    <xf numFmtId="10" fontId="15" fillId="0" borderId="50" xfId="0" applyNumberFormat="1" applyFont="1" applyBorder="1" applyAlignment="1">
      <alignment horizontal="right" vertical="top"/>
    </xf>
    <xf numFmtId="4" fontId="2" fillId="7" borderId="99" xfId="0" applyNumberFormat="1" applyFont="1" applyFill="1" applyBorder="1" applyAlignment="1">
      <alignment horizontal="right" vertical="top"/>
    </xf>
    <xf numFmtId="4" fontId="15" fillId="5" borderId="44" xfId="0" applyNumberFormat="1" applyFont="1" applyFill="1" applyBorder="1" applyAlignment="1">
      <alignment horizontal="right" vertical="top"/>
    </xf>
    <xf numFmtId="4" fontId="47" fillId="7" borderId="107" xfId="0" applyNumberFormat="1" applyFont="1" applyFill="1" applyBorder="1" applyAlignment="1">
      <alignment horizontal="right" vertical="center"/>
    </xf>
    <xf numFmtId="4" fontId="15" fillId="5" borderId="131" xfId="0" applyNumberFormat="1" applyFont="1" applyFill="1" applyBorder="1" applyAlignment="1">
      <alignment horizontal="right" vertical="top"/>
    </xf>
    <xf numFmtId="10" fontId="15" fillId="0" borderId="42" xfId="0" applyNumberFormat="1" applyFont="1" applyBorder="1" applyAlignment="1">
      <alignment horizontal="right" vertical="top"/>
    </xf>
    <xf numFmtId="4" fontId="1" fillId="5" borderId="93" xfId="0" applyNumberFormat="1" applyFont="1" applyFill="1" applyBorder="1" applyAlignment="1">
      <alignment horizontal="right" vertical="top"/>
    </xf>
    <xf numFmtId="4" fontId="2" fillId="6" borderId="198" xfId="0" applyNumberFormat="1" applyFont="1" applyFill="1" applyBorder="1" applyAlignment="1">
      <alignment horizontal="right" vertical="top"/>
    </xf>
    <xf numFmtId="4" fontId="2" fillId="6" borderId="155" xfId="0" applyNumberFormat="1" applyFont="1" applyFill="1" applyBorder="1" applyAlignment="1">
      <alignment horizontal="right" vertical="top"/>
    </xf>
    <xf numFmtId="10" fontId="15" fillId="0" borderId="140" xfId="0" applyNumberFormat="1" applyFont="1" applyBorder="1" applyAlignment="1">
      <alignment horizontal="right" vertical="top"/>
    </xf>
    <xf numFmtId="10" fontId="15" fillId="0" borderId="199" xfId="0" applyNumberFormat="1" applyFont="1" applyBorder="1" applyAlignment="1">
      <alignment horizontal="right" vertical="top"/>
    </xf>
    <xf numFmtId="10" fontId="15" fillId="0" borderId="200" xfId="0" applyNumberFormat="1" applyFont="1" applyBorder="1" applyAlignment="1">
      <alignment horizontal="right" vertical="top"/>
    </xf>
    <xf numFmtId="4" fontId="47" fillId="7" borderId="44" xfId="0" applyNumberFormat="1" applyFont="1" applyFill="1" applyBorder="1" applyAlignment="1">
      <alignment horizontal="right" vertical="top"/>
    </xf>
    <xf numFmtId="4" fontId="47" fillId="7" borderId="109" xfId="0" applyNumberFormat="1" applyFont="1" applyFill="1" applyBorder="1" applyAlignment="1">
      <alignment horizontal="right" vertical="center"/>
    </xf>
    <xf numFmtId="4" fontId="15" fillId="5" borderId="42" xfId="0" applyNumberFormat="1" applyFont="1" applyFill="1" applyBorder="1" applyAlignment="1">
      <alignment horizontal="right" vertical="top"/>
    </xf>
    <xf numFmtId="10" fontId="47" fillId="6" borderId="157" xfId="0" applyNumberFormat="1" applyFont="1" applyFill="1" applyBorder="1" applyAlignment="1">
      <alignment horizontal="right" vertical="top"/>
    </xf>
    <xf numFmtId="10" fontId="15" fillId="0" borderId="96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4" fontId="15" fillId="5" borderId="93" xfId="0" applyNumberFormat="1" applyFont="1" applyFill="1" applyBorder="1" applyAlignment="1">
      <alignment horizontal="right" vertical="top"/>
    </xf>
    <xf numFmtId="4" fontId="46" fillId="7" borderId="44" xfId="0" applyNumberFormat="1" applyFont="1" applyFill="1" applyBorder="1" applyAlignment="1">
      <alignment horizontal="right" vertical="top"/>
    </xf>
    <xf numFmtId="0" fontId="2" fillId="3" borderId="123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vertical="center" wrapText="1"/>
    </xf>
    <xf numFmtId="0" fontId="1" fillId="5" borderId="123" xfId="0" applyFont="1" applyFill="1" applyBorder="1" applyAlignment="1">
      <alignment vertical="center"/>
    </xf>
    <xf numFmtId="0" fontId="2" fillId="7" borderId="119" xfId="0" applyFont="1" applyFill="1" applyBorder="1" applyAlignment="1">
      <alignment vertical="center" wrapText="1"/>
    </xf>
    <xf numFmtId="0" fontId="1" fillId="5" borderId="124" xfId="0" applyFont="1" applyFill="1" applyBorder="1" applyAlignment="1">
      <alignment vertical="center"/>
    </xf>
    <xf numFmtId="0" fontId="2" fillId="8" borderId="143" xfId="0" applyFont="1" applyFill="1" applyBorder="1" applyAlignment="1">
      <alignment vertical="top" wrapText="1"/>
    </xf>
    <xf numFmtId="0" fontId="2" fillId="8" borderId="112" xfId="0" applyFont="1" applyFill="1" applyBorder="1" applyAlignment="1">
      <alignment vertical="top" wrapText="1"/>
    </xf>
    <xf numFmtId="0" fontId="2" fillId="8" borderId="141" xfId="0" applyFont="1" applyFill="1" applyBorder="1" applyAlignment="1">
      <alignment vertical="top" wrapText="1"/>
    </xf>
    <xf numFmtId="0" fontId="2" fillId="8" borderId="118" xfId="0" applyFont="1" applyFill="1" applyBorder="1" applyAlignment="1">
      <alignment vertical="top" wrapText="1"/>
    </xf>
    <xf numFmtId="0" fontId="2" fillId="6" borderId="111" xfId="0" applyFont="1" applyFill="1" applyBorder="1" applyAlignment="1">
      <alignment vertical="top" wrapText="1"/>
    </xf>
    <xf numFmtId="0" fontId="2" fillId="7" borderId="123" xfId="0" applyFont="1" applyFill="1" applyBorder="1" applyAlignment="1">
      <alignment vertical="center" wrapText="1"/>
    </xf>
    <xf numFmtId="0" fontId="47" fillId="7" borderId="106" xfId="0" applyFont="1" applyFill="1" applyBorder="1" applyAlignment="1">
      <alignment vertical="center" wrapText="1"/>
    </xf>
    <xf numFmtId="0" fontId="1" fillId="5" borderId="119" xfId="0" applyFont="1" applyFill="1" applyBorder="1" applyAlignment="1">
      <alignment vertical="center"/>
    </xf>
    <xf numFmtId="0" fontId="47" fillId="7" borderId="124" xfId="0" applyFont="1" applyFill="1" applyBorder="1" applyAlignment="1">
      <alignment vertical="center" wrapText="1"/>
    </xf>
    <xf numFmtId="0" fontId="1" fillId="0" borderId="120" xfId="0" applyFont="1" applyBorder="1" applyAlignment="1">
      <alignment vertical="top" wrapText="1"/>
    </xf>
    <xf numFmtId="0" fontId="2" fillId="7" borderId="124" xfId="0" applyFont="1" applyFill="1" applyBorder="1" applyAlignment="1">
      <alignment vertical="center" wrapText="1"/>
    </xf>
    <xf numFmtId="0" fontId="1" fillId="5" borderId="142" xfId="0" applyFont="1" applyFill="1" applyBorder="1" applyAlignment="1">
      <alignment vertical="center"/>
    </xf>
    <xf numFmtId="0" fontId="2" fillId="7" borderId="121" xfId="0" applyFont="1" applyFill="1" applyBorder="1" applyAlignment="1">
      <alignment vertical="center" wrapText="1"/>
    </xf>
    <xf numFmtId="0" fontId="43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vertical="top"/>
    </xf>
    <xf numFmtId="0" fontId="43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" fontId="43" fillId="0" borderId="26" xfId="0" applyNumberFormat="1" applyFont="1" applyBorder="1" applyAlignment="1">
      <alignment vertical="top"/>
    </xf>
    <xf numFmtId="4" fontId="4" fillId="0" borderId="86" xfId="0" applyNumberFormat="1" applyFont="1" applyBorder="1" applyAlignment="1">
      <alignment vertical="top"/>
    </xf>
    <xf numFmtId="0" fontId="4" fillId="0" borderId="53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right" vertical="top" wrapText="1"/>
    </xf>
    <xf numFmtId="0" fontId="43" fillId="0" borderId="20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98" xfId="0" applyNumberFormat="1" applyFont="1" applyFill="1" applyBorder="1" applyAlignment="1">
      <alignment horizontal="left" vertical="center" wrapText="1"/>
    </xf>
    <xf numFmtId="0" fontId="11" fillId="0" borderId="99" xfId="0" applyFont="1" applyBorder="1"/>
    <xf numFmtId="0" fontId="11" fillId="0" borderId="100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right" vertical="center"/>
    </xf>
    <xf numFmtId="0" fontId="11" fillId="0" borderId="71" xfId="0" applyFont="1" applyBorder="1"/>
    <xf numFmtId="0" fontId="11" fillId="0" borderId="83" xfId="0" applyFont="1" applyBorder="1"/>
    <xf numFmtId="0" fontId="11" fillId="0" borderId="84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/>
    </xf>
    <xf numFmtId="0" fontId="11" fillId="0" borderId="44" xfId="0" applyFont="1" applyBorder="1" applyAlignment="1">
      <alignment horizontal="right" vertical="top"/>
    </xf>
    <xf numFmtId="164" fontId="2" fillId="2" borderId="153" xfId="0" applyNumberFormat="1" applyFont="1" applyFill="1" applyBorder="1" applyAlignment="1">
      <alignment horizontal="center" vertical="center" wrapText="1"/>
    </xf>
    <xf numFmtId="0" fontId="11" fillId="0" borderId="119" xfId="0" applyFont="1" applyBorder="1"/>
    <xf numFmtId="0" fontId="11" fillId="0" borderId="142" xfId="0" applyFont="1" applyBorder="1"/>
    <xf numFmtId="164" fontId="2" fillId="2" borderId="1" xfId="0" applyNumberFormat="1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/>
    </xf>
    <xf numFmtId="0" fontId="9" fillId="0" borderId="86" xfId="0" applyFont="1" applyBorder="1" applyAlignment="1">
      <alignment horizontal="right" wrapText="1"/>
    </xf>
    <xf numFmtId="0" fontId="11" fillId="0" borderId="56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6" xfId="0" applyFont="1" applyFill="1" applyBorder="1" applyAlignment="1">
      <alignment horizontal="center" vertical="center" wrapText="1"/>
    </xf>
    <xf numFmtId="0" fontId="11" fillId="0" borderId="57" xfId="0" applyFont="1" applyBorder="1"/>
    <xf numFmtId="4" fontId="9" fillId="5" borderId="8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6" zoomScale="77" zoomScaleNormal="77" workbookViewId="0">
      <selection activeCell="N30" sqref="N30"/>
    </sheetView>
  </sheetViews>
  <sheetFormatPr defaultColWidth="14.44140625" defaultRowHeight="15.0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.05" customHeight="1" x14ac:dyDescent="0.3">
      <c r="A1" s="606" t="s">
        <v>0</v>
      </c>
      <c r="B1" s="60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.05" customHeight="1" x14ac:dyDescent="0.3">
      <c r="A2" s="3"/>
      <c r="B2" s="1"/>
      <c r="C2" s="1"/>
      <c r="D2" s="2"/>
      <c r="E2" s="1"/>
      <c r="F2" s="1"/>
      <c r="G2" s="1"/>
      <c r="H2" s="606" t="s">
        <v>2</v>
      </c>
      <c r="I2" s="601"/>
      <c r="J2" s="60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.05" customHeight="1" x14ac:dyDescent="0.3">
      <c r="A3" s="3"/>
      <c r="B3" s="1"/>
      <c r="C3" s="1"/>
      <c r="D3" s="2"/>
      <c r="E3" s="1"/>
      <c r="F3" s="1"/>
      <c r="G3" s="1"/>
      <c r="H3" s="606" t="s">
        <v>3</v>
      </c>
      <c r="I3" s="601"/>
      <c r="J3" s="6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.0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.0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.0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4</v>
      </c>
      <c r="B10" s="1"/>
      <c r="C10" s="1" t="s">
        <v>691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5</v>
      </c>
      <c r="B11" s="1"/>
      <c r="C11" s="1" t="s">
        <v>692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6</v>
      </c>
      <c r="B12" s="1"/>
      <c r="C12" s="1" t="s">
        <v>697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7</v>
      </c>
      <c r="B13" s="1"/>
      <c r="C13" s="1" t="s">
        <v>693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8</v>
      </c>
      <c r="B14" s="1"/>
      <c r="C14" s="1" t="s">
        <v>696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9</v>
      </c>
      <c r="B15" s="1"/>
      <c r="C15" s="1" t="s">
        <v>694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3">
      <c r="A18" s="8"/>
      <c r="B18" s="607" t="s">
        <v>10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3">
      <c r="A19" s="8"/>
      <c r="B19" s="607" t="s">
        <v>11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3">
      <c r="A20" s="8"/>
      <c r="B20" s="608" t="s">
        <v>695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9.95" customHeight="1" x14ac:dyDescent="0.3">
      <c r="A23" s="609"/>
      <c r="B23" s="602" t="s">
        <v>12</v>
      </c>
      <c r="C23" s="603"/>
      <c r="D23" s="612" t="s">
        <v>13</v>
      </c>
      <c r="E23" s="613"/>
      <c r="F23" s="613"/>
      <c r="G23" s="613"/>
      <c r="H23" s="613"/>
      <c r="I23" s="613"/>
      <c r="J23" s="614"/>
      <c r="K23" s="602" t="s">
        <v>14</v>
      </c>
      <c r="L23" s="603"/>
      <c r="M23" s="602" t="s">
        <v>15</v>
      </c>
      <c r="N23" s="60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610"/>
      <c r="B24" s="604"/>
      <c r="C24" s="605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615" t="s">
        <v>21</v>
      </c>
      <c r="J24" s="605"/>
      <c r="K24" s="604"/>
      <c r="L24" s="605"/>
      <c r="M24" s="604"/>
      <c r="N24" s="60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611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9.95" customHeight="1" x14ac:dyDescent="0.3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29.95" customHeight="1" x14ac:dyDescent="0.3">
      <c r="A27" s="32" t="s">
        <v>39</v>
      </c>
      <c r="B27" s="33">
        <f t="shared" ref="B27:B28" si="0">C27/N27</f>
        <v>0.69960935279897929</v>
      </c>
      <c r="C27" s="34">
        <f>'Кошторис  витрат'!G296</f>
        <v>4994729</v>
      </c>
      <c r="D27" s="35">
        <v>0</v>
      </c>
      <c r="E27" s="36">
        <v>0</v>
      </c>
      <c r="F27" s="36">
        <v>0</v>
      </c>
      <c r="G27" s="36">
        <v>0</v>
      </c>
      <c r="H27" s="36">
        <v>2144582.36</v>
      </c>
      <c r="I27" s="37">
        <f t="shared" ref="I27:I29" si="1">J27/N27</f>
        <v>0.30039064720102082</v>
      </c>
      <c r="J27" s="34">
        <f t="shared" ref="J27:J29" si="2">D27+E27+F27+G27+H27</f>
        <v>2144582.36</v>
      </c>
      <c r="K27" s="33">
        <f t="shared" ref="K27:K29" si="3">L27/N27</f>
        <v>0</v>
      </c>
      <c r="L27" s="34">
        <f>'Кошторис  витрат'!S296</f>
        <v>0</v>
      </c>
      <c r="M27" s="38">
        <v>1</v>
      </c>
      <c r="N27" s="39">
        <f t="shared" ref="N27:N29" si="4">C27+J27+L27</f>
        <v>7139311.3599999994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29.95" customHeight="1" x14ac:dyDescent="0.3">
      <c r="A28" s="40" t="s">
        <v>40</v>
      </c>
      <c r="B28" s="41">
        <f t="shared" si="0"/>
        <v>0.69946689860146871</v>
      </c>
      <c r="C28" s="42">
        <f>'Кошторис  витрат'!J296</f>
        <v>4994729</v>
      </c>
      <c r="D28" s="43">
        <v>0</v>
      </c>
      <c r="E28" s="44">
        <v>0</v>
      </c>
      <c r="F28" s="44">
        <v>0</v>
      </c>
      <c r="G28" s="44">
        <v>0</v>
      </c>
      <c r="H28" s="44">
        <v>2146036.36</v>
      </c>
      <c r="I28" s="45">
        <f t="shared" si="1"/>
        <v>0.30053310139853134</v>
      </c>
      <c r="J28" s="42">
        <f t="shared" si="2"/>
        <v>2146036.36</v>
      </c>
      <c r="K28" s="41">
        <f t="shared" si="3"/>
        <v>0</v>
      </c>
      <c r="L28" s="42">
        <f>'Кошторис  витрат'!V296</f>
        <v>0</v>
      </c>
      <c r="M28" s="46">
        <v>1</v>
      </c>
      <c r="N28" s="47">
        <f t="shared" si="4"/>
        <v>7140765.3599999994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29.95" customHeight="1" x14ac:dyDescent="0.3">
      <c r="A29" s="48" t="s">
        <v>41</v>
      </c>
      <c r="B29" s="49">
        <f>C29/C28</f>
        <v>0.8000000600633187</v>
      </c>
      <c r="C29" s="50">
        <v>3995783.5</v>
      </c>
      <c r="D29" s="51">
        <v>0</v>
      </c>
      <c r="E29" s="52">
        <v>0</v>
      </c>
      <c r="F29" s="52">
        <v>0</v>
      </c>
      <c r="G29" s="52">
        <v>0</v>
      </c>
      <c r="H29" s="44">
        <v>2146036.36</v>
      </c>
      <c r="I29" s="53">
        <f t="shared" si="1"/>
        <v>0.34941375828629401</v>
      </c>
      <c r="J29" s="50">
        <f t="shared" si="2"/>
        <v>2146036.36</v>
      </c>
      <c r="K29" s="49">
        <f t="shared" si="3"/>
        <v>0</v>
      </c>
      <c r="L29" s="50">
        <v>0</v>
      </c>
      <c r="M29" s="54">
        <f>(N29*M28)/N28</f>
        <v>0.86010666229200949</v>
      </c>
      <c r="N29" s="55">
        <f t="shared" si="4"/>
        <v>6141819.8599999994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29.95" customHeight="1" x14ac:dyDescent="0.3">
      <c r="A30" s="56" t="s">
        <v>42</v>
      </c>
      <c r="B30" s="57">
        <f t="shared" ref="B30:N30" si="5">B28-B29</f>
        <v>-0.10053316146184998</v>
      </c>
      <c r="C30" s="58">
        <f t="shared" si="5"/>
        <v>998945.5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-4.8880656887762663E-2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0.13989333770799051</v>
      </c>
      <c r="N30" s="64">
        <f t="shared" si="5"/>
        <v>998945.5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43</v>
      </c>
      <c r="C32" s="616"/>
      <c r="D32" s="617"/>
      <c r="E32" s="617"/>
      <c r="F32" s="65"/>
      <c r="G32" s="66"/>
      <c r="H32" s="66"/>
      <c r="I32" s="67"/>
      <c r="J32" s="616"/>
      <c r="K32" s="617"/>
      <c r="L32" s="617"/>
      <c r="M32" s="617"/>
      <c r="N32" s="61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44</v>
      </c>
      <c r="E33" s="5"/>
      <c r="F33" s="69"/>
      <c r="G33" s="600" t="s">
        <v>45</v>
      </c>
      <c r="H33" s="601"/>
      <c r="I33" s="13"/>
      <c r="J33" s="600" t="s">
        <v>46</v>
      </c>
      <c r="K33" s="601"/>
      <c r="L33" s="601"/>
      <c r="M33" s="601"/>
      <c r="N33" s="60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4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118"/>
  <sheetViews>
    <sheetView topLeftCell="G292" zoomScale="70" zoomScaleNormal="70" workbookViewId="0">
      <selection activeCell="AA292" sqref="AA292"/>
    </sheetView>
  </sheetViews>
  <sheetFormatPr defaultColWidth="14.44140625" defaultRowHeight="15.05" customHeight="1" outlineLevelCol="1" x14ac:dyDescent="0.3"/>
  <cols>
    <col min="1" max="1" width="13.33203125" customWidth="1"/>
    <col min="2" max="2" width="9.3320312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style="419" customWidth="1"/>
    <col min="25" max="25" width="14.5546875" style="419" customWidth="1"/>
    <col min="26" max="26" width="11.88671875" style="419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619" t="s">
        <v>47</v>
      </c>
      <c r="B1" s="601"/>
      <c r="C1" s="601"/>
      <c r="D1" s="601"/>
      <c r="E1" s="60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380"/>
      <c r="X1" s="380"/>
      <c r="Y1" s="380"/>
      <c r="Z1" s="380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1" t="str">
        <f>Фінансування!A12</f>
        <v>Назва Грантоотримувача: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381"/>
      <c r="X2" s="381"/>
      <c r="Y2" s="381"/>
      <c r="Z2" s="381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2"/>
      <c r="C3" s="71"/>
      <c r="D3" s="73"/>
      <c r="E3" s="74"/>
      <c r="F3" s="74"/>
      <c r="G3" s="74"/>
      <c r="H3" s="74"/>
      <c r="I3" s="74"/>
      <c r="J3" s="7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82"/>
      <c r="X3" s="382"/>
      <c r="Y3" s="382"/>
      <c r="Z3" s="382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83"/>
      <c r="X4" s="383"/>
      <c r="Y4" s="383"/>
      <c r="Z4" s="383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83"/>
      <c r="X5" s="383"/>
      <c r="Y5" s="383"/>
      <c r="Z5" s="383"/>
      <c r="AA5" s="1"/>
      <c r="AB5" s="1"/>
      <c r="AC5" s="1"/>
      <c r="AD5" s="1"/>
      <c r="AE5" s="1"/>
      <c r="AF5" s="1"/>
      <c r="AG5" s="1"/>
    </row>
    <row r="6" spans="1:33" x14ac:dyDescent="0.3">
      <c r="A6" s="3"/>
      <c r="B6" s="72"/>
      <c r="C6" s="76"/>
      <c r="D6" s="73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384"/>
      <c r="X6" s="384"/>
      <c r="Y6" s="384"/>
      <c r="Z6" s="384"/>
      <c r="AA6" s="79"/>
      <c r="AB6" s="1"/>
      <c r="AC6" s="1"/>
      <c r="AD6" s="1"/>
      <c r="AE6" s="1"/>
      <c r="AF6" s="1"/>
      <c r="AG6" s="1"/>
    </row>
    <row r="7" spans="1:33" ht="26.2" customHeight="1" x14ac:dyDescent="0.3">
      <c r="A7" s="620" t="s">
        <v>48</v>
      </c>
      <c r="B7" s="621" t="s">
        <v>49</v>
      </c>
      <c r="C7" s="623" t="s">
        <v>50</v>
      </c>
      <c r="D7" s="625" t="s">
        <v>51</v>
      </c>
      <c r="E7" s="618" t="s">
        <v>52</v>
      </c>
      <c r="F7" s="613"/>
      <c r="G7" s="613"/>
      <c r="H7" s="613"/>
      <c r="I7" s="613"/>
      <c r="J7" s="614"/>
      <c r="K7" s="618" t="s">
        <v>53</v>
      </c>
      <c r="L7" s="613"/>
      <c r="M7" s="613"/>
      <c r="N7" s="613"/>
      <c r="O7" s="613"/>
      <c r="P7" s="614"/>
      <c r="Q7" s="618" t="s">
        <v>54</v>
      </c>
      <c r="R7" s="613"/>
      <c r="S7" s="613"/>
      <c r="T7" s="613"/>
      <c r="U7" s="613"/>
      <c r="V7" s="614"/>
      <c r="W7" s="638" t="s">
        <v>55</v>
      </c>
      <c r="X7" s="639"/>
      <c r="Y7" s="639"/>
      <c r="Z7" s="640"/>
      <c r="AA7" s="641" t="s">
        <v>56</v>
      </c>
      <c r="AB7" s="1"/>
      <c r="AC7" s="1"/>
      <c r="AD7" s="1"/>
      <c r="AE7" s="1"/>
      <c r="AF7" s="1"/>
      <c r="AG7" s="1"/>
    </row>
    <row r="8" spans="1:33" ht="42.05" customHeight="1" x14ac:dyDescent="0.3">
      <c r="A8" s="610"/>
      <c r="B8" s="622"/>
      <c r="C8" s="624"/>
      <c r="D8" s="626"/>
      <c r="E8" s="632" t="s">
        <v>57</v>
      </c>
      <c r="F8" s="613"/>
      <c r="G8" s="614"/>
      <c r="H8" s="632" t="s">
        <v>58</v>
      </c>
      <c r="I8" s="613"/>
      <c r="J8" s="614"/>
      <c r="K8" s="632" t="s">
        <v>57</v>
      </c>
      <c r="L8" s="613"/>
      <c r="M8" s="614"/>
      <c r="N8" s="632" t="s">
        <v>58</v>
      </c>
      <c r="O8" s="613"/>
      <c r="P8" s="614"/>
      <c r="Q8" s="632" t="s">
        <v>57</v>
      </c>
      <c r="R8" s="613"/>
      <c r="S8" s="614"/>
      <c r="T8" s="632" t="s">
        <v>58</v>
      </c>
      <c r="U8" s="613"/>
      <c r="V8" s="614"/>
      <c r="W8" s="644" t="s">
        <v>59</v>
      </c>
      <c r="X8" s="644" t="s">
        <v>60</v>
      </c>
      <c r="Y8" s="638" t="s">
        <v>61</v>
      </c>
      <c r="Z8" s="640"/>
      <c r="AA8" s="642"/>
      <c r="AB8" s="1"/>
      <c r="AC8" s="1"/>
      <c r="AD8" s="1"/>
      <c r="AE8" s="1"/>
      <c r="AF8" s="1"/>
      <c r="AG8" s="1"/>
    </row>
    <row r="9" spans="1:33" ht="29.95" customHeight="1" x14ac:dyDescent="0.3">
      <c r="A9" s="610"/>
      <c r="B9" s="622"/>
      <c r="C9" s="624"/>
      <c r="D9" s="626"/>
      <c r="E9" s="80" t="s">
        <v>62</v>
      </c>
      <c r="F9" s="81" t="s">
        <v>63</v>
      </c>
      <c r="G9" s="82" t="s">
        <v>64</v>
      </c>
      <c r="H9" s="80" t="s">
        <v>62</v>
      </c>
      <c r="I9" s="81" t="s">
        <v>63</v>
      </c>
      <c r="J9" s="82" t="s">
        <v>65</v>
      </c>
      <c r="K9" s="80" t="s">
        <v>62</v>
      </c>
      <c r="L9" s="81" t="s">
        <v>66</v>
      </c>
      <c r="M9" s="82" t="s">
        <v>67</v>
      </c>
      <c r="N9" s="80" t="s">
        <v>62</v>
      </c>
      <c r="O9" s="81" t="s">
        <v>66</v>
      </c>
      <c r="P9" s="82" t="s">
        <v>68</v>
      </c>
      <c r="Q9" s="80" t="s">
        <v>62</v>
      </c>
      <c r="R9" s="81" t="s">
        <v>66</v>
      </c>
      <c r="S9" s="82" t="s">
        <v>69</v>
      </c>
      <c r="T9" s="80" t="s">
        <v>62</v>
      </c>
      <c r="U9" s="81" t="s">
        <v>66</v>
      </c>
      <c r="V9" s="82" t="s">
        <v>70</v>
      </c>
      <c r="W9" s="645"/>
      <c r="X9" s="645"/>
      <c r="Y9" s="385" t="s">
        <v>71</v>
      </c>
      <c r="Z9" s="386" t="s">
        <v>22</v>
      </c>
      <c r="AA9" s="643"/>
      <c r="AB9" s="1"/>
      <c r="AC9" s="1"/>
      <c r="AD9" s="1"/>
      <c r="AE9" s="1"/>
      <c r="AF9" s="1"/>
      <c r="AG9" s="1"/>
    </row>
    <row r="10" spans="1:33" ht="24.75" customHeight="1" x14ac:dyDescent="0.3">
      <c r="A10" s="83">
        <v>1</v>
      </c>
      <c r="B10" s="83">
        <v>2</v>
      </c>
      <c r="C10" s="84">
        <v>3</v>
      </c>
      <c r="D10" s="84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387">
        <v>23</v>
      </c>
      <c r="X10" s="387">
        <v>24</v>
      </c>
      <c r="Y10" s="387">
        <v>25</v>
      </c>
      <c r="Z10" s="550">
        <v>26</v>
      </c>
      <c r="AA10" s="57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86" t="s">
        <v>72</v>
      </c>
      <c r="B11" s="87"/>
      <c r="C11" s="88" t="s">
        <v>73</v>
      </c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388"/>
      <c r="X11" s="388"/>
      <c r="Y11" s="388"/>
      <c r="Z11" s="551"/>
      <c r="AA11" s="573"/>
      <c r="AB11" s="91"/>
      <c r="AC11" s="91"/>
      <c r="AD11" s="91"/>
      <c r="AE11" s="91"/>
      <c r="AF11" s="91"/>
      <c r="AG11" s="91"/>
    </row>
    <row r="12" spans="1:33" ht="29.95" customHeight="1" thickBot="1" x14ac:dyDescent="0.35">
      <c r="A12" s="92" t="s">
        <v>74</v>
      </c>
      <c r="B12" s="93">
        <v>1</v>
      </c>
      <c r="C12" s="94" t="s">
        <v>75</v>
      </c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389"/>
      <c r="X12" s="389"/>
      <c r="Y12" s="389"/>
      <c r="Z12" s="389"/>
      <c r="AA12" s="574"/>
      <c r="AB12" s="6"/>
      <c r="AC12" s="7"/>
      <c r="AD12" s="7"/>
      <c r="AE12" s="7"/>
      <c r="AF12" s="7"/>
      <c r="AG12" s="7"/>
    </row>
    <row r="13" spans="1:33" ht="29.95" customHeight="1" x14ac:dyDescent="0.3">
      <c r="A13" s="97" t="s">
        <v>76</v>
      </c>
      <c r="B13" s="98" t="s">
        <v>77</v>
      </c>
      <c r="C13" s="99" t="s">
        <v>78</v>
      </c>
      <c r="D13" s="100"/>
      <c r="E13" s="101">
        <f>SUM(E14:E16)</f>
        <v>0</v>
      </c>
      <c r="F13" s="102"/>
      <c r="G13" s="103">
        <f t="shared" ref="G13:H13" si="0">SUM(G14:G16)</f>
        <v>0</v>
      </c>
      <c r="H13" s="101">
        <f t="shared" si="0"/>
        <v>0</v>
      </c>
      <c r="I13" s="102"/>
      <c r="J13" s="103">
        <f t="shared" ref="J13:K13" si="1">SUM(J14:J16)</f>
        <v>0</v>
      </c>
      <c r="K13" s="101">
        <f t="shared" si="1"/>
        <v>0</v>
      </c>
      <c r="L13" s="102"/>
      <c r="M13" s="103">
        <f t="shared" ref="M13:N13" si="2">SUM(M14:M16)</f>
        <v>0</v>
      </c>
      <c r="N13" s="101">
        <f t="shared" si="2"/>
        <v>0</v>
      </c>
      <c r="O13" s="102"/>
      <c r="P13" s="103">
        <f t="shared" ref="P13:Q13" si="3">SUM(P14:P16)</f>
        <v>0</v>
      </c>
      <c r="Q13" s="101">
        <f t="shared" si="3"/>
        <v>0</v>
      </c>
      <c r="R13" s="102"/>
      <c r="S13" s="103">
        <f t="shared" ref="S13:T13" si="4">SUM(S14:S16)</f>
        <v>0</v>
      </c>
      <c r="T13" s="101">
        <f t="shared" si="4"/>
        <v>0</v>
      </c>
      <c r="U13" s="102"/>
      <c r="V13" s="285">
        <f t="shared" ref="V13:X13" si="5">SUM(V14:V16)</f>
        <v>0</v>
      </c>
      <c r="W13" s="309">
        <f t="shared" si="5"/>
        <v>0</v>
      </c>
      <c r="X13" s="370">
        <f t="shared" si="5"/>
        <v>0</v>
      </c>
      <c r="Y13" s="373">
        <f t="shared" ref="Y13:Y33" si="6">W13-X13</f>
        <v>0</v>
      </c>
      <c r="Z13" s="433" t="e">
        <f>Y13/W13</f>
        <v>#DIV/0!</v>
      </c>
      <c r="AA13" s="420"/>
      <c r="AB13" s="104"/>
      <c r="AC13" s="104"/>
      <c r="AD13" s="104"/>
      <c r="AE13" s="104"/>
      <c r="AF13" s="104"/>
      <c r="AG13" s="104"/>
    </row>
    <row r="14" spans="1:33" ht="29.95" customHeight="1" x14ac:dyDescent="0.3">
      <c r="A14" s="105" t="s">
        <v>79</v>
      </c>
      <c r="B14" s="106" t="s">
        <v>80</v>
      </c>
      <c r="C14" s="107" t="s">
        <v>81</v>
      </c>
      <c r="D14" s="108" t="s">
        <v>82</v>
      </c>
      <c r="E14" s="109"/>
      <c r="F14" s="110"/>
      <c r="G14" s="111">
        <f t="shared" ref="G14:G16" si="7">E14*F14</f>
        <v>0</v>
      </c>
      <c r="H14" s="109"/>
      <c r="I14" s="110"/>
      <c r="J14" s="111">
        <f t="shared" ref="J14:J16" si="8">H14*I14</f>
        <v>0</v>
      </c>
      <c r="K14" s="109"/>
      <c r="L14" s="110"/>
      <c r="M14" s="111">
        <f t="shared" ref="M14:M16" si="9">K14*L14</f>
        <v>0</v>
      </c>
      <c r="N14" s="109"/>
      <c r="O14" s="110"/>
      <c r="P14" s="111">
        <f t="shared" ref="P14:P16" si="10">N14*O14</f>
        <v>0</v>
      </c>
      <c r="Q14" s="109"/>
      <c r="R14" s="110"/>
      <c r="S14" s="111">
        <f t="shared" ref="S14:S16" si="11">Q14*R14</f>
        <v>0</v>
      </c>
      <c r="T14" s="109"/>
      <c r="U14" s="110"/>
      <c r="V14" s="181">
        <f t="shared" ref="V14:V16" si="12">T14*U14</f>
        <v>0</v>
      </c>
      <c r="W14" s="347">
        <f t="shared" ref="W14:W16" si="13">G14+M14+S14</f>
        <v>0</v>
      </c>
      <c r="X14" s="339">
        <f t="shared" ref="X14:X16" si="14">J14+P14+V14</f>
        <v>0</v>
      </c>
      <c r="Y14" s="339">
        <f t="shared" si="6"/>
        <v>0</v>
      </c>
      <c r="Z14" s="552" t="e">
        <f t="shared" ref="Z14:Z33" si="15">Y14/W14</f>
        <v>#DIV/0!</v>
      </c>
      <c r="AA14" s="421"/>
      <c r="AB14" s="112"/>
      <c r="AC14" s="113"/>
      <c r="AD14" s="113"/>
      <c r="AE14" s="113"/>
      <c r="AF14" s="113"/>
      <c r="AG14" s="113"/>
    </row>
    <row r="15" spans="1:33" ht="29.95" customHeight="1" x14ac:dyDescent="0.3">
      <c r="A15" s="105" t="s">
        <v>79</v>
      </c>
      <c r="B15" s="106" t="s">
        <v>83</v>
      </c>
      <c r="C15" s="107" t="s">
        <v>81</v>
      </c>
      <c r="D15" s="108" t="s">
        <v>82</v>
      </c>
      <c r="E15" s="109"/>
      <c r="F15" s="110"/>
      <c r="G15" s="111">
        <f t="shared" si="7"/>
        <v>0</v>
      </c>
      <c r="H15" s="109"/>
      <c r="I15" s="110"/>
      <c r="J15" s="111">
        <f t="shared" si="8"/>
        <v>0</v>
      </c>
      <c r="K15" s="109"/>
      <c r="L15" s="110"/>
      <c r="M15" s="111">
        <f t="shared" si="9"/>
        <v>0</v>
      </c>
      <c r="N15" s="109"/>
      <c r="O15" s="110"/>
      <c r="P15" s="111">
        <f t="shared" si="10"/>
        <v>0</v>
      </c>
      <c r="Q15" s="109"/>
      <c r="R15" s="110"/>
      <c r="S15" s="111">
        <f t="shared" si="11"/>
        <v>0</v>
      </c>
      <c r="T15" s="109"/>
      <c r="U15" s="110"/>
      <c r="V15" s="181">
        <f t="shared" si="12"/>
        <v>0</v>
      </c>
      <c r="W15" s="347">
        <f t="shared" si="13"/>
        <v>0</v>
      </c>
      <c r="X15" s="339">
        <f t="shared" si="14"/>
        <v>0</v>
      </c>
      <c r="Y15" s="339">
        <f t="shared" si="6"/>
        <v>0</v>
      </c>
      <c r="Z15" s="552" t="e">
        <f t="shared" si="15"/>
        <v>#DIV/0!</v>
      </c>
      <c r="AA15" s="421"/>
      <c r="AB15" s="113"/>
      <c r="AC15" s="113"/>
      <c r="AD15" s="113"/>
      <c r="AE15" s="113"/>
      <c r="AF15" s="113"/>
      <c r="AG15" s="113"/>
    </row>
    <row r="16" spans="1:33" ht="29.95" customHeight="1" thickBot="1" x14ac:dyDescent="0.35">
      <c r="A16" s="114" t="s">
        <v>79</v>
      </c>
      <c r="B16" s="115" t="s">
        <v>84</v>
      </c>
      <c r="C16" s="107" t="s">
        <v>81</v>
      </c>
      <c r="D16" s="116" t="s">
        <v>82</v>
      </c>
      <c r="E16" s="117"/>
      <c r="F16" s="118"/>
      <c r="G16" s="119">
        <f t="shared" si="7"/>
        <v>0</v>
      </c>
      <c r="H16" s="117"/>
      <c r="I16" s="118"/>
      <c r="J16" s="119">
        <f t="shared" si="8"/>
        <v>0</v>
      </c>
      <c r="K16" s="117"/>
      <c r="L16" s="118"/>
      <c r="M16" s="119">
        <f t="shared" si="9"/>
        <v>0</v>
      </c>
      <c r="N16" s="117"/>
      <c r="O16" s="118"/>
      <c r="P16" s="119">
        <f t="shared" si="10"/>
        <v>0</v>
      </c>
      <c r="Q16" s="117"/>
      <c r="R16" s="110"/>
      <c r="S16" s="119">
        <f t="shared" si="11"/>
        <v>0</v>
      </c>
      <c r="T16" s="117"/>
      <c r="U16" s="110"/>
      <c r="V16" s="183">
        <f t="shared" si="12"/>
        <v>0</v>
      </c>
      <c r="W16" s="348">
        <f t="shared" si="13"/>
        <v>0</v>
      </c>
      <c r="X16" s="339">
        <f t="shared" si="14"/>
        <v>0</v>
      </c>
      <c r="Y16" s="339">
        <f t="shared" si="6"/>
        <v>0</v>
      </c>
      <c r="Z16" s="552" t="e">
        <f t="shared" si="15"/>
        <v>#DIV/0!</v>
      </c>
      <c r="AA16" s="311"/>
      <c r="AB16" s="113"/>
      <c r="AC16" s="113"/>
      <c r="AD16" s="113"/>
      <c r="AE16" s="113"/>
      <c r="AF16" s="113"/>
      <c r="AG16" s="113"/>
    </row>
    <row r="17" spans="1:33" ht="29.95" customHeight="1" x14ac:dyDescent="0.3">
      <c r="A17" s="97" t="s">
        <v>76</v>
      </c>
      <c r="B17" s="98" t="s">
        <v>85</v>
      </c>
      <c r="C17" s="120" t="s">
        <v>86</v>
      </c>
      <c r="D17" s="121"/>
      <c r="E17" s="122">
        <f>SUM(E18:E20)</f>
        <v>0</v>
      </c>
      <c r="F17" s="123"/>
      <c r="G17" s="124">
        <f t="shared" ref="G17:H17" si="16">SUM(G18:G20)</f>
        <v>0</v>
      </c>
      <c r="H17" s="122">
        <f t="shared" si="16"/>
        <v>0</v>
      </c>
      <c r="I17" s="123"/>
      <c r="J17" s="124">
        <f t="shared" ref="J17:K17" si="17">SUM(J18:J20)</f>
        <v>0</v>
      </c>
      <c r="K17" s="122">
        <f t="shared" si="17"/>
        <v>0</v>
      </c>
      <c r="L17" s="123"/>
      <c r="M17" s="124">
        <f t="shared" ref="M17:N17" si="18">SUM(M18:M20)</f>
        <v>0</v>
      </c>
      <c r="N17" s="122">
        <f t="shared" si="18"/>
        <v>0</v>
      </c>
      <c r="O17" s="123"/>
      <c r="P17" s="124">
        <f t="shared" ref="P17:Q17" si="19">SUM(P18:P20)</f>
        <v>0</v>
      </c>
      <c r="Q17" s="122">
        <f t="shared" si="19"/>
        <v>0</v>
      </c>
      <c r="R17" s="123"/>
      <c r="S17" s="124">
        <f t="shared" ref="S17:T17" si="20">SUM(S18:S20)</f>
        <v>0</v>
      </c>
      <c r="T17" s="122">
        <f t="shared" si="20"/>
        <v>0</v>
      </c>
      <c r="U17" s="123"/>
      <c r="V17" s="216">
        <f t="shared" ref="V17:X17" si="21">SUM(V18:V20)</f>
        <v>0</v>
      </c>
      <c r="W17" s="309">
        <f t="shared" si="21"/>
        <v>0</v>
      </c>
      <c r="X17" s="370">
        <f t="shared" si="21"/>
        <v>0</v>
      </c>
      <c r="Y17" s="373">
        <f t="shared" si="6"/>
        <v>0</v>
      </c>
      <c r="Z17" s="433" t="e">
        <f>Y17/W17</f>
        <v>#DIV/0!</v>
      </c>
      <c r="AA17" s="310"/>
      <c r="AB17" s="104"/>
      <c r="AC17" s="104"/>
      <c r="AD17" s="104"/>
      <c r="AE17" s="104"/>
      <c r="AF17" s="104"/>
      <c r="AG17" s="104"/>
    </row>
    <row r="18" spans="1:33" ht="29.95" customHeight="1" x14ac:dyDescent="0.3">
      <c r="A18" s="105" t="s">
        <v>79</v>
      </c>
      <c r="B18" s="106" t="s">
        <v>87</v>
      </c>
      <c r="C18" s="107" t="s">
        <v>81</v>
      </c>
      <c r="D18" s="108" t="s">
        <v>82</v>
      </c>
      <c r="E18" s="109"/>
      <c r="F18" s="110"/>
      <c r="G18" s="111">
        <f t="shared" ref="G18:G20" si="22">E18*F18</f>
        <v>0</v>
      </c>
      <c r="H18" s="109"/>
      <c r="I18" s="110"/>
      <c r="J18" s="111">
        <f t="shared" ref="J18:J20" si="23">H18*I18</f>
        <v>0</v>
      </c>
      <c r="K18" s="109"/>
      <c r="L18" s="110"/>
      <c r="M18" s="111">
        <f t="shared" ref="M18:M20" si="24">K18*L18</f>
        <v>0</v>
      </c>
      <c r="N18" s="109"/>
      <c r="O18" s="110"/>
      <c r="P18" s="111">
        <f t="shared" ref="P18:P20" si="25">N18*O18</f>
        <v>0</v>
      </c>
      <c r="Q18" s="109"/>
      <c r="R18" s="110"/>
      <c r="S18" s="111">
        <f t="shared" ref="S18:S20" si="26">Q18*R18</f>
        <v>0</v>
      </c>
      <c r="T18" s="109"/>
      <c r="U18" s="110"/>
      <c r="V18" s="181">
        <f t="shared" ref="V18:V20" si="27">T18*U18</f>
        <v>0</v>
      </c>
      <c r="W18" s="347">
        <f t="shared" ref="W18:W20" si="28">G18+M18+S18</f>
        <v>0</v>
      </c>
      <c r="X18" s="339">
        <f t="shared" ref="X18:X20" si="29">J18+P18+V18</f>
        <v>0</v>
      </c>
      <c r="Y18" s="339">
        <f t="shared" si="6"/>
        <v>0</v>
      </c>
      <c r="Z18" s="552" t="e">
        <f t="shared" si="15"/>
        <v>#DIV/0!</v>
      </c>
      <c r="AA18" s="421"/>
      <c r="AB18" s="113"/>
      <c r="AC18" s="113"/>
      <c r="AD18" s="113"/>
      <c r="AE18" s="113"/>
      <c r="AF18" s="113"/>
      <c r="AG18" s="113"/>
    </row>
    <row r="19" spans="1:33" ht="29.95" customHeight="1" x14ac:dyDescent="0.3">
      <c r="A19" s="105" t="s">
        <v>79</v>
      </c>
      <c r="B19" s="106" t="s">
        <v>88</v>
      </c>
      <c r="C19" s="107" t="s">
        <v>81</v>
      </c>
      <c r="D19" s="108" t="s">
        <v>82</v>
      </c>
      <c r="E19" s="109"/>
      <c r="F19" s="110"/>
      <c r="G19" s="111">
        <f t="shared" si="22"/>
        <v>0</v>
      </c>
      <c r="H19" s="109"/>
      <c r="I19" s="110"/>
      <c r="J19" s="111">
        <f t="shared" si="23"/>
        <v>0</v>
      </c>
      <c r="K19" s="109"/>
      <c r="L19" s="110"/>
      <c r="M19" s="111">
        <f t="shared" si="24"/>
        <v>0</v>
      </c>
      <c r="N19" s="109"/>
      <c r="O19" s="110"/>
      <c r="P19" s="111">
        <f t="shared" si="25"/>
        <v>0</v>
      </c>
      <c r="Q19" s="109"/>
      <c r="R19" s="110"/>
      <c r="S19" s="111">
        <f t="shared" si="26"/>
        <v>0</v>
      </c>
      <c r="T19" s="109"/>
      <c r="U19" s="110"/>
      <c r="V19" s="181">
        <f t="shared" si="27"/>
        <v>0</v>
      </c>
      <c r="W19" s="347">
        <f t="shared" si="28"/>
        <v>0</v>
      </c>
      <c r="X19" s="339">
        <f t="shared" si="29"/>
        <v>0</v>
      </c>
      <c r="Y19" s="339">
        <f t="shared" si="6"/>
        <v>0</v>
      </c>
      <c r="Z19" s="552" t="e">
        <f t="shared" si="15"/>
        <v>#DIV/0!</v>
      </c>
      <c r="AA19" s="421"/>
      <c r="AB19" s="113"/>
      <c r="AC19" s="113"/>
      <c r="AD19" s="113"/>
      <c r="AE19" s="113"/>
      <c r="AF19" s="113"/>
      <c r="AG19" s="113"/>
    </row>
    <row r="20" spans="1:33" ht="29.95" customHeight="1" thickBot="1" x14ac:dyDescent="0.35">
      <c r="A20" s="125" t="s">
        <v>79</v>
      </c>
      <c r="B20" s="115" t="s">
        <v>89</v>
      </c>
      <c r="C20" s="107" t="s">
        <v>81</v>
      </c>
      <c r="D20" s="126" t="s">
        <v>82</v>
      </c>
      <c r="E20" s="127"/>
      <c r="F20" s="128"/>
      <c r="G20" s="129">
        <f t="shared" si="22"/>
        <v>0</v>
      </c>
      <c r="H20" s="127"/>
      <c r="I20" s="128"/>
      <c r="J20" s="129">
        <f t="shared" si="23"/>
        <v>0</v>
      </c>
      <c r="K20" s="127"/>
      <c r="L20" s="128"/>
      <c r="M20" s="129">
        <f t="shared" si="24"/>
        <v>0</v>
      </c>
      <c r="N20" s="127"/>
      <c r="O20" s="128"/>
      <c r="P20" s="129">
        <f t="shared" si="25"/>
        <v>0</v>
      </c>
      <c r="Q20" s="127"/>
      <c r="R20" s="128"/>
      <c r="S20" s="129">
        <f t="shared" si="26"/>
        <v>0</v>
      </c>
      <c r="T20" s="127"/>
      <c r="U20" s="128"/>
      <c r="V20" s="219">
        <f t="shared" si="27"/>
        <v>0</v>
      </c>
      <c r="W20" s="348">
        <f t="shared" si="28"/>
        <v>0</v>
      </c>
      <c r="X20" s="339">
        <f t="shared" si="29"/>
        <v>0</v>
      </c>
      <c r="Y20" s="339">
        <f t="shared" si="6"/>
        <v>0</v>
      </c>
      <c r="Z20" s="552" t="e">
        <f t="shared" si="15"/>
        <v>#DIV/0!</v>
      </c>
      <c r="AA20" s="422"/>
      <c r="AB20" s="113"/>
      <c r="AC20" s="113"/>
      <c r="AD20" s="113"/>
      <c r="AE20" s="113"/>
      <c r="AF20" s="113"/>
      <c r="AG20" s="113"/>
    </row>
    <row r="21" spans="1:33" ht="29.95" customHeight="1" x14ac:dyDescent="0.3">
      <c r="A21" s="97" t="s">
        <v>76</v>
      </c>
      <c r="B21" s="98" t="s">
        <v>90</v>
      </c>
      <c r="C21" s="130" t="s">
        <v>91</v>
      </c>
      <c r="D21" s="121"/>
      <c r="E21" s="122">
        <f>SUM(E22:E24)</f>
        <v>0</v>
      </c>
      <c r="F21" s="123"/>
      <c r="G21" s="124">
        <f t="shared" ref="G21:H21" si="30">SUM(G22:G24)</f>
        <v>0</v>
      </c>
      <c r="H21" s="122">
        <f t="shared" si="30"/>
        <v>0</v>
      </c>
      <c r="I21" s="123"/>
      <c r="J21" s="124">
        <f t="shared" ref="J21:K21" si="31">SUM(J22:J24)</f>
        <v>0</v>
      </c>
      <c r="K21" s="122">
        <f t="shared" si="31"/>
        <v>0</v>
      </c>
      <c r="L21" s="123"/>
      <c r="M21" s="124">
        <f t="shared" ref="M21:N21" si="32">SUM(M22:M24)</f>
        <v>0</v>
      </c>
      <c r="N21" s="122">
        <f t="shared" si="32"/>
        <v>0</v>
      </c>
      <c r="O21" s="123"/>
      <c r="P21" s="124">
        <f t="shared" ref="P21:Q21" si="33">SUM(P22:P24)</f>
        <v>0</v>
      </c>
      <c r="Q21" s="122">
        <f t="shared" si="33"/>
        <v>0</v>
      </c>
      <c r="R21" s="123"/>
      <c r="S21" s="124">
        <f t="shared" ref="S21:T21" si="34">SUM(S22:S24)</f>
        <v>0</v>
      </c>
      <c r="T21" s="122">
        <f t="shared" si="34"/>
        <v>0</v>
      </c>
      <c r="U21" s="123"/>
      <c r="V21" s="216">
        <f t="shared" ref="V21:X21" si="35">SUM(V22:V24)</f>
        <v>0</v>
      </c>
      <c r="W21" s="309">
        <f t="shared" si="35"/>
        <v>0</v>
      </c>
      <c r="X21" s="370">
        <f t="shared" si="35"/>
        <v>0</v>
      </c>
      <c r="Y21" s="373">
        <f t="shared" si="6"/>
        <v>0</v>
      </c>
      <c r="Z21" s="433" t="e">
        <f>Y21/W21</f>
        <v>#DIV/0!</v>
      </c>
      <c r="AA21" s="423"/>
      <c r="AB21" s="104"/>
      <c r="AC21" s="104"/>
      <c r="AD21" s="104"/>
      <c r="AE21" s="104"/>
      <c r="AF21" s="104"/>
      <c r="AG21" s="104"/>
    </row>
    <row r="22" spans="1:33" ht="29.95" customHeight="1" x14ac:dyDescent="0.3">
      <c r="A22" s="105" t="s">
        <v>79</v>
      </c>
      <c r="B22" s="106" t="s">
        <v>92</v>
      </c>
      <c r="C22" s="107" t="s">
        <v>93</v>
      </c>
      <c r="D22" s="108" t="s">
        <v>82</v>
      </c>
      <c r="E22" s="109"/>
      <c r="F22" s="110"/>
      <c r="G22" s="111">
        <f t="shared" ref="G22:G24" si="36">E22*F22</f>
        <v>0</v>
      </c>
      <c r="H22" s="109"/>
      <c r="I22" s="110"/>
      <c r="J22" s="111">
        <f t="shared" ref="J22:J24" si="37">H22*I22</f>
        <v>0</v>
      </c>
      <c r="K22" s="109"/>
      <c r="L22" s="110"/>
      <c r="M22" s="111">
        <f t="shared" ref="M22:M24" si="38">K22*L22</f>
        <v>0</v>
      </c>
      <c r="N22" s="109"/>
      <c r="O22" s="110"/>
      <c r="P22" s="111">
        <f t="shared" ref="P22:P24" si="39">N22*O22</f>
        <v>0</v>
      </c>
      <c r="Q22" s="109"/>
      <c r="R22" s="110"/>
      <c r="S22" s="111">
        <f t="shared" ref="S22:S24" si="40">Q22*R22</f>
        <v>0</v>
      </c>
      <c r="T22" s="109"/>
      <c r="U22" s="110"/>
      <c r="V22" s="181">
        <f t="shared" ref="V22:V24" si="41">T22*U22</f>
        <v>0</v>
      </c>
      <c r="W22" s="347">
        <f t="shared" ref="W22:W24" si="42">G22+M22+S22</f>
        <v>0</v>
      </c>
      <c r="X22" s="339">
        <f t="shared" ref="X22:X24" si="43">J22+P22+V22</f>
        <v>0</v>
      </c>
      <c r="Y22" s="339">
        <f t="shared" si="6"/>
        <v>0</v>
      </c>
      <c r="Z22" s="552" t="e">
        <f t="shared" si="15"/>
        <v>#DIV/0!</v>
      </c>
      <c r="AA22" s="421"/>
      <c r="AB22" s="113"/>
      <c r="AC22" s="113"/>
      <c r="AD22" s="113"/>
      <c r="AE22" s="113"/>
      <c r="AF22" s="113"/>
      <c r="AG22" s="113"/>
    </row>
    <row r="23" spans="1:33" ht="29.95" customHeight="1" x14ac:dyDescent="0.3">
      <c r="A23" s="105" t="s">
        <v>79</v>
      </c>
      <c r="B23" s="106" t="s">
        <v>94</v>
      </c>
      <c r="C23" s="107" t="s">
        <v>93</v>
      </c>
      <c r="D23" s="108" t="s">
        <v>82</v>
      </c>
      <c r="E23" s="109"/>
      <c r="F23" s="110"/>
      <c r="G23" s="111">
        <f t="shared" si="36"/>
        <v>0</v>
      </c>
      <c r="H23" s="109"/>
      <c r="I23" s="110"/>
      <c r="J23" s="111">
        <f t="shared" si="37"/>
        <v>0</v>
      </c>
      <c r="K23" s="109"/>
      <c r="L23" s="110"/>
      <c r="M23" s="111">
        <f t="shared" si="38"/>
        <v>0</v>
      </c>
      <c r="N23" s="109"/>
      <c r="O23" s="110"/>
      <c r="P23" s="111">
        <f t="shared" si="39"/>
        <v>0</v>
      </c>
      <c r="Q23" s="109"/>
      <c r="R23" s="110"/>
      <c r="S23" s="111">
        <f t="shared" si="40"/>
        <v>0</v>
      </c>
      <c r="T23" s="109"/>
      <c r="U23" s="110"/>
      <c r="V23" s="181">
        <f t="shared" si="41"/>
        <v>0</v>
      </c>
      <c r="W23" s="347">
        <f t="shared" si="42"/>
        <v>0</v>
      </c>
      <c r="X23" s="339">
        <f t="shared" si="43"/>
        <v>0</v>
      </c>
      <c r="Y23" s="339">
        <f t="shared" si="6"/>
        <v>0</v>
      </c>
      <c r="Z23" s="552" t="e">
        <f t="shared" si="15"/>
        <v>#DIV/0!</v>
      </c>
      <c r="AA23" s="421"/>
      <c r="AB23" s="113"/>
      <c r="AC23" s="113"/>
      <c r="AD23" s="113"/>
      <c r="AE23" s="113"/>
      <c r="AF23" s="113"/>
      <c r="AG23" s="113"/>
    </row>
    <row r="24" spans="1:33" ht="29.95" customHeight="1" thickBot="1" x14ac:dyDescent="0.35">
      <c r="A24" s="114" t="s">
        <v>79</v>
      </c>
      <c r="B24" s="131" t="s">
        <v>95</v>
      </c>
      <c r="C24" s="107" t="s">
        <v>93</v>
      </c>
      <c r="D24" s="116" t="s">
        <v>82</v>
      </c>
      <c r="E24" s="117"/>
      <c r="F24" s="118"/>
      <c r="G24" s="119">
        <f t="shared" si="36"/>
        <v>0</v>
      </c>
      <c r="H24" s="117"/>
      <c r="I24" s="118"/>
      <c r="J24" s="119">
        <f t="shared" si="37"/>
        <v>0</v>
      </c>
      <c r="K24" s="127"/>
      <c r="L24" s="128"/>
      <c r="M24" s="129">
        <f t="shared" si="38"/>
        <v>0</v>
      </c>
      <c r="N24" s="127"/>
      <c r="O24" s="128"/>
      <c r="P24" s="129">
        <f t="shared" si="39"/>
        <v>0</v>
      </c>
      <c r="Q24" s="127"/>
      <c r="R24" s="128"/>
      <c r="S24" s="129">
        <f t="shared" si="40"/>
        <v>0</v>
      </c>
      <c r="T24" s="127"/>
      <c r="U24" s="128"/>
      <c r="V24" s="183">
        <f t="shared" si="41"/>
        <v>0</v>
      </c>
      <c r="W24" s="348">
        <f t="shared" si="42"/>
        <v>0</v>
      </c>
      <c r="X24" s="340">
        <f t="shared" si="43"/>
        <v>0</v>
      </c>
      <c r="Y24" s="340">
        <f t="shared" si="6"/>
        <v>0</v>
      </c>
      <c r="Z24" s="552" t="e">
        <f t="shared" si="15"/>
        <v>#DIV/0!</v>
      </c>
      <c r="AA24" s="311"/>
      <c r="AB24" s="113"/>
      <c r="AC24" s="113"/>
      <c r="AD24" s="113"/>
      <c r="AE24" s="113"/>
      <c r="AF24" s="113"/>
      <c r="AG24" s="113"/>
    </row>
    <row r="25" spans="1:33" ht="29.95" customHeight="1" x14ac:dyDescent="0.3">
      <c r="A25" s="97" t="s">
        <v>74</v>
      </c>
      <c r="B25" s="132" t="s">
        <v>96</v>
      </c>
      <c r="C25" s="120" t="s">
        <v>97</v>
      </c>
      <c r="D25" s="121"/>
      <c r="E25" s="122">
        <f>SUM(E26:E28)</f>
        <v>0</v>
      </c>
      <c r="F25" s="123"/>
      <c r="G25" s="124">
        <f t="shared" ref="G25:H25" si="44">SUM(G26:G28)</f>
        <v>0</v>
      </c>
      <c r="H25" s="122">
        <f t="shared" si="44"/>
        <v>0</v>
      </c>
      <c r="I25" s="123"/>
      <c r="J25" s="124">
        <f t="shared" ref="J25:K25" si="45">SUM(J26:J28)</f>
        <v>0</v>
      </c>
      <c r="K25" s="122">
        <f t="shared" si="45"/>
        <v>0</v>
      </c>
      <c r="L25" s="123"/>
      <c r="M25" s="124">
        <f t="shared" ref="M25:N25" si="46">SUM(M26:M28)</f>
        <v>0</v>
      </c>
      <c r="N25" s="122">
        <f t="shared" si="46"/>
        <v>0</v>
      </c>
      <c r="O25" s="123"/>
      <c r="P25" s="124">
        <f t="shared" ref="P25:Q25" si="47">SUM(P26:P28)</f>
        <v>0</v>
      </c>
      <c r="Q25" s="122">
        <f t="shared" si="47"/>
        <v>0</v>
      </c>
      <c r="R25" s="123"/>
      <c r="S25" s="124">
        <f t="shared" ref="S25:T25" si="48">SUM(S26:S28)</f>
        <v>0</v>
      </c>
      <c r="T25" s="122">
        <f t="shared" si="48"/>
        <v>0</v>
      </c>
      <c r="U25" s="123"/>
      <c r="V25" s="216">
        <f t="shared" ref="V25:X25" si="49">SUM(V26:V28)</f>
        <v>0</v>
      </c>
      <c r="W25" s="309">
        <f t="shared" si="49"/>
        <v>0</v>
      </c>
      <c r="X25" s="370">
        <f t="shared" si="49"/>
        <v>0</v>
      </c>
      <c r="Y25" s="373">
        <f t="shared" si="6"/>
        <v>0</v>
      </c>
      <c r="Z25" s="433" t="e">
        <f t="shared" si="15"/>
        <v>#DIV/0!</v>
      </c>
      <c r="AA25" s="310"/>
      <c r="AB25" s="7"/>
      <c r="AC25" s="7"/>
      <c r="AD25" s="7"/>
      <c r="AE25" s="7"/>
      <c r="AF25" s="7"/>
      <c r="AG25" s="7"/>
    </row>
    <row r="26" spans="1:33" ht="29.95" customHeight="1" x14ac:dyDescent="0.3">
      <c r="A26" s="133" t="s">
        <v>79</v>
      </c>
      <c r="B26" s="134" t="s">
        <v>98</v>
      </c>
      <c r="C26" s="107" t="s">
        <v>99</v>
      </c>
      <c r="D26" s="135"/>
      <c r="E26" s="136">
        <f>G13</f>
        <v>0</v>
      </c>
      <c r="F26" s="137">
        <v>0.22</v>
      </c>
      <c r="G26" s="138">
        <f t="shared" ref="G26:G28" si="50">E26*F26</f>
        <v>0</v>
      </c>
      <c r="H26" s="136">
        <f>J13</f>
        <v>0</v>
      </c>
      <c r="I26" s="137">
        <v>0.22</v>
      </c>
      <c r="J26" s="138">
        <f t="shared" ref="J26:J28" si="51">H26*I26</f>
        <v>0</v>
      </c>
      <c r="K26" s="136">
        <f>M13</f>
        <v>0</v>
      </c>
      <c r="L26" s="137">
        <v>0.22</v>
      </c>
      <c r="M26" s="138">
        <f t="shared" ref="M26:M28" si="52">K26*L26</f>
        <v>0</v>
      </c>
      <c r="N26" s="136">
        <f>P13</f>
        <v>0</v>
      </c>
      <c r="O26" s="137">
        <v>0.22</v>
      </c>
      <c r="P26" s="138">
        <f t="shared" ref="P26:P28" si="53">N26*O26</f>
        <v>0</v>
      </c>
      <c r="Q26" s="136">
        <f>S13</f>
        <v>0</v>
      </c>
      <c r="R26" s="137">
        <v>0.22</v>
      </c>
      <c r="S26" s="138">
        <f t="shared" ref="S26:S28" si="54">Q26*R26</f>
        <v>0</v>
      </c>
      <c r="T26" s="136">
        <f>V13</f>
        <v>0</v>
      </c>
      <c r="U26" s="137">
        <v>0.22</v>
      </c>
      <c r="V26" s="204">
        <f t="shared" ref="V26:V28" si="55">T26*U26</f>
        <v>0</v>
      </c>
      <c r="W26" s="349">
        <f t="shared" ref="W26:W28" si="56">G26+M26+S26</f>
        <v>0</v>
      </c>
      <c r="X26" s="339">
        <f t="shared" ref="X26:X28" si="57">J26+P26+V26</f>
        <v>0</v>
      </c>
      <c r="Y26" s="339">
        <f t="shared" si="6"/>
        <v>0</v>
      </c>
      <c r="Z26" s="552" t="e">
        <f t="shared" si="15"/>
        <v>#DIV/0!</v>
      </c>
      <c r="AA26" s="424"/>
      <c r="AB26" s="112"/>
      <c r="AC26" s="113"/>
      <c r="AD26" s="113"/>
      <c r="AE26" s="113"/>
      <c r="AF26" s="113"/>
      <c r="AG26" s="113"/>
    </row>
    <row r="27" spans="1:33" ht="29.95" customHeight="1" x14ac:dyDescent="0.3">
      <c r="A27" s="105" t="s">
        <v>79</v>
      </c>
      <c r="B27" s="106" t="s">
        <v>100</v>
      </c>
      <c r="C27" s="107" t="s">
        <v>101</v>
      </c>
      <c r="D27" s="108"/>
      <c r="E27" s="109">
        <f>G17</f>
        <v>0</v>
      </c>
      <c r="F27" s="110">
        <v>0.22</v>
      </c>
      <c r="G27" s="111">
        <f t="shared" si="50"/>
        <v>0</v>
      </c>
      <c r="H27" s="109">
        <f>J17</f>
        <v>0</v>
      </c>
      <c r="I27" s="110">
        <v>0.22</v>
      </c>
      <c r="J27" s="111">
        <f t="shared" si="51"/>
        <v>0</v>
      </c>
      <c r="K27" s="109">
        <f>M17</f>
        <v>0</v>
      </c>
      <c r="L27" s="110">
        <v>0.22</v>
      </c>
      <c r="M27" s="111">
        <f t="shared" si="52"/>
        <v>0</v>
      </c>
      <c r="N27" s="109">
        <f>P17</f>
        <v>0</v>
      </c>
      <c r="O27" s="110">
        <v>0.22</v>
      </c>
      <c r="P27" s="111">
        <f t="shared" si="53"/>
        <v>0</v>
      </c>
      <c r="Q27" s="109">
        <f>S17</f>
        <v>0</v>
      </c>
      <c r="R27" s="110">
        <v>0.22</v>
      </c>
      <c r="S27" s="111">
        <f t="shared" si="54"/>
        <v>0</v>
      </c>
      <c r="T27" s="109">
        <f>V17</f>
        <v>0</v>
      </c>
      <c r="U27" s="110">
        <v>0.22</v>
      </c>
      <c r="V27" s="181">
        <f t="shared" si="55"/>
        <v>0</v>
      </c>
      <c r="W27" s="347">
        <f t="shared" si="56"/>
        <v>0</v>
      </c>
      <c r="X27" s="339">
        <f t="shared" si="57"/>
        <v>0</v>
      </c>
      <c r="Y27" s="339">
        <f t="shared" si="6"/>
        <v>0</v>
      </c>
      <c r="Z27" s="552" t="e">
        <f t="shared" si="15"/>
        <v>#DIV/0!</v>
      </c>
      <c r="AA27" s="421"/>
      <c r="AB27" s="113"/>
      <c r="AC27" s="113"/>
      <c r="AD27" s="113"/>
      <c r="AE27" s="113"/>
      <c r="AF27" s="113"/>
      <c r="AG27" s="113"/>
    </row>
    <row r="28" spans="1:33" ht="29.95" customHeight="1" thickBot="1" x14ac:dyDescent="0.35">
      <c r="A28" s="114" t="s">
        <v>79</v>
      </c>
      <c r="B28" s="131" t="s">
        <v>102</v>
      </c>
      <c r="C28" s="139" t="s">
        <v>91</v>
      </c>
      <c r="D28" s="116"/>
      <c r="E28" s="117">
        <f>G21</f>
        <v>0</v>
      </c>
      <c r="F28" s="118">
        <v>0.22</v>
      </c>
      <c r="G28" s="119">
        <f t="shared" si="50"/>
        <v>0</v>
      </c>
      <c r="H28" s="117">
        <f>J21</f>
        <v>0</v>
      </c>
      <c r="I28" s="118">
        <v>0.22</v>
      </c>
      <c r="J28" s="119">
        <f t="shared" si="51"/>
        <v>0</v>
      </c>
      <c r="K28" s="117">
        <f>M21</f>
        <v>0</v>
      </c>
      <c r="L28" s="118">
        <v>0.22</v>
      </c>
      <c r="M28" s="119">
        <f t="shared" si="52"/>
        <v>0</v>
      </c>
      <c r="N28" s="117">
        <f>P21</f>
        <v>0</v>
      </c>
      <c r="O28" s="118">
        <v>0.22</v>
      </c>
      <c r="P28" s="119">
        <f t="shared" si="53"/>
        <v>0</v>
      </c>
      <c r="Q28" s="117">
        <f>S21</f>
        <v>0</v>
      </c>
      <c r="R28" s="118">
        <v>0.22</v>
      </c>
      <c r="S28" s="119">
        <f t="shared" si="54"/>
        <v>0</v>
      </c>
      <c r="T28" s="117">
        <f>V21</f>
        <v>0</v>
      </c>
      <c r="U28" s="118">
        <v>0.22</v>
      </c>
      <c r="V28" s="183">
        <f t="shared" si="55"/>
        <v>0</v>
      </c>
      <c r="W28" s="348">
        <f t="shared" si="56"/>
        <v>0</v>
      </c>
      <c r="X28" s="339">
        <f t="shared" si="57"/>
        <v>0</v>
      </c>
      <c r="Y28" s="339">
        <f t="shared" si="6"/>
        <v>0</v>
      </c>
      <c r="Z28" s="552" t="e">
        <f t="shared" si="15"/>
        <v>#DIV/0!</v>
      </c>
      <c r="AA28" s="425"/>
      <c r="AB28" s="113"/>
      <c r="AC28" s="113"/>
      <c r="AD28" s="113"/>
      <c r="AE28" s="113"/>
      <c r="AF28" s="113"/>
      <c r="AG28" s="113"/>
    </row>
    <row r="29" spans="1:33" ht="29.95" customHeight="1" x14ac:dyDescent="0.3">
      <c r="A29" s="97" t="s">
        <v>76</v>
      </c>
      <c r="B29" s="132" t="s">
        <v>103</v>
      </c>
      <c r="C29" s="120" t="s">
        <v>104</v>
      </c>
      <c r="D29" s="121"/>
      <c r="E29" s="122">
        <f>SUM(E30:E32)</f>
        <v>0</v>
      </c>
      <c r="F29" s="123"/>
      <c r="G29" s="124">
        <f t="shared" ref="G29:H29" si="58">SUM(G30:G32)</f>
        <v>0</v>
      </c>
      <c r="H29" s="122">
        <f t="shared" si="58"/>
        <v>0</v>
      </c>
      <c r="I29" s="123"/>
      <c r="J29" s="124">
        <f t="shared" ref="J29:K29" si="59">SUM(J30:J32)</f>
        <v>0</v>
      </c>
      <c r="K29" s="122">
        <f t="shared" si="59"/>
        <v>0</v>
      </c>
      <c r="L29" s="123"/>
      <c r="M29" s="124">
        <f t="shared" ref="M29:N29" si="60">SUM(M30:M32)</f>
        <v>0</v>
      </c>
      <c r="N29" s="122">
        <f t="shared" si="60"/>
        <v>0</v>
      </c>
      <c r="O29" s="123"/>
      <c r="P29" s="124">
        <f t="shared" ref="P29:Q29" si="61">SUM(P30:P32)</f>
        <v>0</v>
      </c>
      <c r="Q29" s="122">
        <f t="shared" si="61"/>
        <v>0</v>
      </c>
      <c r="R29" s="123"/>
      <c r="S29" s="124">
        <f t="shared" ref="S29:T29" si="62">SUM(S30:S32)</f>
        <v>0</v>
      </c>
      <c r="T29" s="122">
        <f t="shared" si="62"/>
        <v>0</v>
      </c>
      <c r="U29" s="123"/>
      <c r="V29" s="216">
        <f t="shared" ref="V29:X29" si="63">SUM(V30:V32)</f>
        <v>0</v>
      </c>
      <c r="W29" s="310">
        <f t="shared" si="63"/>
        <v>0</v>
      </c>
      <c r="X29" s="368">
        <f t="shared" si="63"/>
        <v>0</v>
      </c>
      <c r="Y29" s="368">
        <f t="shared" si="6"/>
        <v>0</v>
      </c>
      <c r="Z29" s="312" t="e">
        <f t="shared" si="15"/>
        <v>#DIV/0!</v>
      </c>
      <c r="AA29" s="426"/>
      <c r="AB29" s="7"/>
      <c r="AC29" s="7"/>
      <c r="AD29" s="7"/>
      <c r="AE29" s="7"/>
      <c r="AF29" s="7"/>
      <c r="AG29" s="7"/>
    </row>
    <row r="30" spans="1:33" ht="29.95" customHeight="1" x14ac:dyDescent="0.3">
      <c r="A30" s="105" t="s">
        <v>79</v>
      </c>
      <c r="B30" s="134" t="s">
        <v>105</v>
      </c>
      <c r="C30" s="107" t="s">
        <v>93</v>
      </c>
      <c r="D30" s="108" t="s">
        <v>82</v>
      </c>
      <c r="E30" s="109"/>
      <c r="F30" s="110"/>
      <c r="G30" s="111">
        <f t="shared" ref="G30:G32" si="64">E30*F30</f>
        <v>0</v>
      </c>
      <c r="H30" s="109"/>
      <c r="I30" s="110"/>
      <c r="J30" s="111">
        <f t="shared" ref="J30:J32" si="65">H30*I30</f>
        <v>0</v>
      </c>
      <c r="K30" s="109"/>
      <c r="L30" s="110"/>
      <c r="M30" s="111">
        <f t="shared" ref="M30:M32" si="66">K30*L30</f>
        <v>0</v>
      </c>
      <c r="N30" s="109"/>
      <c r="O30" s="110"/>
      <c r="P30" s="111">
        <f t="shared" ref="P30:P32" si="67">N30*O30</f>
        <v>0</v>
      </c>
      <c r="Q30" s="109"/>
      <c r="R30" s="110"/>
      <c r="S30" s="111">
        <f t="shared" ref="S30:S32" si="68">Q30*R30</f>
        <v>0</v>
      </c>
      <c r="T30" s="109"/>
      <c r="U30" s="110"/>
      <c r="V30" s="181">
        <f t="shared" ref="V30:V32" si="69">T30*U30</f>
        <v>0</v>
      </c>
      <c r="W30" s="347">
        <f t="shared" ref="W30:W32" si="70">G30+M30+S30</f>
        <v>0</v>
      </c>
      <c r="X30" s="339">
        <f t="shared" ref="X30:X32" si="71">J30+P30+V30</f>
        <v>0</v>
      </c>
      <c r="Y30" s="339">
        <f t="shared" si="6"/>
        <v>0</v>
      </c>
      <c r="Z30" s="552" t="e">
        <f t="shared" si="15"/>
        <v>#DIV/0!</v>
      </c>
      <c r="AA30" s="421"/>
      <c r="AB30" s="7"/>
      <c r="AC30" s="7"/>
      <c r="AD30" s="7"/>
      <c r="AE30" s="7"/>
      <c r="AF30" s="7"/>
      <c r="AG30" s="7"/>
    </row>
    <row r="31" spans="1:33" ht="29.95" customHeight="1" x14ac:dyDescent="0.3">
      <c r="A31" s="105" t="s">
        <v>79</v>
      </c>
      <c r="B31" s="106" t="s">
        <v>106</v>
      </c>
      <c r="C31" s="107" t="s">
        <v>93</v>
      </c>
      <c r="D31" s="108" t="s">
        <v>82</v>
      </c>
      <c r="E31" s="109"/>
      <c r="F31" s="110"/>
      <c r="G31" s="111">
        <f t="shared" si="64"/>
        <v>0</v>
      </c>
      <c r="H31" s="109"/>
      <c r="I31" s="110"/>
      <c r="J31" s="111">
        <f t="shared" si="65"/>
        <v>0</v>
      </c>
      <c r="K31" s="109"/>
      <c r="L31" s="110"/>
      <c r="M31" s="111">
        <f t="shared" si="66"/>
        <v>0</v>
      </c>
      <c r="N31" s="109"/>
      <c r="O31" s="110"/>
      <c r="P31" s="111">
        <f t="shared" si="67"/>
        <v>0</v>
      </c>
      <c r="Q31" s="109"/>
      <c r="R31" s="110"/>
      <c r="S31" s="111">
        <f t="shared" si="68"/>
        <v>0</v>
      </c>
      <c r="T31" s="109"/>
      <c r="U31" s="110"/>
      <c r="V31" s="181">
        <f t="shared" si="69"/>
        <v>0</v>
      </c>
      <c r="W31" s="347">
        <f t="shared" si="70"/>
        <v>0</v>
      </c>
      <c r="X31" s="339">
        <f t="shared" si="71"/>
        <v>0</v>
      </c>
      <c r="Y31" s="339">
        <f t="shared" si="6"/>
        <v>0</v>
      </c>
      <c r="Z31" s="552" t="e">
        <f t="shared" si="15"/>
        <v>#DIV/0!</v>
      </c>
      <c r="AA31" s="421"/>
      <c r="AB31" s="7"/>
      <c r="AC31" s="7"/>
      <c r="AD31" s="7"/>
      <c r="AE31" s="7"/>
      <c r="AF31" s="7"/>
      <c r="AG31" s="7"/>
    </row>
    <row r="32" spans="1:33" ht="29.95" customHeight="1" thickBot="1" x14ac:dyDescent="0.35">
      <c r="A32" s="114" t="s">
        <v>79</v>
      </c>
      <c r="B32" s="115" t="s">
        <v>107</v>
      </c>
      <c r="C32" s="140" t="s">
        <v>93</v>
      </c>
      <c r="D32" s="116" t="s">
        <v>82</v>
      </c>
      <c r="E32" s="117"/>
      <c r="F32" s="118"/>
      <c r="G32" s="119">
        <f t="shared" si="64"/>
        <v>0</v>
      </c>
      <c r="H32" s="109"/>
      <c r="I32" s="118"/>
      <c r="J32" s="119">
        <f t="shared" si="65"/>
        <v>0</v>
      </c>
      <c r="K32" s="127"/>
      <c r="L32" s="128"/>
      <c r="M32" s="129">
        <f t="shared" si="66"/>
        <v>0</v>
      </c>
      <c r="N32" s="127"/>
      <c r="O32" s="128"/>
      <c r="P32" s="129">
        <f t="shared" si="67"/>
        <v>0</v>
      </c>
      <c r="Q32" s="127"/>
      <c r="R32" s="128"/>
      <c r="S32" s="129">
        <f t="shared" si="68"/>
        <v>0</v>
      </c>
      <c r="T32" s="127"/>
      <c r="U32" s="128"/>
      <c r="V32" s="219">
        <f t="shared" si="69"/>
        <v>0</v>
      </c>
      <c r="W32" s="348">
        <f t="shared" si="70"/>
        <v>0</v>
      </c>
      <c r="X32" s="339">
        <f t="shared" si="71"/>
        <v>0</v>
      </c>
      <c r="Y32" s="340">
        <f t="shared" si="6"/>
        <v>0</v>
      </c>
      <c r="Z32" s="552" t="e">
        <f t="shared" si="15"/>
        <v>#DIV/0!</v>
      </c>
      <c r="AA32" s="427"/>
      <c r="AB32" s="7"/>
      <c r="AC32" s="7"/>
      <c r="AD32" s="7"/>
      <c r="AE32" s="7"/>
      <c r="AF32" s="7"/>
      <c r="AG32" s="7"/>
    </row>
    <row r="33" spans="1:33" ht="29.95" customHeight="1" thickBot="1" x14ac:dyDescent="0.35">
      <c r="A33" s="141" t="s">
        <v>108</v>
      </c>
      <c r="B33" s="142"/>
      <c r="C33" s="143"/>
      <c r="D33" s="144"/>
      <c r="E33" s="145"/>
      <c r="F33" s="146"/>
      <c r="G33" s="147">
        <f>G13+G17+G21+G25+G29</f>
        <v>0</v>
      </c>
      <c r="H33" s="145"/>
      <c r="I33" s="146"/>
      <c r="J33" s="147">
        <f>J13+J17+J21+J25+J29</f>
        <v>0</v>
      </c>
      <c r="K33" s="145"/>
      <c r="L33" s="148"/>
      <c r="M33" s="147">
        <f>M13+M17+M21+M25+M29</f>
        <v>0</v>
      </c>
      <c r="N33" s="145"/>
      <c r="O33" s="148"/>
      <c r="P33" s="147">
        <f>P13+P17+P21+P25+P29</f>
        <v>0</v>
      </c>
      <c r="Q33" s="145"/>
      <c r="R33" s="148"/>
      <c r="S33" s="147">
        <f>S13+S17+S21+S25+S29</f>
        <v>0</v>
      </c>
      <c r="T33" s="145"/>
      <c r="U33" s="148"/>
      <c r="V33" s="149">
        <f t="shared" ref="V33:X33" si="72">V13+V17+V21+V25+V29</f>
        <v>0</v>
      </c>
      <c r="W33" s="390">
        <f t="shared" si="72"/>
        <v>0</v>
      </c>
      <c r="X33" s="391">
        <f t="shared" si="72"/>
        <v>0</v>
      </c>
      <c r="Y33" s="392">
        <f t="shared" si="6"/>
        <v>0</v>
      </c>
      <c r="Z33" s="553" t="e">
        <f t="shared" si="15"/>
        <v>#DIV/0!</v>
      </c>
      <c r="AA33" s="575"/>
      <c r="AB33" s="6"/>
      <c r="AC33" s="7"/>
      <c r="AD33" s="7"/>
      <c r="AE33" s="7"/>
      <c r="AF33" s="7"/>
      <c r="AG33" s="7"/>
    </row>
    <row r="34" spans="1:33" ht="29.95" customHeight="1" thickBot="1" x14ac:dyDescent="0.35">
      <c r="A34" s="150" t="s">
        <v>74</v>
      </c>
      <c r="B34" s="151">
        <v>2</v>
      </c>
      <c r="C34" s="152" t="s">
        <v>109</v>
      </c>
      <c r="D34" s="153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393"/>
      <c r="X34" s="394"/>
      <c r="Y34" s="342"/>
      <c r="Z34" s="554"/>
      <c r="AA34" s="576"/>
      <c r="AB34" s="7"/>
      <c r="AC34" s="7"/>
      <c r="AD34" s="7"/>
      <c r="AE34" s="7"/>
      <c r="AF34" s="7"/>
      <c r="AG34" s="7"/>
    </row>
    <row r="35" spans="1:33" ht="29.95" customHeight="1" x14ac:dyDescent="0.3">
      <c r="A35" s="97" t="s">
        <v>76</v>
      </c>
      <c r="B35" s="132" t="s">
        <v>110</v>
      </c>
      <c r="C35" s="120" t="s">
        <v>111</v>
      </c>
      <c r="D35" s="121"/>
      <c r="E35" s="122">
        <f>SUM(E36:E38)</f>
        <v>0</v>
      </c>
      <c r="F35" s="123"/>
      <c r="G35" s="124">
        <f t="shared" ref="G35:H35" si="73">SUM(G36:G38)</f>
        <v>0</v>
      </c>
      <c r="H35" s="122">
        <f t="shared" si="73"/>
        <v>0</v>
      </c>
      <c r="I35" s="123"/>
      <c r="J35" s="124">
        <f t="shared" ref="J35:K35" si="74">SUM(J36:J38)</f>
        <v>0</v>
      </c>
      <c r="K35" s="122">
        <f t="shared" si="74"/>
        <v>0</v>
      </c>
      <c r="L35" s="123"/>
      <c r="M35" s="124">
        <f t="shared" ref="M35:N35" si="75">SUM(M36:M38)</f>
        <v>0</v>
      </c>
      <c r="N35" s="122">
        <f t="shared" si="75"/>
        <v>0</v>
      </c>
      <c r="O35" s="123"/>
      <c r="P35" s="124">
        <f t="shared" ref="P35:Q35" si="76">SUM(P36:P38)</f>
        <v>0</v>
      </c>
      <c r="Q35" s="122">
        <f t="shared" si="76"/>
        <v>0</v>
      </c>
      <c r="R35" s="123"/>
      <c r="S35" s="124">
        <f t="shared" ref="S35:T35" si="77">SUM(S36:S38)</f>
        <v>0</v>
      </c>
      <c r="T35" s="122">
        <f t="shared" si="77"/>
        <v>0</v>
      </c>
      <c r="U35" s="123"/>
      <c r="V35" s="216">
        <f t="shared" ref="V35:X35" si="78">SUM(V36:V38)</f>
        <v>0</v>
      </c>
      <c r="W35" s="310">
        <f t="shared" si="78"/>
        <v>0</v>
      </c>
      <c r="X35" s="368">
        <f t="shared" si="78"/>
        <v>0</v>
      </c>
      <c r="Y35" s="368">
        <f t="shared" ref="Y35:Y46" si="79">W35-X35</f>
        <v>0</v>
      </c>
      <c r="Z35" s="312" t="e">
        <f t="shared" ref="Z35:Z46" si="80">Y35/W35</f>
        <v>#DIV/0!</v>
      </c>
      <c r="AA35" s="426"/>
      <c r="AB35" s="155"/>
      <c r="AC35" s="104"/>
      <c r="AD35" s="104"/>
      <c r="AE35" s="104"/>
      <c r="AF35" s="104"/>
      <c r="AG35" s="104"/>
    </row>
    <row r="36" spans="1:33" ht="29.95" customHeight="1" x14ac:dyDescent="0.3">
      <c r="A36" s="105" t="s">
        <v>79</v>
      </c>
      <c r="B36" s="106" t="s">
        <v>112</v>
      </c>
      <c r="C36" s="107" t="s">
        <v>113</v>
      </c>
      <c r="D36" s="108" t="s">
        <v>114</v>
      </c>
      <c r="E36" s="109"/>
      <c r="F36" s="110"/>
      <c r="G36" s="111">
        <f t="shared" ref="G36:G38" si="81">E36*F36</f>
        <v>0</v>
      </c>
      <c r="H36" s="109"/>
      <c r="I36" s="110"/>
      <c r="J36" s="111">
        <f t="shared" ref="J36:J38" si="82">H36*I36</f>
        <v>0</v>
      </c>
      <c r="K36" s="109"/>
      <c r="L36" s="110"/>
      <c r="M36" s="111">
        <f t="shared" ref="M36:M38" si="83">K36*L36</f>
        <v>0</v>
      </c>
      <c r="N36" s="109"/>
      <c r="O36" s="110"/>
      <c r="P36" s="111">
        <f t="shared" ref="P36:P38" si="84">N36*O36</f>
        <v>0</v>
      </c>
      <c r="Q36" s="109"/>
      <c r="R36" s="110"/>
      <c r="S36" s="111">
        <f t="shared" ref="S36:S38" si="85">Q36*R36</f>
        <v>0</v>
      </c>
      <c r="T36" s="109"/>
      <c r="U36" s="110"/>
      <c r="V36" s="181">
        <f t="shared" ref="V36:V38" si="86">T36*U36</f>
        <v>0</v>
      </c>
      <c r="W36" s="347">
        <f t="shared" ref="W36:W38" si="87">G36+M36+S36</f>
        <v>0</v>
      </c>
      <c r="X36" s="339">
        <f t="shared" ref="X36:X38" si="88">J36+P36+V36</f>
        <v>0</v>
      </c>
      <c r="Y36" s="339">
        <f t="shared" si="79"/>
        <v>0</v>
      </c>
      <c r="Z36" s="552" t="e">
        <f t="shared" si="80"/>
        <v>#DIV/0!</v>
      </c>
      <c r="AA36" s="421"/>
      <c r="AB36" s="113"/>
      <c r="AC36" s="113"/>
      <c r="AD36" s="113"/>
      <c r="AE36" s="113"/>
      <c r="AF36" s="113"/>
      <c r="AG36" s="113"/>
    </row>
    <row r="37" spans="1:33" ht="29.95" customHeight="1" x14ac:dyDescent="0.3">
      <c r="A37" s="105" t="s">
        <v>79</v>
      </c>
      <c r="B37" s="106" t="s">
        <v>115</v>
      </c>
      <c r="C37" s="107" t="s">
        <v>113</v>
      </c>
      <c r="D37" s="108" t="s">
        <v>114</v>
      </c>
      <c r="E37" s="109"/>
      <c r="F37" s="110"/>
      <c r="G37" s="111">
        <f t="shared" si="81"/>
        <v>0</v>
      </c>
      <c r="H37" s="109"/>
      <c r="I37" s="110"/>
      <c r="J37" s="111">
        <f t="shared" si="82"/>
        <v>0</v>
      </c>
      <c r="K37" s="109"/>
      <c r="L37" s="110"/>
      <c r="M37" s="111">
        <f t="shared" si="83"/>
        <v>0</v>
      </c>
      <c r="N37" s="109"/>
      <c r="O37" s="110"/>
      <c r="P37" s="111">
        <f t="shared" si="84"/>
        <v>0</v>
      </c>
      <c r="Q37" s="109"/>
      <c r="R37" s="110"/>
      <c r="S37" s="111">
        <f t="shared" si="85"/>
        <v>0</v>
      </c>
      <c r="T37" s="109"/>
      <c r="U37" s="110"/>
      <c r="V37" s="181">
        <f t="shared" si="86"/>
        <v>0</v>
      </c>
      <c r="W37" s="347">
        <f t="shared" si="87"/>
        <v>0</v>
      </c>
      <c r="X37" s="339">
        <f t="shared" si="88"/>
        <v>0</v>
      </c>
      <c r="Y37" s="339">
        <f t="shared" si="79"/>
        <v>0</v>
      </c>
      <c r="Z37" s="552" t="e">
        <f t="shared" si="80"/>
        <v>#DIV/0!</v>
      </c>
      <c r="AA37" s="421"/>
      <c r="AB37" s="113"/>
      <c r="AC37" s="113"/>
      <c r="AD37" s="113"/>
      <c r="AE37" s="113"/>
      <c r="AF37" s="113"/>
      <c r="AG37" s="113"/>
    </row>
    <row r="38" spans="1:33" ht="29.95" customHeight="1" thickBot="1" x14ac:dyDescent="0.35">
      <c r="A38" s="125" t="s">
        <v>79</v>
      </c>
      <c r="B38" s="131" t="s">
        <v>116</v>
      </c>
      <c r="C38" s="107" t="s">
        <v>113</v>
      </c>
      <c r="D38" s="126" t="s">
        <v>114</v>
      </c>
      <c r="E38" s="127"/>
      <c r="F38" s="128"/>
      <c r="G38" s="129">
        <f t="shared" si="81"/>
        <v>0</v>
      </c>
      <c r="H38" s="127"/>
      <c r="I38" s="128"/>
      <c r="J38" s="129">
        <f t="shared" si="82"/>
        <v>0</v>
      </c>
      <c r="K38" s="127"/>
      <c r="L38" s="128"/>
      <c r="M38" s="129">
        <f t="shared" si="83"/>
        <v>0</v>
      </c>
      <c r="N38" s="127"/>
      <c r="O38" s="128"/>
      <c r="P38" s="129">
        <f t="shared" si="84"/>
        <v>0</v>
      </c>
      <c r="Q38" s="127"/>
      <c r="R38" s="128"/>
      <c r="S38" s="129">
        <f t="shared" si="85"/>
        <v>0</v>
      </c>
      <c r="T38" s="127"/>
      <c r="U38" s="128"/>
      <c r="V38" s="219">
        <f t="shared" si="86"/>
        <v>0</v>
      </c>
      <c r="W38" s="348">
        <f t="shared" si="87"/>
        <v>0</v>
      </c>
      <c r="X38" s="339">
        <f t="shared" si="88"/>
        <v>0</v>
      </c>
      <c r="Y38" s="339">
        <f t="shared" si="79"/>
        <v>0</v>
      </c>
      <c r="Z38" s="552" t="e">
        <f t="shared" si="80"/>
        <v>#DIV/0!</v>
      </c>
      <c r="AA38" s="422"/>
      <c r="AB38" s="113"/>
      <c r="AC38" s="113"/>
      <c r="AD38" s="113"/>
      <c r="AE38" s="113"/>
      <c r="AF38" s="113"/>
      <c r="AG38" s="113"/>
    </row>
    <row r="39" spans="1:33" ht="29.95" customHeight="1" x14ac:dyDescent="0.3">
      <c r="A39" s="97" t="s">
        <v>76</v>
      </c>
      <c r="B39" s="132" t="s">
        <v>117</v>
      </c>
      <c r="C39" s="120" t="s">
        <v>118</v>
      </c>
      <c r="D39" s="121"/>
      <c r="E39" s="122">
        <f>SUM(E40:E42)</f>
        <v>0</v>
      </c>
      <c r="F39" s="123"/>
      <c r="G39" s="124">
        <f t="shared" ref="G39:H39" si="89">SUM(G40:G42)</f>
        <v>0</v>
      </c>
      <c r="H39" s="122">
        <f t="shared" si="89"/>
        <v>0</v>
      </c>
      <c r="I39" s="123"/>
      <c r="J39" s="124">
        <f t="shared" ref="J39:K39" si="90">SUM(J40:J42)</f>
        <v>0</v>
      </c>
      <c r="K39" s="122">
        <f t="shared" si="90"/>
        <v>0</v>
      </c>
      <c r="L39" s="123"/>
      <c r="M39" s="124">
        <f t="shared" ref="M39:N39" si="91">SUM(M40:M42)</f>
        <v>0</v>
      </c>
      <c r="N39" s="122">
        <f t="shared" si="91"/>
        <v>0</v>
      </c>
      <c r="O39" s="123"/>
      <c r="P39" s="124">
        <f t="shared" ref="P39:Q39" si="92">SUM(P40:P42)</f>
        <v>0</v>
      </c>
      <c r="Q39" s="122">
        <f t="shared" si="92"/>
        <v>0</v>
      </c>
      <c r="R39" s="123"/>
      <c r="S39" s="124">
        <f t="shared" ref="S39:T39" si="93">SUM(S40:S42)</f>
        <v>0</v>
      </c>
      <c r="T39" s="122">
        <f t="shared" si="93"/>
        <v>0</v>
      </c>
      <c r="U39" s="123"/>
      <c r="V39" s="216">
        <f t="shared" ref="V39" si="94">SUM(V40:V42)</f>
        <v>0</v>
      </c>
      <c r="W39" s="310">
        <f t="shared" ref="W39:X39" si="95">SUM(W40:W42)</f>
        <v>0</v>
      </c>
      <c r="X39" s="368">
        <f t="shared" si="95"/>
        <v>0</v>
      </c>
      <c r="Y39" s="368">
        <f t="shared" ref="Y39" si="96">W39-X39</f>
        <v>0</v>
      </c>
      <c r="Z39" s="312" t="e">
        <f t="shared" ref="Z39" si="97">Y39/W39</f>
        <v>#DIV/0!</v>
      </c>
      <c r="AA39" s="426"/>
      <c r="AB39" s="7"/>
      <c r="AC39" s="7"/>
      <c r="AD39" s="7"/>
      <c r="AE39" s="7"/>
      <c r="AF39" s="7"/>
      <c r="AG39" s="7"/>
    </row>
    <row r="40" spans="1:33" ht="29.95" customHeight="1" x14ac:dyDescent="0.3">
      <c r="A40" s="105" t="s">
        <v>79</v>
      </c>
      <c r="B40" s="106" t="s">
        <v>119</v>
      </c>
      <c r="C40" s="107" t="s">
        <v>120</v>
      </c>
      <c r="D40" s="108" t="s">
        <v>121</v>
      </c>
      <c r="E40" s="109"/>
      <c r="F40" s="110"/>
      <c r="G40" s="111">
        <f t="shared" ref="G40:G42" si="98">E40*F40</f>
        <v>0</v>
      </c>
      <c r="H40" s="109"/>
      <c r="I40" s="110"/>
      <c r="J40" s="111">
        <f t="shared" ref="J40:J42" si="99">H40*I40</f>
        <v>0</v>
      </c>
      <c r="K40" s="109"/>
      <c r="L40" s="110"/>
      <c r="M40" s="111">
        <f t="shared" ref="M40:M42" si="100">K40*L40</f>
        <v>0</v>
      </c>
      <c r="N40" s="109"/>
      <c r="O40" s="110"/>
      <c r="P40" s="111">
        <f t="shared" ref="P40:P42" si="101">N40*O40</f>
        <v>0</v>
      </c>
      <c r="Q40" s="109"/>
      <c r="R40" s="110"/>
      <c r="S40" s="111">
        <f t="shared" ref="S40:S42" si="102">Q40*R40</f>
        <v>0</v>
      </c>
      <c r="T40" s="109"/>
      <c r="U40" s="110"/>
      <c r="V40" s="181">
        <f t="shared" ref="V40:V42" si="103">T40*U40</f>
        <v>0</v>
      </c>
      <c r="W40" s="347">
        <f t="shared" ref="W40:W42" si="104">G40+M40+S40</f>
        <v>0</v>
      </c>
      <c r="X40" s="339">
        <f t="shared" ref="X40:X42" si="105">J40+P40+V40</f>
        <v>0</v>
      </c>
      <c r="Y40" s="339">
        <f t="shared" si="79"/>
        <v>0</v>
      </c>
      <c r="Z40" s="552" t="e">
        <f t="shared" si="80"/>
        <v>#DIV/0!</v>
      </c>
      <c r="AA40" s="421"/>
      <c r="AB40" s="113"/>
      <c r="AC40" s="113"/>
      <c r="AD40" s="113"/>
      <c r="AE40" s="113"/>
      <c r="AF40" s="113"/>
      <c r="AG40" s="113"/>
    </row>
    <row r="41" spans="1:33" ht="29.95" customHeight="1" x14ac:dyDescent="0.3">
      <c r="A41" s="105" t="s">
        <v>79</v>
      </c>
      <c r="B41" s="106" t="s">
        <v>122</v>
      </c>
      <c r="C41" s="156" t="s">
        <v>120</v>
      </c>
      <c r="D41" s="108" t="s">
        <v>121</v>
      </c>
      <c r="E41" s="109"/>
      <c r="F41" s="110"/>
      <c r="G41" s="111">
        <f t="shared" si="98"/>
        <v>0</v>
      </c>
      <c r="H41" s="109"/>
      <c r="I41" s="110"/>
      <c r="J41" s="111">
        <f t="shared" si="99"/>
        <v>0</v>
      </c>
      <c r="K41" s="109"/>
      <c r="L41" s="110"/>
      <c r="M41" s="111">
        <f t="shared" si="100"/>
        <v>0</v>
      </c>
      <c r="N41" s="109"/>
      <c r="O41" s="110"/>
      <c r="P41" s="111">
        <f t="shared" si="101"/>
        <v>0</v>
      </c>
      <c r="Q41" s="109"/>
      <c r="R41" s="110"/>
      <c r="S41" s="111">
        <f t="shared" si="102"/>
        <v>0</v>
      </c>
      <c r="T41" s="109"/>
      <c r="U41" s="110"/>
      <c r="V41" s="181">
        <f t="shared" si="103"/>
        <v>0</v>
      </c>
      <c r="W41" s="347">
        <f t="shared" si="104"/>
        <v>0</v>
      </c>
      <c r="X41" s="339">
        <f t="shared" si="105"/>
        <v>0</v>
      </c>
      <c r="Y41" s="339">
        <f t="shared" si="79"/>
        <v>0</v>
      </c>
      <c r="Z41" s="552" t="e">
        <f t="shared" si="80"/>
        <v>#DIV/0!</v>
      </c>
      <c r="AA41" s="421"/>
      <c r="AB41" s="113"/>
      <c r="AC41" s="113"/>
      <c r="AD41" s="113"/>
      <c r="AE41" s="113"/>
      <c r="AF41" s="113"/>
      <c r="AG41" s="113"/>
    </row>
    <row r="42" spans="1:33" ht="29.95" customHeight="1" thickBot="1" x14ac:dyDescent="0.35">
      <c r="A42" s="125" t="s">
        <v>79</v>
      </c>
      <c r="B42" s="131" t="s">
        <v>123</v>
      </c>
      <c r="C42" s="157" t="s">
        <v>120</v>
      </c>
      <c r="D42" s="126" t="s">
        <v>121</v>
      </c>
      <c r="E42" s="127"/>
      <c r="F42" s="128"/>
      <c r="G42" s="129">
        <f t="shared" si="98"/>
        <v>0</v>
      </c>
      <c r="H42" s="127"/>
      <c r="I42" s="128"/>
      <c r="J42" s="129">
        <f t="shared" si="99"/>
        <v>0</v>
      </c>
      <c r="K42" s="127"/>
      <c r="L42" s="128"/>
      <c r="M42" s="129">
        <f t="shared" si="100"/>
        <v>0</v>
      </c>
      <c r="N42" s="127"/>
      <c r="O42" s="128"/>
      <c r="P42" s="129">
        <f t="shared" si="101"/>
        <v>0</v>
      </c>
      <c r="Q42" s="127"/>
      <c r="R42" s="128"/>
      <c r="S42" s="129">
        <f t="shared" si="102"/>
        <v>0</v>
      </c>
      <c r="T42" s="127"/>
      <c r="U42" s="128"/>
      <c r="V42" s="219">
        <f t="shared" si="103"/>
        <v>0</v>
      </c>
      <c r="W42" s="348">
        <f t="shared" si="104"/>
        <v>0</v>
      </c>
      <c r="X42" s="339">
        <f t="shared" si="105"/>
        <v>0</v>
      </c>
      <c r="Y42" s="339">
        <f t="shared" si="79"/>
        <v>0</v>
      </c>
      <c r="Z42" s="552" t="e">
        <f t="shared" si="80"/>
        <v>#DIV/0!</v>
      </c>
      <c r="AA42" s="422"/>
      <c r="AB42" s="113"/>
      <c r="AC42" s="113"/>
      <c r="AD42" s="113"/>
      <c r="AE42" s="113"/>
      <c r="AF42" s="113"/>
      <c r="AG42" s="113"/>
    </row>
    <row r="43" spans="1:33" ht="29.95" customHeight="1" x14ac:dyDescent="0.3">
      <c r="A43" s="97" t="s">
        <v>76</v>
      </c>
      <c r="B43" s="132" t="s">
        <v>124</v>
      </c>
      <c r="C43" s="120" t="s">
        <v>125</v>
      </c>
      <c r="D43" s="121"/>
      <c r="E43" s="122">
        <f>SUM(E44:E46)</f>
        <v>0</v>
      </c>
      <c r="F43" s="123"/>
      <c r="G43" s="124">
        <f t="shared" ref="G43:H43" si="106">SUM(G44:G46)</f>
        <v>0</v>
      </c>
      <c r="H43" s="122">
        <f t="shared" si="106"/>
        <v>0</v>
      </c>
      <c r="I43" s="123"/>
      <c r="J43" s="124">
        <f t="shared" ref="J43:K43" si="107">SUM(J44:J46)</f>
        <v>0</v>
      </c>
      <c r="K43" s="122">
        <f t="shared" si="107"/>
        <v>0</v>
      </c>
      <c r="L43" s="123"/>
      <c r="M43" s="124">
        <f t="shared" ref="M43:N43" si="108">SUM(M44:M46)</f>
        <v>0</v>
      </c>
      <c r="N43" s="122">
        <f t="shared" si="108"/>
        <v>0</v>
      </c>
      <c r="O43" s="123"/>
      <c r="P43" s="124">
        <f t="shared" ref="P43:Q43" si="109">SUM(P44:P46)</f>
        <v>0</v>
      </c>
      <c r="Q43" s="122">
        <f t="shared" si="109"/>
        <v>0</v>
      </c>
      <c r="R43" s="123"/>
      <c r="S43" s="124">
        <f t="shared" ref="S43:T43" si="110">SUM(S44:S46)</f>
        <v>0</v>
      </c>
      <c r="T43" s="122">
        <f t="shared" si="110"/>
        <v>0</v>
      </c>
      <c r="U43" s="123"/>
      <c r="V43" s="216">
        <f t="shared" ref="V43" si="111">SUM(V44:V46)</f>
        <v>0</v>
      </c>
      <c r="W43" s="310">
        <f t="shared" ref="W43:X43" si="112">SUM(W44:W46)</f>
        <v>0</v>
      </c>
      <c r="X43" s="368">
        <f t="shared" si="112"/>
        <v>0</v>
      </c>
      <c r="Y43" s="368">
        <f t="shared" ref="Y43" si="113">W43-X43</f>
        <v>0</v>
      </c>
      <c r="Z43" s="312" t="e">
        <f t="shared" ref="Z43" si="114">Y43/W43</f>
        <v>#DIV/0!</v>
      </c>
      <c r="AA43" s="426"/>
      <c r="AB43" s="7"/>
      <c r="AC43" s="7"/>
      <c r="AD43" s="7"/>
      <c r="AE43" s="7"/>
      <c r="AF43" s="7"/>
      <c r="AG43" s="7"/>
    </row>
    <row r="44" spans="1:33" ht="29.95" customHeight="1" x14ac:dyDescent="0.3">
      <c r="A44" s="105" t="s">
        <v>79</v>
      </c>
      <c r="B44" s="106" t="s">
        <v>126</v>
      </c>
      <c r="C44" s="107" t="s">
        <v>127</v>
      </c>
      <c r="D44" s="108" t="s">
        <v>121</v>
      </c>
      <c r="E44" s="109"/>
      <c r="F44" s="110"/>
      <c r="G44" s="111">
        <f t="shared" ref="G44:G46" si="115">E44*F44</f>
        <v>0</v>
      </c>
      <c r="H44" s="109"/>
      <c r="I44" s="110"/>
      <c r="J44" s="111">
        <f t="shared" ref="J44:J46" si="116">H44*I44</f>
        <v>0</v>
      </c>
      <c r="K44" s="109"/>
      <c r="L44" s="110"/>
      <c r="M44" s="111">
        <f t="shared" ref="M44:M46" si="117">K44*L44</f>
        <v>0</v>
      </c>
      <c r="N44" s="109"/>
      <c r="O44" s="110"/>
      <c r="P44" s="111">
        <f t="shared" ref="P44:P46" si="118">N44*O44</f>
        <v>0</v>
      </c>
      <c r="Q44" s="109"/>
      <c r="R44" s="110"/>
      <c r="S44" s="111">
        <f t="shared" ref="S44:S46" si="119">Q44*R44</f>
        <v>0</v>
      </c>
      <c r="T44" s="109"/>
      <c r="U44" s="110"/>
      <c r="V44" s="181">
        <f t="shared" ref="V44:V46" si="120">T44*U44</f>
        <v>0</v>
      </c>
      <c r="W44" s="347">
        <f t="shared" ref="W44:W46" si="121">G44+M44+S44</f>
        <v>0</v>
      </c>
      <c r="X44" s="339">
        <f t="shared" ref="X44:X46" si="122">J44+P44+V44</f>
        <v>0</v>
      </c>
      <c r="Y44" s="339">
        <f t="shared" si="79"/>
        <v>0</v>
      </c>
      <c r="Z44" s="552" t="e">
        <f t="shared" si="80"/>
        <v>#DIV/0!</v>
      </c>
      <c r="AA44" s="421"/>
      <c r="AB44" s="112"/>
      <c r="AC44" s="113"/>
      <c r="AD44" s="113"/>
      <c r="AE44" s="113"/>
      <c r="AF44" s="113"/>
      <c r="AG44" s="113"/>
    </row>
    <row r="45" spans="1:33" ht="29.95" customHeight="1" x14ac:dyDescent="0.3">
      <c r="A45" s="105" t="s">
        <v>79</v>
      </c>
      <c r="B45" s="106" t="s">
        <v>128</v>
      </c>
      <c r="C45" s="107" t="s">
        <v>129</v>
      </c>
      <c r="D45" s="108" t="s">
        <v>121</v>
      </c>
      <c r="E45" s="109"/>
      <c r="F45" s="110"/>
      <c r="G45" s="111">
        <f t="shared" si="115"/>
        <v>0</v>
      </c>
      <c r="H45" s="109"/>
      <c r="I45" s="110"/>
      <c r="J45" s="111">
        <f t="shared" si="116"/>
        <v>0</v>
      </c>
      <c r="K45" s="109"/>
      <c r="L45" s="110"/>
      <c r="M45" s="111">
        <f t="shared" si="117"/>
        <v>0</v>
      </c>
      <c r="N45" s="109"/>
      <c r="O45" s="110"/>
      <c r="P45" s="111">
        <f t="shared" si="118"/>
        <v>0</v>
      </c>
      <c r="Q45" s="109"/>
      <c r="R45" s="110"/>
      <c r="S45" s="111">
        <f t="shared" si="119"/>
        <v>0</v>
      </c>
      <c r="T45" s="109"/>
      <c r="U45" s="110"/>
      <c r="V45" s="181">
        <f t="shared" si="120"/>
        <v>0</v>
      </c>
      <c r="W45" s="347">
        <f t="shared" si="121"/>
        <v>0</v>
      </c>
      <c r="X45" s="339">
        <f t="shared" si="122"/>
        <v>0</v>
      </c>
      <c r="Y45" s="339">
        <f t="shared" si="79"/>
        <v>0</v>
      </c>
      <c r="Z45" s="552" t="e">
        <f t="shared" si="80"/>
        <v>#DIV/0!</v>
      </c>
      <c r="AA45" s="421"/>
      <c r="AB45" s="113"/>
      <c r="AC45" s="113"/>
      <c r="AD45" s="113"/>
      <c r="AE45" s="113"/>
      <c r="AF45" s="113"/>
      <c r="AG45" s="113"/>
    </row>
    <row r="46" spans="1:33" ht="29.95" customHeight="1" thickBot="1" x14ac:dyDescent="0.35">
      <c r="A46" s="114" t="s">
        <v>79</v>
      </c>
      <c r="B46" s="115" t="s">
        <v>130</v>
      </c>
      <c r="C46" s="140" t="s">
        <v>127</v>
      </c>
      <c r="D46" s="116" t="s">
        <v>121</v>
      </c>
      <c r="E46" s="127"/>
      <c r="F46" s="128"/>
      <c r="G46" s="129">
        <f t="shared" si="115"/>
        <v>0</v>
      </c>
      <c r="H46" s="127"/>
      <c r="I46" s="128"/>
      <c r="J46" s="129">
        <f t="shared" si="116"/>
        <v>0</v>
      </c>
      <c r="K46" s="127"/>
      <c r="L46" s="128"/>
      <c r="M46" s="129">
        <f t="shared" si="117"/>
        <v>0</v>
      </c>
      <c r="N46" s="127"/>
      <c r="O46" s="128"/>
      <c r="P46" s="129">
        <f t="shared" si="118"/>
        <v>0</v>
      </c>
      <c r="Q46" s="127"/>
      <c r="R46" s="128"/>
      <c r="S46" s="129">
        <f t="shared" si="119"/>
        <v>0</v>
      </c>
      <c r="T46" s="127"/>
      <c r="U46" s="128"/>
      <c r="V46" s="219">
        <f t="shared" si="120"/>
        <v>0</v>
      </c>
      <c r="W46" s="348">
        <f t="shared" si="121"/>
        <v>0</v>
      </c>
      <c r="X46" s="339">
        <f t="shared" si="122"/>
        <v>0</v>
      </c>
      <c r="Y46" s="339">
        <f t="shared" si="79"/>
        <v>0</v>
      </c>
      <c r="Z46" s="552" t="e">
        <f t="shared" si="80"/>
        <v>#DIV/0!</v>
      </c>
      <c r="AA46" s="425"/>
      <c r="AB46" s="113"/>
      <c r="AC46" s="113"/>
      <c r="AD46" s="113"/>
      <c r="AE46" s="113"/>
      <c r="AF46" s="113"/>
      <c r="AG46" s="113"/>
    </row>
    <row r="47" spans="1:33" ht="29.95" customHeight="1" thickBot="1" x14ac:dyDescent="0.35">
      <c r="A47" s="141" t="s">
        <v>131</v>
      </c>
      <c r="B47" s="142"/>
      <c r="C47" s="143"/>
      <c r="D47" s="144"/>
      <c r="E47" s="148">
        <f>E43+E39+E35</f>
        <v>0</v>
      </c>
      <c r="F47" s="158"/>
      <c r="G47" s="147">
        <f t="shared" ref="G47:H47" si="123">G43+G39+G35</f>
        <v>0</v>
      </c>
      <c r="H47" s="148">
        <f t="shared" si="123"/>
        <v>0</v>
      </c>
      <c r="I47" s="158"/>
      <c r="J47" s="147">
        <f t="shared" ref="J47:K47" si="124">J43+J39+J35</f>
        <v>0</v>
      </c>
      <c r="K47" s="159">
        <f t="shared" si="124"/>
        <v>0</v>
      </c>
      <c r="L47" s="158"/>
      <c r="M47" s="147">
        <f t="shared" ref="M47:N47" si="125">M43+M39+M35</f>
        <v>0</v>
      </c>
      <c r="N47" s="159">
        <f t="shared" si="125"/>
        <v>0</v>
      </c>
      <c r="O47" s="158"/>
      <c r="P47" s="147">
        <f t="shared" ref="P47:Q47" si="126">P43+P39+P35</f>
        <v>0</v>
      </c>
      <c r="Q47" s="159">
        <f t="shared" si="126"/>
        <v>0</v>
      </c>
      <c r="R47" s="158"/>
      <c r="S47" s="147">
        <f t="shared" ref="S47:T47" si="127">S43+S39+S35</f>
        <v>0</v>
      </c>
      <c r="T47" s="159">
        <f t="shared" si="127"/>
        <v>0</v>
      </c>
      <c r="U47" s="158"/>
      <c r="V47" s="149">
        <f t="shared" ref="V47:W47" si="128">V43+V39+V35</f>
        <v>0</v>
      </c>
      <c r="W47" s="447">
        <f t="shared" si="128"/>
        <v>0</v>
      </c>
      <c r="X47" s="448">
        <f t="shared" ref="X47" si="129">J47+P47+V47</f>
        <v>0</v>
      </c>
      <c r="Y47" s="448">
        <f t="shared" ref="Y47" si="130">W47-X47</f>
        <v>0</v>
      </c>
      <c r="Z47" s="555" t="e">
        <f>Y47/W47</f>
        <v>#DIV/0!</v>
      </c>
      <c r="AA47" s="377"/>
      <c r="AB47" s="7"/>
      <c r="AC47" s="7"/>
      <c r="AD47" s="7"/>
      <c r="AE47" s="7"/>
      <c r="AF47" s="7"/>
      <c r="AG47" s="7"/>
    </row>
    <row r="48" spans="1:33" ht="29.95" customHeight="1" thickBot="1" x14ac:dyDescent="0.35">
      <c r="A48" s="150" t="s">
        <v>74</v>
      </c>
      <c r="B48" s="151">
        <v>3</v>
      </c>
      <c r="C48" s="152" t="s">
        <v>132</v>
      </c>
      <c r="D48" s="153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393"/>
      <c r="X48" s="393"/>
      <c r="Y48" s="393"/>
      <c r="Z48" s="556"/>
      <c r="AA48" s="378"/>
      <c r="AB48" s="7"/>
      <c r="AC48" s="7"/>
      <c r="AD48" s="7"/>
      <c r="AE48" s="7"/>
      <c r="AF48" s="7"/>
      <c r="AG48" s="7"/>
    </row>
    <row r="49" spans="1:33" ht="45" customHeight="1" thickBot="1" x14ac:dyDescent="0.35">
      <c r="A49" s="97" t="s">
        <v>76</v>
      </c>
      <c r="B49" s="132" t="s">
        <v>133</v>
      </c>
      <c r="C49" s="99" t="s">
        <v>134</v>
      </c>
      <c r="D49" s="100"/>
      <c r="E49" s="101">
        <f>SUM(E50:E52)</f>
        <v>0</v>
      </c>
      <c r="F49" s="102"/>
      <c r="G49" s="103">
        <f t="shared" ref="G49:H49" si="131">SUM(G50:G52)</f>
        <v>0</v>
      </c>
      <c r="H49" s="101">
        <f t="shared" si="131"/>
        <v>0</v>
      </c>
      <c r="I49" s="102"/>
      <c r="J49" s="103">
        <f t="shared" ref="J49:K49" si="132">SUM(J50:J52)</f>
        <v>0</v>
      </c>
      <c r="K49" s="101">
        <f t="shared" si="132"/>
        <v>0</v>
      </c>
      <c r="L49" s="102"/>
      <c r="M49" s="103">
        <f t="shared" ref="M49:N49" si="133">SUM(M50:M52)</f>
        <v>0</v>
      </c>
      <c r="N49" s="101">
        <f t="shared" si="133"/>
        <v>0</v>
      </c>
      <c r="O49" s="102"/>
      <c r="P49" s="103">
        <f t="shared" ref="P49:Q49" si="134">SUM(P50:P52)</f>
        <v>0</v>
      </c>
      <c r="Q49" s="101">
        <f t="shared" si="134"/>
        <v>0</v>
      </c>
      <c r="R49" s="102"/>
      <c r="S49" s="103">
        <f t="shared" ref="S49:T49" si="135">SUM(S50:S52)</f>
        <v>0</v>
      </c>
      <c r="T49" s="101">
        <f t="shared" si="135"/>
        <v>0</v>
      </c>
      <c r="U49" s="102"/>
      <c r="V49" s="285">
        <f t="shared" ref="V49:W49" si="136">SUM(V50:V52)</f>
        <v>0</v>
      </c>
      <c r="W49" s="350">
        <f t="shared" si="136"/>
        <v>0</v>
      </c>
      <c r="X49" s="361">
        <f t="shared" ref="X49:X60" si="137">J49+P49+V49</f>
        <v>0</v>
      </c>
      <c r="Y49" s="361">
        <f t="shared" ref="Y49:Y60" si="138">W49-X49</f>
        <v>0</v>
      </c>
      <c r="Z49" s="327" t="e">
        <f t="shared" ref="Z49" si="139">Y49/W49</f>
        <v>#DIV/0!</v>
      </c>
      <c r="AA49" s="423"/>
      <c r="AB49" s="104"/>
      <c r="AC49" s="104"/>
      <c r="AD49" s="104"/>
      <c r="AE49" s="104"/>
      <c r="AF49" s="104"/>
      <c r="AG49" s="104"/>
    </row>
    <row r="50" spans="1:33" ht="29.95" customHeight="1" x14ac:dyDescent="0.3">
      <c r="A50" s="105" t="s">
        <v>79</v>
      </c>
      <c r="B50" s="106" t="s">
        <v>135</v>
      </c>
      <c r="C50" s="156" t="s">
        <v>136</v>
      </c>
      <c r="D50" s="108" t="s">
        <v>114</v>
      </c>
      <c r="E50" s="109"/>
      <c r="F50" s="110"/>
      <c r="G50" s="111">
        <f t="shared" ref="G50:G52" si="140">E50*F50</f>
        <v>0</v>
      </c>
      <c r="H50" s="109"/>
      <c r="I50" s="110"/>
      <c r="J50" s="111">
        <f t="shared" ref="J50:J52" si="141">H50*I50</f>
        <v>0</v>
      </c>
      <c r="K50" s="109"/>
      <c r="L50" s="110"/>
      <c r="M50" s="111">
        <f t="shared" ref="M50:M52" si="142">K50*L50</f>
        <v>0</v>
      </c>
      <c r="N50" s="109"/>
      <c r="O50" s="110"/>
      <c r="P50" s="111">
        <f t="shared" ref="P50:P52" si="143">N50*O50</f>
        <v>0</v>
      </c>
      <c r="Q50" s="109"/>
      <c r="R50" s="110"/>
      <c r="S50" s="111">
        <f t="shared" ref="S50:S52" si="144">Q50*R50</f>
        <v>0</v>
      </c>
      <c r="T50" s="109"/>
      <c r="U50" s="110"/>
      <c r="V50" s="181">
        <f t="shared" ref="V50:V52" si="145">T50*U50</f>
        <v>0</v>
      </c>
      <c r="W50" s="351">
        <f t="shared" ref="W50:W52" si="146">G50+M50+S50</f>
        <v>0</v>
      </c>
      <c r="X50" s="396">
        <f t="shared" si="137"/>
        <v>0</v>
      </c>
      <c r="Y50" s="396">
        <f t="shared" si="138"/>
        <v>0</v>
      </c>
      <c r="Z50" s="552" t="e">
        <f t="shared" ref="Z50:Z53" si="147">Y50/W50</f>
        <v>#DIV/0!</v>
      </c>
      <c r="AA50" s="421"/>
      <c r="AB50" s="113"/>
      <c r="AC50" s="113"/>
      <c r="AD50" s="113"/>
      <c r="AE50" s="113"/>
      <c r="AF50" s="113"/>
      <c r="AG50" s="113"/>
    </row>
    <row r="51" spans="1:33" ht="29.95" customHeight="1" x14ac:dyDescent="0.3">
      <c r="A51" s="105" t="s">
        <v>79</v>
      </c>
      <c r="B51" s="106" t="s">
        <v>137</v>
      </c>
      <c r="C51" s="156" t="s">
        <v>138</v>
      </c>
      <c r="D51" s="108" t="s">
        <v>114</v>
      </c>
      <c r="E51" s="109"/>
      <c r="F51" s="110"/>
      <c r="G51" s="111">
        <f t="shared" si="140"/>
        <v>0</v>
      </c>
      <c r="H51" s="109"/>
      <c r="I51" s="110"/>
      <c r="J51" s="111">
        <f t="shared" si="141"/>
        <v>0</v>
      </c>
      <c r="K51" s="109"/>
      <c r="L51" s="110"/>
      <c r="M51" s="111">
        <f t="shared" si="142"/>
        <v>0</v>
      </c>
      <c r="N51" s="109"/>
      <c r="O51" s="110"/>
      <c r="P51" s="111">
        <f t="shared" si="143"/>
        <v>0</v>
      </c>
      <c r="Q51" s="109"/>
      <c r="R51" s="110"/>
      <c r="S51" s="111">
        <f t="shared" si="144"/>
        <v>0</v>
      </c>
      <c r="T51" s="109"/>
      <c r="U51" s="110"/>
      <c r="V51" s="181">
        <f t="shared" si="145"/>
        <v>0</v>
      </c>
      <c r="W51" s="351">
        <f t="shared" si="146"/>
        <v>0</v>
      </c>
      <c r="X51" s="396">
        <f t="shared" si="137"/>
        <v>0</v>
      </c>
      <c r="Y51" s="396">
        <f t="shared" si="138"/>
        <v>0</v>
      </c>
      <c r="Z51" s="552" t="e">
        <f t="shared" si="147"/>
        <v>#DIV/0!</v>
      </c>
      <c r="AA51" s="421"/>
      <c r="AB51" s="113"/>
      <c r="AC51" s="113"/>
      <c r="AD51" s="113"/>
      <c r="AE51" s="113"/>
      <c r="AF51" s="113"/>
      <c r="AG51" s="113"/>
    </row>
    <row r="52" spans="1:33" ht="29.95" customHeight="1" thickBot="1" x14ac:dyDescent="0.35">
      <c r="A52" s="114" t="s">
        <v>79</v>
      </c>
      <c r="B52" s="115" t="s">
        <v>139</v>
      </c>
      <c r="C52" s="139" t="s">
        <v>140</v>
      </c>
      <c r="D52" s="116" t="s">
        <v>114</v>
      </c>
      <c r="E52" s="117"/>
      <c r="F52" s="118"/>
      <c r="G52" s="119">
        <f t="shared" si="140"/>
        <v>0</v>
      </c>
      <c r="H52" s="117"/>
      <c r="I52" s="118"/>
      <c r="J52" s="119">
        <f t="shared" si="141"/>
        <v>0</v>
      </c>
      <c r="K52" s="117"/>
      <c r="L52" s="118"/>
      <c r="M52" s="119">
        <f t="shared" si="142"/>
        <v>0</v>
      </c>
      <c r="N52" s="117"/>
      <c r="O52" s="118"/>
      <c r="P52" s="119">
        <f t="shared" si="143"/>
        <v>0</v>
      </c>
      <c r="Q52" s="117"/>
      <c r="R52" s="118"/>
      <c r="S52" s="119">
        <f t="shared" si="144"/>
        <v>0</v>
      </c>
      <c r="T52" s="117"/>
      <c r="U52" s="118"/>
      <c r="V52" s="183">
        <f t="shared" si="145"/>
        <v>0</v>
      </c>
      <c r="W52" s="351">
        <f t="shared" si="146"/>
        <v>0</v>
      </c>
      <c r="X52" s="396">
        <f t="shared" si="137"/>
        <v>0</v>
      </c>
      <c r="Y52" s="396">
        <f t="shared" si="138"/>
        <v>0</v>
      </c>
      <c r="Z52" s="552" t="e">
        <f t="shared" si="147"/>
        <v>#DIV/0!</v>
      </c>
      <c r="AA52" s="425"/>
      <c r="AB52" s="113"/>
      <c r="AC52" s="113"/>
      <c r="AD52" s="113"/>
      <c r="AE52" s="113"/>
      <c r="AF52" s="113"/>
      <c r="AG52" s="113"/>
    </row>
    <row r="53" spans="1:33" ht="57.8" customHeight="1" x14ac:dyDescent="0.3">
      <c r="A53" s="97" t="s">
        <v>76</v>
      </c>
      <c r="B53" s="132" t="s">
        <v>141</v>
      </c>
      <c r="C53" s="120" t="s">
        <v>142</v>
      </c>
      <c r="D53" s="121"/>
      <c r="E53" s="122"/>
      <c r="F53" s="123"/>
      <c r="G53" s="124"/>
      <c r="H53" s="122"/>
      <c r="I53" s="123"/>
      <c r="J53" s="124"/>
      <c r="K53" s="122">
        <f>SUM(K54:K55)</f>
        <v>0</v>
      </c>
      <c r="L53" s="123"/>
      <c r="M53" s="124">
        <f t="shared" ref="M53:N53" si="148">SUM(M54:M55)</f>
        <v>0</v>
      </c>
      <c r="N53" s="122">
        <f t="shared" si="148"/>
        <v>0</v>
      </c>
      <c r="O53" s="123"/>
      <c r="P53" s="124">
        <f t="shared" ref="P53:Q53" si="149">SUM(P54:P55)</f>
        <v>0</v>
      </c>
      <c r="Q53" s="122">
        <f t="shared" si="149"/>
        <v>0</v>
      </c>
      <c r="R53" s="123"/>
      <c r="S53" s="124">
        <f t="shared" ref="S53:T53" si="150">SUM(S54:S55)</f>
        <v>0</v>
      </c>
      <c r="T53" s="122">
        <f t="shared" si="150"/>
        <v>0</v>
      </c>
      <c r="U53" s="123"/>
      <c r="V53" s="216">
        <f t="shared" ref="V53:W53" si="151">SUM(V54:V55)</f>
        <v>0</v>
      </c>
      <c r="W53" s="310">
        <f t="shared" si="151"/>
        <v>0</v>
      </c>
      <c r="X53" s="368">
        <f t="shared" si="137"/>
        <v>0</v>
      </c>
      <c r="Y53" s="368">
        <f t="shared" si="138"/>
        <v>0</v>
      </c>
      <c r="Z53" s="312" t="e">
        <f t="shared" si="147"/>
        <v>#DIV/0!</v>
      </c>
      <c r="AA53" s="426"/>
      <c r="AB53" s="7"/>
      <c r="AC53" s="7"/>
      <c r="AD53" s="7"/>
      <c r="AE53" s="7"/>
      <c r="AF53" s="7"/>
      <c r="AG53" s="7"/>
    </row>
    <row r="54" spans="1:33" ht="29.95" customHeight="1" x14ac:dyDescent="0.3">
      <c r="A54" s="105" t="s">
        <v>79</v>
      </c>
      <c r="B54" s="106" t="s">
        <v>143</v>
      </c>
      <c r="C54" s="156" t="s">
        <v>144</v>
      </c>
      <c r="D54" s="108" t="s">
        <v>145</v>
      </c>
      <c r="E54" s="633" t="s">
        <v>146</v>
      </c>
      <c r="F54" s="634"/>
      <c r="G54" s="635"/>
      <c r="H54" s="633" t="s">
        <v>146</v>
      </c>
      <c r="I54" s="634"/>
      <c r="J54" s="635"/>
      <c r="K54" s="109"/>
      <c r="L54" s="110"/>
      <c r="M54" s="111">
        <f t="shared" ref="M54:M55" si="152">K54*L54</f>
        <v>0</v>
      </c>
      <c r="N54" s="109"/>
      <c r="O54" s="110"/>
      <c r="P54" s="111">
        <f t="shared" ref="P54:P55" si="153">N54*O54</f>
        <v>0</v>
      </c>
      <c r="Q54" s="109"/>
      <c r="R54" s="110"/>
      <c r="S54" s="111">
        <f t="shared" ref="S54:S55" si="154">Q54*R54</f>
        <v>0</v>
      </c>
      <c r="T54" s="109"/>
      <c r="U54" s="110"/>
      <c r="V54" s="181">
        <f t="shared" ref="V54:V55" si="155">T54*U54</f>
        <v>0</v>
      </c>
      <c r="W54" s="352">
        <f t="shared" ref="W54:W55" si="156">G54+M54+S54</f>
        <v>0</v>
      </c>
      <c r="X54" s="396">
        <f t="shared" si="137"/>
        <v>0</v>
      </c>
      <c r="Y54" s="396">
        <f t="shared" si="138"/>
        <v>0</v>
      </c>
      <c r="Z54" s="552" t="e">
        <f t="shared" ref="Z54:Z55" si="157">Y54/W54</f>
        <v>#DIV/0!</v>
      </c>
      <c r="AA54" s="424"/>
      <c r="AB54" s="113"/>
      <c r="AC54" s="113"/>
      <c r="AD54" s="113"/>
      <c r="AE54" s="113"/>
      <c r="AF54" s="113"/>
      <c r="AG54" s="113"/>
    </row>
    <row r="55" spans="1:33" ht="29.95" customHeight="1" thickBot="1" x14ac:dyDescent="0.35">
      <c r="A55" s="114" t="s">
        <v>79</v>
      </c>
      <c r="B55" s="115" t="s">
        <v>147</v>
      </c>
      <c r="C55" s="139" t="s">
        <v>148</v>
      </c>
      <c r="D55" s="116" t="s">
        <v>145</v>
      </c>
      <c r="E55" s="604"/>
      <c r="F55" s="636"/>
      <c r="G55" s="605"/>
      <c r="H55" s="604"/>
      <c r="I55" s="636"/>
      <c r="J55" s="605"/>
      <c r="K55" s="127"/>
      <c r="L55" s="128"/>
      <c r="M55" s="129">
        <f t="shared" si="152"/>
        <v>0</v>
      </c>
      <c r="N55" s="127"/>
      <c r="O55" s="128"/>
      <c r="P55" s="129">
        <f t="shared" si="153"/>
        <v>0</v>
      </c>
      <c r="Q55" s="127"/>
      <c r="R55" s="128"/>
      <c r="S55" s="129">
        <f t="shared" si="154"/>
        <v>0</v>
      </c>
      <c r="T55" s="127"/>
      <c r="U55" s="128"/>
      <c r="V55" s="219">
        <f t="shared" si="155"/>
        <v>0</v>
      </c>
      <c r="W55" s="353">
        <f t="shared" si="156"/>
        <v>0</v>
      </c>
      <c r="X55" s="397">
        <f t="shared" si="137"/>
        <v>0</v>
      </c>
      <c r="Y55" s="397">
        <f t="shared" si="138"/>
        <v>0</v>
      </c>
      <c r="Z55" s="557" t="e">
        <f t="shared" si="157"/>
        <v>#DIV/0!</v>
      </c>
      <c r="AA55" s="425"/>
      <c r="AB55" s="113"/>
      <c r="AC55" s="113"/>
      <c r="AD55" s="113"/>
      <c r="AE55" s="113"/>
      <c r="AF55" s="113"/>
      <c r="AG55" s="113"/>
    </row>
    <row r="56" spans="1:33" ht="29.95" customHeight="1" thickBot="1" x14ac:dyDescent="0.35">
      <c r="A56" s="141" t="s">
        <v>149</v>
      </c>
      <c r="B56" s="142"/>
      <c r="C56" s="143"/>
      <c r="D56" s="144"/>
      <c r="E56" s="148">
        <f>E49</f>
        <v>0</v>
      </c>
      <c r="F56" s="158"/>
      <c r="G56" s="147">
        <f t="shared" ref="G56:H56" si="158">G49</f>
        <v>0</v>
      </c>
      <c r="H56" s="148">
        <f t="shared" si="158"/>
        <v>0</v>
      </c>
      <c r="I56" s="158"/>
      <c r="J56" s="147">
        <f>J49</f>
        <v>0</v>
      </c>
      <c r="K56" s="159">
        <f>K53+K49</f>
        <v>0</v>
      </c>
      <c r="L56" s="158"/>
      <c r="M56" s="147">
        <f t="shared" ref="M56:N56" si="159">M53+M49</f>
        <v>0</v>
      </c>
      <c r="N56" s="159">
        <f t="shared" si="159"/>
        <v>0</v>
      </c>
      <c r="O56" s="158"/>
      <c r="P56" s="147">
        <f t="shared" ref="P56:Q56" si="160">P53+P49</f>
        <v>0</v>
      </c>
      <c r="Q56" s="159">
        <f t="shared" si="160"/>
        <v>0</v>
      </c>
      <c r="R56" s="158"/>
      <c r="S56" s="147">
        <f t="shared" ref="S56:T56" si="161">S53+S49</f>
        <v>0</v>
      </c>
      <c r="T56" s="159">
        <f t="shared" si="161"/>
        <v>0</v>
      </c>
      <c r="U56" s="158"/>
      <c r="V56" s="149">
        <f t="shared" ref="V56" si="162">V53+V49</f>
        <v>0</v>
      </c>
      <c r="W56" s="445">
        <f>W53+W49</f>
        <v>0</v>
      </c>
      <c r="X56" s="446">
        <f>J56+P56+V56</f>
        <v>0</v>
      </c>
      <c r="Y56" s="446">
        <f>W56-X56</f>
        <v>0</v>
      </c>
      <c r="Z56" s="555" t="e">
        <f>Y56/W56</f>
        <v>#DIV/0!</v>
      </c>
      <c r="AA56" s="331"/>
      <c r="AB56" s="113"/>
      <c r="AC56" s="113"/>
      <c r="AD56" s="113"/>
      <c r="AE56" s="7"/>
      <c r="AF56" s="7"/>
      <c r="AG56" s="7"/>
    </row>
    <row r="57" spans="1:33" ht="29.95" customHeight="1" thickBot="1" x14ac:dyDescent="0.35">
      <c r="A57" s="150" t="s">
        <v>74</v>
      </c>
      <c r="B57" s="151">
        <v>4</v>
      </c>
      <c r="C57" s="152" t="s">
        <v>150</v>
      </c>
      <c r="D57" s="153"/>
      <c r="E57" s="96"/>
      <c r="F57" s="295"/>
      <c r="G57" s="96"/>
      <c r="H57" s="96"/>
      <c r="I57" s="2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398"/>
      <c r="X57" s="395"/>
      <c r="Y57" s="395"/>
      <c r="Z57" s="558"/>
      <c r="AA57" s="379"/>
      <c r="AB57" s="7"/>
      <c r="AC57" s="7"/>
      <c r="AD57" s="7"/>
      <c r="AE57" s="7"/>
      <c r="AF57" s="7"/>
      <c r="AG57" s="7"/>
    </row>
    <row r="58" spans="1:33" ht="29.95" customHeight="1" x14ac:dyDescent="0.3">
      <c r="A58" s="97" t="s">
        <v>76</v>
      </c>
      <c r="B58" s="132" t="s">
        <v>151</v>
      </c>
      <c r="C58" s="160" t="s">
        <v>152</v>
      </c>
      <c r="D58" s="100"/>
      <c r="E58" s="472">
        <f>SUM(E59:E61)</f>
        <v>0</v>
      </c>
      <c r="F58" s="539"/>
      <c r="G58" s="154">
        <f t="shared" ref="G58:H58" si="163">SUM(G59:G61)</f>
        <v>0</v>
      </c>
      <c r="H58" s="472">
        <f t="shared" si="163"/>
        <v>0</v>
      </c>
      <c r="I58" s="539"/>
      <c r="J58" s="154">
        <f t="shared" ref="J58:K58" si="164">SUM(J59:J61)</f>
        <v>0</v>
      </c>
      <c r="K58" s="101">
        <f t="shared" si="164"/>
        <v>0</v>
      </c>
      <c r="L58" s="102"/>
      <c r="M58" s="103">
        <f t="shared" ref="M58:N58" si="165">SUM(M59:M61)</f>
        <v>0</v>
      </c>
      <c r="N58" s="101">
        <f t="shared" si="165"/>
        <v>0</v>
      </c>
      <c r="O58" s="102"/>
      <c r="P58" s="103">
        <f t="shared" ref="P58:Q58" si="166">SUM(P59:P61)</f>
        <v>0</v>
      </c>
      <c r="Q58" s="101">
        <f t="shared" si="166"/>
        <v>0</v>
      </c>
      <c r="R58" s="102"/>
      <c r="S58" s="103">
        <f t="shared" ref="S58:T58" si="167">SUM(S59:S61)</f>
        <v>0</v>
      </c>
      <c r="T58" s="101">
        <f t="shared" si="167"/>
        <v>0</v>
      </c>
      <c r="U58" s="102"/>
      <c r="V58" s="285">
        <f t="shared" ref="V58" si="168">SUM(V59:V61)</f>
        <v>0</v>
      </c>
      <c r="W58" s="320">
        <f>SUM(W59:W61)</f>
        <v>0</v>
      </c>
      <c r="X58" s="361">
        <f t="shared" si="137"/>
        <v>0</v>
      </c>
      <c r="Y58" s="369">
        <f t="shared" si="138"/>
        <v>0</v>
      </c>
      <c r="Z58" s="559" t="e">
        <f>Y58/W58</f>
        <v>#DIV/0!</v>
      </c>
      <c r="AA58" s="423"/>
      <c r="AB58" s="104"/>
      <c r="AC58" s="104"/>
      <c r="AD58" s="104"/>
      <c r="AE58" s="104"/>
      <c r="AF58" s="104"/>
      <c r="AG58" s="104"/>
    </row>
    <row r="59" spans="1:33" ht="29.95" customHeight="1" x14ac:dyDescent="0.3">
      <c r="A59" s="105" t="s">
        <v>79</v>
      </c>
      <c r="B59" s="106" t="s">
        <v>153</v>
      </c>
      <c r="C59" s="156" t="s">
        <v>154</v>
      </c>
      <c r="D59" s="161" t="s">
        <v>155</v>
      </c>
      <c r="E59" s="535"/>
      <c r="F59" s="540"/>
      <c r="G59" s="305">
        <f t="shared" ref="G59:G61" si="169">E59*F59</f>
        <v>0</v>
      </c>
      <c r="H59" s="109"/>
      <c r="I59" s="110"/>
      <c r="J59" s="111">
        <f t="shared" ref="J59:J61" si="170">H59*I59</f>
        <v>0</v>
      </c>
      <c r="K59" s="109"/>
      <c r="L59" s="162"/>
      <c r="M59" s="111">
        <f t="shared" ref="M59:M61" si="171">K59*L59</f>
        <v>0</v>
      </c>
      <c r="N59" s="109"/>
      <c r="O59" s="162"/>
      <c r="P59" s="111">
        <f t="shared" ref="P59:P61" si="172">N59*O59</f>
        <v>0</v>
      </c>
      <c r="Q59" s="109"/>
      <c r="R59" s="162"/>
      <c r="S59" s="111">
        <f t="shared" ref="S59:S61" si="173">Q59*R59</f>
        <v>0</v>
      </c>
      <c r="T59" s="109"/>
      <c r="U59" s="162"/>
      <c r="V59" s="181">
        <f t="shared" ref="V59:V61" si="174">T59*U59</f>
        <v>0</v>
      </c>
      <c r="W59" s="354">
        <f t="shared" ref="W59:W60" si="175">G59+M59+S59</f>
        <v>0</v>
      </c>
      <c r="X59" s="396">
        <f t="shared" si="137"/>
        <v>0</v>
      </c>
      <c r="Y59" s="396">
        <f t="shared" si="138"/>
        <v>0</v>
      </c>
      <c r="Z59" s="552" t="e">
        <f t="shared" ref="Z59:Z62" si="176">Y59/W59</f>
        <v>#DIV/0!</v>
      </c>
      <c r="AA59" s="421"/>
      <c r="AB59" s="113"/>
      <c r="AC59" s="113"/>
      <c r="AD59" s="113"/>
      <c r="AE59" s="113"/>
      <c r="AF59" s="113"/>
      <c r="AG59" s="113"/>
    </row>
    <row r="60" spans="1:33" ht="29.95" customHeight="1" x14ac:dyDescent="0.3">
      <c r="A60" s="105" t="s">
        <v>79</v>
      </c>
      <c r="B60" s="106" t="s">
        <v>156</v>
      </c>
      <c r="C60" s="156" t="s">
        <v>154</v>
      </c>
      <c r="D60" s="161" t="s">
        <v>155</v>
      </c>
      <c r="E60" s="535"/>
      <c r="F60" s="540"/>
      <c r="G60" s="305">
        <f t="shared" si="169"/>
        <v>0</v>
      </c>
      <c r="H60" s="109"/>
      <c r="I60" s="110"/>
      <c r="J60" s="111">
        <f t="shared" si="170"/>
        <v>0</v>
      </c>
      <c r="K60" s="109"/>
      <c r="L60" s="162"/>
      <c r="M60" s="111">
        <f t="shared" si="171"/>
        <v>0</v>
      </c>
      <c r="N60" s="109"/>
      <c r="O60" s="162"/>
      <c r="P60" s="111">
        <f t="shared" si="172"/>
        <v>0</v>
      </c>
      <c r="Q60" s="109"/>
      <c r="R60" s="162"/>
      <c r="S60" s="111">
        <f t="shared" si="173"/>
        <v>0</v>
      </c>
      <c r="T60" s="109"/>
      <c r="U60" s="162"/>
      <c r="V60" s="181">
        <f t="shared" si="174"/>
        <v>0</v>
      </c>
      <c r="W60" s="354">
        <f t="shared" si="175"/>
        <v>0</v>
      </c>
      <c r="X60" s="396">
        <f t="shared" si="137"/>
        <v>0</v>
      </c>
      <c r="Y60" s="396">
        <f t="shared" si="138"/>
        <v>0</v>
      </c>
      <c r="Z60" s="552" t="e">
        <f t="shared" si="176"/>
        <v>#DIV/0!</v>
      </c>
      <c r="AA60" s="421"/>
      <c r="AB60" s="113"/>
      <c r="AC60" s="113"/>
      <c r="AD60" s="113"/>
      <c r="AE60" s="113"/>
      <c r="AF60" s="113"/>
      <c r="AG60" s="113"/>
    </row>
    <row r="61" spans="1:33" ht="29.95" customHeight="1" thickBot="1" x14ac:dyDescent="0.35">
      <c r="A61" s="114" t="s">
        <v>79</v>
      </c>
      <c r="B61" s="115" t="s">
        <v>157</v>
      </c>
      <c r="C61" s="139" t="s">
        <v>154</v>
      </c>
      <c r="D61" s="303" t="s">
        <v>155</v>
      </c>
      <c r="E61" s="536"/>
      <c r="F61" s="541"/>
      <c r="G61" s="306">
        <f t="shared" si="169"/>
        <v>0</v>
      </c>
      <c r="H61" s="109"/>
      <c r="I61" s="110"/>
      <c r="J61" s="111">
        <f t="shared" si="170"/>
        <v>0</v>
      </c>
      <c r="K61" s="117"/>
      <c r="L61" s="163"/>
      <c r="M61" s="119">
        <f t="shared" si="171"/>
        <v>0</v>
      </c>
      <c r="N61" s="117"/>
      <c r="O61" s="163"/>
      <c r="P61" s="119">
        <f t="shared" si="172"/>
        <v>0</v>
      </c>
      <c r="Q61" s="117"/>
      <c r="R61" s="163"/>
      <c r="S61" s="119">
        <f t="shared" si="173"/>
        <v>0</v>
      </c>
      <c r="T61" s="117"/>
      <c r="U61" s="163"/>
      <c r="V61" s="183">
        <f t="shared" si="174"/>
        <v>0</v>
      </c>
      <c r="W61" s="355">
        <f>G61+M61+S61</f>
        <v>0</v>
      </c>
      <c r="X61" s="396">
        <f>J61+P61+V61</f>
        <v>0</v>
      </c>
      <c r="Y61" s="396">
        <f>W61-X61</f>
        <v>0</v>
      </c>
      <c r="Z61" s="552" t="e">
        <f t="shared" si="176"/>
        <v>#DIV/0!</v>
      </c>
      <c r="AA61" s="425"/>
      <c r="AB61" s="113"/>
      <c r="AC61" s="113"/>
      <c r="AD61" s="113"/>
      <c r="AE61" s="113"/>
      <c r="AF61" s="113"/>
      <c r="AG61" s="113"/>
    </row>
    <row r="62" spans="1:33" ht="29.95" customHeight="1" thickBot="1" x14ac:dyDescent="0.35">
      <c r="A62" s="276" t="s">
        <v>76</v>
      </c>
      <c r="B62" s="277" t="s">
        <v>158</v>
      </c>
      <c r="C62" s="278" t="s">
        <v>159</v>
      </c>
      <c r="D62" s="279"/>
      <c r="E62" s="464">
        <f>SUM(E63:E154)</f>
        <v>586</v>
      </c>
      <c r="F62" s="485"/>
      <c r="G62" s="327">
        <f t="shared" ref="G62:V62" si="177">SUM(G63:G154)</f>
        <v>2962748</v>
      </c>
      <c r="H62" s="514">
        <f t="shared" si="177"/>
        <v>586</v>
      </c>
      <c r="I62" s="485"/>
      <c r="J62" s="366">
        <f t="shared" si="177"/>
        <v>2962748</v>
      </c>
      <c r="K62" s="514">
        <f t="shared" si="177"/>
        <v>0</v>
      </c>
      <c r="L62" s="534">
        <f t="shared" si="177"/>
        <v>0</v>
      </c>
      <c r="M62" s="307">
        <f t="shared" si="177"/>
        <v>0</v>
      </c>
      <c r="N62" s="514">
        <f t="shared" si="177"/>
        <v>0</v>
      </c>
      <c r="O62" s="534">
        <f t="shared" si="177"/>
        <v>0</v>
      </c>
      <c r="P62" s="307">
        <f t="shared" si="177"/>
        <v>0</v>
      </c>
      <c r="Q62" s="514">
        <f t="shared" si="177"/>
        <v>0</v>
      </c>
      <c r="R62" s="534">
        <f t="shared" si="177"/>
        <v>0</v>
      </c>
      <c r="S62" s="307">
        <f t="shared" si="177"/>
        <v>0</v>
      </c>
      <c r="T62" s="514">
        <f t="shared" si="177"/>
        <v>0</v>
      </c>
      <c r="U62" s="534">
        <f t="shared" si="177"/>
        <v>0</v>
      </c>
      <c r="V62" s="307">
        <f t="shared" si="177"/>
        <v>0</v>
      </c>
      <c r="W62" s="287">
        <f>G62+M62+S62</f>
        <v>2962748</v>
      </c>
      <c r="X62" s="366">
        <f>J62+P62+V62</f>
        <v>2962748</v>
      </c>
      <c r="Y62" s="366">
        <f>W62-X62</f>
        <v>0</v>
      </c>
      <c r="Z62" s="327">
        <f t="shared" si="176"/>
        <v>0</v>
      </c>
      <c r="AA62" s="287"/>
      <c r="AB62" s="104"/>
      <c r="AC62" s="104"/>
      <c r="AD62" s="104"/>
      <c r="AE62" s="104"/>
      <c r="AF62" s="104"/>
      <c r="AG62" s="104"/>
    </row>
    <row r="63" spans="1:33" ht="29.95" customHeight="1" x14ac:dyDescent="0.3">
      <c r="A63" s="280" t="s">
        <v>79</v>
      </c>
      <c r="B63" s="281" t="s">
        <v>328</v>
      </c>
      <c r="C63" s="273" t="s">
        <v>329</v>
      </c>
      <c r="D63" s="282" t="s">
        <v>330</v>
      </c>
      <c r="E63" s="465">
        <v>24</v>
      </c>
      <c r="F63" s="486">
        <v>3480</v>
      </c>
      <c r="G63" s="317">
        <f t="shared" ref="G63:G126" si="178">E63*F63</f>
        <v>83520</v>
      </c>
      <c r="H63" s="515">
        <v>24</v>
      </c>
      <c r="I63" s="486">
        <v>3480</v>
      </c>
      <c r="J63" s="451">
        <f t="shared" ref="J63:J126" si="179">H63*I63</f>
        <v>83520</v>
      </c>
      <c r="K63" s="326"/>
      <c r="L63" s="286"/>
      <c r="M63" s="111">
        <f t="shared" ref="M63:M126" si="180">K63*L63</f>
        <v>0</v>
      </c>
      <c r="N63" s="109"/>
      <c r="O63" s="110"/>
      <c r="P63" s="111">
        <f t="shared" ref="P63:P126" si="181">N63*O63</f>
        <v>0</v>
      </c>
      <c r="Q63" s="109"/>
      <c r="R63" s="110"/>
      <c r="S63" s="111">
        <f t="shared" ref="S63:S126" si="182">Q63*R63</f>
        <v>0</v>
      </c>
      <c r="T63" s="109"/>
      <c r="U63" s="110"/>
      <c r="V63" s="181">
        <f t="shared" ref="V63:V126" si="183">T63*U63</f>
        <v>0</v>
      </c>
      <c r="W63" s="332">
        <f t="shared" ref="W63:W126" si="184">G63+M63+S63</f>
        <v>83520</v>
      </c>
      <c r="X63" s="399">
        <f>J63+P63+V63</f>
        <v>83520</v>
      </c>
      <c r="Y63" s="399">
        <f>W63-X63</f>
        <v>0</v>
      </c>
      <c r="Z63" s="552">
        <f t="shared" ref="Z63:Z126" si="185">Y63/W63</f>
        <v>0</v>
      </c>
      <c r="AA63" s="577"/>
      <c r="AB63" s="104"/>
      <c r="AC63" s="104"/>
      <c r="AD63" s="104"/>
      <c r="AE63" s="104"/>
      <c r="AF63" s="104"/>
      <c r="AG63" s="104"/>
    </row>
    <row r="64" spans="1:33" ht="29.95" customHeight="1" x14ac:dyDescent="0.3">
      <c r="A64" s="262" t="s">
        <v>79</v>
      </c>
      <c r="B64" s="263" t="s">
        <v>331</v>
      </c>
      <c r="C64" s="264" t="s">
        <v>332</v>
      </c>
      <c r="D64" s="265" t="s">
        <v>330</v>
      </c>
      <c r="E64" s="466">
        <v>8</v>
      </c>
      <c r="F64" s="487">
        <v>2860</v>
      </c>
      <c r="G64" s="318">
        <f t="shared" si="178"/>
        <v>22880</v>
      </c>
      <c r="H64" s="516">
        <v>8</v>
      </c>
      <c r="I64" s="487">
        <v>2860</v>
      </c>
      <c r="J64" s="452">
        <f t="shared" si="179"/>
        <v>22880</v>
      </c>
      <c r="K64" s="326"/>
      <c r="L64" s="286"/>
      <c r="M64" s="111">
        <f t="shared" si="180"/>
        <v>0</v>
      </c>
      <c r="N64" s="109"/>
      <c r="O64" s="110"/>
      <c r="P64" s="111">
        <f t="shared" si="181"/>
        <v>0</v>
      </c>
      <c r="Q64" s="109"/>
      <c r="R64" s="110"/>
      <c r="S64" s="111">
        <f t="shared" si="182"/>
        <v>0</v>
      </c>
      <c r="T64" s="109"/>
      <c r="U64" s="110"/>
      <c r="V64" s="181">
        <f t="shared" si="183"/>
        <v>0</v>
      </c>
      <c r="W64" s="333">
        <f t="shared" si="184"/>
        <v>22880</v>
      </c>
      <c r="X64" s="396">
        <f t="shared" ref="X64:X76" si="186">J64+P64+V64</f>
        <v>22880</v>
      </c>
      <c r="Y64" s="396">
        <f t="shared" ref="Y64:Y76" si="187">W64-X64</f>
        <v>0</v>
      </c>
      <c r="Z64" s="552">
        <f t="shared" si="185"/>
        <v>0</v>
      </c>
      <c r="AA64" s="578"/>
      <c r="AB64" s="104"/>
      <c r="AC64" s="104"/>
      <c r="AD64" s="104"/>
      <c r="AE64" s="104"/>
      <c r="AF64" s="104"/>
      <c r="AG64" s="104"/>
    </row>
    <row r="65" spans="1:33" ht="29.95" customHeight="1" x14ac:dyDescent="0.3">
      <c r="A65" s="262" t="s">
        <v>79</v>
      </c>
      <c r="B65" s="263" t="s">
        <v>333</v>
      </c>
      <c r="C65" s="264" t="s">
        <v>334</v>
      </c>
      <c r="D65" s="265" t="s">
        <v>330</v>
      </c>
      <c r="E65" s="466">
        <v>8</v>
      </c>
      <c r="F65" s="487">
        <v>2460</v>
      </c>
      <c r="G65" s="318">
        <f t="shared" si="178"/>
        <v>19680</v>
      </c>
      <c r="H65" s="516">
        <v>8</v>
      </c>
      <c r="I65" s="487">
        <v>2460</v>
      </c>
      <c r="J65" s="452">
        <f t="shared" si="179"/>
        <v>19680</v>
      </c>
      <c r="K65" s="326"/>
      <c r="L65" s="286"/>
      <c r="M65" s="111">
        <f t="shared" si="180"/>
        <v>0</v>
      </c>
      <c r="N65" s="109"/>
      <c r="O65" s="110"/>
      <c r="P65" s="111">
        <f t="shared" si="181"/>
        <v>0</v>
      </c>
      <c r="Q65" s="109"/>
      <c r="R65" s="110"/>
      <c r="S65" s="111">
        <f t="shared" si="182"/>
        <v>0</v>
      </c>
      <c r="T65" s="109"/>
      <c r="U65" s="110"/>
      <c r="V65" s="181">
        <f t="shared" si="183"/>
        <v>0</v>
      </c>
      <c r="W65" s="333">
        <f t="shared" si="184"/>
        <v>19680</v>
      </c>
      <c r="X65" s="396">
        <f t="shared" si="186"/>
        <v>19680</v>
      </c>
      <c r="Y65" s="396">
        <f t="shared" si="187"/>
        <v>0</v>
      </c>
      <c r="Z65" s="552">
        <f t="shared" si="185"/>
        <v>0</v>
      </c>
      <c r="AA65" s="578"/>
      <c r="AB65" s="104"/>
      <c r="AC65" s="104"/>
      <c r="AD65" s="104"/>
      <c r="AE65" s="104"/>
      <c r="AF65" s="104"/>
      <c r="AG65" s="104"/>
    </row>
    <row r="66" spans="1:33" ht="29.95" customHeight="1" x14ac:dyDescent="0.3">
      <c r="A66" s="262" t="s">
        <v>79</v>
      </c>
      <c r="B66" s="263" t="s">
        <v>335</v>
      </c>
      <c r="C66" s="264" t="s">
        <v>336</v>
      </c>
      <c r="D66" s="265" t="s">
        <v>330</v>
      </c>
      <c r="E66" s="466">
        <v>6</v>
      </c>
      <c r="F66" s="487">
        <v>2860</v>
      </c>
      <c r="G66" s="318">
        <f t="shared" si="178"/>
        <v>17160</v>
      </c>
      <c r="H66" s="516">
        <v>6</v>
      </c>
      <c r="I66" s="487">
        <v>2860</v>
      </c>
      <c r="J66" s="452">
        <f t="shared" si="179"/>
        <v>17160</v>
      </c>
      <c r="K66" s="326"/>
      <c r="L66" s="286"/>
      <c r="M66" s="111">
        <f t="shared" si="180"/>
        <v>0</v>
      </c>
      <c r="N66" s="109"/>
      <c r="O66" s="110"/>
      <c r="P66" s="111">
        <f t="shared" si="181"/>
        <v>0</v>
      </c>
      <c r="Q66" s="109"/>
      <c r="R66" s="110"/>
      <c r="S66" s="111">
        <f t="shared" si="182"/>
        <v>0</v>
      </c>
      <c r="T66" s="109"/>
      <c r="U66" s="110"/>
      <c r="V66" s="181">
        <f t="shared" si="183"/>
        <v>0</v>
      </c>
      <c r="W66" s="333">
        <f t="shared" si="184"/>
        <v>17160</v>
      </c>
      <c r="X66" s="396">
        <f t="shared" si="186"/>
        <v>17160</v>
      </c>
      <c r="Y66" s="396">
        <f t="shared" si="187"/>
        <v>0</v>
      </c>
      <c r="Z66" s="552">
        <f t="shared" si="185"/>
        <v>0</v>
      </c>
      <c r="AA66" s="578"/>
      <c r="AB66" s="104"/>
      <c r="AC66" s="104"/>
      <c r="AD66" s="104"/>
      <c r="AE66" s="104"/>
      <c r="AF66" s="104"/>
      <c r="AG66" s="104"/>
    </row>
    <row r="67" spans="1:33" ht="29.95" customHeight="1" x14ac:dyDescent="0.3">
      <c r="A67" s="262" t="s">
        <v>79</v>
      </c>
      <c r="B67" s="263" t="s">
        <v>337</v>
      </c>
      <c r="C67" s="264" t="s">
        <v>338</v>
      </c>
      <c r="D67" s="265" t="s">
        <v>330</v>
      </c>
      <c r="E67" s="466">
        <v>8</v>
      </c>
      <c r="F67" s="487">
        <v>2860</v>
      </c>
      <c r="G67" s="318">
        <f t="shared" si="178"/>
        <v>22880</v>
      </c>
      <c r="H67" s="516">
        <v>8</v>
      </c>
      <c r="I67" s="487">
        <v>2860</v>
      </c>
      <c r="J67" s="452">
        <f t="shared" si="179"/>
        <v>22880</v>
      </c>
      <c r="K67" s="326"/>
      <c r="L67" s="286"/>
      <c r="M67" s="111">
        <f t="shared" si="180"/>
        <v>0</v>
      </c>
      <c r="N67" s="109"/>
      <c r="O67" s="110"/>
      <c r="P67" s="111">
        <f t="shared" si="181"/>
        <v>0</v>
      </c>
      <c r="Q67" s="109"/>
      <c r="R67" s="110"/>
      <c r="S67" s="111">
        <f t="shared" si="182"/>
        <v>0</v>
      </c>
      <c r="T67" s="109"/>
      <c r="U67" s="110"/>
      <c r="V67" s="181">
        <f t="shared" si="183"/>
        <v>0</v>
      </c>
      <c r="W67" s="333">
        <f t="shared" si="184"/>
        <v>22880</v>
      </c>
      <c r="X67" s="396">
        <f t="shared" si="186"/>
        <v>22880</v>
      </c>
      <c r="Y67" s="396">
        <f t="shared" si="187"/>
        <v>0</v>
      </c>
      <c r="Z67" s="552">
        <f t="shared" si="185"/>
        <v>0</v>
      </c>
      <c r="AA67" s="578"/>
      <c r="AB67" s="104"/>
      <c r="AC67" s="104"/>
      <c r="AD67" s="104"/>
      <c r="AE67" s="104"/>
      <c r="AF67" s="104"/>
      <c r="AG67" s="104"/>
    </row>
    <row r="68" spans="1:33" ht="29.95" customHeight="1" x14ac:dyDescent="0.3">
      <c r="A68" s="262" t="s">
        <v>79</v>
      </c>
      <c r="B68" s="263" t="s">
        <v>339</v>
      </c>
      <c r="C68" s="264" t="s">
        <v>340</v>
      </c>
      <c r="D68" s="265" t="s">
        <v>330</v>
      </c>
      <c r="E68" s="466">
        <v>10</v>
      </c>
      <c r="F68" s="487">
        <v>2560</v>
      </c>
      <c r="G68" s="318">
        <f t="shared" si="178"/>
        <v>25600</v>
      </c>
      <c r="H68" s="516">
        <v>10</v>
      </c>
      <c r="I68" s="487">
        <v>2560</v>
      </c>
      <c r="J68" s="452">
        <f t="shared" si="179"/>
        <v>25600</v>
      </c>
      <c r="K68" s="326"/>
      <c r="L68" s="286"/>
      <c r="M68" s="111">
        <f t="shared" si="180"/>
        <v>0</v>
      </c>
      <c r="N68" s="109"/>
      <c r="O68" s="110"/>
      <c r="P68" s="111">
        <f t="shared" si="181"/>
        <v>0</v>
      </c>
      <c r="Q68" s="109"/>
      <c r="R68" s="110"/>
      <c r="S68" s="111">
        <f t="shared" si="182"/>
        <v>0</v>
      </c>
      <c r="T68" s="109"/>
      <c r="U68" s="110"/>
      <c r="V68" s="181">
        <f t="shared" si="183"/>
        <v>0</v>
      </c>
      <c r="W68" s="333">
        <f t="shared" si="184"/>
        <v>25600</v>
      </c>
      <c r="X68" s="396">
        <f t="shared" si="186"/>
        <v>25600</v>
      </c>
      <c r="Y68" s="396">
        <f t="shared" si="187"/>
        <v>0</v>
      </c>
      <c r="Z68" s="552">
        <f t="shared" si="185"/>
        <v>0</v>
      </c>
      <c r="AA68" s="578"/>
      <c r="AB68" s="104"/>
      <c r="AC68" s="104"/>
      <c r="AD68" s="104"/>
      <c r="AE68" s="104"/>
      <c r="AF68" s="104"/>
      <c r="AG68" s="104"/>
    </row>
    <row r="69" spans="1:33" ht="29.95" customHeight="1" x14ac:dyDescent="0.3">
      <c r="A69" s="262" t="s">
        <v>79</v>
      </c>
      <c r="B69" s="263" t="s">
        <v>341</v>
      </c>
      <c r="C69" s="264" t="s">
        <v>342</v>
      </c>
      <c r="D69" s="265" t="s">
        <v>330</v>
      </c>
      <c r="E69" s="466">
        <v>12</v>
      </c>
      <c r="F69" s="487">
        <v>2240</v>
      </c>
      <c r="G69" s="318">
        <f t="shared" si="178"/>
        <v>26880</v>
      </c>
      <c r="H69" s="516">
        <v>12</v>
      </c>
      <c r="I69" s="487">
        <v>2240</v>
      </c>
      <c r="J69" s="452">
        <f t="shared" si="179"/>
        <v>26880</v>
      </c>
      <c r="K69" s="326"/>
      <c r="L69" s="286"/>
      <c r="M69" s="111">
        <f t="shared" si="180"/>
        <v>0</v>
      </c>
      <c r="N69" s="109"/>
      <c r="O69" s="110"/>
      <c r="P69" s="111">
        <f t="shared" si="181"/>
        <v>0</v>
      </c>
      <c r="Q69" s="109"/>
      <c r="R69" s="110"/>
      <c r="S69" s="111">
        <f t="shared" si="182"/>
        <v>0</v>
      </c>
      <c r="T69" s="109"/>
      <c r="U69" s="110"/>
      <c r="V69" s="181">
        <f t="shared" si="183"/>
        <v>0</v>
      </c>
      <c r="W69" s="333">
        <f t="shared" si="184"/>
        <v>26880</v>
      </c>
      <c r="X69" s="396">
        <f t="shared" si="186"/>
        <v>26880</v>
      </c>
      <c r="Y69" s="396">
        <f t="shared" si="187"/>
        <v>0</v>
      </c>
      <c r="Z69" s="552">
        <f t="shared" si="185"/>
        <v>0</v>
      </c>
      <c r="AA69" s="578"/>
      <c r="AB69" s="104"/>
      <c r="AC69" s="104"/>
      <c r="AD69" s="104"/>
      <c r="AE69" s="104"/>
      <c r="AF69" s="104"/>
      <c r="AG69" s="104"/>
    </row>
    <row r="70" spans="1:33" ht="29.95" customHeight="1" x14ac:dyDescent="0.3">
      <c r="A70" s="262" t="s">
        <v>79</v>
      </c>
      <c r="B70" s="263" t="s">
        <v>343</v>
      </c>
      <c r="C70" s="264" t="s">
        <v>344</v>
      </c>
      <c r="D70" s="265" t="s">
        <v>330</v>
      </c>
      <c r="E70" s="466">
        <v>8</v>
      </c>
      <c r="F70" s="487">
        <v>2450</v>
      </c>
      <c r="G70" s="318">
        <f t="shared" si="178"/>
        <v>19600</v>
      </c>
      <c r="H70" s="516">
        <v>8</v>
      </c>
      <c r="I70" s="487">
        <v>2450</v>
      </c>
      <c r="J70" s="452">
        <f t="shared" si="179"/>
        <v>19600</v>
      </c>
      <c r="K70" s="326"/>
      <c r="L70" s="286"/>
      <c r="M70" s="111">
        <f t="shared" si="180"/>
        <v>0</v>
      </c>
      <c r="N70" s="109"/>
      <c r="O70" s="110"/>
      <c r="P70" s="111">
        <f t="shared" si="181"/>
        <v>0</v>
      </c>
      <c r="Q70" s="109"/>
      <c r="R70" s="110"/>
      <c r="S70" s="111">
        <f t="shared" si="182"/>
        <v>0</v>
      </c>
      <c r="T70" s="109"/>
      <c r="U70" s="110"/>
      <c r="V70" s="181">
        <f t="shared" si="183"/>
        <v>0</v>
      </c>
      <c r="W70" s="333">
        <f t="shared" si="184"/>
        <v>19600</v>
      </c>
      <c r="X70" s="396">
        <f t="shared" si="186"/>
        <v>19600</v>
      </c>
      <c r="Y70" s="396">
        <f t="shared" si="187"/>
        <v>0</v>
      </c>
      <c r="Z70" s="552">
        <f t="shared" si="185"/>
        <v>0</v>
      </c>
      <c r="AA70" s="578"/>
      <c r="AB70" s="104"/>
      <c r="AC70" s="104"/>
      <c r="AD70" s="104"/>
      <c r="AE70" s="104"/>
      <c r="AF70" s="104"/>
      <c r="AG70" s="104"/>
    </row>
    <row r="71" spans="1:33" ht="29.95" customHeight="1" x14ac:dyDescent="0.3">
      <c r="A71" s="262" t="s">
        <v>79</v>
      </c>
      <c r="B71" s="263" t="s">
        <v>345</v>
      </c>
      <c r="C71" s="264" t="s">
        <v>346</v>
      </c>
      <c r="D71" s="265" t="s">
        <v>330</v>
      </c>
      <c r="E71" s="466">
        <v>3</v>
      </c>
      <c r="F71" s="487">
        <v>14800</v>
      </c>
      <c r="G71" s="318">
        <f t="shared" si="178"/>
        <v>44400</v>
      </c>
      <c r="H71" s="516">
        <v>3</v>
      </c>
      <c r="I71" s="487">
        <v>14800</v>
      </c>
      <c r="J71" s="452">
        <f t="shared" si="179"/>
        <v>44400</v>
      </c>
      <c r="K71" s="326"/>
      <c r="L71" s="286"/>
      <c r="M71" s="111">
        <f t="shared" si="180"/>
        <v>0</v>
      </c>
      <c r="N71" s="109"/>
      <c r="O71" s="110"/>
      <c r="P71" s="111">
        <f t="shared" si="181"/>
        <v>0</v>
      </c>
      <c r="Q71" s="109"/>
      <c r="R71" s="110"/>
      <c r="S71" s="111">
        <f t="shared" si="182"/>
        <v>0</v>
      </c>
      <c r="T71" s="109"/>
      <c r="U71" s="110"/>
      <c r="V71" s="181">
        <f t="shared" si="183"/>
        <v>0</v>
      </c>
      <c r="W71" s="333">
        <f t="shared" si="184"/>
        <v>44400</v>
      </c>
      <c r="X71" s="396">
        <f t="shared" si="186"/>
        <v>44400</v>
      </c>
      <c r="Y71" s="396">
        <f t="shared" si="187"/>
        <v>0</v>
      </c>
      <c r="Z71" s="552">
        <f t="shared" si="185"/>
        <v>0</v>
      </c>
      <c r="AA71" s="578"/>
      <c r="AB71" s="104"/>
      <c r="AC71" s="104"/>
      <c r="AD71" s="104"/>
      <c r="AE71" s="104"/>
      <c r="AF71" s="104"/>
      <c r="AG71" s="104"/>
    </row>
    <row r="72" spans="1:33" ht="29.95" customHeight="1" x14ac:dyDescent="0.3">
      <c r="A72" s="262" t="s">
        <v>79</v>
      </c>
      <c r="B72" s="263" t="s">
        <v>347</v>
      </c>
      <c r="C72" s="264" t="s">
        <v>348</v>
      </c>
      <c r="D72" s="265" t="s">
        <v>330</v>
      </c>
      <c r="E72" s="466">
        <v>2</v>
      </c>
      <c r="F72" s="487">
        <v>6850</v>
      </c>
      <c r="G72" s="318">
        <f t="shared" si="178"/>
        <v>13700</v>
      </c>
      <c r="H72" s="516">
        <v>2</v>
      </c>
      <c r="I72" s="487">
        <v>6850</v>
      </c>
      <c r="J72" s="452">
        <f t="shared" si="179"/>
        <v>13700</v>
      </c>
      <c r="K72" s="326"/>
      <c r="L72" s="286"/>
      <c r="M72" s="111">
        <f t="shared" si="180"/>
        <v>0</v>
      </c>
      <c r="N72" s="109"/>
      <c r="O72" s="110"/>
      <c r="P72" s="111">
        <f t="shared" si="181"/>
        <v>0</v>
      </c>
      <c r="Q72" s="109"/>
      <c r="R72" s="110"/>
      <c r="S72" s="111">
        <f t="shared" si="182"/>
        <v>0</v>
      </c>
      <c r="T72" s="109"/>
      <c r="U72" s="110"/>
      <c r="V72" s="181">
        <f t="shared" si="183"/>
        <v>0</v>
      </c>
      <c r="W72" s="333">
        <f t="shared" si="184"/>
        <v>13700</v>
      </c>
      <c r="X72" s="396">
        <f t="shared" si="186"/>
        <v>13700</v>
      </c>
      <c r="Y72" s="396">
        <f t="shared" si="187"/>
        <v>0</v>
      </c>
      <c r="Z72" s="552">
        <f t="shared" si="185"/>
        <v>0</v>
      </c>
      <c r="AA72" s="578"/>
      <c r="AB72" s="104"/>
      <c r="AC72" s="104"/>
      <c r="AD72" s="104"/>
      <c r="AE72" s="104"/>
      <c r="AF72" s="104"/>
      <c r="AG72" s="104"/>
    </row>
    <row r="73" spans="1:33" ht="29.95" customHeight="1" x14ac:dyDescent="0.3">
      <c r="A73" s="262" t="s">
        <v>79</v>
      </c>
      <c r="B73" s="263" t="s">
        <v>349</v>
      </c>
      <c r="C73" s="264" t="s">
        <v>350</v>
      </c>
      <c r="D73" s="265" t="s">
        <v>330</v>
      </c>
      <c r="E73" s="466">
        <v>1</v>
      </c>
      <c r="F73" s="487">
        <v>8500</v>
      </c>
      <c r="G73" s="318">
        <f t="shared" si="178"/>
        <v>8500</v>
      </c>
      <c r="H73" s="516">
        <v>1</v>
      </c>
      <c r="I73" s="487">
        <v>8500</v>
      </c>
      <c r="J73" s="452">
        <f t="shared" si="179"/>
        <v>8500</v>
      </c>
      <c r="K73" s="326"/>
      <c r="L73" s="286"/>
      <c r="M73" s="111">
        <f t="shared" si="180"/>
        <v>0</v>
      </c>
      <c r="N73" s="109"/>
      <c r="O73" s="110"/>
      <c r="P73" s="111">
        <f t="shared" si="181"/>
        <v>0</v>
      </c>
      <c r="Q73" s="109"/>
      <c r="R73" s="110"/>
      <c r="S73" s="111">
        <f t="shared" si="182"/>
        <v>0</v>
      </c>
      <c r="T73" s="109"/>
      <c r="U73" s="110"/>
      <c r="V73" s="181">
        <f t="shared" si="183"/>
        <v>0</v>
      </c>
      <c r="W73" s="333">
        <f t="shared" si="184"/>
        <v>8500</v>
      </c>
      <c r="X73" s="396">
        <f t="shared" si="186"/>
        <v>8500</v>
      </c>
      <c r="Y73" s="396">
        <f t="shared" si="187"/>
        <v>0</v>
      </c>
      <c r="Z73" s="552">
        <f t="shared" si="185"/>
        <v>0</v>
      </c>
      <c r="AA73" s="578"/>
      <c r="AB73" s="104"/>
      <c r="AC73" s="104"/>
      <c r="AD73" s="104"/>
      <c r="AE73" s="104"/>
      <c r="AF73" s="104"/>
      <c r="AG73" s="104"/>
    </row>
    <row r="74" spans="1:33" ht="29.95" customHeight="1" x14ac:dyDescent="0.3">
      <c r="A74" s="262" t="s">
        <v>79</v>
      </c>
      <c r="B74" s="263" t="s">
        <v>351</v>
      </c>
      <c r="C74" s="264" t="s">
        <v>352</v>
      </c>
      <c r="D74" s="265" t="s">
        <v>330</v>
      </c>
      <c r="E74" s="466">
        <v>1</v>
      </c>
      <c r="F74" s="487">
        <v>3500</v>
      </c>
      <c r="G74" s="318">
        <f t="shared" si="178"/>
        <v>3500</v>
      </c>
      <c r="H74" s="516">
        <v>1</v>
      </c>
      <c r="I74" s="487">
        <v>3500</v>
      </c>
      <c r="J74" s="452">
        <f t="shared" si="179"/>
        <v>3500</v>
      </c>
      <c r="K74" s="326"/>
      <c r="L74" s="286"/>
      <c r="M74" s="111">
        <f t="shared" si="180"/>
        <v>0</v>
      </c>
      <c r="N74" s="109"/>
      <c r="O74" s="110"/>
      <c r="P74" s="111">
        <f t="shared" si="181"/>
        <v>0</v>
      </c>
      <c r="Q74" s="109"/>
      <c r="R74" s="110"/>
      <c r="S74" s="111">
        <f t="shared" si="182"/>
        <v>0</v>
      </c>
      <c r="T74" s="109"/>
      <c r="U74" s="110"/>
      <c r="V74" s="181">
        <f t="shared" si="183"/>
        <v>0</v>
      </c>
      <c r="W74" s="333">
        <f t="shared" si="184"/>
        <v>3500</v>
      </c>
      <c r="X74" s="396">
        <f t="shared" si="186"/>
        <v>3500</v>
      </c>
      <c r="Y74" s="396">
        <f t="shared" si="187"/>
        <v>0</v>
      </c>
      <c r="Z74" s="552">
        <f t="shared" si="185"/>
        <v>0</v>
      </c>
      <c r="AA74" s="578"/>
      <c r="AB74" s="104"/>
      <c r="AC74" s="104"/>
      <c r="AD74" s="104"/>
      <c r="AE74" s="104"/>
      <c r="AF74" s="104"/>
      <c r="AG74" s="104"/>
    </row>
    <row r="75" spans="1:33" ht="29.95" customHeight="1" x14ac:dyDescent="0.3">
      <c r="A75" s="262" t="s">
        <v>79</v>
      </c>
      <c r="B75" s="263" t="s">
        <v>353</v>
      </c>
      <c r="C75" s="264" t="s">
        <v>354</v>
      </c>
      <c r="D75" s="265" t="s">
        <v>330</v>
      </c>
      <c r="E75" s="466">
        <v>1</v>
      </c>
      <c r="F75" s="487">
        <v>1200</v>
      </c>
      <c r="G75" s="318">
        <f t="shared" si="178"/>
        <v>1200</v>
      </c>
      <c r="H75" s="516">
        <v>1</v>
      </c>
      <c r="I75" s="487">
        <v>1200</v>
      </c>
      <c r="J75" s="452">
        <f t="shared" si="179"/>
        <v>1200</v>
      </c>
      <c r="K75" s="326"/>
      <c r="L75" s="286"/>
      <c r="M75" s="111">
        <f t="shared" si="180"/>
        <v>0</v>
      </c>
      <c r="N75" s="109"/>
      <c r="O75" s="110"/>
      <c r="P75" s="111">
        <f t="shared" si="181"/>
        <v>0</v>
      </c>
      <c r="Q75" s="109"/>
      <c r="R75" s="110"/>
      <c r="S75" s="111">
        <f t="shared" si="182"/>
        <v>0</v>
      </c>
      <c r="T75" s="109"/>
      <c r="U75" s="110"/>
      <c r="V75" s="181">
        <f t="shared" si="183"/>
        <v>0</v>
      </c>
      <c r="W75" s="333">
        <f t="shared" si="184"/>
        <v>1200</v>
      </c>
      <c r="X75" s="396">
        <f t="shared" si="186"/>
        <v>1200</v>
      </c>
      <c r="Y75" s="396">
        <f t="shared" si="187"/>
        <v>0</v>
      </c>
      <c r="Z75" s="552">
        <f t="shared" si="185"/>
        <v>0</v>
      </c>
      <c r="AA75" s="578"/>
      <c r="AB75" s="104"/>
      <c r="AC75" s="104"/>
      <c r="AD75" s="104"/>
      <c r="AE75" s="104"/>
      <c r="AF75" s="104"/>
      <c r="AG75" s="104"/>
    </row>
    <row r="76" spans="1:33" ht="29.95" customHeight="1" x14ac:dyDescent="0.3">
      <c r="A76" s="262" t="s">
        <v>79</v>
      </c>
      <c r="B76" s="263" t="s">
        <v>355</v>
      </c>
      <c r="C76" s="264" t="s">
        <v>356</v>
      </c>
      <c r="D76" s="265" t="s">
        <v>330</v>
      </c>
      <c r="E76" s="466">
        <v>1</v>
      </c>
      <c r="F76" s="487">
        <v>1000</v>
      </c>
      <c r="G76" s="318">
        <f t="shared" si="178"/>
        <v>1000</v>
      </c>
      <c r="H76" s="516">
        <v>1</v>
      </c>
      <c r="I76" s="487">
        <v>1000</v>
      </c>
      <c r="J76" s="452">
        <f t="shared" si="179"/>
        <v>1000</v>
      </c>
      <c r="K76" s="326"/>
      <c r="L76" s="286"/>
      <c r="M76" s="111">
        <f t="shared" si="180"/>
        <v>0</v>
      </c>
      <c r="N76" s="109"/>
      <c r="O76" s="110"/>
      <c r="P76" s="111">
        <f t="shared" si="181"/>
        <v>0</v>
      </c>
      <c r="Q76" s="109"/>
      <c r="R76" s="110"/>
      <c r="S76" s="111">
        <f t="shared" si="182"/>
        <v>0</v>
      </c>
      <c r="T76" s="109"/>
      <c r="U76" s="110"/>
      <c r="V76" s="181">
        <f t="shared" si="183"/>
        <v>0</v>
      </c>
      <c r="W76" s="333">
        <f t="shared" si="184"/>
        <v>1000</v>
      </c>
      <c r="X76" s="396">
        <f t="shared" si="186"/>
        <v>1000</v>
      </c>
      <c r="Y76" s="396">
        <f t="shared" si="187"/>
        <v>0</v>
      </c>
      <c r="Z76" s="552">
        <f t="shared" si="185"/>
        <v>0</v>
      </c>
      <c r="AA76" s="578"/>
      <c r="AB76" s="104"/>
      <c r="AC76" s="104"/>
      <c r="AD76" s="104"/>
      <c r="AE76" s="104"/>
      <c r="AF76" s="104"/>
      <c r="AG76" s="104"/>
    </row>
    <row r="77" spans="1:33" ht="29.95" customHeight="1" x14ac:dyDescent="0.3">
      <c r="A77" s="262" t="s">
        <v>79</v>
      </c>
      <c r="B77" s="263" t="s">
        <v>357</v>
      </c>
      <c r="C77" s="264" t="s">
        <v>358</v>
      </c>
      <c r="D77" s="265" t="s">
        <v>330</v>
      </c>
      <c r="E77" s="466">
        <v>1</v>
      </c>
      <c r="F77" s="487">
        <v>640</v>
      </c>
      <c r="G77" s="318">
        <f t="shared" si="178"/>
        <v>640</v>
      </c>
      <c r="H77" s="516">
        <v>1</v>
      </c>
      <c r="I77" s="487">
        <v>640</v>
      </c>
      <c r="J77" s="452">
        <f t="shared" si="179"/>
        <v>640</v>
      </c>
      <c r="K77" s="326"/>
      <c r="L77" s="286"/>
      <c r="M77" s="111">
        <f t="shared" si="180"/>
        <v>0</v>
      </c>
      <c r="N77" s="109"/>
      <c r="O77" s="110"/>
      <c r="P77" s="111">
        <f t="shared" si="181"/>
        <v>0</v>
      </c>
      <c r="Q77" s="109"/>
      <c r="R77" s="110"/>
      <c r="S77" s="111">
        <f t="shared" si="182"/>
        <v>0</v>
      </c>
      <c r="T77" s="109"/>
      <c r="U77" s="110"/>
      <c r="V77" s="181">
        <f t="shared" si="183"/>
        <v>0</v>
      </c>
      <c r="W77" s="333">
        <f t="shared" si="184"/>
        <v>640</v>
      </c>
      <c r="X77" s="396">
        <f t="shared" ref="X77:X140" si="188">J77+P77+V77</f>
        <v>640</v>
      </c>
      <c r="Y77" s="396">
        <f t="shared" ref="Y77:Y140" si="189">W77-X77</f>
        <v>0</v>
      </c>
      <c r="Z77" s="552">
        <f t="shared" si="185"/>
        <v>0</v>
      </c>
      <c r="AA77" s="578"/>
      <c r="AB77" s="104"/>
      <c r="AC77" s="104"/>
      <c r="AD77" s="104"/>
      <c r="AE77" s="104"/>
      <c r="AF77" s="104"/>
      <c r="AG77" s="104"/>
    </row>
    <row r="78" spans="1:33" ht="29.95" customHeight="1" x14ac:dyDescent="0.3">
      <c r="A78" s="262" t="s">
        <v>79</v>
      </c>
      <c r="B78" s="263" t="s">
        <v>359</v>
      </c>
      <c r="C78" s="264" t="s">
        <v>360</v>
      </c>
      <c r="D78" s="265" t="s">
        <v>330</v>
      </c>
      <c r="E78" s="466">
        <v>1</v>
      </c>
      <c r="F78" s="487">
        <v>1400</v>
      </c>
      <c r="G78" s="318">
        <f t="shared" si="178"/>
        <v>1400</v>
      </c>
      <c r="H78" s="516">
        <v>1</v>
      </c>
      <c r="I78" s="487">
        <v>1400</v>
      </c>
      <c r="J78" s="452">
        <f t="shared" si="179"/>
        <v>1400</v>
      </c>
      <c r="K78" s="326"/>
      <c r="L78" s="286"/>
      <c r="M78" s="111">
        <f t="shared" si="180"/>
        <v>0</v>
      </c>
      <c r="N78" s="109"/>
      <c r="O78" s="110"/>
      <c r="P78" s="111">
        <f t="shared" si="181"/>
        <v>0</v>
      </c>
      <c r="Q78" s="109"/>
      <c r="R78" s="110"/>
      <c r="S78" s="111">
        <f t="shared" si="182"/>
        <v>0</v>
      </c>
      <c r="T78" s="109"/>
      <c r="U78" s="110"/>
      <c r="V78" s="181">
        <f t="shared" si="183"/>
        <v>0</v>
      </c>
      <c r="W78" s="333">
        <f t="shared" si="184"/>
        <v>1400</v>
      </c>
      <c r="X78" s="396">
        <f t="shared" si="188"/>
        <v>1400</v>
      </c>
      <c r="Y78" s="396">
        <f t="shared" si="189"/>
        <v>0</v>
      </c>
      <c r="Z78" s="552">
        <f t="shared" si="185"/>
        <v>0</v>
      </c>
      <c r="AA78" s="578"/>
      <c r="AB78" s="104"/>
      <c r="AC78" s="104"/>
      <c r="AD78" s="104"/>
      <c r="AE78" s="104"/>
      <c r="AF78" s="104"/>
      <c r="AG78" s="104"/>
    </row>
    <row r="79" spans="1:33" ht="29.95" customHeight="1" x14ac:dyDescent="0.3">
      <c r="A79" s="262" t="s">
        <v>79</v>
      </c>
      <c r="B79" s="263" t="s">
        <v>361</v>
      </c>
      <c r="C79" s="264" t="s">
        <v>362</v>
      </c>
      <c r="D79" s="265" t="s">
        <v>330</v>
      </c>
      <c r="E79" s="466">
        <v>1</v>
      </c>
      <c r="F79" s="487">
        <v>700</v>
      </c>
      <c r="G79" s="318">
        <f t="shared" si="178"/>
        <v>700</v>
      </c>
      <c r="H79" s="516">
        <v>1</v>
      </c>
      <c r="I79" s="487">
        <v>700</v>
      </c>
      <c r="J79" s="452">
        <f t="shared" si="179"/>
        <v>700</v>
      </c>
      <c r="K79" s="326"/>
      <c r="L79" s="286"/>
      <c r="M79" s="111">
        <f t="shared" si="180"/>
        <v>0</v>
      </c>
      <c r="N79" s="109"/>
      <c r="O79" s="110"/>
      <c r="P79" s="111">
        <f t="shared" si="181"/>
        <v>0</v>
      </c>
      <c r="Q79" s="109"/>
      <c r="R79" s="110"/>
      <c r="S79" s="111">
        <f t="shared" si="182"/>
        <v>0</v>
      </c>
      <c r="T79" s="109"/>
      <c r="U79" s="110"/>
      <c r="V79" s="181">
        <f t="shared" si="183"/>
        <v>0</v>
      </c>
      <c r="W79" s="333">
        <f t="shared" si="184"/>
        <v>700</v>
      </c>
      <c r="X79" s="396">
        <f t="shared" si="188"/>
        <v>700</v>
      </c>
      <c r="Y79" s="396">
        <f t="shared" si="189"/>
        <v>0</v>
      </c>
      <c r="Z79" s="552">
        <f t="shared" si="185"/>
        <v>0</v>
      </c>
      <c r="AA79" s="578"/>
      <c r="AB79" s="104"/>
      <c r="AC79" s="104"/>
      <c r="AD79" s="104"/>
      <c r="AE79" s="104"/>
      <c r="AF79" s="104"/>
      <c r="AG79" s="104"/>
    </row>
    <row r="80" spans="1:33" ht="29.95" customHeight="1" x14ac:dyDescent="0.3">
      <c r="A80" s="262" t="s">
        <v>79</v>
      </c>
      <c r="B80" s="263" t="s">
        <v>363</v>
      </c>
      <c r="C80" s="264" t="s">
        <v>364</v>
      </c>
      <c r="D80" s="265" t="s">
        <v>330</v>
      </c>
      <c r="E80" s="466">
        <v>1</v>
      </c>
      <c r="F80" s="487">
        <v>448</v>
      </c>
      <c r="G80" s="318">
        <f t="shared" si="178"/>
        <v>448</v>
      </c>
      <c r="H80" s="516">
        <v>1</v>
      </c>
      <c r="I80" s="487">
        <v>448</v>
      </c>
      <c r="J80" s="452">
        <f t="shared" si="179"/>
        <v>448</v>
      </c>
      <c r="K80" s="326"/>
      <c r="L80" s="286"/>
      <c r="M80" s="111">
        <f t="shared" si="180"/>
        <v>0</v>
      </c>
      <c r="N80" s="109"/>
      <c r="O80" s="110"/>
      <c r="P80" s="111">
        <f t="shared" si="181"/>
        <v>0</v>
      </c>
      <c r="Q80" s="109"/>
      <c r="R80" s="110"/>
      <c r="S80" s="111">
        <f t="shared" si="182"/>
        <v>0</v>
      </c>
      <c r="T80" s="109"/>
      <c r="U80" s="110"/>
      <c r="V80" s="181">
        <f t="shared" si="183"/>
        <v>0</v>
      </c>
      <c r="W80" s="333">
        <f t="shared" si="184"/>
        <v>448</v>
      </c>
      <c r="X80" s="396">
        <f t="shared" si="188"/>
        <v>448</v>
      </c>
      <c r="Y80" s="396">
        <f t="shared" si="189"/>
        <v>0</v>
      </c>
      <c r="Z80" s="552">
        <f t="shared" si="185"/>
        <v>0</v>
      </c>
      <c r="AA80" s="578"/>
      <c r="AB80" s="104"/>
      <c r="AC80" s="104"/>
      <c r="AD80" s="104"/>
      <c r="AE80" s="104"/>
      <c r="AF80" s="104"/>
      <c r="AG80" s="104"/>
    </row>
    <row r="81" spans="1:33" ht="29.95" customHeight="1" x14ac:dyDescent="0.3">
      <c r="A81" s="262" t="s">
        <v>79</v>
      </c>
      <c r="B81" s="263" t="s">
        <v>365</v>
      </c>
      <c r="C81" s="264" t="s">
        <v>366</v>
      </c>
      <c r="D81" s="265" t="s">
        <v>330</v>
      </c>
      <c r="E81" s="466">
        <v>1</v>
      </c>
      <c r="F81" s="487">
        <v>7840</v>
      </c>
      <c r="G81" s="318">
        <f t="shared" si="178"/>
        <v>7840</v>
      </c>
      <c r="H81" s="516">
        <v>1</v>
      </c>
      <c r="I81" s="487">
        <v>7840</v>
      </c>
      <c r="J81" s="452">
        <f t="shared" si="179"/>
        <v>7840</v>
      </c>
      <c r="K81" s="326"/>
      <c r="L81" s="286"/>
      <c r="M81" s="111">
        <f t="shared" si="180"/>
        <v>0</v>
      </c>
      <c r="N81" s="109"/>
      <c r="O81" s="110"/>
      <c r="P81" s="111">
        <f t="shared" si="181"/>
        <v>0</v>
      </c>
      <c r="Q81" s="109"/>
      <c r="R81" s="110"/>
      <c r="S81" s="111">
        <f t="shared" si="182"/>
        <v>0</v>
      </c>
      <c r="T81" s="109"/>
      <c r="U81" s="110"/>
      <c r="V81" s="181">
        <f t="shared" si="183"/>
        <v>0</v>
      </c>
      <c r="W81" s="333">
        <f t="shared" si="184"/>
        <v>7840</v>
      </c>
      <c r="X81" s="396">
        <f t="shared" si="188"/>
        <v>7840</v>
      </c>
      <c r="Y81" s="396">
        <f t="shared" si="189"/>
        <v>0</v>
      </c>
      <c r="Z81" s="552">
        <f t="shared" si="185"/>
        <v>0</v>
      </c>
      <c r="AA81" s="578"/>
      <c r="AB81" s="104"/>
      <c r="AC81" s="104"/>
      <c r="AD81" s="104"/>
      <c r="AE81" s="104"/>
      <c r="AF81" s="104"/>
      <c r="AG81" s="104"/>
    </row>
    <row r="82" spans="1:33" ht="29.95" customHeight="1" x14ac:dyDescent="0.3">
      <c r="A82" s="262" t="s">
        <v>79</v>
      </c>
      <c r="B82" s="263" t="s">
        <v>367</v>
      </c>
      <c r="C82" s="264" t="s">
        <v>368</v>
      </c>
      <c r="D82" s="265" t="s">
        <v>330</v>
      </c>
      <c r="E82" s="466">
        <v>1</v>
      </c>
      <c r="F82" s="487">
        <v>3980</v>
      </c>
      <c r="G82" s="318">
        <f t="shared" si="178"/>
        <v>3980</v>
      </c>
      <c r="H82" s="516">
        <v>1</v>
      </c>
      <c r="I82" s="487">
        <v>3980</v>
      </c>
      <c r="J82" s="452">
        <f t="shared" si="179"/>
        <v>3980</v>
      </c>
      <c r="K82" s="326"/>
      <c r="L82" s="286"/>
      <c r="M82" s="111">
        <f t="shared" si="180"/>
        <v>0</v>
      </c>
      <c r="N82" s="109"/>
      <c r="O82" s="110"/>
      <c r="P82" s="111">
        <f t="shared" si="181"/>
        <v>0</v>
      </c>
      <c r="Q82" s="109"/>
      <c r="R82" s="110"/>
      <c r="S82" s="111">
        <f t="shared" si="182"/>
        <v>0</v>
      </c>
      <c r="T82" s="109"/>
      <c r="U82" s="110"/>
      <c r="V82" s="181">
        <f t="shared" si="183"/>
        <v>0</v>
      </c>
      <c r="W82" s="333">
        <f t="shared" si="184"/>
        <v>3980</v>
      </c>
      <c r="X82" s="396">
        <f t="shared" si="188"/>
        <v>3980</v>
      </c>
      <c r="Y82" s="396">
        <f t="shared" si="189"/>
        <v>0</v>
      </c>
      <c r="Z82" s="552">
        <f t="shared" si="185"/>
        <v>0</v>
      </c>
      <c r="AA82" s="578"/>
      <c r="AB82" s="104"/>
      <c r="AC82" s="104"/>
      <c r="AD82" s="104"/>
      <c r="AE82" s="104"/>
      <c r="AF82" s="104"/>
      <c r="AG82" s="104"/>
    </row>
    <row r="83" spans="1:33" ht="29.95" customHeight="1" x14ac:dyDescent="0.3">
      <c r="A83" s="262" t="s">
        <v>79</v>
      </c>
      <c r="B83" s="263" t="s">
        <v>369</v>
      </c>
      <c r="C83" s="264" t="s">
        <v>370</v>
      </c>
      <c r="D83" s="265" t="s">
        <v>330</v>
      </c>
      <c r="E83" s="466">
        <v>2</v>
      </c>
      <c r="F83" s="487">
        <v>2560</v>
      </c>
      <c r="G83" s="318">
        <f t="shared" si="178"/>
        <v>5120</v>
      </c>
      <c r="H83" s="516">
        <v>2</v>
      </c>
      <c r="I83" s="487">
        <v>2560</v>
      </c>
      <c r="J83" s="452">
        <f t="shared" si="179"/>
        <v>5120</v>
      </c>
      <c r="K83" s="326"/>
      <c r="L83" s="286"/>
      <c r="M83" s="111">
        <f t="shared" si="180"/>
        <v>0</v>
      </c>
      <c r="N83" s="109"/>
      <c r="O83" s="110"/>
      <c r="P83" s="111">
        <f t="shared" si="181"/>
        <v>0</v>
      </c>
      <c r="Q83" s="109"/>
      <c r="R83" s="110"/>
      <c r="S83" s="111">
        <f t="shared" si="182"/>
        <v>0</v>
      </c>
      <c r="T83" s="109"/>
      <c r="U83" s="110"/>
      <c r="V83" s="181">
        <f t="shared" si="183"/>
        <v>0</v>
      </c>
      <c r="W83" s="333">
        <f t="shared" si="184"/>
        <v>5120</v>
      </c>
      <c r="X83" s="396">
        <f t="shared" si="188"/>
        <v>5120</v>
      </c>
      <c r="Y83" s="396">
        <f t="shared" si="189"/>
        <v>0</v>
      </c>
      <c r="Z83" s="552">
        <f t="shared" si="185"/>
        <v>0</v>
      </c>
      <c r="AA83" s="578"/>
      <c r="AB83" s="104"/>
      <c r="AC83" s="104"/>
      <c r="AD83" s="104"/>
      <c r="AE83" s="104"/>
      <c r="AF83" s="104"/>
      <c r="AG83" s="104"/>
    </row>
    <row r="84" spans="1:33" ht="29.95" customHeight="1" x14ac:dyDescent="0.3">
      <c r="A84" s="262" t="s">
        <v>79</v>
      </c>
      <c r="B84" s="263" t="s">
        <v>371</v>
      </c>
      <c r="C84" s="264" t="s">
        <v>372</v>
      </c>
      <c r="D84" s="265" t="s">
        <v>330</v>
      </c>
      <c r="E84" s="466">
        <v>1</v>
      </c>
      <c r="F84" s="487">
        <v>1008</v>
      </c>
      <c r="G84" s="318">
        <f t="shared" si="178"/>
        <v>1008</v>
      </c>
      <c r="H84" s="516">
        <v>1</v>
      </c>
      <c r="I84" s="487">
        <v>1008</v>
      </c>
      <c r="J84" s="452">
        <f t="shared" si="179"/>
        <v>1008</v>
      </c>
      <c r="K84" s="326"/>
      <c r="L84" s="286"/>
      <c r="M84" s="111">
        <f t="shared" si="180"/>
        <v>0</v>
      </c>
      <c r="N84" s="109"/>
      <c r="O84" s="110"/>
      <c r="P84" s="111">
        <f t="shared" si="181"/>
        <v>0</v>
      </c>
      <c r="Q84" s="109"/>
      <c r="R84" s="110"/>
      <c r="S84" s="111">
        <f t="shared" si="182"/>
        <v>0</v>
      </c>
      <c r="T84" s="109"/>
      <c r="U84" s="110"/>
      <c r="V84" s="181">
        <f t="shared" si="183"/>
        <v>0</v>
      </c>
      <c r="W84" s="333">
        <f t="shared" si="184"/>
        <v>1008</v>
      </c>
      <c r="X84" s="396">
        <f t="shared" si="188"/>
        <v>1008</v>
      </c>
      <c r="Y84" s="396">
        <f t="shared" si="189"/>
        <v>0</v>
      </c>
      <c r="Z84" s="552">
        <f t="shared" si="185"/>
        <v>0</v>
      </c>
      <c r="AA84" s="578"/>
      <c r="AB84" s="104"/>
      <c r="AC84" s="104"/>
      <c r="AD84" s="104"/>
      <c r="AE84" s="104"/>
      <c r="AF84" s="104"/>
      <c r="AG84" s="104"/>
    </row>
    <row r="85" spans="1:33" ht="29.95" customHeight="1" x14ac:dyDescent="0.3">
      <c r="A85" s="262" t="s">
        <v>79</v>
      </c>
      <c r="B85" s="263" t="s">
        <v>373</v>
      </c>
      <c r="C85" s="264" t="s">
        <v>374</v>
      </c>
      <c r="D85" s="265" t="s">
        <v>330</v>
      </c>
      <c r="E85" s="466">
        <v>1</v>
      </c>
      <c r="F85" s="487">
        <v>1200</v>
      </c>
      <c r="G85" s="318">
        <f t="shared" si="178"/>
        <v>1200</v>
      </c>
      <c r="H85" s="516">
        <v>1</v>
      </c>
      <c r="I85" s="487">
        <v>1200</v>
      </c>
      <c r="J85" s="452">
        <f t="shared" si="179"/>
        <v>1200</v>
      </c>
      <c r="K85" s="326"/>
      <c r="L85" s="286"/>
      <c r="M85" s="111">
        <f t="shared" si="180"/>
        <v>0</v>
      </c>
      <c r="N85" s="109"/>
      <c r="O85" s="110"/>
      <c r="P85" s="111">
        <f t="shared" si="181"/>
        <v>0</v>
      </c>
      <c r="Q85" s="109"/>
      <c r="R85" s="110"/>
      <c r="S85" s="111">
        <f t="shared" si="182"/>
        <v>0</v>
      </c>
      <c r="T85" s="109"/>
      <c r="U85" s="110"/>
      <c r="V85" s="181">
        <f t="shared" si="183"/>
        <v>0</v>
      </c>
      <c r="W85" s="333">
        <f t="shared" si="184"/>
        <v>1200</v>
      </c>
      <c r="X85" s="396">
        <f t="shared" si="188"/>
        <v>1200</v>
      </c>
      <c r="Y85" s="396">
        <f t="shared" si="189"/>
        <v>0</v>
      </c>
      <c r="Z85" s="552">
        <f t="shared" si="185"/>
        <v>0</v>
      </c>
      <c r="AA85" s="578"/>
      <c r="AB85" s="104"/>
      <c r="AC85" s="104"/>
      <c r="AD85" s="104"/>
      <c r="AE85" s="104"/>
      <c r="AF85" s="104"/>
      <c r="AG85" s="104"/>
    </row>
    <row r="86" spans="1:33" ht="29.95" customHeight="1" x14ac:dyDescent="0.3">
      <c r="A86" s="262" t="s">
        <v>79</v>
      </c>
      <c r="B86" s="263" t="s">
        <v>375</v>
      </c>
      <c r="C86" s="264" t="s">
        <v>376</v>
      </c>
      <c r="D86" s="265" t="s">
        <v>330</v>
      </c>
      <c r="E86" s="466">
        <v>1</v>
      </c>
      <c r="F86" s="487">
        <v>420</v>
      </c>
      <c r="G86" s="318">
        <f t="shared" si="178"/>
        <v>420</v>
      </c>
      <c r="H86" s="516">
        <v>1</v>
      </c>
      <c r="I86" s="487">
        <v>420</v>
      </c>
      <c r="J86" s="452">
        <f t="shared" si="179"/>
        <v>420</v>
      </c>
      <c r="K86" s="326"/>
      <c r="L86" s="286"/>
      <c r="M86" s="111">
        <f t="shared" si="180"/>
        <v>0</v>
      </c>
      <c r="N86" s="109"/>
      <c r="O86" s="110"/>
      <c r="P86" s="111">
        <f t="shared" si="181"/>
        <v>0</v>
      </c>
      <c r="Q86" s="109"/>
      <c r="R86" s="110"/>
      <c r="S86" s="111">
        <f t="shared" si="182"/>
        <v>0</v>
      </c>
      <c r="T86" s="109"/>
      <c r="U86" s="110"/>
      <c r="V86" s="181">
        <f t="shared" si="183"/>
        <v>0</v>
      </c>
      <c r="W86" s="333">
        <f t="shared" si="184"/>
        <v>420</v>
      </c>
      <c r="X86" s="396">
        <f t="shared" si="188"/>
        <v>420</v>
      </c>
      <c r="Y86" s="396">
        <f t="shared" si="189"/>
        <v>0</v>
      </c>
      <c r="Z86" s="552">
        <f t="shared" si="185"/>
        <v>0</v>
      </c>
      <c r="AA86" s="578"/>
      <c r="AB86" s="104"/>
      <c r="AC86" s="104"/>
      <c r="AD86" s="104"/>
      <c r="AE86" s="104"/>
      <c r="AF86" s="104"/>
      <c r="AG86" s="104"/>
    </row>
    <row r="87" spans="1:33" ht="29.95" customHeight="1" x14ac:dyDescent="0.3">
      <c r="A87" s="262" t="s">
        <v>79</v>
      </c>
      <c r="B87" s="263" t="s">
        <v>377</v>
      </c>
      <c r="C87" s="264" t="s">
        <v>378</v>
      </c>
      <c r="D87" s="265" t="s">
        <v>330</v>
      </c>
      <c r="E87" s="466">
        <v>1</v>
      </c>
      <c r="F87" s="487">
        <v>420</v>
      </c>
      <c r="G87" s="318">
        <f t="shared" si="178"/>
        <v>420</v>
      </c>
      <c r="H87" s="516">
        <v>1</v>
      </c>
      <c r="I87" s="487">
        <v>420</v>
      </c>
      <c r="J87" s="452">
        <f t="shared" si="179"/>
        <v>420</v>
      </c>
      <c r="K87" s="326"/>
      <c r="L87" s="286"/>
      <c r="M87" s="111">
        <f t="shared" si="180"/>
        <v>0</v>
      </c>
      <c r="N87" s="109"/>
      <c r="O87" s="110"/>
      <c r="P87" s="111">
        <f t="shared" si="181"/>
        <v>0</v>
      </c>
      <c r="Q87" s="109"/>
      <c r="R87" s="110"/>
      <c r="S87" s="111">
        <f t="shared" si="182"/>
        <v>0</v>
      </c>
      <c r="T87" s="109"/>
      <c r="U87" s="110"/>
      <c r="V87" s="181">
        <f t="shared" si="183"/>
        <v>0</v>
      </c>
      <c r="W87" s="333">
        <f t="shared" si="184"/>
        <v>420</v>
      </c>
      <c r="X87" s="396">
        <f t="shared" si="188"/>
        <v>420</v>
      </c>
      <c r="Y87" s="396">
        <f t="shared" si="189"/>
        <v>0</v>
      </c>
      <c r="Z87" s="552">
        <f t="shared" si="185"/>
        <v>0</v>
      </c>
      <c r="AA87" s="578"/>
      <c r="AB87" s="104"/>
      <c r="AC87" s="104"/>
      <c r="AD87" s="104"/>
      <c r="AE87" s="104"/>
      <c r="AF87" s="104"/>
      <c r="AG87" s="104"/>
    </row>
    <row r="88" spans="1:33" ht="29.95" customHeight="1" x14ac:dyDescent="0.3">
      <c r="A88" s="262" t="s">
        <v>79</v>
      </c>
      <c r="B88" s="263" t="s">
        <v>379</v>
      </c>
      <c r="C88" s="264" t="s">
        <v>380</v>
      </c>
      <c r="D88" s="265" t="s">
        <v>330</v>
      </c>
      <c r="E88" s="466">
        <v>1</v>
      </c>
      <c r="F88" s="487">
        <v>590</v>
      </c>
      <c r="G88" s="318">
        <f t="shared" si="178"/>
        <v>590</v>
      </c>
      <c r="H88" s="516">
        <v>1</v>
      </c>
      <c r="I88" s="487">
        <v>590</v>
      </c>
      <c r="J88" s="452">
        <f t="shared" si="179"/>
        <v>590</v>
      </c>
      <c r="K88" s="326"/>
      <c r="L88" s="286"/>
      <c r="M88" s="111">
        <f t="shared" si="180"/>
        <v>0</v>
      </c>
      <c r="N88" s="109"/>
      <c r="O88" s="110"/>
      <c r="P88" s="111">
        <f t="shared" si="181"/>
        <v>0</v>
      </c>
      <c r="Q88" s="109"/>
      <c r="R88" s="110"/>
      <c r="S88" s="111">
        <f t="shared" si="182"/>
        <v>0</v>
      </c>
      <c r="T88" s="109"/>
      <c r="U88" s="110"/>
      <c r="V88" s="181">
        <f t="shared" si="183"/>
        <v>0</v>
      </c>
      <c r="W88" s="333">
        <f t="shared" si="184"/>
        <v>590</v>
      </c>
      <c r="X88" s="396">
        <f t="shared" si="188"/>
        <v>590</v>
      </c>
      <c r="Y88" s="396">
        <f t="shared" si="189"/>
        <v>0</v>
      </c>
      <c r="Z88" s="552">
        <f t="shared" si="185"/>
        <v>0</v>
      </c>
      <c r="AA88" s="578"/>
      <c r="AB88" s="104"/>
      <c r="AC88" s="104"/>
      <c r="AD88" s="104"/>
      <c r="AE88" s="104"/>
      <c r="AF88" s="104"/>
      <c r="AG88" s="104"/>
    </row>
    <row r="89" spans="1:33" ht="29.95" customHeight="1" x14ac:dyDescent="0.3">
      <c r="A89" s="262" t="s">
        <v>79</v>
      </c>
      <c r="B89" s="263" t="s">
        <v>381</v>
      </c>
      <c r="C89" s="264" t="s">
        <v>382</v>
      </c>
      <c r="D89" s="265" t="s">
        <v>330</v>
      </c>
      <c r="E89" s="466">
        <v>2</v>
      </c>
      <c r="F89" s="487">
        <v>4800</v>
      </c>
      <c r="G89" s="318">
        <f t="shared" si="178"/>
        <v>9600</v>
      </c>
      <c r="H89" s="516">
        <v>2</v>
      </c>
      <c r="I89" s="487">
        <v>4800</v>
      </c>
      <c r="J89" s="452">
        <f t="shared" si="179"/>
        <v>9600</v>
      </c>
      <c r="K89" s="326"/>
      <c r="L89" s="286"/>
      <c r="M89" s="111">
        <f t="shared" si="180"/>
        <v>0</v>
      </c>
      <c r="N89" s="109"/>
      <c r="O89" s="110"/>
      <c r="P89" s="111">
        <f t="shared" si="181"/>
        <v>0</v>
      </c>
      <c r="Q89" s="109"/>
      <c r="R89" s="110"/>
      <c r="S89" s="111">
        <f t="shared" si="182"/>
        <v>0</v>
      </c>
      <c r="T89" s="109"/>
      <c r="U89" s="110"/>
      <c r="V89" s="181">
        <f t="shared" si="183"/>
        <v>0</v>
      </c>
      <c r="W89" s="333">
        <f t="shared" si="184"/>
        <v>9600</v>
      </c>
      <c r="X89" s="396">
        <f t="shared" si="188"/>
        <v>9600</v>
      </c>
      <c r="Y89" s="396">
        <f t="shared" si="189"/>
        <v>0</v>
      </c>
      <c r="Z89" s="552">
        <f t="shared" si="185"/>
        <v>0</v>
      </c>
      <c r="AA89" s="578"/>
      <c r="AB89" s="104"/>
      <c r="AC89" s="104"/>
      <c r="AD89" s="104"/>
      <c r="AE89" s="104"/>
      <c r="AF89" s="104"/>
      <c r="AG89" s="104"/>
    </row>
    <row r="90" spans="1:33" ht="29.95" customHeight="1" x14ac:dyDescent="0.3">
      <c r="A90" s="262" t="s">
        <v>79</v>
      </c>
      <c r="B90" s="263" t="s">
        <v>383</v>
      </c>
      <c r="C90" s="264" t="s">
        <v>384</v>
      </c>
      <c r="D90" s="265" t="s">
        <v>330</v>
      </c>
      <c r="E90" s="466">
        <v>1</v>
      </c>
      <c r="F90" s="487">
        <v>2680</v>
      </c>
      <c r="G90" s="318">
        <f t="shared" si="178"/>
        <v>2680</v>
      </c>
      <c r="H90" s="516">
        <v>1</v>
      </c>
      <c r="I90" s="487">
        <v>2680</v>
      </c>
      <c r="J90" s="452">
        <f t="shared" si="179"/>
        <v>2680</v>
      </c>
      <c r="K90" s="326"/>
      <c r="L90" s="286"/>
      <c r="M90" s="111">
        <f t="shared" si="180"/>
        <v>0</v>
      </c>
      <c r="N90" s="109"/>
      <c r="O90" s="110"/>
      <c r="P90" s="111">
        <f t="shared" si="181"/>
        <v>0</v>
      </c>
      <c r="Q90" s="109"/>
      <c r="R90" s="110"/>
      <c r="S90" s="111">
        <f t="shared" si="182"/>
        <v>0</v>
      </c>
      <c r="T90" s="109"/>
      <c r="U90" s="110"/>
      <c r="V90" s="181">
        <f t="shared" si="183"/>
        <v>0</v>
      </c>
      <c r="W90" s="333">
        <f t="shared" si="184"/>
        <v>2680</v>
      </c>
      <c r="X90" s="396">
        <f t="shared" si="188"/>
        <v>2680</v>
      </c>
      <c r="Y90" s="396">
        <f t="shared" si="189"/>
        <v>0</v>
      </c>
      <c r="Z90" s="552">
        <f t="shared" si="185"/>
        <v>0</v>
      </c>
      <c r="AA90" s="578"/>
      <c r="AB90" s="104"/>
      <c r="AC90" s="104"/>
      <c r="AD90" s="104"/>
      <c r="AE90" s="104"/>
      <c r="AF90" s="104"/>
      <c r="AG90" s="104"/>
    </row>
    <row r="91" spans="1:33" ht="29.95" customHeight="1" x14ac:dyDescent="0.3">
      <c r="A91" s="262" t="s">
        <v>79</v>
      </c>
      <c r="B91" s="263" t="s">
        <v>385</v>
      </c>
      <c r="C91" s="264" t="s">
        <v>386</v>
      </c>
      <c r="D91" s="265" t="s">
        <v>330</v>
      </c>
      <c r="E91" s="466">
        <v>2</v>
      </c>
      <c r="F91" s="487">
        <v>3940</v>
      </c>
      <c r="G91" s="318">
        <f t="shared" si="178"/>
        <v>7880</v>
      </c>
      <c r="H91" s="516">
        <v>2</v>
      </c>
      <c r="I91" s="487">
        <v>3940</v>
      </c>
      <c r="J91" s="452">
        <f t="shared" si="179"/>
        <v>7880</v>
      </c>
      <c r="K91" s="326"/>
      <c r="L91" s="286"/>
      <c r="M91" s="111">
        <f t="shared" si="180"/>
        <v>0</v>
      </c>
      <c r="N91" s="109"/>
      <c r="O91" s="110"/>
      <c r="P91" s="111">
        <f t="shared" si="181"/>
        <v>0</v>
      </c>
      <c r="Q91" s="109"/>
      <c r="R91" s="110"/>
      <c r="S91" s="111">
        <f t="shared" si="182"/>
        <v>0</v>
      </c>
      <c r="T91" s="109"/>
      <c r="U91" s="110"/>
      <c r="V91" s="181">
        <f t="shared" si="183"/>
        <v>0</v>
      </c>
      <c r="W91" s="333">
        <f t="shared" si="184"/>
        <v>7880</v>
      </c>
      <c r="X91" s="396">
        <f t="shared" si="188"/>
        <v>7880</v>
      </c>
      <c r="Y91" s="396">
        <f t="shared" si="189"/>
        <v>0</v>
      </c>
      <c r="Z91" s="552">
        <f t="shared" si="185"/>
        <v>0</v>
      </c>
      <c r="AA91" s="578"/>
      <c r="AB91" s="104"/>
      <c r="AC91" s="104"/>
      <c r="AD91" s="104"/>
      <c r="AE91" s="104"/>
      <c r="AF91" s="104"/>
      <c r="AG91" s="104"/>
    </row>
    <row r="92" spans="1:33" ht="29.95" customHeight="1" x14ac:dyDescent="0.3">
      <c r="A92" s="262" t="s">
        <v>79</v>
      </c>
      <c r="B92" s="263" t="s">
        <v>387</v>
      </c>
      <c r="C92" s="264" t="s">
        <v>388</v>
      </c>
      <c r="D92" s="265" t="s">
        <v>330</v>
      </c>
      <c r="E92" s="466">
        <v>2</v>
      </c>
      <c r="F92" s="487">
        <v>2960</v>
      </c>
      <c r="G92" s="318">
        <f t="shared" si="178"/>
        <v>5920</v>
      </c>
      <c r="H92" s="516">
        <v>2</v>
      </c>
      <c r="I92" s="487">
        <v>2960</v>
      </c>
      <c r="J92" s="452">
        <f t="shared" si="179"/>
        <v>5920</v>
      </c>
      <c r="K92" s="326"/>
      <c r="L92" s="286"/>
      <c r="M92" s="111">
        <f t="shared" si="180"/>
        <v>0</v>
      </c>
      <c r="N92" s="109"/>
      <c r="O92" s="110"/>
      <c r="P92" s="111">
        <f t="shared" si="181"/>
        <v>0</v>
      </c>
      <c r="Q92" s="109"/>
      <c r="R92" s="110"/>
      <c r="S92" s="111">
        <f t="shared" si="182"/>
        <v>0</v>
      </c>
      <c r="T92" s="109"/>
      <c r="U92" s="110"/>
      <c r="V92" s="181">
        <f t="shared" si="183"/>
        <v>0</v>
      </c>
      <c r="W92" s="333">
        <f t="shared" si="184"/>
        <v>5920</v>
      </c>
      <c r="X92" s="396">
        <f t="shared" si="188"/>
        <v>5920</v>
      </c>
      <c r="Y92" s="396">
        <f t="shared" si="189"/>
        <v>0</v>
      </c>
      <c r="Z92" s="552">
        <f t="shared" si="185"/>
        <v>0</v>
      </c>
      <c r="AA92" s="578"/>
      <c r="AB92" s="104"/>
      <c r="AC92" s="104"/>
      <c r="AD92" s="104"/>
      <c r="AE92" s="104"/>
      <c r="AF92" s="104"/>
      <c r="AG92" s="104"/>
    </row>
    <row r="93" spans="1:33" ht="29.95" customHeight="1" x14ac:dyDescent="0.3">
      <c r="A93" s="262" t="s">
        <v>79</v>
      </c>
      <c r="B93" s="263" t="s">
        <v>389</v>
      </c>
      <c r="C93" s="264" t="s">
        <v>390</v>
      </c>
      <c r="D93" s="265" t="s">
        <v>330</v>
      </c>
      <c r="E93" s="466">
        <v>1</v>
      </c>
      <c r="F93" s="487">
        <v>1100</v>
      </c>
      <c r="G93" s="318">
        <f t="shared" si="178"/>
        <v>1100</v>
      </c>
      <c r="H93" s="516">
        <v>1</v>
      </c>
      <c r="I93" s="487">
        <v>1100</v>
      </c>
      <c r="J93" s="452">
        <f t="shared" si="179"/>
        <v>1100</v>
      </c>
      <c r="K93" s="326"/>
      <c r="L93" s="286"/>
      <c r="M93" s="111">
        <f t="shared" si="180"/>
        <v>0</v>
      </c>
      <c r="N93" s="109"/>
      <c r="O93" s="110"/>
      <c r="P93" s="111">
        <f t="shared" si="181"/>
        <v>0</v>
      </c>
      <c r="Q93" s="109"/>
      <c r="R93" s="110"/>
      <c r="S93" s="111">
        <f t="shared" si="182"/>
        <v>0</v>
      </c>
      <c r="T93" s="109"/>
      <c r="U93" s="110"/>
      <c r="V93" s="181">
        <f t="shared" si="183"/>
        <v>0</v>
      </c>
      <c r="W93" s="333">
        <f t="shared" si="184"/>
        <v>1100</v>
      </c>
      <c r="X93" s="396">
        <f t="shared" si="188"/>
        <v>1100</v>
      </c>
      <c r="Y93" s="396">
        <f t="shared" si="189"/>
        <v>0</v>
      </c>
      <c r="Z93" s="552">
        <f t="shared" si="185"/>
        <v>0</v>
      </c>
      <c r="AA93" s="578"/>
      <c r="AB93" s="104"/>
      <c r="AC93" s="104"/>
      <c r="AD93" s="104"/>
      <c r="AE93" s="104"/>
      <c r="AF93" s="104"/>
      <c r="AG93" s="104"/>
    </row>
    <row r="94" spans="1:33" ht="29.95" customHeight="1" x14ac:dyDescent="0.3">
      <c r="A94" s="262" t="s">
        <v>79</v>
      </c>
      <c r="B94" s="263" t="s">
        <v>391</v>
      </c>
      <c r="C94" s="264" t="s">
        <v>392</v>
      </c>
      <c r="D94" s="265" t="s">
        <v>330</v>
      </c>
      <c r="E94" s="466">
        <v>1</v>
      </c>
      <c r="F94" s="487">
        <v>960</v>
      </c>
      <c r="G94" s="318">
        <f t="shared" si="178"/>
        <v>960</v>
      </c>
      <c r="H94" s="516">
        <v>1</v>
      </c>
      <c r="I94" s="487">
        <v>960</v>
      </c>
      <c r="J94" s="452">
        <f t="shared" si="179"/>
        <v>960</v>
      </c>
      <c r="K94" s="326"/>
      <c r="L94" s="286"/>
      <c r="M94" s="111">
        <f t="shared" si="180"/>
        <v>0</v>
      </c>
      <c r="N94" s="109"/>
      <c r="O94" s="110"/>
      <c r="P94" s="111">
        <f t="shared" si="181"/>
        <v>0</v>
      </c>
      <c r="Q94" s="109"/>
      <c r="R94" s="110"/>
      <c r="S94" s="111">
        <f t="shared" si="182"/>
        <v>0</v>
      </c>
      <c r="T94" s="109"/>
      <c r="U94" s="110"/>
      <c r="V94" s="181">
        <f t="shared" si="183"/>
        <v>0</v>
      </c>
      <c r="W94" s="333">
        <f t="shared" si="184"/>
        <v>960</v>
      </c>
      <c r="X94" s="396">
        <f t="shared" si="188"/>
        <v>960</v>
      </c>
      <c r="Y94" s="396">
        <f t="shared" si="189"/>
        <v>0</v>
      </c>
      <c r="Z94" s="552">
        <f t="shared" si="185"/>
        <v>0</v>
      </c>
      <c r="AA94" s="578"/>
      <c r="AB94" s="104"/>
      <c r="AC94" s="104"/>
      <c r="AD94" s="104"/>
      <c r="AE94" s="104"/>
      <c r="AF94" s="104"/>
      <c r="AG94" s="104"/>
    </row>
    <row r="95" spans="1:33" ht="29.95" customHeight="1" x14ac:dyDescent="0.3">
      <c r="A95" s="262" t="s">
        <v>79</v>
      </c>
      <c r="B95" s="263" t="s">
        <v>393</v>
      </c>
      <c r="C95" s="264" t="s">
        <v>394</v>
      </c>
      <c r="D95" s="265" t="s">
        <v>330</v>
      </c>
      <c r="E95" s="466">
        <v>1</v>
      </c>
      <c r="F95" s="487">
        <v>1400</v>
      </c>
      <c r="G95" s="318">
        <f t="shared" si="178"/>
        <v>1400</v>
      </c>
      <c r="H95" s="516">
        <v>1</v>
      </c>
      <c r="I95" s="487">
        <v>1400</v>
      </c>
      <c r="J95" s="452">
        <f t="shared" si="179"/>
        <v>1400</v>
      </c>
      <c r="K95" s="326"/>
      <c r="L95" s="286"/>
      <c r="M95" s="111">
        <f t="shared" si="180"/>
        <v>0</v>
      </c>
      <c r="N95" s="109"/>
      <c r="O95" s="110"/>
      <c r="P95" s="111">
        <f t="shared" si="181"/>
        <v>0</v>
      </c>
      <c r="Q95" s="109"/>
      <c r="R95" s="110"/>
      <c r="S95" s="111">
        <f t="shared" si="182"/>
        <v>0</v>
      </c>
      <c r="T95" s="109"/>
      <c r="U95" s="110"/>
      <c r="V95" s="181">
        <f t="shared" si="183"/>
        <v>0</v>
      </c>
      <c r="W95" s="333">
        <f t="shared" si="184"/>
        <v>1400</v>
      </c>
      <c r="X95" s="396">
        <f t="shared" si="188"/>
        <v>1400</v>
      </c>
      <c r="Y95" s="396">
        <f t="shared" si="189"/>
        <v>0</v>
      </c>
      <c r="Z95" s="552">
        <f t="shared" si="185"/>
        <v>0</v>
      </c>
      <c r="AA95" s="578"/>
      <c r="AB95" s="104"/>
      <c r="AC95" s="104"/>
      <c r="AD95" s="104"/>
      <c r="AE95" s="104"/>
      <c r="AF95" s="104"/>
      <c r="AG95" s="104"/>
    </row>
    <row r="96" spans="1:33" ht="29.95" customHeight="1" x14ac:dyDescent="0.3">
      <c r="A96" s="262" t="s">
        <v>79</v>
      </c>
      <c r="B96" s="263" t="s">
        <v>395</v>
      </c>
      <c r="C96" s="264" t="s">
        <v>396</v>
      </c>
      <c r="D96" s="265" t="s">
        <v>330</v>
      </c>
      <c r="E96" s="466">
        <v>1</v>
      </c>
      <c r="F96" s="487">
        <v>1400</v>
      </c>
      <c r="G96" s="318">
        <f t="shared" si="178"/>
        <v>1400</v>
      </c>
      <c r="H96" s="516">
        <v>1</v>
      </c>
      <c r="I96" s="487">
        <v>1400</v>
      </c>
      <c r="J96" s="452">
        <f t="shared" si="179"/>
        <v>1400</v>
      </c>
      <c r="K96" s="326"/>
      <c r="L96" s="286"/>
      <c r="M96" s="111">
        <f t="shared" si="180"/>
        <v>0</v>
      </c>
      <c r="N96" s="109"/>
      <c r="O96" s="110"/>
      <c r="P96" s="111">
        <f t="shared" si="181"/>
        <v>0</v>
      </c>
      <c r="Q96" s="109"/>
      <c r="R96" s="110"/>
      <c r="S96" s="111">
        <f t="shared" si="182"/>
        <v>0</v>
      </c>
      <c r="T96" s="109"/>
      <c r="U96" s="110"/>
      <c r="V96" s="181">
        <f t="shared" si="183"/>
        <v>0</v>
      </c>
      <c r="W96" s="333">
        <f t="shared" si="184"/>
        <v>1400</v>
      </c>
      <c r="X96" s="396">
        <f t="shared" si="188"/>
        <v>1400</v>
      </c>
      <c r="Y96" s="396">
        <f t="shared" si="189"/>
        <v>0</v>
      </c>
      <c r="Z96" s="552">
        <f t="shared" si="185"/>
        <v>0</v>
      </c>
      <c r="AA96" s="578"/>
      <c r="AB96" s="104"/>
      <c r="AC96" s="104"/>
      <c r="AD96" s="104"/>
      <c r="AE96" s="104"/>
      <c r="AF96" s="104"/>
      <c r="AG96" s="104"/>
    </row>
    <row r="97" spans="1:33" ht="29.95" customHeight="1" x14ac:dyDescent="0.3">
      <c r="A97" s="262" t="s">
        <v>79</v>
      </c>
      <c r="B97" s="263" t="s">
        <v>397</v>
      </c>
      <c r="C97" s="264" t="s">
        <v>398</v>
      </c>
      <c r="D97" s="265" t="s">
        <v>330</v>
      </c>
      <c r="E97" s="466">
        <v>1</v>
      </c>
      <c r="F97" s="487">
        <v>1760</v>
      </c>
      <c r="G97" s="318">
        <f t="shared" si="178"/>
        <v>1760</v>
      </c>
      <c r="H97" s="516">
        <v>1</v>
      </c>
      <c r="I97" s="487">
        <v>1760</v>
      </c>
      <c r="J97" s="452">
        <f t="shared" si="179"/>
        <v>1760</v>
      </c>
      <c r="K97" s="326"/>
      <c r="L97" s="286"/>
      <c r="M97" s="111">
        <f t="shared" si="180"/>
        <v>0</v>
      </c>
      <c r="N97" s="109"/>
      <c r="O97" s="110"/>
      <c r="P97" s="111">
        <f t="shared" si="181"/>
        <v>0</v>
      </c>
      <c r="Q97" s="109"/>
      <c r="R97" s="110"/>
      <c r="S97" s="111">
        <f t="shared" si="182"/>
        <v>0</v>
      </c>
      <c r="T97" s="109"/>
      <c r="U97" s="110"/>
      <c r="V97" s="181">
        <f t="shared" si="183"/>
        <v>0</v>
      </c>
      <c r="W97" s="333">
        <f t="shared" si="184"/>
        <v>1760</v>
      </c>
      <c r="X97" s="396">
        <f t="shared" si="188"/>
        <v>1760</v>
      </c>
      <c r="Y97" s="396">
        <f t="shared" si="189"/>
        <v>0</v>
      </c>
      <c r="Z97" s="552">
        <f t="shared" si="185"/>
        <v>0</v>
      </c>
      <c r="AA97" s="578"/>
      <c r="AB97" s="104"/>
      <c r="AC97" s="104"/>
      <c r="AD97" s="104"/>
      <c r="AE97" s="104"/>
      <c r="AF97" s="104"/>
      <c r="AG97" s="104"/>
    </row>
    <row r="98" spans="1:33" ht="29.95" customHeight="1" x14ac:dyDescent="0.3">
      <c r="A98" s="262" t="s">
        <v>79</v>
      </c>
      <c r="B98" s="263" t="s">
        <v>399</v>
      </c>
      <c r="C98" s="264" t="s">
        <v>400</v>
      </c>
      <c r="D98" s="265" t="s">
        <v>330</v>
      </c>
      <c r="E98" s="466">
        <v>1</v>
      </c>
      <c r="F98" s="487">
        <v>1760</v>
      </c>
      <c r="G98" s="318">
        <f t="shared" si="178"/>
        <v>1760</v>
      </c>
      <c r="H98" s="516">
        <v>1</v>
      </c>
      <c r="I98" s="487">
        <v>1760</v>
      </c>
      <c r="J98" s="452">
        <f t="shared" si="179"/>
        <v>1760</v>
      </c>
      <c r="K98" s="326"/>
      <c r="L98" s="286"/>
      <c r="M98" s="111">
        <f t="shared" si="180"/>
        <v>0</v>
      </c>
      <c r="N98" s="109"/>
      <c r="O98" s="110"/>
      <c r="P98" s="111">
        <f t="shared" si="181"/>
        <v>0</v>
      </c>
      <c r="Q98" s="109"/>
      <c r="R98" s="110"/>
      <c r="S98" s="111">
        <f t="shared" si="182"/>
        <v>0</v>
      </c>
      <c r="T98" s="109"/>
      <c r="U98" s="110"/>
      <c r="V98" s="181">
        <f t="shared" si="183"/>
        <v>0</v>
      </c>
      <c r="W98" s="333">
        <f t="shared" si="184"/>
        <v>1760</v>
      </c>
      <c r="X98" s="396">
        <f t="shared" si="188"/>
        <v>1760</v>
      </c>
      <c r="Y98" s="396">
        <f t="shared" si="189"/>
        <v>0</v>
      </c>
      <c r="Z98" s="552">
        <f t="shared" si="185"/>
        <v>0</v>
      </c>
      <c r="AA98" s="578"/>
      <c r="AB98" s="104"/>
      <c r="AC98" s="104"/>
      <c r="AD98" s="104"/>
      <c r="AE98" s="104"/>
      <c r="AF98" s="104"/>
      <c r="AG98" s="104"/>
    </row>
    <row r="99" spans="1:33" ht="29.95" customHeight="1" x14ac:dyDescent="0.3">
      <c r="A99" s="262" t="s">
        <v>79</v>
      </c>
      <c r="B99" s="263" t="s">
        <v>401</v>
      </c>
      <c r="C99" s="264" t="s">
        <v>402</v>
      </c>
      <c r="D99" s="265" t="s">
        <v>330</v>
      </c>
      <c r="E99" s="466">
        <v>1</v>
      </c>
      <c r="F99" s="487">
        <v>2800</v>
      </c>
      <c r="G99" s="318">
        <f t="shared" si="178"/>
        <v>2800</v>
      </c>
      <c r="H99" s="516">
        <v>1</v>
      </c>
      <c r="I99" s="487">
        <v>2800</v>
      </c>
      <c r="J99" s="452">
        <f t="shared" si="179"/>
        <v>2800</v>
      </c>
      <c r="K99" s="326"/>
      <c r="L99" s="286"/>
      <c r="M99" s="111">
        <f t="shared" si="180"/>
        <v>0</v>
      </c>
      <c r="N99" s="109"/>
      <c r="O99" s="110"/>
      <c r="P99" s="111">
        <f t="shared" si="181"/>
        <v>0</v>
      </c>
      <c r="Q99" s="109"/>
      <c r="R99" s="110"/>
      <c r="S99" s="111">
        <f t="shared" si="182"/>
        <v>0</v>
      </c>
      <c r="T99" s="109"/>
      <c r="U99" s="110"/>
      <c r="V99" s="181">
        <f t="shared" si="183"/>
        <v>0</v>
      </c>
      <c r="W99" s="333">
        <f t="shared" si="184"/>
        <v>2800</v>
      </c>
      <c r="X99" s="396">
        <f t="shared" si="188"/>
        <v>2800</v>
      </c>
      <c r="Y99" s="396">
        <f t="shared" si="189"/>
        <v>0</v>
      </c>
      <c r="Z99" s="552">
        <f t="shared" si="185"/>
        <v>0</v>
      </c>
      <c r="AA99" s="578"/>
      <c r="AB99" s="104"/>
      <c r="AC99" s="104"/>
      <c r="AD99" s="104"/>
      <c r="AE99" s="104"/>
      <c r="AF99" s="104"/>
      <c r="AG99" s="104"/>
    </row>
    <row r="100" spans="1:33" ht="29.95" customHeight="1" x14ac:dyDescent="0.3">
      <c r="A100" s="262" t="s">
        <v>79</v>
      </c>
      <c r="B100" s="263" t="s">
        <v>403</v>
      </c>
      <c r="C100" s="264" t="s">
        <v>404</v>
      </c>
      <c r="D100" s="265" t="s">
        <v>330</v>
      </c>
      <c r="E100" s="466">
        <v>1</v>
      </c>
      <c r="F100" s="487">
        <v>2800</v>
      </c>
      <c r="G100" s="318">
        <f t="shared" si="178"/>
        <v>2800</v>
      </c>
      <c r="H100" s="516">
        <v>1</v>
      </c>
      <c r="I100" s="487">
        <v>2800</v>
      </c>
      <c r="J100" s="452">
        <f t="shared" si="179"/>
        <v>2800</v>
      </c>
      <c r="K100" s="326"/>
      <c r="L100" s="286"/>
      <c r="M100" s="111">
        <f t="shared" si="180"/>
        <v>0</v>
      </c>
      <c r="N100" s="109"/>
      <c r="O100" s="110"/>
      <c r="P100" s="111">
        <f t="shared" si="181"/>
        <v>0</v>
      </c>
      <c r="Q100" s="109"/>
      <c r="R100" s="110"/>
      <c r="S100" s="111">
        <f t="shared" si="182"/>
        <v>0</v>
      </c>
      <c r="T100" s="109"/>
      <c r="U100" s="110"/>
      <c r="V100" s="181">
        <f t="shared" si="183"/>
        <v>0</v>
      </c>
      <c r="W100" s="333">
        <f t="shared" si="184"/>
        <v>2800</v>
      </c>
      <c r="X100" s="396">
        <f t="shared" si="188"/>
        <v>2800</v>
      </c>
      <c r="Y100" s="396">
        <f t="shared" si="189"/>
        <v>0</v>
      </c>
      <c r="Z100" s="552">
        <f t="shared" si="185"/>
        <v>0</v>
      </c>
      <c r="AA100" s="578"/>
      <c r="AB100" s="104"/>
      <c r="AC100" s="104"/>
      <c r="AD100" s="104"/>
      <c r="AE100" s="104"/>
      <c r="AF100" s="104"/>
      <c r="AG100" s="104"/>
    </row>
    <row r="101" spans="1:33" ht="29.95" customHeight="1" x14ac:dyDescent="0.3">
      <c r="A101" s="262" t="s">
        <v>79</v>
      </c>
      <c r="B101" s="263" t="s">
        <v>405</v>
      </c>
      <c r="C101" s="264" t="s">
        <v>406</v>
      </c>
      <c r="D101" s="265" t="s">
        <v>330</v>
      </c>
      <c r="E101" s="466">
        <v>4</v>
      </c>
      <c r="F101" s="487">
        <v>896</v>
      </c>
      <c r="G101" s="318">
        <f t="shared" si="178"/>
        <v>3584</v>
      </c>
      <c r="H101" s="516">
        <v>4</v>
      </c>
      <c r="I101" s="487">
        <v>896</v>
      </c>
      <c r="J101" s="452">
        <f t="shared" si="179"/>
        <v>3584</v>
      </c>
      <c r="K101" s="326"/>
      <c r="L101" s="286"/>
      <c r="M101" s="111">
        <f t="shared" si="180"/>
        <v>0</v>
      </c>
      <c r="N101" s="109"/>
      <c r="O101" s="110"/>
      <c r="P101" s="111">
        <f t="shared" si="181"/>
        <v>0</v>
      </c>
      <c r="Q101" s="109"/>
      <c r="R101" s="110"/>
      <c r="S101" s="111">
        <f t="shared" si="182"/>
        <v>0</v>
      </c>
      <c r="T101" s="109"/>
      <c r="U101" s="110"/>
      <c r="V101" s="181">
        <f t="shared" si="183"/>
        <v>0</v>
      </c>
      <c r="W101" s="333">
        <f t="shared" si="184"/>
        <v>3584</v>
      </c>
      <c r="X101" s="396">
        <f t="shared" si="188"/>
        <v>3584</v>
      </c>
      <c r="Y101" s="396">
        <f t="shared" si="189"/>
        <v>0</v>
      </c>
      <c r="Z101" s="552">
        <f t="shared" si="185"/>
        <v>0</v>
      </c>
      <c r="AA101" s="578"/>
      <c r="AB101" s="104"/>
      <c r="AC101" s="104"/>
      <c r="AD101" s="104"/>
      <c r="AE101" s="104"/>
      <c r="AF101" s="104"/>
      <c r="AG101" s="104"/>
    </row>
    <row r="102" spans="1:33" ht="29.95" customHeight="1" x14ac:dyDescent="0.3">
      <c r="A102" s="262" t="s">
        <v>79</v>
      </c>
      <c r="B102" s="263" t="s">
        <v>407</v>
      </c>
      <c r="C102" s="264" t="s">
        <v>408</v>
      </c>
      <c r="D102" s="265" t="s">
        <v>330</v>
      </c>
      <c r="E102" s="466">
        <v>4</v>
      </c>
      <c r="F102" s="487">
        <v>1120</v>
      </c>
      <c r="G102" s="318">
        <f t="shared" si="178"/>
        <v>4480</v>
      </c>
      <c r="H102" s="516">
        <v>4</v>
      </c>
      <c r="I102" s="487">
        <v>1120</v>
      </c>
      <c r="J102" s="452">
        <f t="shared" si="179"/>
        <v>4480</v>
      </c>
      <c r="K102" s="326"/>
      <c r="L102" s="286"/>
      <c r="M102" s="111">
        <f t="shared" si="180"/>
        <v>0</v>
      </c>
      <c r="N102" s="109"/>
      <c r="O102" s="110"/>
      <c r="P102" s="111">
        <f t="shared" si="181"/>
        <v>0</v>
      </c>
      <c r="Q102" s="109"/>
      <c r="R102" s="110"/>
      <c r="S102" s="111">
        <f t="shared" si="182"/>
        <v>0</v>
      </c>
      <c r="T102" s="109"/>
      <c r="U102" s="110"/>
      <c r="V102" s="181">
        <f t="shared" si="183"/>
        <v>0</v>
      </c>
      <c r="W102" s="333">
        <f t="shared" si="184"/>
        <v>4480</v>
      </c>
      <c r="X102" s="396">
        <f t="shared" si="188"/>
        <v>4480</v>
      </c>
      <c r="Y102" s="396">
        <f t="shared" si="189"/>
        <v>0</v>
      </c>
      <c r="Z102" s="552">
        <f t="shared" si="185"/>
        <v>0</v>
      </c>
      <c r="AA102" s="578"/>
      <c r="AB102" s="104"/>
      <c r="AC102" s="104"/>
      <c r="AD102" s="104"/>
      <c r="AE102" s="104"/>
      <c r="AF102" s="104"/>
      <c r="AG102" s="104"/>
    </row>
    <row r="103" spans="1:33" ht="29.95" customHeight="1" x14ac:dyDescent="0.3">
      <c r="A103" s="262" t="s">
        <v>79</v>
      </c>
      <c r="B103" s="263" t="s">
        <v>409</v>
      </c>
      <c r="C103" s="264" t="s">
        <v>410</v>
      </c>
      <c r="D103" s="265" t="s">
        <v>330</v>
      </c>
      <c r="E103" s="466">
        <v>3</v>
      </c>
      <c r="F103" s="487">
        <v>940</v>
      </c>
      <c r="G103" s="318">
        <f t="shared" si="178"/>
        <v>2820</v>
      </c>
      <c r="H103" s="516">
        <v>3</v>
      </c>
      <c r="I103" s="487">
        <v>940</v>
      </c>
      <c r="J103" s="452">
        <f t="shared" si="179"/>
        <v>2820</v>
      </c>
      <c r="K103" s="326"/>
      <c r="L103" s="286"/>
      <c r="M103" s="111">
        <f t="shared" si="180"/>
        <v>0</v>
      </c>
      <c r="N103" s="109"/>
      <c r="O103" s="110"/>
      <c r="P103" s="111">
        <f t="shared" si="181"/>
        <v>0</v>
      </c>
      <c r="Q103" s="109"/>
      <c r="R103" s="110"/>
      <c r="S103" s="111">
        <f t="shared" si="182"/>
        <v>0</v>
      </c>
      <c r="T103" s="109"/>
      <c r="U103" s="110"/>
      <c r="V103" s="181">
        <f t="shared" si="183"/>
        <v>0</v>
      </c>
      <c r="W103" s="333">
        <f t="shared" si="184"/>
        <v>2820</v>
      </c>
      <c r="X103" s="396">
        <f t="shared" si="188"/>
        <v>2820</v>
      </c>
      <c r="Y103" s="396">
        <f t="shared" si="189"/>
        <v>0</v>
      </c>
      <c r="Z103" s="552">
        <f t="shared" si="185"/>
        <v>0</v>
      </c>
      <c r="AA103" s="578"/>
      <c r="AB103" s="104"/>
      <c r="AC103" s="104"/>
      <c r="AD103" s="104"/>
      <c r="AE103" s="104"/>
      <c r="AF103" s="104"/>
      <c r="AG103" s="104"/>
    </row>
    <row r="104" spans="1:33" ht="29.95" customHeight="1" x14ac:dyDescent="0.3">
      <c r="A104" s="262" t="s">
        <v>79</v>
      </c>
      <c r="B104" s="263" t="s">
        <v>411</v>
      </c>
      <c r="C104" s="264" t="s">
        <v>412</v>
      </c>
      <c r="D104" s="265" t="s">
        <v>330</v>
      </c>
      <c r="E104" s="466">
        <v>2</v>
      </c>
      <c r="F104" s="487">
        <v>540</v>
      </c>
      <c r="G104" s="318">
        <f t="shared" si="178"/>
        <v>1080</v>
      </c>
      <c r="H104" s="516">
        <v>2</v>
      </c>
      <c r="I104" s="487">
        <v>540</v>
      </c>
      <c r="J104" s="452">
        <f t="shared" si="179"/>
        <v>1080</v>
      </c>
      <c r="K104" s="326"/>
      <c r="L104" s="286"/>
      <c r="M104" s="111">
        <f t="shared" si="180"/>
        <v>0</v>
      </c>
      <c r="N104" s="109"/>
      <c r="O104" s="110"/>
      <c r="P104" s="111">
        <f t="shared" si="181"/>
        <v>0</v>
      </c>
      <c r="Q104" s="109"/>
      <c r="R104" s="110"/>
      <c r="S104" s="111">
        <f t="shared" si="182"/>
        <v>0</v>
      </c>
      <c r="T104" s="109"/>
      <c r="U104" s="110"/>
      <c r="V104" s="181">
        <f t="shared" si="183"/>
        <v>0</v>
      </c>
      <c r="W104" s="333">
        <f t="shared" si="184"/>
        <v>1080</v>
      </c>
      <c r="X104" s="396">
        <f t="shared" si="188"/>
        <v>1080</v>
      </c>
      <c r="Y104" s="396">
        <f t="shared" si="189"/>
        <v>0</v>
      </c>
      <c r="Z104" s="552">
        <f t="shared" si="185"/>
        <v>0</v>
      </c>
      <c r="AA104" s="578"/>
      <c r="AB104" s="104"/>
      <c r="AC104" s="104"/>
      <c r="AD104" s="104"/>
      <c r="AE104" s="104"/>
      <c r="AF104" s="104"/>
      <c r="AG104" s="104"/>
    </row>
    <row r="105" spans="1:33" ht="29.95" customHeight="1" x14ac:dyDescent="0.3">
      <c r="A105" s="262" t="s">
        <v>79</v>
      </c>
      <c r="B105" s="263" t="s">
        <v>413</v>
      </c>
      <c r="C105" s="264" t="s">
        <v>414</v>
      </c>
      <c r="D105" s="265" t="s">
        <v>330</v>
      </c>
      <c r="E105" s="466">
        <v>2</v>
      </c>
      <c r="F105" s="487">
        <v>670</v>
      </c>
      <c r="G105" s="318">
        <f t="shared" si="178"/>
        <v>1340</v>
      </c>
      <c r="H105" s="516">
        <v>2</v>
      </c>
      <c r="I105" s="487">
        <v>670</v>
      </c>
      <c r="J105" s="452">
        <f t="shared" si="179"/>
        <v>1340</v>
      </c>
      <c r="K105" s="326"/>
      <c r="L105" s="286"/>
      <c r="M105" s="111">
        <f t="shared" si="180"/>
        <v>0</v>
      </c>
      <c r="N105" s="109"/>
      <c r="O105" s="110"/>
      <c r="P105" s="111">
        <f t="shared" si="181"/>
        <v>0</v>
      </c>
      <c r="Q105" s="109"/>
      <c r="R105" s="110"/>
      <c r="S105" s="111">
        <f t="shared" si="182"/>
        <v>0</v>
      </c>
      <c r="T105" s="109"/>
      <c r="U105" s="110"/>
      <c r="V105" s="181">
        <f t="shared" si="183"/>
        <v>0</v>
      </c>
      <c r="W105" s="333">
        <f t="shared" si="184"/>
        <v>1340</v>
      </c>
      <c r="X105" s="396">
        <f t="shared" si="188"/>
        <v>1340</v>
      </c>
      <c r="Y105" s="396">
        <f t="shared" si="189"/>
        <v>0</v>
      </c>
      <c r="Z105" s="552">
        <f t="shared" si="185"/>
        <v>0</v>
      </c>
      <c r="AA105" s="578"/>
      <c r="AB105" s="104"/>
      <c r="AC105" s="104"/>
      <c r="AD105" s="104"/>
      <c r="AE105" s="104"/>
      <c r="AF105" s="104"/>
      <c r="AG105" s="104"/>
    </row>
    <row r="106" spans="1:33" ht="29.95" customHeight="1" x14ac:dyDescent="0.3">
      <c r="A106" s="262" t="s">
        <v>79</v>
      </c>
      <c r="B106" s="263" t="s">
        <v>415</v>
      </c>
      <c r="C106" s="264" t="s">
        <v>406</v>
      </c>
      <c r="D106" s="265" t="s">
        <v>330</v>
      </c>
      <c r="E106" s="466">
        <v>6</v>
      </c>
      <c r="F106" s="487">
        <v>1240</v>
      </c>
      <c r="G106" s="318">
        <f t="shared" si="178"/>
        <v>7440</v>
      </c>
      <c r="H106" s="516">
        <v>6</v>
      </c>
      <c r="I106" s="487">
        <v>1240</v>
      </c>
      <c r="J106" s="452">
        <f t="shared" si="179"/>
        <v>7440</v>
      </c>
      <c r="K106" s="326"/>
      <c r="L106" s="286"/>
      <c r="M106" s="111">
        <f t="shared" si="180"/>
        <v>0</v>
      </c>
      <c r="N106" s="109"/>
      <c r="O106" s="110"/>
      <c r="P106" s="111">
        <f t="shared" si="181"/>
        <v>0</v>
      </c>
      <c r="Q106" s="109"/>
      <c r="R106" s="110"/>
      <c r="S106" s="111">
        <f t="shared" si="182"/>
        <v>0</v>
      </c>
      <c r="T106" s="109"/>
      <c r="U106" s="110"/>
      <c r="V106" s="181">
        <f t="shared" si="183"/>
        <v>0</v>
      </c>
      <c r="W106" s="333">
        <f t="shared" si="184"/>
        <v>7440</v>
      </c>
      <c r="X106" s="396">
        <f t="shared" si="188"/>
        <v>7440</v>
      </c>
      <c r="Y106" s="396">
        <f t="shared" si="189"/>
        <v>0</v>
      </c>
      <c r="Z106" s="552">
        <f t="shared" si="185"/>
        <v>0</v>
      </c>
      <c r="AA106" s="578"/>
      <c r="AB106" s="104"/>
      <c r="AC106" s="104"/>
      <c r="AD106" s="104"/>
      <c r="AE106" s="104"/>
      <c r="AF106" s="104"/>
      <c r="AG106" s="104"/>
    </row>
    <row r="107" spans="1:33" ht="29.95" customHeight="1" x14ac:dyDescent="0.3">
      <c r="A107" s="262" t="s">
        <v>79</v>
      </c>
      <c r="B107" s="263" t="s">
        <v>416</v>
      </c>
      <c r="C107" s="264" t="s">
        <v>408</v>
      </c>
      <c r="D107" s="265" t="s">
        <v>330</v>
      </c>
      <c r="E107" s="466">
        <v>6</v>
      </c>
      <c r="F107" s="487">
        <v>1240</v>
      </c>
      <c r="G107" s="318">
        <f t="shared" si="178"/>
        <v>7440</v>
      </c>
      <c r="H107" s="516">
        <v>6</v>
      </c>
      <c r="I107" s="487">
        <v>1240</v>
      </c>
      <c r="J107" s="452">
        <f t="shared" si="179"/>
        <v>7440</v>
      </c>
      <c r="K107" s="326"/>
      <c r="L107" s="286"/>
      <c r="M107" s="111">
        <f t="shared" si="180"/>
        <v>0</v>
      </c>
      <c r="N107" s="109"/>
      <c r="O107" s="110"/>
      <c r="P107" s="111">
        <f t="shared" si="181"/>
        <v>0</v>
      </c>
      <c r="Q107" s="109"/>
      <c r="R107" s="110"/>
      <c r="S107" s="111">
        <f t="shared" si="182"/>
        <v>0</v>
      </c>
      <c r="T107" s="109"/>
      <c r="U107" s="110"/>
      <c r="V107" s="181">
        <f t="shared" si="183"/>
        <v>0</v>
      </c>
      <c r="W107" s="333">
        <f t="shared" si="184"/>
        <v>7440</v>
      </c>
      <c r="X107" s="396">
        <f t="shared" si="188"/>
        <v>7440</v>
      </c>
      <c r="Y107" s="396">
        <f t="shared" si="189"/>
        <v>0</v>
      </c>
      <c r="Z107" s="552">
        <f t="shared" si="185"/>
        <v>0</v>
      </c>
      <c r="AA107" s="578"/>
      <c r="AB107" s="104"/>
      <c r="AC107" s="104"/>
      <c r="AD107" s="104"/>
      <c r="AE107" s="104"/>
      <c r="AF107" s="104"/>
      <c r="AG107" s="104"/>
    </row>
    <row r="108" spans="1:33" ht="29.95" customHeight="1" x14ac:dyDescent="0.3">
      <c r="A108" s="262" t="s">
        <v>79</v>
      </c>
      <c r="B108" s="263" t="s">
        <v>417</v>
      </c>
      <c r="C108" s="264" t="s">
        <v>418</v>
      </c>
      <c r="D108" s="265" t="s">
        <v>330</v>
      </c>
      <c r="E108" s="466">
        <v>4</v>
      </c>
      <c r="F108" s="487">
        <v>360</v>
      </c>
      <c r="G108" s="318">
        <f t="shared" si="178"/>
        <v>1440</v>
      </c>
      <c r="H108" s="516">
        <v>4</v>
      </c>
      <c r="I108" s="487">
        <v>360</v>
      </c>
      <c r="J108" s="452">
        <f t="shared" si="179"/>
        <v>1440</v>
      </c>
      <c r="K108" s="326"/>
      <c r="L108" s="286"/>
      <c r="M108" s="111">
        <f t="shared" si="180"/>
        <v>0</v>
      </c>
      <c r="N108" s="109"/>
      <c r="O108" s="110"/>
      <c r="P108" s="111">
        <f t="shared" si="181"/>
        <v>0</v>
      </c>
      <c r="Q108" s="109"/>
      <c r="R108" s="110"/>
      <c r="S108" s="111">
        <f t="shared" si="182"/>
        <v>0</v>
      </c>
      <c r="T108" s="109"/>
      <c r="U108" s="110"/>
      <c r="V108" s="181">
        <f t="shared" si="183"/>
        <v>0</v>
      </c>
      <c r="W108" s="333">
        <f t="shared" si="184"/>
        <v>1440</v>
      </c>
      <c r="X108" s="396">
        <f t="shared" si="188"/>
        <v>1440</v>
      </c>
      <c r="Y108" s="396">
        <f t="shared" si="189"/>
        <v>0</v>
      </c>
      <c r="Z108" s="552">
        <f t="shared" si="185"/>
        <v>0</v>
      </c>
      <c r="AA108" s="578"/>
      <c r="AB108" s="104"/>
      <c r="AC108" s="104"/>
      <c r="AD108" s="104"/>
      <c r="AE108" s="104"/>
      <c r="AF108" s="104"/>
      <c r="AG108" s="104"/>
    </row>
    <row r="109" spans="1:33" ht="29.95" customHeight="1" x14ac:dyDescent="0.3">
      <c r="A109" s="262" t="s">
        <v>79</v>
      </c>
      <c r="B109" s="263" t="s">
        <v>419</v>
      </c>
      <c r="C109" s="264" t="s">
        <v>420</v>
      </c>
      <c r="D109" s="265" t="s">
        <v>330</v>
      </c>
      <c r="E109" s="466">
        <v>8</v>
      </c>
      <c r="F109" s="487">
        <v>310</v>
      </c>
      <c r="G109" s="318">
        <f t="shared" si="178"/>
        <v>2480</v>
      </c>
      <c r="H109" s="516">
        <v>8</v>
      </c>
      <c r="I109" s="487">
        <v>310</v>
      </c>
      <c r="J109" s="452">
        <f t="shared" si="179"/>
        <v>2480</v>
      </c>
      <c r="K109" s="326"/>
      <c r="L109" s="286"/>
      <c r="M109" s="111">
        <f t="shared" si="180"/>
        <v>0</v>
      </c>
      <c r="N109" s="109"/>
      <c r="O109" s="110"/>
      <c r="P109" s="111">
        <f t="shared" si="181"/>
        <v>0</v>
      </c>
      <c r="Q109" s="109"/>
      <c r="R109" s="110"/>
      <c r="S109" s="111">
        <f t="shared" si="182"/>
        <v>0</v>
      </c>
      <c r="T109" s="109"/>
      <c r="U109" s="110"/>
      <c r="V109" s="181">
        <f t="shared" si="183"/>
        <v>0</v>
      </c>
      <c r="W109" s="333">
        <f t="shared" si="184"/>
        <v>2480</v>
      </c>
      <c r="X109" s="396">
        <f t="shared" si="188"/>
        <v>2480</v>
      </c>
      <c r="Y109" s="396">
        <f t="shared" si="189"/>
        <v>0</v>
      </c>
      <c r="Z109" s="552">
        <f t="shared" si="185"/>
        <v>0</v>
      </c>
      <c r="AA109" s="578"/>
      <c r="AB109" s="104"/>
      <c r="AC109" s="104"/>
      <c r="AD109" s="104"/>
      <c r="AE109" s="104"/>
      <c r="AF109" s="104"/>
      <c r="AG109" s="104"/>
    </row>
    <row r="110" spans="1:33" ht="29.95" customHeight="1" x14ac:dyDescent="0.3">
      <c r="A110" s="262" t="s">
        <v>79</v>
      </c>
      <c r="B110" s="263" t="s">
        <v>421</v>
      </c>
      <c r="C110" s="264" t="s">
        <v>422</v>
      </c>
      <c r="D110" s="265" t="s">
        <v>330</v>
      </c>
      <c r="E110" s="466">
        <v>10</v>
      </c>
      <c r="F110" s="487">
        <v>310</v>
      </c>
      <c r="G110" s="318">
        <f t="shared" si="178"/>
        <v>3100</v>
      </c>
      <c r="H110" s="516">
        <v>10</v>
      </c>
      <c r="I110" s="487">
        <v>310</v>
      </c>
      <c r="J110" s="452">
        <f t="shared" si="179"/>
        <v>3100</v>
      </c>
      <c r="K110" s="326"/>
      <c r="L110" s="286"/>
      <c r="M110" s="111">
        <f t="shared" si="180"/>
        <v>0</v>
      </c>
      <c r="N110" s="109"/>
      <c r="O110" s="110"/>
      <c r="P110" s="111">
        <f t="shared" si="181"/>
        <v>0</v>
      </c>
      <c r="Q110" s="109"/>
      <c r="R110" s="110"/>
      <c r="S110" s="111">
        <f t="shared" si="182"/>
        <v>0</v>
      </c>
      <c r="T110" s="109"/>
      <c r="U110" s="110"/>
      <c r="V110" s="181">
        <f t="shared" si="183"/>
        <v>0</v>
      </c>
      <c r="W110" s="333">
        <f t="shared" si="184"/>
        <v>3100</v>
      </c>
      <c r="X110" s="396">
        <f t="shared" si="188"/>
        <v>3100</v>
      </c>
      <c r="Y110" s="396">
        <f t="shared" si="189"/>
        <v>0</v>
      </c>
      <c r="Z110" s="552">
        <f t="shared" si="185"/>
        <v>0</v>
      </c>
      <c r="AA110" s="578"/>
      <c r="AB110" s="104"/>
      <c r="AC110" s="104"/>
      <c r="AD110" s="104"/>
      <c r="AE110" s="104"/>
      <c r="AF110" s="104"/>
      <c r="AG110" s="104"/>
    </row>
    <row r="111" spans="1:33" ht="29.95" customHeight="1" x14ac:dyDescent="0.3">
      <c r="A111" s="262" t="s">
        <v>79</v>
      </c>
      <c r="B111" s="263" t="s">
        <v>423</v>
      </c>
      <c r="C111" s="264" t="s">
        <v>424</v>
      </c>
      <c r="D111" s="265" t="s">
        <v>330</v>
      </c>
      <c r="E111" s="466">
        <v>2</v>
      </c>
      <c r="F111" s="487">
        <v>4080</v>
      </c>
      <c r="G111" s="318">
        <f t="shared" si="178"/>
        <v>8160</v>
      </c>
      <c r="H111" s="516">
        <v>2</v>
      </c>
      <c r="I111" s="487">
        <v>4080</v>
      </c>
      <c r="J111" s="452">
        <f t="shared" si="179"/>
        <v>8160</v>
      </c>
      <c r="K111" s="326"/>
      <c r="L111" s="286"/>
      <c r="M111" s="111">
        <f t="shared" si="180"/>
        <v>0</v>
      </c>
      <c r="N111" s="109"/>
      <c r="O111" s="110"/>
      <c r="P111" s="111">
        <f t="shared" si="181"/>
        <v>0</v>
      </c>
      <c r="Q111" s="109"/>
      <c r="R111" s="110"/>
      <c r="S111" s="111">
        <f t="shared" si="182"/>
        <v>0</v>
      </c>
      <c r="T111" s="109"/>
      <c r="U111" s="110"/>
      <c r="V111" s="181">
        <f t="shared" si="183"/>
        <v>0</v>
      </c>
      <c r="W111" s="333">
        <f t="shared" si="184"/>
        <v>8160</v>
      </c>
      <c r="X111" s="396">
        <f t="shared" si="188"/>
        <v>8160</v>
      </c>
      <c r="Y111" s="396">
        <f t="shared" si="189"/>
        <v>0</v>
      </c>
      <c r="Z111" s="552">
        <f t="shared" si="185"/>
        <v>0</v>
      </c>
      <c r="AA111" s="578"/>
      <c r="AB111" s="104"/>
      <c r="AC111" s="104"/>
      <c r="AD111" s="104"/>
      <c r="AE111" s="104"/>
      <c r="AF111" s="104"/>
      <c r="AG111" s="104"/>
    </row>
    <row r="112" spans="1:33" ht="29.95" customHeight="1" x14ac:dyDescent="0.3">
      <c r="A112" s="262" t="s">
        <v>79</v>
      </c>
      <c r="B112" s="263" t="s">
        <v>425</v>
      </c>
      <c r="C112" s="264" t="s">
        <v>426</v>
      </c>
      <c r="D112" s="265" t="s">
        <v>330</v>
      </c>
      <c r="E112" s="466">
        <v>2</v>
      </c>
      <c r="F112" s="487">
        <v>1270</v>
      </c>
      <c r="G112" s="318">
        <f t="shared" si="178"/>
        <v>2540</v>
      </c>
      <c r="H112" s="516">
        <v>2</v>
      </c>
      <c r="I112" s="487">
        <v>1270</v>
      </c>
      <c r="J112" s="452">
        <f t="shared" si="179"/>
        <v>2540</v>
      </c>
      <c r="K112" s="326"/>
      <c r="L112" s="286"/>
      <c r="M112" s="111">
        <f t="shared" si="180"/>
        <v>0</v>
      </c>
      <c r="N112" s="109"/>
      <c r="O112" s="110"/>
      <c r="P112" s="111">
        <f t="shared" si="181"/>
        <v>0</v>
      </c>
      <c r="Q112" s="109"/>
      <c r="R112" s="110"/>
      <c r="S112" s="111">
        <f t="shared" si="182"/>
        <v>0</v>
      </c>
      <c r="T112" s="109"/>
      <c r="U112" s="110"/>
      <c r="V112" s="181">
        <f t="shared" si="183"/>
        <v>0</v>
      </c>
      <c r="W112" s="333">
        <f t="shared" si="184"/>
        <v>2540</v>
      </c>
      <c r="X112" s="396">
        <f t="shared" si="188"/>
        <v>2540</v>
      </c>
      <c r="Y112" s="396">
        <f t="shared" si="189"/>
        <v>0</v>
      </c>
      <c r="Z112" s="552">
        <f t="shared" si="185"/>
        <v>0</v>
      </c>
      <c r="AA112" s="578"/>
      <c r="AB112" s="104"/>
      <c r="AC112" s="104"/>
      <c r="AD112" s="104"/>
      <c r="AE112" s="104"/>
      <c r="AF112" s="104"/>
      <c r="AG112" s="104"/>
    </row>
    <row r="113" spans="1:33" ht="29.95" customHeight="1" x14ac:dyDescent="0.3">
      <c r="A113" s="262" t="s">
        <v>79</v>
      </c>
      <c r="B113" s="263" t="s">
        <v>427</v>
      </c>
      <c r="C113" s="264" t="s">
        <v>428</v>
      </c>
      <c r="D113" s="265" t="s">
        <v>330</v>
      </c>
      <c r="E113" s="466">
        <v>2</v>
      </c>
      <c r="F113" s="487">
        <v>240</v>
      </c>
      <c r="G113" s="318">
        <f t="shared" si="178"/>
        <v>480</v>
      </c>
      <c r="H113" s="516">
        <v>2</v>
      </c>
      <c r="I113" s="487">
        <v>240</v>
      </c>
      <c r="J113" s="452">
        <f t="shared" si="179"/>
        <v>480</v>
      </c>
      <c r="K113" s="326"/>
      <c r="L113" s="286"/>
      <c r="M113" s="111">
        <f t="shared" si="180"/>
        <v>0</v>
      </c>
      <c r="N113" s="109"/>
      <c r="O113" s="110"/>
      <c r="P113" s="111">
        <f t="shared" si="181"/>
        <v>0</v>
      </c>
      <c r="Q113" s="109"/>
      <c r="R113" s="110"/>
      <c r="S113" s="111">
        <f t="shared" si="182"/>
        <v>0</v>
      </c>
      <c r="T113" s="109"/>
      <c r="U113" s="110"/>
      <c r="V113" s="181">
        <f t="shared" si="183"/>
        <v>0</v>
      </c>
      <c r="W113" s="333">
        <f t="shared" si="184"/>
        <v>480</v>
      </c>
      <c r="X113" s="396">
        <f t="shared" si="188"/>
        <v>480</v>
      </c>
      <c r="Y113" s="396">
        <f t="shared" si="189"/>
        <v>0</v>
      </c>
      <c r="Z113" s="552">
        <f t="shared" si="185"/>
        <v>0</v>
      </c>
      <c r="AA113" s="578"/>
      <c r="AB113" s="104"/>
      <c r="AC113" s="104"/>
      <c r="AD113" s="104"/>
      <c r="AE113" s="104"/>
      <c r="AF113" s="104"/>
      <c r="AG113" s="104"/>
    </row>
    <row r="114" spans="1:33" ht="29.95" customHeight="1" x14ac:dyDescent="0.3">
      <c r="A114" s="262" t="s">
        <v>79</v>
      </c>
      <c r="B114" s="263" t="s">
        <v>429</v>
      </c>
      <c r="C114" s="264" t="s">
        <v>426</v>
      </c>
      <c r="D114" s="265" t="s">
        <v>330</v>
      </c>
      <c r="E114" s="466">
        <v>4</v>
      </c>
      <c r="F114" s="487">
        <v>210</v>
      </c>
      <c r="G114" s="318">
        <f t="shared" si="178"/>
        <v>840</v>
      </c>
      <c r="H114" s="516">
        <v>4</v>
      </c>
      <c r="I114" s="487">
        <v>210</v>
      </c>
      <c r="J114" s="452">
        <f t="shared" si="179"/>
        <v>840</v>
      </c>
      <c r="K114" s="326"/>
      <c r="L114" s="286"/>
      <c r="M114" s="111">
        <f t="shared" si="180"/>
        <v>0</v>
      </c>
      <c r="N114" s="109"/>
      <c r="O114" s="110"/>
      <c r="P114" s="111">
        <f t="shared" si="181"/>
        <v>0</v>
      </c>
      <c r="Q114" s="109"/>
      <c r="R114" s="110"/>
      <c r="S114" s="111">
        <f t="shared" si="182"/>
        <v>0</v>
      </c>
      <c r="T114" s="109"/>
      <c r="U114" s="110"/>
      <c r="V114" s="181">
        <f t="shared" si="183"/>
        <v>0</v>
      </c>
      <c r="W114" s="333">
        <f t="shared" si="184"/>
        <v>840</v>
      </c>
      <c r="X114" s="396">
        <f t="shared" si="188"/>
        <v>840</v>
      </c>
      <c r="Y114" s="396">
        <f t="shared" si="189"/>
        <v>0</v>
      </c>
      <c r="Z114" s="552">
        <f t="shared" si="185"/>
        <v>0</v>
      </c>
      <c r="AA114" s="578"/>
      <c r="AB114" s="104"/>
      <c r="AC114" s="104"/>
      <c r="AD114" s="104"/>
      <c r="AE114" s="104"/>
      <c r="AF114" s="104"/>
      <c r="AG114" s="104"/>
    </row>
    <row r="115" spans="1:33" ht="29.95" customHeight="1" x14ac:dyDescent="0.3">
      <c r="A115" s="262" t="s">
        <v>79</v>
      </c>
      <c r="B115" s="263" t="s">
        <v>430</v>
      </c>
      <c r="C115" s="264" t="s">
        <v>431</v>
      </c>
      <c r="D115" s="265" t="s">
        <v>330</v>
      </c>
      <c r="E115" s="466">
        <v>16</v>
      </c>
      <c r="F115" s="487">
        <v>210</v>
      </c>
      <c r="G115" s="318">
        <f t="shared" si="178"/>
        <v>3360</v>
      </c>
      <c r="H115" s="516">
        <v>16</v>
      </c>
      <c r="I115" s="487">
        <v>210</v>
      </c>
      <c r="J115" s="452">
        <f t="shared" si="179"/>
        <v>3360</v>
      </c>
      <c r="K115" s="326"/>
      <c r="L115" s="286"/>
      <c r="M115" s="111">
        <f t="shared" si="180"/>
        <v>0</v>
      </c>
      <c r="N115" s="109"/>
      <c r="O115" s="110"/>
      <c r="P115" s="111">
        <f t="shared" si="181"/>
        <v>0</v>
      </c>
      <c r="Q115" s="109"/>
      <c r="R115" s="110"/>
      <c r="S115" s="111">
        <f t="shared" si="182"/>
        <v>0</v>
      </c>
      <c r="T115" s="109"/>
      <c r="U115" s="110"/>
      <c r="V115" s="181">
        <f t="shared" si="183"/>
        <v>0</v>
      </c>
      <c r="W115" s="333">
        <f t="shared" si="184"/>
        <v>3360</v>
      </c>
      <c r="X115" s="396">
        <f t="shared" si="188"/>
        <v>3360</v>
      </c>
      <c r="Y115" s="396">
        <f t="shared" si="189"/>
        <v>0</v>
      </c>
      <c r="Z115" s="552">
        <f t="shared" si="185"/>
        <v>0</v>
      </c>
      <c r="AA115" s="578"/>
      <c r="AB115" s="104"/>
      <c r="AC115" s="104"/>
      <c r="AD115" s="104"/>
      <c r="AE115" s="104"/>
      <c r="AF115" s="104"/>
      <c r="AG115" s="104"/>
    </row>
    <row r="116" spans="1:33" ht="29.95" customHeight="1" x14ac:dyDescent="0.3">
      <c r="A116" s="262" t="s">
        <v>79</v>
      </c>
      <c r="B116" s="263" t="s">
        <v>432</v>
      </c>
      <c r="C116" s="264" t="s">
        <v>433</v>
      </c>
      <c r="D116" s="265" t="s">
        <v>330</v>
      </c>
      <c r="E116" s="466">
        <v>8</v>
      </c>
      <c r="F116" s="487">
        <v>210</v>
      </c>
      <c r="G116" s="318">
        <f t="shared" si="178"/>
        <v>1680</v>
      </c>
      <c r="H116" s="516">
        <v>8</v>
      </c>
      <c r="I116" s="487">
        <v>210</v>
      </c>
      <c r="J116" s="452">
        <f t="shared" si="179"/>
        <v>1680</v>
      </c>
      <c r="K116" s="326"/>
      <c r="L116" s="286"/>
      <c r="M116" s="111">
        <f t="shared" si="180"/>
        <v>0</v>
      </c>
      <c r="N116" s="109"/>
      <c r="O116" s="110"/>
      <c r="P116" s="111">
        <f t="shared" si="181"/>
        <v>0</v>
      </c>
      <c r="Q116" s="109"/>
      <c r="R116" s="110"/>
      <c r="S116" s="111">
        <f t="shared" si="182"/>
        <v>0</v>
      </c>
      <c r="T116" s="109"/>
      <c r="U116" s="110"/>
      <c r="V116" s="181">
        <f t="shared" si="183"/>
        <v>0</v>
      </c>
      <c r="W116" s="333">
        <f t="shared" si="184"/>
        <v>1680</v>
      </c>
      <c r="X116" s="396">
        <f t="shared" si="188"/>
        <v>1680</v>
      </c>
      <c r="Y116" s="396">
        <f t="shared" si="189"/>
        <v>0</v>
      </c>
      <c r="Z116" s="552">
        <f t="shared" si="185"/>
        <v>0</v>
      </c>
      <c r="AA116" s="578"/>
      <c r="AB116" s="104"/>
      <c r="AC116" s="104"/>
      <c r="AD116" s="104"/>
      <c r="AE116" s="104"/>
      <c r="AF116" s="104"/>
      <c r="AG116" s="104"/>
    </row>
    <row r="117" spans="1:33" ht="29.95" customHeight="1" x14ac:dyDescent="0.3">
      <c r="A117" s="262" t="s">
        <v>79</v>
      </c>
      <c r="B117" s="263" t="s">
        <v>434</v>
      </c>
      <c r="C117" s="264" t="s">
        <v>435</v>
      </c>
      <c r="D117" s="265" t="s">
        <v>330</v>
      </c>
      <c r="E117" s="466">
        <v>2</v>
      </c>
      <c r="F117" s="487">
        <v>420</v>
      </c>
      <c r="G117" s="318">
        <f t="shared" si="178"/>
        <v>840</v>
      </c>
      <c r="H117" s="516">
        <v>2</v>
      </c>
      <c r="I117" s="487">
        <v>420</v>
      </c>
      <c r="J117" s="452">
        <f t="shared" si="179"/>
        <v>840</v>
      </c>
      <c r="K117" s="326"/>
      <c r="L117" s="286"/>
      <c r="M117" s="111">
        <f t="shared" si="180"/>
        <v>0</v>
      </c>
      <c r="N117" s="109"/>
      <c r="O117" s="110"/>
      <c r="P117" s="111">
        <f t="shared" si="181"/>
        <v>0</v>
      </c>
      <c r="Q117" s="109"/>
      <c r="R117" s="110"/>
      <c r="S117" s="111">
        <f t="shared" si="182"/>
        <v>0</v>
      </c>
      <c r="T117" s="109"/>
      <c r="U117" s="110"/>
      <c r="V117" s="181">
        <f t="shared" si="183"/>
        <v>0</v>
      </c>
      <c r="W117" s="333">
        <f t="shared" si="184"/>
        <v>840</v>
      </c>
      <c r="X117" s="396">
        <f t="shared" si="188"/>
        <v>840</v>
      </c>
      <c r="Y117" s="396">
        <f t="shared" si="189"/>
        <v>0</v>
      </c>
      <c r="Z117" s="552">
        <f t="shared" si="185"/>
        <v>0</v>
      </c>
      <c r="AA117" s="578"/>
      <c r="AB117" s="104"/>
      <c r="AC117" s="104"/>
      <c r="AD117" s="104"/>
      <c r="AE117" s="104"/>
      <c r="AF117" s="104"/>
      <c r="AG117" s="104"/>
    </row>
    <row r="118" spans="1:33" ht="29.95" customHeight="1" x14ac:dyDescent="0.3">
      <c r="A118" s="262" t="s">
        <v>79</v>
      </c>
      <c r="B118" s="263" t="s">
        <v>436</v>
      </c>
      <c r="C118" s="264" t="s">
        <v>437</v>
      </c>
      <c r="D118" s="265" t="s">
        <v>330</v>
      </c>
      <c r="E118" s="466">
        <v>5</v>
      </c>
      <c r="F118" s="487">
        <v>340</v>
      </c>
      <c r="G118" s="318">
        <f t="shared" si="178"/>
        <v>1700</v>
      </c>
      <c r="H118" s="516">
        <v>5</v>
      </c>
      <c r="I118" s="487">
        <v>340</v>
      </c>
      <c r="J118" s="452">
        <f t="shared" si="179"/>
        <v>1700</v>
      </c>
      <c r="K118" s="326"/>
      <c r="L118" s="286"/>
      <c r="M118" s="111">
        <f t="shared" si="180"/>
        <v>0</v>
      </c>
      <c r="N118" s="109"/>
      <c r="O118" s="110"/>
      <c r="P118" s="111">
        <f t="shared" si="181"/>
        <v>0</v>
      </c>
      <c r="Q118" s="109"/>
      <c r="R118" s="110"/>
      <c r="S118" s="111">
        <f t="shared" si="182"/>
        <v>0</v>
      </c>
      <c r="T118" s="109"/>
      <c r="U118" s="110"/>
      <c r="V118" s="181">
        <f t="shared" si="183"/>
        <v>0</v>
      </c>
      <c r="W118" s="333">
        <f t="shared" si="184"/>
        <v>1700</v>
      </c>
      <c r="X118" s="396">
        <f t="shared" si="188"/>
        <v>1700</v>
      </c>
      <c r="Y118" s="396">
        <f t="shared" si="189"/>
        <v>0</v>
      </c>
      <c r="Z118" s="552">
        <f t="shared" si="185"/>
        <v>0</v>
      </c>
      <c r="AA118" s="578"/>
      <c r="AB118" s="104"/>
      <c r="AC118" s="104"/>
      <c r="AD118" s="104"/>
      <c r="AE118" s="104"/>
      <c r="AF118" s="104"/>
      <c r="AG118" s="104"/>
    </row>
    <row r="119" spans="1:33" ht="29.95" customHeight="1" x14ac:dyDescent="0.3">
      <c r="A119" s="262" t="s">
        <v>79</v>
      </c>
      <c r="B119" s="263" t="s">
        <v>438</v>
      </c>
      <c r="C119" s="264" t="s">
        <v>439</v>
      </c>
      <c r="D119" s="265" t="s">
        <v>330</v>
      </c>
      <c r="E119" s="466">
        <v>7</v>
      </c>
      <c r="F119" s="487">
        <v>167</v>
      </c>
      <c r="G119" s="318">
        <f t="shared" si="178"/>
        <v>1169</v>
      </c>
      <c r="H119" s="516">
        <v>7</v>
      </c>
      <c r="I119" s="487">
        <v>167</v>
      </c>
      <c r="J119" s="452">
        <f t="shared" si="179"/>
        <v>1169</v>
      </c>
      <c r="K119" s="326"/>
      <c r="L119" s="286"/>
      <c r="M119" s="111">
        <f t="shared" si="180"/>
        <v>0</v>
      </c>
      <c r="N119" s="109"/>
      <c r="O119" s="110"/>
      <c r="P119" s="111">
        <f t="shared" si="181"/>
        <v>0</v>
      </c>
      <c r="Q119" s="109"/>
      <c r="R119" s="110"/>
      <c r="S119" s="111">
        <f t="shared" si="182"/>
        <v>0</v>
      </c>
      <c r="T119" s="109"/>
      <c r="U119" s="110"/>
      <c r="V119" s="181">
        <f t="shared" si="183"/>
        <v>0</v>
      </c>
      <c r="W119" s="333">
        <f t="shared" si="184"/>
        <v>1169</v>
      </c>
      <c r="X119" s="396">
        <f t="shared" si="188"/>
        <v>1169</v>
      </c>
      <c r="Y119" s="396">
        <f t="shared" si="189"/>
        <v>0</v>
      </c>
      <c r="Z119" s="552">
        <f t="shared" si="185"/>
        <v>0</v>
      </c>
      <c r="AA119" s="578"/>
      <c r="AB119" s="104"/>
      <c r="AC119" s="104"/>
      <c r="AD119" s="104"/>
      <c r="AE119" s="104"/>
      <c r="AF119" s="104"/>
      <c r="AG119" s="104"/>
    </row>
    <row r="120" spans="1:33" ht="29.95" customHeight="1" x14ac:dyDescent="0.3">
      <c r="A120" s="262" t="s">
        <v>79</v>
      </c>
      <c r="B120" s="263" t="s">
        <v>440</v>
      </c>
      <c r="C120" s="264" t="s">
        <v>441</v>
      </c>
      <c r="D120" s="265" t="s">
        <v>330</v>
      </c>
      <c r="E120" s="466">
        <v>2</v>
      </c>
      <c r="F120" s="487">
        <v>140</v>
      </c>
      <c r="G120" s="318">
        <f t="shared" si="178"/>
        <v>280</v>
      </c>
      <c r="H120" s="516">
        <v>2</v>
      </c>
      <c r="I120" s="487">
        <v>140</v>
      </c>
      <c r="J120" s="452">
        <f t="shared" si="179"/>
        <v>280</v>
      </c>
      <c r="K120" s="326"/>
      <c r="L120" s="286"/>
      <c r="M120" s="111">
        <f t="shared" si="180"/>
        <v>0</v>
      </c>
      <c r="N120" s="109"/>
      <c r="O120" s="110"/>
      <c r="P120" s="111">
        <f t="shared" si="181"/>
        <v>0</v>
      </c>
      <c r="Q120" s="109"/>
      <c r="R120" s="110"/>
      <c r="S120" s="111">
        <f t="shared" si="182"/>
        <v>0</v>
      </c>
      <c r="T120" s="109"/>
      <c r="U120" s="110"/>
      <c r="V120" s="181">
        <f t="shared" si="183"/>
        <v>0</v>
      </c>
      <c r="W120" s="333">
        <f t="shared" si="184"/>
        <v>280</v>
      </c>
      <c r="X120" s="396">
        <f t="shared" si="188"/>
        <v>280</v>
      </c>
      <c r="Y120" s="396">
        <f t="shared" si="189"/>
        <v>0</v>
      </c>
      <c r="Z120" s="552">
        <f t="shared" si="185"/>
        <v>0</v>
      </c>
      <c r="AA120" s="578"/>
      <c r="AB120" s="104"/>
      <c r="AC120" s="104"/>
      <c r="AD120" s="104"/>
      <c r="AE120" s="104"/>
      <c r="AF120" s="104"/>
      <c r="AG120" s="104"/>
    </row>
    <row r="121" spans="1:33" ht="29.95" customHeight="1" x14ac:dyDescent="0.3">
      <c r="A121" s="262" t="s">
        <v>79</v>
      </c>
      <c r="B121" s="263" t="s">
        <v>442</v>
      </c>
      <c r="C121" s="264" t="s">
        <v>443</v>
      </c>
      <c r="D121" s="265" t="s">
        <v>330</v>
      </c>
      <c r="E121" s="466">
        <v>18</v>
      </c>
      <c r="F121" s="487">
        <v>140</v>
      </c>
      <c r="G121" s="318">
        <f t="shared" si="178"/>
        <v>2520</v>
      </c>
      <c r="H121" s="516">
        <v>18</v>
      </c>
      <c r="I121" s="487">
        <v>140</v>
      </c>
      <c r="J121" s="452">
        <f t="shared" si="179"/>
        <v>2520</v>
      </c>
      <c r="K121" s="326"/>
      <c r="L121" s="286"/>
      <c r="M121" s="111">
        <f t="shared" si="180"/>
        <v>0</v>
      </c>
      <c r="N121" s="109"/>
      <c r="O121" s="110"/>
      <c r="P121" s="111">
        <f t="shared" si="181"/>
        <v>0</v>
      </c>
      <c r="Q121" s="109"/>
      <c r="R121" s="110"/>
      <c r="S121" s="111">
        <f t="shared" si="182"/>
        <v>0</v>
      </c>
      <c r="T121" s="109"/>
      <c r="U121" s="110"/>
      <c r="V121" s="181">
        <f t="shared" si="183"/>
        <v>0</v>
      </c>
      <c r="W121" s="333">
        <f t="shared" si="184"/>
        <v>2520</v>
      </c>
      <c r="X121" s="396">
        <f t="shared" si="188"/>
        <v>2520</v>
      </c>
      <c r="Y121" s="396">
        <f t="shared" si="189"/>
        <v>0</v>
      </c>
      <c r="Z121" s="552">
        <f t="shared" si="185"/>
        <v>0</v>
      </c>
      <c r="AA121" s="578"/>
      <c r="AB121" s="104"/>
      <c r="AC121" s="104"/>
      <c r="AD121" s="104"/>
      <c r="AE121" s="104"/>
      <c r="AF121" s="104"/>
      <c r="AG121" s="104"/>
    </row>
    <row r="122" spans="1:33" ht="29.95" customHeight="1" x14ac:dyDescent="0.3">
      <c r="A122" s="262" t="s">
        <v>79</v>
      </c>
      <c r="B122" s="263" t="s">
        <v>444</v>
      </c>
      <c r="C122" s="264" t="s">
        <v>445</v>
      </c>
      <c r="D122" s="265" t="s">
        <v>330</v>
      </c>
      <c r="E122" s="466">
        <v>4</v>
      </c>
      <c r="F122" s="487">
        <v>140</v>
      </c>
      <c r="G122" s="318">
        <f t="shared" si="178"/>
        <v>560</v>
      </c>
      <c r="H122" s="516">
        <v>4</v>
      </c>
      <c r="I122" s="487">
        <v>140</v>
      </c>
      <c r="J122" s="452">
        <f t="shared" si="179"/>
        <v>560</v>
      </c>
      <c r="K122" s="326"/>
      <c r="L122" s="286"/>
      <c r="M122" s="111">
        <f t="shared" si="180"/>
        <v>0</v>
      </c>
      <c r="N122" s="109"/>
      <c r="O122" s="110"/>
      <c r="P122" s="111">
        <f t="shared" si="181"/>
        <v>0</v>
      </c>
      <c r="Q122" s="109"/>
      <c r="R122" s="110"/>
      <c r="S122" s="111">
        <f t="shared" si="182"/>
        <v>0</v>
      </c>
      <c r="T122" s="109"/>
      <c r="U122" s="110"/>
      <c r="V122" s="181">
        <f t="shared" si="183"/>
        <v>0</v>
      </c>
      <c r="W122" s="333">
        <f t="shared" si="184"/>
        <v>560</v>
      </c>
      <c r="X122" s="396">
        <f t="shared" si="188"/>
        <v>560</v>
      </c>
      <c r="Y122" s="396">
        <f t="shared" si="189"/>
        <v>0</v>
      </c>
      <c r="Z122" s="552">
        <f t="shared" si="185"/>
        <v>0</v>
      </c>
      <c r="AA122" s="578"/>
      <c r="AB122" s="104"/>
      <c r="AC122" s="104"/>
      <c r="AD122" s="104"/>
      <c r="AE122" s="104"/>
      <c r="AF122" s="104"/>
      <c r="AG122" s="104"/>
    </row>
    <row r="123" spans="1:33" ht="29.95" customHeight="1" x14ac:dyDescent="0.3">
      <c r="A123" s="262" t="s">
        <v>79</v>
      </c>
      <c r="B123" s="263" t="s">
        <v>446</v>
      </c>
      <c r="C123" s="264" t="s">
        <v>447</v>
      </c>
      <c r="D123" s="265" t="s">
        <v>330</v>
      </c>
      <c r="E123" s="466">
        <v>7</v>
      </c>
      <c r="F123" s="487">
        <v>280</v>
      </c>
      <c r="G123" s="318">
        <f t="shared" si="178"/>
        <v>1960</v>
      </c>
      <c r="H123" s="516">
        <v>7</v>
      </c>
      <c r="I123" s="487">
        <v>280</v>
      </c>
      <c r="J123" s="452">
        <f t="shared" si="179"/>
        <v>1960</v>
      </c>
      <c r="K123" s="326"/>
      <c r="L123" s="286"/>
      <c r="M123" s="111">
        <f t="shared" si="180"/>
        <v>0</v>
      </c>
      <c r="N123" s="109"/>
      <c r="O123" s="110"/>
      <c r="P123" s="111">
        <f t="shared" si="181"/>
        <v>0</v>
      </c>
      <c r="Q123" s="109"/>
      <c r="R123" s="110"/>
      <c r="S123" s="111">
        <f t="shared" si="182"/>
        <v>0</v>
      </c>
      <c r="T123" s="109"/>
      <c r="U123" s="110"/>
      <c r="V123" s="181">
        <f t="shared" si="183"/>
        <v>0</v>
      </c>
      <c r="W123" s="333">
        <f t="shared" si="184"/>
        <v>1960</v>
      </c>
      <c r="X123" s="396">
        <f t="shared" si="188"/>
        <v>1960</v>
      </c>
      <c r="Y123" s="396">
        <f t="shared" si="189"/>
        <v>0</v>
      </c>
      <c r="Z123" s="552">
        <f t="shared" si="185"/>
        <v>0</v>
      </c>
      <c r="AA123" s="578"/>
      <c r="AB123" s="104"/>
      <c r="AC123" s="104"/>
      <c r="AD123" s="104"/>
      <c r="AE123" s="104"/>
      <c r="AF123" s="104"/>
      <c r="AG123" s="104"/>
    </row>
    <row r="124" spans="1:33" ht="29.95" customHeight="1" x14ac:dyDescent="0.3">
      <c r="A124" s="262" t="s">
        <v>79</v>
      </c>
      <c r="B124" s="263" t="s">
        <v>448</v>
      </c>
      <c r="C124" s="264" t="s">
        <v>449</v>
      </c>
      <c r="D124" s="265" t="s">
        <v>330</v>
      </c>
      <c r="E124" s="466">
        <v>2</v>
      </c>
      <c r="F124" s="487">
        <v>1900</v>
      </c>
      <c r="G124" s="318">
        <f t="shared" si="178"/>
        <v>3800</v>
      </c>
      <c r="H124" s="516">
        <v>2</v>
      </c>
      <c r="I124" s="487">
        <v>1900</v>
      </c>
      <c r="J124" s="452">
        <f t="shared" si="179"/>
        <v>3800</v>
      </c>
      <c r="K124" s="326"/>
      <c r="L124" s="286"/>
      <c r="M124" s="111">
        <f t="shared" si="180"/>
        <v>0</v>
      </c>
      <c r="N124" s="109"/>
      <c r="O124" s="110"/>
      <c r="P124" s="111">
        <f t="shared" si="181"/>
        <v>0</v>
      </c>
      <c r="Q124" s="109"/>
      <c r="R124" s="110"/>
      <c r="S124" s="111">
        <f t="shared" si="182"/>
        <v>0</v>
      </c>
      <c r="T124" s="109"/>
      <c r="U124" s="110"/>
      <c r="V124" s="181">
        <f t="shared" si="183"/>
        <v>0</v>
      </c>
      <c r="W124" s="333">
        <f t="shared" si="184"/>
        <v>3800</v>
      </c>
      <c r="X124" s="396">
        <f t="shared" si="188"/>
        <v>3800</v>
      </c>
      <c r="Y124" s="396">
        <f t="shared" si="189"/>
        <v>0</v>
      </c>
      <c r="Z124" s="552">
        <f t="shared" si="185"/>
        <v>0</v>
      </c>
      <c r="AA124" s="578"/>
      <c r="AB124" s="104"/>
      <c r="AC124" s="104"/>
      <c r="AD124" s="104"/>
      <c r="AE124" s="104"/>
      <c r="AF124" s="104"/>
      <c r="AG124" s="104"/>
    </row>
    <row r="125" spans="1:33" ht="29.95" customHeight="1" x14ac:dyDescent="0.3">
      <c r="A125" s="262" t="s">
        <v>79</v>
      </c>
      <c r="B125" s="263" t="s">
        <v>450</v>
      </c>
      <c r="C125" s="264" t="s">
        <v>449</v>
      </c>
      <c r="D125" s="265" t="s">
        <v>330</v>
      </c>
      <c r="E125" s="466">
        <v>12</v>
      </c>
      <c r="F125" s="487">
        <v>1130</v>
      </c>
      <c r="G125" s="318">
        <f t="shared" si="178"/>
        <v>13560</v>
      </c>
      <c r="H125" s="516">
        <v>12</v>
      </c>
      <c r="I125" s="487">
        <v>1130</v>
      </c>
      <c r="J125" s="452">
        <f t="shared" si="179"/>
        <v>13560</v>
      </c>
      <c r="K125" s="326"/>
      <c r="L125" s="286"/>
      <c r="M125" s="111">
        <f t="shared" si="180"/>
        <v>0</v>
      </c>
      <c r="N125" s="109"/>
      <c r="O125" s="110"/>
      <c r="P125" s="111">
        <f t="shared" si="181"/>
        <v>0</v>
      </c>
      <c r="Q125" s="109"/>
      <c r="R125" s="110"/>
      <c r="S125" s="111">
        <f t="shared" si="182"/>
        <v>0</v>
      </c>
      <c r="T125" s="109"/>
      <c r="U125" s="110"/>
      <c r="V125" s="181">
        <f t="shared" si="183"/>
        <v>0</v>
      </c>
      <c r="W125" s="333">
        <f t="shared" si="184"/>
        <v>13560</v>
      </c>
      <c r="X125" s="396">
        <f t="shared" si="188"/>
        <v>13560</v>
      </c>
      <c r="Y125" s="396">
        <f t="shared" si="189"/>
        <v>0</v>
      </c>
      <c r="Z125" s="552">
        <f t="shared" si="185"/>
        <v>0</v>
      </c>
      <c r="AA125" s="578"/>
      <c r="AB125" s="104"/>
      <c r="AC125" s="104"/>
      <c r="AD125" s="104"/>
      <c r="AE125" s="104"/>
      <c r="AF125" s="104"/>
      <c r="AG125" s="104"/>
    </row>
    <row r="126" spans="1:33" ht="29.95" customHeight="1" x14ac:dyDescent="0.3">
      <c r="A126" s="262" t="s">
        <v>79</v>
      </c>
      <c r="B126" s="263" t="s">
        <v>451</v>
      </c>
      <c r="C126" s="264" t="s">
        <v>452</v>
      </c>
      <c r="D126" s="265" t="s">
        <v>330</v>
      </c>
      <c r="E126" s="466">
        <v>12</v>
      </c>
      <c r="F126" s="487">
        <v>2200</v>
      </c>
      <c r="G126" s="318">
        <f t="shared" si="178"/>
        <v>26400</v>
      </c>
      <c r="H126" s="516">
        <v>12</v>
      </c>
      <c r="I126" s="487">
        <v>2200</v>
      </c>
      <c r="J126" s="452">
        <f t="shared" si="179"/>
        <v>26400</v>
      </c>
      <c r="K126" s="326"/>
      <c r="L126" s="286"/>
      <c r="M126" s="111">
        <f t="shared" si="180"/>
        <v>0</v>
      </c>
      <c r="N126" s="109"/>
      <c r="O126" s="110"/>
      <c r="P126" s="111">
        <f t="shared" si="181"/>
        <v>0</v>
      </c>
      <c r="Q126" s="109"/>
      <c r="R126" s="110"/>
      <c r="S126" s="111">
        <f t="shared" si="182"/>
        <v>0</v>
      </c>
      <c r="T126" s="109"/>
      <c r="U126" s="110"/>
      <c r="V126" s="181">
        <f t="shared" si="183"/>
        <v>0</v>
      </c>
      <c r="W126" s="333">
        <f t="shared" si="184"/>
        <v>26400</v>
      </c>
      <c r="X126" s="396">
        <f t="shared" si="188"/>
        <v>26400</v>
      </c>
      <c r="Y126" s="396">
        <f t="shared" si="189"/>
        <v>0</v>
      </c>
      <c r="Z126" s="552">
        <f t="shared" si="185"/>
        <v>0</v>
      </c>
      <c r="AA126" s="578"/>
      <c r="AB126" s="104"/>
      <c r="AC126" s="104"/>
      <c r="AD126" s="104"/>
      <c r="AE126" s="104"/>
      <c r="AF126" s="104"/>
      <c r="AG126" s="104"/>
    </row>
    <row r="127" spans="1:33" ht="29.95" customHeight="1" x14ac:dyDescent="0.3">
      <c r="A127" s="262" t="s">
        <v>79</v>
      </c>
      <c r="B127" s="263" t="s">
        <v>453</v>
      </c>
      <c r="C127" s="264" t="s">
        <v>454</v>
      </c>
      <c r="D127" s="265" t="s">
        <v>330</v>
      </c>
      <c r="E127" s="466">
        <v>1</v>
      </c>
      <c r="F127" s="487">
        <v>1100</v>
      </c>
      <c r="G127" s="318">
        <f t="shared" ref="G127:G154" si="190">E127*F127</f>
        <v>1100</v>
      </c>
      <c r="H127" s="516">
        <v>1</v>
      </c>
      <c r="I127" s="487">
        <v>1100</v>
      </c>
      <c r="J127" s="452">
        <f t="shared" ref="J127:J154" si="191">H127*I127</f>
        <v>1100</v>
      </c>
      <c r="K127" s="326"/>
      <c r="L127" s="286"/>
      <c r="M127" s="111">
        <f t="shared" ref="M127:M154" si="192">K127*L127</f>
        <v>0</v>
      </c>
      <c r="N127" s="109"/>
      <c r="O127" s="110"/>
      <c r="P127" s="111">
        <f t="shared" ref="P127:P154" si="193">N127*O127</f>
        <v>0</v>
      </c>
      <c r="Q127" s="109"/>
      <c r="R127" s="110"/>
      <c r="S127" s="111">
        <f t="shared" ref="S127:S154" si="194">Q127*R127</f>
        <v>0</v>
      </c>
      <c r="T127" s="109"/>
      <c r="U127" s="110"/>
      <c r="V127" s="181">
        <f t="shared" ref="V127:V154" si="195">T127*U127</f>
        <v>0</v>
      </c>
      <c r="W127" s="333">
        <f t="shared" ref="W127:W154" si="196">G127+M127+S127</f>
        <v>1100</v>
      </c>
      <c r="X127" s="396">
        <f t="shared" si="188"/>
        <v>1100</v>
      </c>
      <c r="Y127" s="396">
        <f t="shared" si="189"/>
        <v>0</v>
      </c>
      <c r="Z127" s="552">
        <f t="shared" ref="Z127:Z155" si="197">Y127/W127</f>
        <v>0</v>
      </c>
      <c r="AA127" s="578"/>
      <c r="AB127" s="104"/>
      <c r="AC127" s="104"/>
      <c r="AD127" s="104"/>
      <c r="AE127" s="104"/>
      <c r="AF127" s="104"/>
      <c r="AG127" s="104"/>
    </row>
    <row r="128" spans="1:33" ht="29.95" customHeight="1" x14ac:dyDescent="0.3">
      <c r="A128" s="262" t="s">
        <v>79</v>
      </c>
      <c r="B128" s="263" t="s">
        <v>455</v>
      </c>
      <c r="C128" s="264" t="s">
        <v>456</v>
      </c>
      <c r="D128" s="265" t="s">
        <v>330</v>
      </c>
      <c r="E128" s="466">
        <v>3</v>
      </c>
      <c r="F128" s="487">
        <v>410</v>
      </c>
      <c r="G128" s="318">
        <f t="shared" si="190"/>
        <v>1230</v>
      </c>
      <c r="H128" s="516">
        <v>3</v>
      </c>
      <c r="I128" s="487">
        <v>410</v>
      </c>
      <c r="J128" s="452">
        <f t="shared" si="191"/>
        <v>1230</v>
      </c>
      <c r="K128" s="326"/>
      <c r="L128" s="286"/>
      <c r="M128" s="111">
        <f t="shared" si="192"/>
        <v>0</v>
      </c>
      <c r="N128" s="109"/>
      <c r="O128" s="110"/>
      <c r="P128" s="111">
        <f t="shared" si="193"/>
        <v>0</v>
      </c>
      <c r="Q128" s="109"/>
      <c r="R128" s="110"/>
      <c r="S128" s="111">
        <f t="shared" si="194"/>
        <v>0</v>
      </c>
      <c r="T128" s="109"/>
      <c r="U128" s="110"/>
      <c r="V128" s="181">
        <f t="shared" si="195"/>
        <v>0</v>
      </c>
      <c r="W128" s="333">
        <f t="shared" si="196"/>
        <v>1230</v>
      </c>
      <c r="X128" s="396">
        <f t="shared" si="188"/>
        <v>1230</v>
      </c>
      <c r="Y128" s="396">
        <f t="shared" si="189"/>
        <v>0</v>
      </c>
      <c r="Z128" s="552">
        <f t="shared" si="197"/>
        <v>0</v>
      </c>
      <c r="AA128" s="578"/>
      <c r="AB128" s="104"/>
      <c r="AC128" s="104"/>
      <c r="AD128" s="104"/>
      <c r="AE128" s="104"/>
      <c r="AF128" s="104"/>
      <c r="AG128" s="104"/>
    </row>
    <row r="129" spans="1:33" ht="29.95" customHeight="1" x14ac:dyDescent="0.3">
      <c r="A129" s="262" t="s">
        <v>79</v>
      </c>
      <c r="B129" s="263" t="s">
        <v>457</v>
      </c>
      <c r="C129" s="264" t="s">
        <v>458</v>
      </c>
      <c r="D129" s="265" t="s">
        <v>330</v>
      </c>
      <c r="E129" s="466">
        <v>6</v>
      </c>
      <c r="F129" s="487">
        <v>350</v>
      </c>
      <c r="G129" s="318">
        <f t="shared" si="190"/>
        <v>2100</v>
      </c>
      <c r="H129" s="516">
        <v>6</v>
      </c>
      <c r="I129" s="487">
        <v>350</v>
      </c>
      <c r="J129" s="452">
        <f t="shared" si="191"/>
        <v>2100</v>
      </c>
      <c r="K129" s="326"/>
      <c r="L129" s="286"/>
      <c r="M129" s="111">
        <f t="shared" si="192"/>
        <v>0</v>
      </c>
      <c r="N129" s="109"/>
      <c r="O129" s="110"/>
      <c r="P129" s="111">
        <f t="shared" si="193"/>
        <v>0</v>
      </c>
      <c r="Q129" s="109"/>
      <c r="R129" s="110"/>
      <c r="S129" s="111">
        <f t="shared" si="194"/>
        <v>0</v>
      </c>
      <c r="T129" s="109"/>
      <c r="U129" s="110"/>
      <c r="V129" s="181">
        <f t="shared" si="195"/>
        <v>0</v>
      </c>
      <c r="W129" s="333">
        <f t="shared" si="196"/>
        <v>2100</v>
      </c>
      <c r="X129" s="396">
        <f t="shared" si="188"/>
        <v>2100</v>
      </c>
      <c r="Y129" s="396">
        <f t="shared" si="189"/>
        <v>0</v>
      </c>
      <c r="Z129" s="552">
        <f t="shared" si="197"/>
        <v>0</v>
      </c>
      <c r="AA129" s="578"/>
      <c r="AB129" s="104"/>
      <c r="AC129" s="104"/>
      <c r="AD129" s="104"/>
      <c r="AE129" s="104"/>
      <c r="AF129" s="104"/>
      <c r="AG129" s="104"/>
    </row>
    <row r="130" spans="1:33" ht="29.95" customHeight="1" x14ac:dyDescent="0.3">
      <c r="A130" s="262" t="s">
        <v>79</v>
      </c>
      <c r="B130" s="263" t="s">
        <v>459</v>
      </c>
      <c r="C130" s="264" t="s">
        <v>460</v>
      </c>
      <c r="D130" s="265" t="s">
        <v>330</v>
      </c>
      <c r="E130" s="466">
        <v>2</v>
      </c>
      <c r="F130" s="487">
        <v>6000</v>
      </c>
      <c r="G130" s="318">
        <f t="shared" si="190"/>
        <v>12000</v>
      </c>
      <c r="H130" s="516">
        <v>2</v>
      </c>
      <c r="I130" s="487">
        <v>6000</v>
      </c>
      <c r="J130" s="452">
        <f t="shared" si="191"/>
        <v>12000</v>
      </c>
      <c r="K130" s="326"/>
      <c r="L130" s="286"/>
      <c r="M130" s="111">
        <f t="shared" si="192"/>
        <v>0</v>
      </c>
      <c r="N130" s="109"/>
      <c r="O130" s="110"/>
      <c r="P130" s="111">
        <f t="shared" si="193"/>
        <v>0</v>
      </c>
      <c r="Q130" s="109"/>
      <c r="R130" s="110"/>
      <c r="S130" s="111">
        <f t="shared" si="194"/>
        <v>0</v>
      </c>
      <c r="T130" s="109"/>
      <c r="U130" s="110"/>
      <c r="V130" s="181">
        <f t="shared" si="195"/>
        <v>0</v>
      </c>
      <c r="W130" s="333">
        <f t="shared" si="196"/>
        <v>12000</v>
      </c>
      <c r="X130" s="396">
        <f t="shared" si="188"/>
        <v>12000</v>
      </c>
      <c r="Y130" s="396">
        <f t="shared" si="189"/>
        <v>0</v>
      </c>
      <c r="Z130" s="552">
        <f t="shared" si="197"/>
        <v>0</v>
      </c>
      <c r="AA130" s="578"/>
      <c r="AB130" s="104"/>
      <c r="AC130" s="104"/>
      <c r="AD130" s="104"/>
      <c r="AE130" s="104"/>
      <c r="AF130" s="104"/>
      <c r="AG130" s="104"/>
    </row>
    <row r="131" spans="1:33" ht="29.95" customHeight="1" x14ac:dyDescent="0.3">
      <c r="A131" s="262" t="s">
        <v>79</v>
      </c>
      <c r="B131" s="263" t="s">
        <v>461</v>
      </c>
      <c r="C131" s="264" t="s">
        <v>462</v>
      </c>
      <c r="D131" s="265" t="s">
        <v>330</v>
      </c>
      <c r="E131" s="466">
        <v>2</v>
      </c>
      <c r="F131" s="487">
        <v>5500</v>
      </c>
      <c r="G131" s="318">
        <f t="shared" si="190"/>
        <v>11000</v>
      </c>
      <c r="H131" s="516">
        <v>2</v>
      </c>
      <c r="I131" s="487">
        <v>5500</v>
      </c>
      <c r="J131" s="452">
        <f t="shared" si="191"/>
        <v>11000</v>
      </c>
      <c r="K131" s="326"/>
      <c r="L131" s="286"/>
      <c r="M131" s="111">
        <f t="shared" si="192"/>
        <v>0</v>
      </c>
      <c r="N131" s="109"/>
      <c r="O131" s="110"/>
      <c r="P131" s="111">
        <f t="shared" si="193"/>
        <v>0</v>
      </c>
      <c r="Q131" s="109"/>
      <c r="R131" s="110"/>
      <c r="S131" s="111">
        <f t="shared" si="194"/>
        <v>0</v>
      </c>
      <c r="T131" s="109"/>
      <c r="U131" s="110"/>
      <c r="V131" s="181">
        <f t="shared" si="195"/>
        <v>0</v>
      </c>
      <c r="W131" s="333">
        <f t="shared" si="196"/>
        <v>11000</v>
      </c>
      <c r="X131" s="396">
        <f t="shared" si="188"/>
        <v>11000</v>
      </c>
      <c r="Y131" s="396">
        <f t="shared" si="189"/>
        <v>0</v>
      </c>
      <c r="Z131" s="552">
        <f t="shared" si="197"/>
        <v>0</v>
      </c>
      <c r="AA131" s="578"/>
      <c r="AB131" s="104"/>
      <c r="AC131" s="104"/>
      <c r="AD131" s="104"/>
      <c r="AE131" s="104"/>
      <c r="AF131" s="104"/>
      <c r="AG131" s="104"/>
    </row>
    <row r="132" spans="1:33" ht="29.95" customHeight="1" x14ac:dyDescent="0.3">
      <c r="A132" s="262" t="s">
        <v>79</v>
      </c>
      <c r="B132" s="263" t="s">
        <v>463</v>
      </c>
      <c r="C132" s="264" t="s">
        <v>464</v>
      </c>
      <c r="D132" s="265" t="s">
        <v>330</v>
      </c>
      <c r="E132" s="466">
        <v>52</v>
      </c>
      <c r="F132" s="487">
        <v>442</v>
      </c>
      <c r="G132" s="318">
        <f t="shared" si="190"/>
        <v>22984</v>
      </c>
      <c r="H132" s="516">
        <v>52</v>
      </c>
      <c r="I132" s="487">
        <v>442</v>
      </c>
      <c r="J132" s="452">
        <f t="shared" si="191"/>
        <v>22984</v>
      </c>
      <c r="K132" s="326"/>
      <c r="L132" s="286"/>
      <c r="M132" s="111">
        <f t="shared" si="192"/>
        <v>0</v>
      </c>
      <c r="N132" s="109"/>
      <c r="O132" s="110"/>
      <c r="P132" s="111">
        <f t="shared" si="193"/>
        <v>0</v>
      </c>
      <c r="Q132" s="109"/>
      <c r="R132" s="110"/>
      <c r="S132" s="111">
        <f t="shared" si="194"/>
        <v>0</v>
      </c>
      <c r="T132" s="109"/>
      <c r="U132" s="110"/>
      <c r="V132" s="181">
        <f t="shared" si="195"/>
        <v>0</v>
      </c>
      <c r="W132" s="333">
        <f t="shared" si="196"/>
        <v>22984</v>
      </c>
      <c r="X132" s="396">
        <f t="shared" si="188"/>
        <v>22984</v>
      </c>
      <c r="Y132" s="396">
        <f t="shared" si="189"/>
        <v>0</v>
      </c>
      <c r="Z132" s="552">
        <f t="shared" si="197"/>
        <v>0</v>
      </c>
      <c r="AA132" s="578"/>
      <c r="AB132" s="104"/>
      <c r="AC132" s="104"/>
      <c r="AD132" s="104"/>
      <c r="AE132" s="104"/>
      <c r="AF132" s="104"/>
      <c r="AG132" s="104"/>
    </row>
    <row r="133" spans="1:33" ht="29.95" customHeight="1" x14ac:dyDescent="0.3">
      <c r="A133" s="262" t="s">
        <v>79</v>
      </c>
      <c r="B133" s="263" t="s">
        <v>465</v>
      </c>
      <c r="C133" s="264" t="s">
        <v>466</v>
      </c>
      <c r="D133" s="265" t="s">
        <v>330</v>
      </c>
      <c r="E133" s="466">
        <v>32</v>
      </c>
      <c r="F133" s="487">
        <v>4260</v>
      </c>
      <c r="G133" s="318">
        <f t="shared" si="190"/>
        <v>136320</v>
      </c>
      <c r="H133" s="516">
        <v>32</v>
      </c>
      <c r="I133" s="487">
        <v>4260</v>
      </c>
      <c r="J133" s="452">
        <f t="shared" si="191"/>
        <v>136320</v>
      </c>
      <c r="K133" s="326"/>
      <c r="L133" s="286"/>
      <c r="M133" s="111">
        <f t="shared" si="192"/>
        <v>0</v>
      </c>
      <c r="N133" s="109"/>
      <c r="O133" s="110"/>
      <c r="P133" s="111">
        <f t="shared" si="193"/>
        <v>0</v>
      </c>
      <c r="Q133" s="109"/>
      <c r="R133" s="110"/>
      <c r="S133" s="111">
        <f t="shared" si="194"/>
        <v>0</v>
      </c>
      <c r="T133" s="109"/>
      <c r="U133" s="110"/>
      <c r="V133" s="181">
        <f t="shared" si="195"/>
        <v>0</v>
      </c>
      <c r="W133" s="333">
        <f t="shared" si="196"/>
        <v>136320</v>
      </c>
      <c r="X133" s="396">
        <f t="shared" si="188"/>
        <v>136320</v>
      </c>
      <c r="Y133" s="396">
        <f t="shared" si="189"/>
        <v>0</v>
      </c>
      <c r="Z133" s="552">
        <f t="shared" si="197"/>
        <v>0</v>
      </c>
      <c r="AA133" s="578"/>
      <c r="AB133" s="104"/>
      <c r="AC133" s="104"/>
      <c r="AD133" s="104"/>
      <c r="AE133" s="104"/>
      <c r="AF133" s="104"/>
      <c r="AG133" s="104"/>
    </row>
    <row r="134" spans="1:33" ht="29.95" customHeight="1" x14ac:dyDescent="0.3">
      <c r="A134" s="262" t="s">
        <v>79</v>
      </c>
      <c r="B134" s="263" t="s">
        <v>467</v>
      </c>
      <c r="C134" s="264" t="s">
        <v>468</v>
      </c>
      <c r="D134" s="265" t="s">
        <v>330</v>
      </c>
      <c r="E134" s="466">
        <v>12</v>
      </c>
      <c r="F134" s="487">
        <v>5270</v>
      </c>
      <c r="G134" s="318">
        <f t="shared" si="190"/>
        <v>63240</v>
      </c>
      <c r="H134" s="516">
        <v>12</v>
      </c>
      <c r="I134" s="487">
        <v>5270</v>
      </c>
      <c r="J134" s="452">
        <f t="shared" si="191"/>
        <v>63240</v>
      </c>
      <c r="K134" s="326"/>
      <c r="L134" s="286"/>
      <c r="M134" s="111">
        <f t="shared" si="192"/>
        <v>0</v>
      </c>
      <c r="N134" s="109"/>
      <c r="O134" s="110"/>
      <c r="P134" s="111">
        <f t="shared" si="193"/>
        <v>0</v>
      </c>
      <c r="Q134" s="109"/>
      <c r="R134" s="110"/>
      <c r="S134" s="111">
        <f t="shared" si="194"/>
        <v>0</v>
      </c>
      <c r="T134" s="109"/>
      <c r="U134" s="110"/>
      <c r="V134" s="181">
        <f t="shared" si="195"/>
        <v>0</v>
      </c>
      <c r="W134" s="333">
        <f t="shared" si="196"/>
        <v>63240</v>
      </c>
      <c r="X134" s="396">
        <f t="shared" si="188"/>
        <v>63240</v>
      </c>
      <c r="Y134" s="396">
        <f t="shared" si="189"/>
        <v>0</v>
      </c>
      <c r="Z134" s="552">
        <f t="shared" si="197"/>
        <v>0</v>
      </c>
      <c r="AA134" s="578"/>
      <c r="AB134" s="104"/>
      <c r="AC134" s="104"/>
      <c r="AD134" s="104"/>
      <c r="AE134" s="104"/>
      <c r="AF134" s="104"/>
      <c r="AG134" s="104"/>
    </row>
    <row r="135" spans="1:33" ht="29.95" customHeight="1" x14ac:dyDescent="0.3">
      <c r="A135" s="262" t="s">
        <v>79</v>
      </c>
      <c r="B135" s="263" t="s">
        <v>469</v>
      </c>
      <c r="C135" s="264" t="s">
        <v>470</v>
      </c>
      <c r="D135" s="265" t="s">
        <v>330</v>
      </c>
      <c r="E135" s="466">
        <v>16</v>
      </c>
      <c r="F135" s="487">
        <v>3660</v>
      </c>
      <c r="G135" s="318">
        <f t="shared" si="190"/>
        <v>58560</v>
      </c>
      <c r="H135" s="516">
        <v>16</v>
      </c>
      <c r="I135" s="487">
        <v>3660</v>
      </c>
      <c r="J135" s="452">
        <f t="shared" si="191"/>
        <v>58560</v>
      </c>
      <c r="K135" s="326"/>
      <c r="L135" s="286"/>
      <c r="M135" s="111">
        <f t="shared" si="192"/>
        <v>0</v>
      </c>
      <c r="N135" s="109"/>
      <c r="O135" s="110"/>
      <c r="P135" s="111">
        <f t="shared" si="193"/>
        <v>0</v>
      </c>
      <c r="Q135" s="109"/>
      <c r="R135" s="110"/>
      <c r="S135" s="111">
        <f t="shared" si="194"/>
        <v>0</v>
      </c>
      <c r="T135" s="109"/>
      <c r="U135" s="110"/>
      <c r="V135" s="181">
        <f t="shared" si="195"/>
        <v>0</v>
      </c>
      <c r="W135" s="333">
        <f t="shared" si="196"/>
        <v>58560</v>
      </c>
      <c r="X135" s="396">
        <f t="shared" si="188"/>
        <v>58560</v>
      </c>
      <c r="Y135" s="396">
        <f t="shared" si="189"/>
        <v>0</v>
      </c>
      <c r="Z135" s="552">
        <f t="shared" si="197"/>
        <v>0</v>
      </c>
      <c r="AA135" s="578"/>
      <c r="AB135" s="104"/>
      <c r="AC135" s="104"/>
      <c r="AD135" s="104"/>
      <c r="AE135" s="104"/>
      <c r="AF135" s="104"/>
      <c r="AG135" s="104"/>
    </row>
    <row r="136" spans="1:33" ht="29.95" customHeight="1" x14ac:dyDescent="0.3">
      <c r="A136" s="262" t="s">
        <v>79</v>
      </c>
      <c r="B136" s="263" t="s">
        <v>471</v>
      </c>
      <c r="C136" s="264" t="s">
        <v>472</v>
      </c>
      <c r="D136" s="265" t="s">
        <v>330</v>
      </c>
      <c r="E136" s="466">
        <v>12</v>
      </c>
      <c r="F136" s="487">
        <v>4240</v>
      </c>
      <c r="G136" s="318">
        <f t="shared" si="190"/>
        <v>50880</v>
      </c>
      <c r="H136" s="516">
        <v>12</v>
      </c>
      <c r="I136" s="487">
        <v>4240</v>
      </c>
      <c r="J136" s="452">
        <f t="shared" si="191"/>
        <v>50880</v>
      </c>
      <c r="K136" s="326"/>
      <c r="L136" s="286"/>
      <c r="M136" s="111">
        <f t="shared" si="192"/>
        <v>0</v>
      </c>
      <c r="N136" s="109"/>
      <c r="O136" s="110"/>
      <c r="P136" s="111">
        <f t="shared" si="193"/>
        <v>0</v>
      </c>
      <c r="Q136" s="109"/>
      <c r="R136" s="110"/>
      <c r="S136" s="111">
        <f t="shared" si="194"/>
        <v>0</v>
      </c>
      <c r="T136" s="109"/>
      <c r="U136" s="110"/>
      <c r="V136" s="181">
        <f t="shared" si="195"/>
        <v>0</v>
      </c>
      <c r="W136" s="333">
        <f t="shared" si="196"/>
        <v>50880</v>
      </c>
      <c r="X136" s="396">
        <f t="shared" si="188"/>
        <v>50880</v>
      </c>
      <c r="Y136" s="396">
        <f t="shared" si="189"/>
        <v>0</v>
      </c>
      <c r="Z136" s="552">
        <f t="shared" si="197"/>
        <v>0</v>
      </c>
      <c r="AA136" s="578"/>
      <c r="AB136" s="104"/>
      <c r="AC136" s="104"/>
      <c r="AD136" s="104"/>
      <c r="AE136" s="104"/>
      <c r="AF136" s="104"/>
      <c r="AG136" s="104"/>
    </row>
    <row r="137" spans="1:33" ht="29.95" customHeight="1" x14ac:dyDescent="0.3">
      <c r="A137" s="262" t="s">
        <v>79</v>
      </c>
      <c r="B137" s="263" t="s">
        <v>473</v>
      </c>
      <c r="C137" s="264" t="s">
        <v>474</v>
      </c>
      <c r="D137" s="265" t="s">
        <v>330</v>
      </c>
      <c r="E137" s="466">
        <v>16</v>
      </c>
      <c r="F137" s="487">
        <v>3670</v>
      </c>
      <c r="G137" s="318">
        <f t="shared" si="190"/>
        <v>58720</v>
      </c>
      <c r="H137" s="516">
        <v>16</v>
      </c>
      <c r="I137" s="487">
        <v>3670</v>
      </c>
      <c r="J137" s="452">
        <f t="shared" si="191"/>
        <v>58720</v>
      </c>
      <c r="K137" s="326"/>
      <c r="L137" s="286"/>
      <c r="M137" s="111">
        <f t="shared" si="192"/>
        <v>0</v>
      </c>
      <c r="N137" s="109"/>
      <c r="O137" s="110"/>
      <c r="P137" s="111">
        <f t="shared" si="193"/>
        <v>0</v>
      </c>
      <c r="Q137" s="109"/>
      <c r="R137" s="110"/>
      <c r="S137" s="111">
        <f t="shared" si="194"/>
        <v>0</v>
      </c>
      <c r="T137" s="109"/>
      <c r="U137" s="110"/>
      <c r="V137" s="181">
        <f t="shared" si="195"/>
        <v>0</v>
      </c>
      <c r="W137" s="333">
        <f t="shared" si="196"/>
        <v>58720</v>
      </c>
      <c r="X137" s="396">
        <f t="shared" si="188"/>
        <v>58720</v>
      </c>
      <c r="Y137" s="396">
        <f t="shared" si="189"/>
        <v>0</v>
      </c>
      <c r="Z137" s="552">
        <f t="shared" si="197"/>
        <v>0</v>
      </c>
      <c r="AA137" s="578"/>
      <c r="AB137" s="104"/>
      <c r="AC137" s="104"/>
      <c r="AD137" s="104"/>
      <c r="AE137" s="104"/>
      <c r="AF137" s="104"/>
      <c r="AG137" s="104"/>
    </row>
    <row r="138" spans="1:33" ht="29.95" customHeight="1" x14ac:dyDescent="0.3">
      <c r="A138" s="262" t="s">
        <v>79</v>
      </c>
      <c r="B138" s="263" t="s">
        <v>475</v>
      </c>
      <c r="C138" s="264" t="s">
        <v>476</v>
      </c>
      <c r="D138" s="265" t="s">
        <v>330</v>
      </c>
      <c r="E138" s="466">
        <v>16</v>
      </c>
      <c r="F138" s="487">
        <v>3340</v>
      </c>
      <c r="G138" s="318">
        <f t="shared" si="190"/>
        <v>53440</v>
      </c>
      <c r="H138" s="516">
        <v>16</v>
      </c>
      <c r="I138" s="487">
        <v>3340</v>
      </c>
      <c r="J138" s="452">
        <f t="shared" si="191"/>
        <v>53440</v>
      </c>
      <c r="K138" s="326"/>
      <c r="L138" s="286"/>
      <c r="M138" s="111">
        <f t="shared" si="192"/>
        <v>0</v>
      </c>
      <c r="N138" s="109"/>
      <c r="O138" s="110"/>
      <c r="P138" s="111">
        <f t="shared" si="193"/>
        <v>0</v>
      </c>
      <c r="Q138" s="109"/>
      <c r="R138" s="110"/>
      <c r="S138" s="111">
        <f t="shared" si="194"/>
        <v>0</v>
      </c>
      <c r="T138" s="109"/>
      <c r="U138" s="110"/>
      <c r="V138" s="181">
        <f t="shared" si="195"/>
        <v>0</v>
      </c>
      <c r="W138" s="333">
        <f t="shared" si="196"/>
        <v>53440</v>
      </c>
      <c r="X138" s="396">
        <f t="shared" si="188"/>
        <v>53440</v>
      </c>
      <c r="Y138" s="396">
        <f t="shared" si="189"/>
        <v>0</v>
      </c>
      <c r="Z138" s="552">
        <f t="shared" si="197"/>
        <v>0</v>
      </c>
      <c r="AA138" s="578"/>
      <c r="AB138" s="104"/>
      <c r="AC138" s="104"/>
      <c r="AD138" s="104"/>
      <c r="AE138" s="104"/>
      <c r="AF138" s="104"/>
      <c r="AG138" s="104"/>
    </row>
    <row r="139" spans="1:33" ht="29.95" customHeight="1" x14ac:dyDescent="0.3">
      <c r="A139" s="262" t="s">
        <v>79</v>
      </c>
      <c r="B139" s="263" t="s">
        <v>477</v>
      </c>
      <c r="C139" s="264" t="s">
        <v>478</v>
      </c>
      <c r="D139" s="265" t="s">
        <v>330</v>
      </c>
      <c r="E139" s="466">
        <v>24</v>
      </c>
      <c r="F139" s="487">
        <v>3540</v>
      </c>
      <c r="G139" s="318">
        <f t="shared" si="190"/>
        <v>84960</v>
      </c>
      <c r="H139" s="516">
        <v>24</v>
      </c>
      <c r="I139" s="487">
        <v>3540</v>
      </c>
      <c r="J139" s="452">
        <f t="shared" si="191"/>
        <v>84960</v>
      </c>
      <c r="K139" s="326"/>
      <c r="L139" s="286"/>
      <c r="M139" s="111">
        <f t="shared" si="192"/>
        <v>0</v>
      </c>
      <c r="N139" s="109"/>
      <c r="O139" s="110"/>
      <c r="P139" s="111">
        <f t="shared" si="193"/>
        <v>0</v>
      </c>
      <c r="Q139" s="109"/>
      <c r="R139" s="110"/>
      <c r="S139" s="111">
        <f t="shared" si="194"/>
        <v>0</v>
      </c>
      <c r="T139" s="109"/>
      <c r="U139" s="110"/>
      <c r="V139" s="181">
        <f t="shared" si="195"/>
        <v>0</v>
      </c>
      <c r="W139" s="333">
        <f t="shared" si="196"/>
        <v>84960</v>
      </c>
      <c r="X139" s="396">
        <f t="shared" si="188"/>
        <v>84960</v>
      </c>
      <c r="Y139" s="396">
        <f t="shared" si="189"/>
        <v>0</v>
      </c>
      <c r="Z139" s="552">
        <f t="shared" si="197"/>
        <v>0</v>
      </c>
      <c r="AA139" s="578"/>
      <c r="AB139" s="104"/>
      <c r="AC139" s="104"/>
      <c r="AD139" s="104"/>
      <c r="AE139" s="104"/>
      <c r="AF139" s="104"/>
      <c r="AG139" s="104"/>
    </row>
    <row r="140" spans="1:33" ht="29.95" customHeight="1" x14ac:dyDescent="0.3">
      <c r="A140" s="262" t="s">
        <v>79</v>
      </c>
      <c r="B140" s="263" t="s">
        <v>479</v>
      </c>
      <c r="C140" s="264" t="s">
        <v>480</v>
      </c>
      <c r="D140" s="265" t="s">
        <v>330</v>
      </c>
      <c r="E140" s="466">
        <v>16</v>
      </c>
      <c r="F140" s="487">
        <v>3860</v>
      </c>
      <c r="G140" s="318">
        <f t="shared" si="190"/>
        <v>61760</v>
      </c>
      <c r="H140" s="516">
        <v>16</v>
      </c>
      <c r="I140" s="487">
        <v>3860</v>
      </c>
      <c r="J140" s="452">
        <f t="shared" si="191"/>
        <v>61760</v>
      </c>
      <c r="K140" s="326"/>
      <c r="L140" s="286"/>
      <c r="M140" s="111">
        <f t="shared" si="192"/>
        <v>0</v>
      </c>
      <c r="N140" s="109"/>
      <c r="O140" s="110"/>
      <c r="P140" s="111">
        <f t="shared" si="193"/>
        <v>0</v>
      </c>
      <c r="Q140" s="109"/>
      <c r="R140" s="110"/>
      <c r="S140" s="111">
        <f t="shared" si="194"/>
        <v>0</v>
      </c>
      <c r="T140" s="109"/>
      <c r="U140" s="110"/>
      <c r="V140" s="181">
        <f t="shared" si="195"/>
        <v>0</v>
      </c>
      <c r="W140" s="333">
        <f t="shared" si="196"/>
        <v>61760</v>
      </c>
      <c r="X140" s="396">
        <f t="shared" si="188"/>
        <v>61760</v>
      </c>
      <c r="Y140" s="396">
        <f t="shared" si="189"/>
        <v>0</v>
      </c>
      <c r="Z140" s="552">
        <f t="shared" si="197"/>
        <v>0</v>
      </c>
      <c r="AA140" s="578"/>
      <c r="AB140" s="104"/>
      <c r="AC140" s="104"/>
      <c r="AD140" s="104"/>
      <c r="AE140" s="104"/>
      <c r="AF140" s="104"/>
      <c r="AG140" s="104"/>
    </row>
    <row r="141" spans="1:33" ht="29.95" customHeight="1" x14ac:dyDescent="0.3">
      <c r="A141" s="262" t="s">
        <v>79</v>
      </c>
      <c r="B141" s="263" t="s">
        <v>481</v>
      </c>
      <c r="C141" s="264" t="s">
        <v>482</v>
      </c>
      <c r="D141" s="265" t="s">
        <v>330</v>
      </c>
      <c r="E141" s="466">
        <v>2</v>
      </c>
      <c r="F141" s="487">
        <v>3860</v>
      </c>
      <c r="G141" s="318">
        <f t="shared" si="190"/>
        <v>7720</v>
      </c>
      <c r="H141" s="516">
        <v>2</v>
      </c>
      <c r="I141" s="487">
        <v>3860</v>
      </c>
      <c r="J141" s="452">
        <f t="shared" si="191"/>
        <v>7720</v>
      </c>
      <c r="K141" s="326"/>
      <c r="L141" s="286"/>
      <c r="M141" s="111">
        <f t="shared" si="192"/>
        <v>0</v>
      </c>
      <c r="N141" s="109"/>
      <c r="O141" s="110"/>
      <c r="P141" s="111">
        <f t="shared" si="193"/>
        <v>0</v>
      </c>
      <c r="Q141" s="109"/>
      <c r="R141" s="110"/>
      <c r="S141" s="111">
        <f t="shared" si="194"/>
        <v>0</v>
      </c>
      <c r="T141" s="109"/>
      <c r="U141" s="110"/>
      <c r="V141" s="181">
        <f t="shared" si="195"/>
        <v>0</v>
      </c>
      <c r="W141" s="333">
        <f t="shared" si="196"/>
        <v>7720</v>
      </c>
      <c r="X141" s="396">
        <f t="shared" ref="X141:X154" si="198">J141+P141+V141</f>
        <v>7720</v>
      </c>
      <c r="Y141" s="396">
        <f t="shared" ref="Y141:Y154" si="199">W141-X141</f>
        <v>0</v>
      </c>
      <c r="Z141" s="552">
        <f t="shared" si="197"/>
        <v>0</v>
      </c>
      <c r="AA141" s="578"/>
      <c r="AB141" s="104"/>
      <c r="AC141" s="104"/>
      <c r="AD141" s="104"/>
      <c r="AE141" s="104"/>
      <c r="AF141" s="104"/>
      <c r="AG141" s="104"/>
    </row>
    <row r="142" spans="1:33" ht="29.95" customHeight="1" x14ac:dyDescent="0.3">
      <c r="A142" s="262" t="s">
        <v>79</v>
      </c>
      <c r="B142" s="263" t="s">
        <v>483</v>
      </c>
      <c r="C142" s="264" t="s">
        <v>484</v>
      </c>
      <c r="D142" s="265" t="s">
        <v>330</v>
      </c>
      <c r="E142" s="466">
        <v>3</v>
      </c>
      <c r="F142" s="487">
        <v>16820</v>
      </c>
      <c r="G142" s="318">
        <f t="shared" si="190"/>
        <v>50460</v>
      </c>
      <c r="H142" s="516">
        <v>3</v>
      </c>
      <c r="I142" s="487">
        <v>16820</v>
      </c>
      <c r="J142" s="452">
        <f t="shared" si="191"/>
        <v>50460</v>
      </c>
      <c r="K142" s="326"/>
      <c r="L142" s="286"/>
      <c r="M142" s="111">
        <f t="shared" si="192"/>
        <v>0</v>
      </c>
      <c r="N142" s="109"/>
      <c r="O142" s="110"/>
      <c r="P142" s="111">
        <f t="shared" si="193"/>
        <v>0</v>
      </c>
      <c r="Q142" s="109"/>
      <c r="R142" s="110"/>
      <c r="S142" s="111">
        <f t="shared" si="194"/>
        <v>0</v>
      </c>
      <c r="T142" s="109"/>
      <c r="U142" s="110"/>
      <c r="V142" s="181">
        <f t="shared" si="195"/>
        <v>0</v>
      </c>
      <c r="W142" s="333">
        <f t="shared" si="196"/>
        <v>50460</v>
      </c>
      <c r="X142" s="396">
        <f t="shared" si="198"/>
        <v>50460</v>
      </c>
      <c r="Y142" s="396">
        <f t="shared" si="199"/>
        <v>0</v>
      </c>
      <c r="Z142" s="552">
        <f t="shared" si="197"/>
        <v>0</v>
      </c>
      <c r="AA142" s="578"/>
      <c r="AB142" s="104"/>
      <c r="AC142" s="104"/>
      <c r="AD142" s="104"/>
      <c r="AE142" s="104"/>
      <c r="AF142" s="104"/>
      <c r="AG142" s="104"/>
    </row>
    <row r="143" spans="1:33" ht="29.95" customHeight="1" x14ac:dyDescent="0.3">
      <c r="A143" s="262" t="s">
        <v>79</v>
      </c>
      <c r="B143" s="263" t="s">
        <v>485</v>
      </c>
      <c r="C143" s="264" t="s">
        <v>486</v>
      </c>
      <c r="D143" s="265" t="s">
        <v>330</v>
      </c>
      <c r="E143" s="466">
        <v>4</v>
      </c>
      <c r="F143" s="487">
        <v>1300</v>
      </c>
      <c r="G143" s="318">
        <f t="shared" si="190"/>
        <v>5200</v>
      </c>
      <c r="H143" s="516">
        <v>4</v>
      </c>
      <c r="I143" s="487">
        <v>1300</v>
      </c>
      <c r="J143" s="452">
        <f t="shared" si="191"/>
        <v>5200</v>
      </c>
      <c r="K143" s="326"/>
      <c r="L143" s="286"/>
      <c r="M143" s="111">
        <f t="shared" si="192"/>
        <v>0</v>
      </c>
      <c r="N143" s="109"/>
      <c r="O143" s="110"/>
      <c r="P143" s="111">
        <f t="shared" si="193"/>
        <v>0</v>
      </c>
      <c r="Q143" s="109"/>
      <c r="R143" s="110"/>
      <c r="S143" s="111">
        <f t="shared" si="194"/>
        <v>0</v>
      </c>
      <c r="T143" s="109"/>
      <c r="U143" s="110"/>
      <c r="V143" s="181">
        <f t="shared" si="195"/>
        <v>0</v>
      </c>
      <c r="W143" s="333">
        <f t="shared" si="196"/>
        <v>5200</v>
      </c>
      <c r="X143" s="396">
        <f t="shared" si="198"/>
        <v>5200</v>
      </c>
      <c r="Y143" s="396">
        <f t="shared" si="199"/>
        <v>0</v>
      </c>
      <c r="Z143" s="552">
        <f t="shared" si="197"/>
        <v>0</v>
      </c>
      <c r="AA143" s="578"/>
      <c r="AB143" s="104"/>
      <c r="AC143" s="104"/>
      <c r="AD143" s="104"/>
      <c r="AE143" s="104"/>
      <c r="AF143" s="104"/>
      <c r="AG143" s="104"/>
    </row>
    <row r="144" spans="1:33" ht="29.95" customHeight="1" x14ac:dyDescent="0.3">
      <c r="A144" s="262" t="s">
        <v>79</v>
      </c>
      <c r="B144" s="263" t="s">
        <v>487</v>
      </c>
      <c r="C144" s="264" t="s">
        <v>488</v>
      </c>
      <c r="D144" s="265" t="s">
        <v>330</v>
      </c>
      <c r="E144" s="466">
        <v>68</v>
      </c>
      <c r="F144" s="487">
        <v>260</v>
      </c>
      <c r="G144" s="318">
        <f t="shared" si="190"/>
        <v>17680</v>
      </c>
      <c r="H144" s="516">
        <v>68</v>
      </c>
      <c r="I144" s="487">
        <v>260</v>
      </c>
      <c r="J144" s="452">
        <f t="shared" si="191"/>
        <v>17680</v>
      </c>
      <c r="K144" s="326"/>
      <c r="L144" s="286"/>
      <c r="M144" s="111">
        <f t="shared" si="192"/>
        <v>0</v>
      </c>
      <c r="N144" s="109"/>
      <c r="O144" s="110"/>
      <c r="P144" s="111">
        <f t="shared" si="193"/>
        <v>0</v>
      </c>
      <c r="Q144" s="109"/>
      <c r="R144" s="110"/>
      <c r="S144" s="111">
        <f t="shared" si="194"/>
        <v>0</v>
      </c>
      <c r="T144" s="109"/>
      <c r="U144" s="110"/>
      <c r="V144" s="181">
        <f t="shared" si="195"/>
        <v>0</v>
      </c>
      <c r="W144" s="333">
        <f t="shared" si="196"/>
        <v>17680</v>
      </c>
      <c r="X144" s="396">
        <f t="shared" si="198"/>
        <v>17680</v>
      </c>
      <c r="Y144" s="396">
        <f t="shared" si="199"/>
        <v>0</v>
      </c>
      <c r="Z144" s="552">
        <f t="shared" si="197"/>
        <v>0</v>
      </c>
      <c r="AA144" s="578"/>
      <c r="AB144" s="104"/>
      <c r="AC144" s="104"/>
      <c r="AD144" s="104"/>
      <c r="AE144" s="104"/>
      <c r="AF144" s="104"/>
      <c r="AG144" s="104"/>
    </row>
    <row r="145" spans="1:33" ht="29.95" customHeight="1" x14ac:dyDescent="0.3">
      <c r="A145" s="262" t="s">
        <v>79</v>
      </c>
      <c r="B145" s="263" t="s">
        <v>489</v>
      </c>
      <c r="C145" s="264" t="s">
        <v>490</v>
      </c>
      <c r="D145" s="265" t="s">
        <v>114</v>
      </c>
      <c r="E145" s="466">
        <v>8</v>
      </c>
      <c r="F145" s="487">
        <v>3200</v>
      </c>
      <c r="G145" s="318">
        <f t="shared" si="190"/>
        <v>25600</v>
      </c>
      <c r="H145" s="516">
        <v>8</v>
      </c>
      <c r="I145" s="487">
        <v>3200</v>
      </c>
      <c r="J145" s="452">
        <f t="shared" si="191"/>
        <v>25600</v>
      </c>
      <c r="K145" s="326"/>
      <c r="L145" s="286"/>
      <c r="M145" s="111">
        <f t="shared" si="192"/>
        <v>0</v>
      </c>
      <c r="N145" s="109"/>
      <c r="O145" s="110"/>
      <c r="P145" s="111">
        <f t="shared" si="193"/>
        <v>0</v>
      </c>
      <c r="Q145" s="109"/>
      <c r="R145" s="110"/>
      <c r="S145" s="111">
        <f t="shared" si="194"/>
        <v>0</v>
      </c>
      <c r="T145" s="109"/>
      <c r="U145" s="110"/>
      <c r="V145" s="181">
        <f t="shared" si="195"/>
        <v>0</v>
      </c>
      <c r="W145" s="333">
        <f t="shared" si="196"/>
        <v>25600</v>
      </c>
      <c r="X145" s="396">
        <f t="shared" si="198"/>
        <v>25600</v>
      </c>
      <c r="Y145" s="396">
        <f t="shared" si="199"/>
        <v>0</v>
      </c>
      <c r="Z145" s="552">
        <f t="shared" si="197"/>
        <v>0</v>
      </c>
      <c r="AA145" s="578"/>
      <c r="AB145" s="104"/>
      <c r="AC145" s="104"/>
      <c r="AD145" s="104"/>
      <c r="AE145" s="104"/>
      <c r="AF145" s="104"/>
      <c r="AG145" s="104"/>
    </row>
    <row r="146" spans="1:33" ht="29.95" customHeight="1" x14ac:dyDescent="0.3">
      <c r="A146" s="262" t="s">
        <v>79</v>
      </c>
      <c r="B146" s="263" t="s">
        <v>491</v>
      </c>
      <c r="C146" s="264" t="s">
        <v>492</v>
      </c>
      <c r="D146" s="265" t="s">
        <v>114</v>
      </c>
      <c r="E146" s="466">
        <v>1</v>
      </c>
      <c r="F146" s="487">
        <v>185345</v>
      </c>
      <c r="G146" s="318">
        <f t="shared" si="190"/>
        <v>185345</v>
      </c>
      <c r="H146" s="516">
        <v>1</v>
      </c>
      <c r="I146" s="487">
        <v>185345</v>
      </c>
      <c r="J146" s="452">
        <f t="shared" si="191"/>
        <v>185345</v>
      </c>
      <c r="K146" s="326"/>
      <c r="L146" s="286"/>
      <c r="M146" s="111">
        <f t="shared" si="192"/>
        <v>0</v>
      </c>
      <c r="N146" s="109"/>
      <c r="O146" s="110"/>
      <c r="P146" s="111">
        <f t="shared" si="193"/>
        <v>0</v>
      </c>
      <c r="Q146" s="109"/>
      <c r="R146" s="110"/>
      <c r="S146" s="111">
        <f t="shared" si="194"/>
        <v>0</v>
      </c>
      <c r="T146" s="109"/>
      <c r="U146" s="110"/>
      <c r="V146" s="181">
        <f t="shared" si="195"/>
        <v>0</v>
      </c>
      <c r="W146" s="333">
        <f t="shared" si="196"/>
        <v>185345</v>
      </c>
      <c r="X146" s="396">
        <f t="shared" si="198"/>
        <v>185345</v>
      </c>
      <c r="Y146" s="396">
        <f t="shared" si="199"/>
        <v>0</v>
      </c>
      <c r="Z146" s="552">
        <f t="shared" si="197"/>
        <v>0</v>
      </c>
      <c r="AA146" s="578"/>
      <c r="AB146" s="104"/>
      <c r="AC146" s="104"/>
      <c r="AD146" s="104"/>
      <c r="AE146" s="104"/>
      <c r="AF146" s="104"/>
      <c r="AG146" s="104"/>
    </row>
    <row r="147" spans="1:33" ht="29.95" customHeight="1" x14ac:dyDescent="0.3">
      <c r="A147" s="262" t="s">
        <v>79</v>
      </c>
      <c r="B147" s="263" t="s">
        <v>493</v>
      </c>
      <c r="C147" s="264" t="s">
        <v>494</v>
      </c>
      <c r="D147" s="265" t="s">
        <v>114</v>
      </c>
      <c r="E147" s="466">
        <v>1</v>
      </c>
      <c r="F147" s="487">
        <v>152612</v>
      </c>
      <c r="G147" s="318">
        <f t="shared" si="190"/>
        <v>152612</v>
      </c>
      <c r="H147" s="516">
        <v>1</v>
      </c>
      <c r="I147" s="487">
        <v>152612</v>
      </c>
      <c r="J147" s="452">
        <f t="shared" si="191"/>
        <v>152612</v>
      </c>
      <c r="K147" s="326"/>
      <c r="L147" s="286"/>
      <c r="M147" s="111">
        <f t="shared" si="192"/>
        <v>0</v>
      </c>
      <c r="N147" s="109"/>
      <c r="O147" s="110"/>
      <c r="P147" s="111">
        <f t="shared" si="193"/>
        <v>0</v>
      </c>
      <c r="Q147" s="109"/>
      <c r="R147" s="110"/>
      <c r="S147" s="111">
        <f t="shared" si="194"/>
        <v>0</v>
      </c>
      <c r="T147" s="109"/>
      <c r="U147" s="110"/>
      <c r="V147" s="181">
        <f t="shared" si="195"/>
        <v>0</v>
      </c>
      <c r="W147" s="333">
        <f t="shared" si="196"/>
        <v>152612</v>
      </c>
      <c r="X147" s="396">
        <f t="shared" si="198"/>
        <v>152612</v>
      </c>
      <c r="Y147" s="396">
        <f t="shared" si="199"/>
        <v>0</v>
      </c>
      <c r="Z147" s="552">
        <f t="shared" si="197"/>
        <v>0</v>
      </c>
      <c r="AA147" s="578"/>
      <c r="AB147" s="104"/>
      <c r="AC147" s="104"/>
      <c r="AD147" s="104"/>
      <c r="AE147" s="104"/>
      <c r="AF147" s="104"/>
      <c r="AG147" s="104"/>
    </row>
    <row r="148" spans="1:33" ht="29.95" customHeight="1" x14ac:dyDescent="0.3">
      <c r="A148" s="262" t="s">
        <v>79</v>
      </c>
      <c r="B148" s="263" t="s">
        <v>495</v>
      </c>
      <c r="C148" s="264" t="s">
        <v>496</v>
      </c>
      <c r="D148" s="265" t="s">
        <v>114</v>
      </c>
      <c r="E148" s="466">
        <v>1</v>
      </c>
      <c r="F148" s="487">
        <v>94218</v>
      </c>
      <c r="G148" s="318">
        <f t="shared" si="190"/>
        <v>94218</v>
      </c>
      <c r="H148" s="516">
        <v>1</v>
      </c>
      <c r="I148" s="487">
        <v>94218</v>
      </c>
      <c r="J148" s="452">
        <f t="shared" si="191"/>
        <v>94218</v>
      </c>
      <c r="K148" s="326"/>
      <c r="L148" s="286"/>
      <c r="M148" s="111">
        <f t="shared" si="192"/>
        <v>0</v>
      </c>
      <c r="N148" s="109"/>
      <c r="O148" s="110"/>
      <c r="P148" s="111">
        <f t="shared" si="193"/>
        <v>0</v>
      </c>
      <c r="Q148" s="109"/>
      <c r="R148" s="110"/>
      <c r="S148" s="111">
        <f t="shared" si="194"/>
        <v>0</v>
      </c>
      <c r="T148" s="109"/>
      <c r="U148" s="110"/>
      <c r="V148" s="181">
        <f t="shared" si="195"/>
        <v>0</v>
      </c>
      <c r="W148" s="333">
        <f t="shared" si="196"/>
        <v>94218</v>
      </c>
      <c r="X148" s="396">
        <f t="shared" si="198"/>
        <v>94218</v>
      </c>
      <c r="Y148" s="396">
        <f t="shared" si="199"/>
        <v>0</v>
      </c>
      <c r="Z148" s="552">
        <f t="shared" si="197"/>
        <v>0</v>
      </c>
      <c r="AA148" s="578"/>
      <c r="AB148" s="104"/>
      <c r="AC148" s="104"/>
      <c r="AD148" s="104"/>
      <c r="AE148" s="104"/>
      <c r="AF148" s="104"/>
      <c r="AG148" s="104"/>
    </row>
    <row r="149" spans="1:33" ht="29.95" customHeight="1" x14ac:dyDescent="0.3">
      <c r="A149" s="262" t="s">
        <v>79</v>
      </c>
      <c r="B149" s="263" t="s">
        <v>497</v>
      </c>
      <c r="C149" s="264" t="s">
        <v>498</v>
      </c>
      <c r="D149" s="265" t="s">
        <v>114</v>
      </c>
      <c r="E149" s="466">
        <v>1</v>
      </c>
      <c r="F149" s="487">
        <v>75000</v>
      </c>
      <c r="G149" s="318">
        <f t="shared" si="190"/>
        <v>75000</v>
      </c>
      <c r="H149" s="516">
        <v>1</v>
      </c>
      <c r="I149" s="487">
        <v>75000</v>
      </c>
      <c r="J149" s="452">
        <f t="shared" si="191"/>
        <v>75000</v>
      </c>
      <c r="K149" s="326"/>
      <c r="L149" s="286"/>
      <c r="M149" s="111">
        <f t="shared" si="192"/>
        <v>0</v>
      </c>
      <c r="N149" s="109"/>
      <c r="O149" s="110"/>
      <c r="P149" s="111">
        <f t="shared" si="193"/>
        <v>0</v>
      </c>
      <c r="Q149" s="109"/>
      <c r="R149" s="110"/>
      <c r="S149" s="111">
        <f t="shared" si="194"/>
        <v>0</v>
      </c>
      <c r="T149" s="109"/>
      <c r="U149" s="110"/>
      <c r="V149" s="181">
        <f t="shared" si="195"/>
        <v>0</v>
      </c>
      <c r="W149" s="333">
        <f t="shared" si="196"/>
        <v>75000</v>
      </c>
      <c r="X149" s="396">
        <f t="shared" si="198"/>
        <v>75000</v>
      </c>
      <c r="Y149" s="396">
        <f t="shared" si="199"/>
        <v>0</v>
      </c>
      <c r="Z149" s="552">
        <f t="shared" si="197"/>
        <v>0</v>
      </c>
      <c r="AA149" s="578"/>
      <c r="AB149" s="104"/>
      <c r="AC149" s="104"/>
      <c r="AD149" s="104"/>
      <c r="AE149" s="104"/>
      <c r="AF149" s="104"/>
      <c r="AG149" s="104"/>
    </row>
    <row r="150" spans="1:33" ht="29.95" customHeight="1" x14ac:dyDescent="0.3">
      <c r="A150" s="262" t="s">
        <v>79</v>
      </c>
      <c r="B150" s="263" t="s">
        <v>499</v>
      </c>
      <c r="C150" s="264" t="s">
        <v>500</v>
      </c>
      <c r="D150" s="265" t="s">
        <v>121</v>
      </c>
      <c r="E150" s="466">
        <v>2</v>
      </c>
      <c r="F150" s="487">
        <v>186000</v>
      </c>
      <c r="G150" s="318">
        <f t="shared" si="190"/>
        <v>372000</v>
      </c>
      <c r="H150" s="516">
        <v>2</v>
      </c>
      <c r="I150" s="487">
        <v>186000</v>
      </c>
      <c r="J150" s="452">
        <f t="shared" si="191"/>
        <v>372000</v>
      </c>
      <c r="K150" s="326"/>
      <c r="L150" s="286"/>
      <c r="M150" s="111">
        <f t="shared" si="192"/>
        <v>0</v>
      </c>
      <c r="N150" s="109"/>
      <c r="O150" s="110"/>
      <c r="P150" s="111">
        <f t="shared" si="193"/>
        <v>0</v>
      </c>
      <c r="Q150" s="109"/>
      <c r="R150" s="110"/>
      <c r="S150" s="111">
        <f t="shared" si="194"/>
        <v>0</v>
      </c>
      <c r="T150" s="109"/>
      <c r="U150" s="110"/>
      <c r="V150" s="181">
        <f t="shared" si="195"/>
        <v>0</v>
      </c>
      <c r="W150" s="333">
        <f t="shared" si="196"/>
        <v>372000</v>
      </c>
      <c r="X150" s="396">
        <f t="shared" si="198"/>
        <v>372000</v>
      </c>
      <c r="Y150" s="396">
        <f t="shared" si="199"/>
        <v>0</v>
      </c>
      <c r="Z150" s="552">
        <f t="shared" si="197"/>
        <v>0</v>
      </c>
      <c r="AA150" s="578"/>
      <c r="AB150" s="104"/>
      <c r="AC150" s="104"/>
      <c r="AD150" s="104"/>
      <c r="AE150" s="104"/>
      <c r="AF150" s="104"/>
      <c r="AG150" s="104"/>
    </row>
    <row r="151" spans="1:33" ht="29.95" customHeight="1" x14ac:dyDescent="0.3">
      <c r="A151" s="262" t="s">
        <v>79</v>
      </c>
      <c r="B151" s="263" t="s">
        <v>501</v>
      </c>
      <c r="C151" s="264" t="s">
        <v>502</v>
      </c>
      <c r="D151" s="265" t="s">
        <v>121</v>
      </c>
      <c r="E151" s="466">
        <v>2</v>
      </c>
      <c r="F151" s="487">
        <v>47500</v>
      </c>
      <c r="G151" s="318">
        <f t="shared" si="190"/>
        <v>95000</v>
      </c>
      <c r="H151" s="516">
        <v>2</v>
      </c>
      <c r="I151" s="487">
        <v>47500</v>
      </c>
      <c r="J151" s="452">
        <f t="shared" si="191"/>
        <v>95000</v>
      </c>
      <c r="K151" s="326"/>
      <c r="L151" s="286"/>
      <c r="M151" s="111">
        <f t="shared" si="192"/>
        <v>0</v>
      </c>
      <c r="N151" s="109"/>
      <c r="O151" s="110"/>
      <c r="P151" s="111">
        <f t="shared" si="193"/>
        <v>0</v>
      </c>
      <c r="Q151" s="109"/>
      <c r="R151" s="110"/>
      <c r="S151" s="111">
        <f t="shared" si="194"/>
        <v>0</v>
      </c>
      <c r="T151" s="109"/>
      <c r="U151" s="110"/>
      <c r="V151" s="181">
        <f t="shared" si="195"/>
        <v>0</v>
      </c>
      <c r="W151" s="333">
        <f t="shared" si="196"/>
        <v>95000</v>
      </c>
      <c r="X151" s="396">
        <f t="shared" si="198"/>
        <v>95000</v>
      </c>
      <c r="Y151" s="396">
        <f t="shared" si="199"/>
        <v>0</v>
      </c>
      <c r="Z151" s="552">
        <f t="shared" si="197"/>
        <v>0</v>
      </c>
      <c r="AA151" s="578"/>
      <c r="AB151" s="104"/>
      <c r="AC151" s="104"/>
      <c r="AD151" s="104"/>
      <c r="AE151" s="104"/>
      <c r="AF151" s="104"/>
      <c r="AG151" s="104"/>
    </row>
    <row r="152" spans="1:33" ht="29.95" customHeight="1" x14ac:dyDescent="0.3">
      <c r="A152" s="262" t="s">
        <v>79</v>
      </c>
      <c r="B152" s="263" t="s">
        <v>503</v>
      </c>
      <c r="C152" s="264" t="s">
        <v>504</v>
      </c>
      <c r="D152" s="265" t="s">
        <v>121</v>
      </c>
      <c r="E152" s="466">
        <v>2</v>
      </c>
      <c r="F152" s="487">
        <v>38000</v>
      </c>
      <c r="G152" s="318">
        <f t="shared" si="190"/>
        <v>76000</v>
      </c>
      <c r="H152" s="516">
        <v>2</v>
      </c>
      <c r="I152" s="487">
        <v>38000</v>
      </c>
      <c r="J152" s="452">
        <f t="shared" si="191"/>
        <v>76000</v>
      </c>
      <c r="K152" s="326"/>
      <c r="L152" s="286"/>
      <c r="M152" s="111">
        <f t="shared" si="192"/>
        <v>0</v>
      </c>
      <c r="N152" s="109"/>
      <c r="O152" s="110"/>
      <c r="P152" s="111">
        <f t="shared" si="193"/>
        <v>0</v>
      </c>
      <c r="Q152" s="109"/>
      <c r="R152" s="110"/>
      <c r="S152" s="111">
        <f t="shared" si="194"/>
        <v>0</v>
      </c>
      <c r="T152" s="109"/>
      <c r="U152" s="110"/>
      <c r="V152" s="181">
        <f t="shared" si="195"/>
        <v>0</v>
      </c>
      <c r="W152" s="333">
        <f t="shared" si="196"/>
        <v>76000</v>
      </c>
      <c r="X152" s="396">
        <f t="shared" si="198"/>
        <v>76000</v>
      </c>
      <c r="Y152" s="396">
        <f t="shared" si="199"/>
        <v>0</v>
      </c>
      <c r="Z152" s="552">
        <f t="shared" si="197"/>
        <v>0</v>
      </c>
      <c r="AA152" s="578"/>
      <c r="AB152" s="104"/>
      <c r="AC152" s="104"/>
      <c r="AD152" s="104"/>
      <c r="AE152" s="104"/>
      <c r="AF152" s="104"/>
      <c r="AG152" s="104"/>
    </row>
    <row r="153" spans="1:33" ht="29.95" customHeight="1" x14ac:dyDescent="0.3">
      <c r="A153" s="262" t="s">
        <v>79</v>
      </c>
      <c r="B153" s="263" t="s">
        <v>505</v>
      </c>
      <c r="C153" s="264" t="s">
        <v>506</v>
      </c>
      <c r="D153" s="265" t="s">
        <v>121</v>
      </c>
      <c r="E153" s="466">
        <v>2</v>
      </c>
      <c r="F153" s="487">
        <v>156560</v>
      </c>
      <c r="G153" s="318">
        <f t="shared" si="190"/>
        <v>313120</v>
      </c>
      <c r="H153" s="516">
        <v>2</v>
      </c>
      <c r="I153" s="488">
        <v>156560</v>
      </c>
      <c r="J153" s="453">
        <f t="shared" si="191"/>
        <v>313120</v>
      </c>
      <c r="K153" s="326"/>
      <c r="L153" s="286"/>
      <c r="M153" s="111">
        <f t="shared" si="192"/>
        <v>0</v>
      </c>
      <c r="N153" s="109"/>
      <c r="O153" s="110"/>
      <c r="P153" s="111">
        <f t="shared" si="193"/>
        <v>0</v>
      </c>
      <c r="Q153" s="109"/>
      <c r="R153" s="110"/>
      <c r="S153" s="111">
        <f t="shared" si="194"/>
        <v>0</v>
      </c>
      <c r="T153" s="109"/>
      <c r="U153" s="110"/>
      <c r="V153" s="181">
        <f t="shared" si="195"/>
        <v>0</v>
      </c>
      <c r="W153" s="333">
        <f t="shared" si="196"/>
        <v>313120</v>
      </c>
      <c r="X153" s="396">
        <f t="shared" si="198"/>
        <v>313120</v>
      </c>
      <c r="Y153" s="396">
        <f t="shared" si="199"/>
        <v>0</v>
      </c>
      <c r="Z153" s="552">
        <f t="shared" si="197"/>
        <v>0</v>
      </c>
      <c r="AA153" s="578"/>
      <c r="AB153" s="104"/>
      <c r="AC153" s="104"/>
      <c r="AD153" s="104"/>
      <c r="AE153" s="104"/>
      <c r="AF153" s="104"/>
      <c r="AG153" s="104"/>
    </row>
    <row r="154" spans="1:33" ht="29.95" customHeight="1" thickBot="1" x14ac:dyDescent="0.35">
      <c r="A154" s="289" t="s">
        <v>79</v>
      </c>
      <c r="B154" s="269" t="s">
        <v>507</v>
      </c>
      <c r="C154" s="270" t="s">
        <v>508</v>
      </c>
      <c r="D154" s="271" t="s">
        <v>509</v>
      </c>
      <c r="E154" s="467">
        <v>4</v>
      </c>
      <c r="F154" s="488">
        <v>98780</v>
      </c>
      <c r="G154" s="499">
        <f t="shared" si="190"/>
        <v>395120</v>
      </c>
      <c r="H154" s="517">
        <v>4</v>
      </c>
      <c r="I154" s="488">
        <v>98780</v>
      </c>
      <c r="J154" s="453">
        <f t="shared" si="191"/>
        <v>395120</v>
      </c>
      <c r="K154" s="503"/>
      <c r="L154" s="321"/>
      <c r="M154" s="111">
        <f t="shared" si="192"/>
        <v>0</v>
      </c>
      <c r="N154" s="109"/>
      <c r="O154" s="110"/>
      <c r="P154" s="111">
        <f t="shared" si="193"/>
        <v>0</v>
      </c>
      <c r="Q154" s="109"/>
      <c r="R154" s="110"/>
      <c r="S154" s="111">
        <f t="shared" si="194"/>
        <v>0</v>
      </c>
      <c r="T154" s="109"/>
      <c r="U154" s="110"/>
      <c r="V154" s="181">
        <f t="shared" si="195"/>
        <v>0</v>
      </c>
      <c r="W154" s="441">
        <f t="shared" si="196"/>
        <v>395120</v>
      </c>
      <c r="X154" s="397">
        <f t="shared" si="198"/>
        <v>395120</v>
      </c>
      <c r="Y154" s="397">
        <f t="shared" si="199"/>
        <v>0</v>
      </c>
      <c r="Z154" s="557">
        <f t="shared" si="197"/>
        <v>0</v>
      </c>
      <c r="AA154" s="579"/>
      <c r="AB154" s="104"/>
      <c r="AC154" s="104"/>
      <c r="AD154" s="104"/>
      <c r="AE154" s="104"/>
      <c r="AF154" s="104"/>
      <c r="AG154" s="104"/>
    </row>
    <row r="155" spans="1:33" ht="29.95" customHeight="1" x14ac:dyDescent="0.3">
      <c r="A155" s="429" t="s">
        <v>76</v>
      </c>
      <c r="B155" s="430" t="s">
        <v>160</v>
      </c>
      <c r="C155" s="431" t="s">
        <v>161</v>
      </c>
      <c r="D155" s="432"/>
      <c r="E155" s="468">
        <f>SUM(E156:E158)</f>
        <v>0</v>
      </c>
      <c r="F155" s="489"/>
      <c r="G155" s="500">
        <f t="shared" ref="G155:H155" si="200">SUM(G156:G158)</f>
        <v>0</v>
      </c>
      <c r="H155" s="518">
        <f t="shared" si="200"/>
        <v>0</v>
      </c>
      <c r="I155" s="489"/>
      <c r="J155" s="440">
        <f t="shared" ref="J155:K155" si="201">SUM(J156:J158)</f>
        <v>0</v>
      </c>
      <c r="K155" s="504">
        <f t="shared" si="201"/>
        <v>1442</v>
      </c>
      <c r="L155" s="434"/>
      <c r="M155" s="435">
        <f t="shared" ref="M155:N155" si="202">SUM(M156:M158)</f>
        <v>96008.36</v>
      </c>
      <c r="N155" s="436">
        <f t="shared" si="202"/>
        <v>1442</v>
      </c>
      <c r="O155" s="434"/>
      <c r="P155" s="435">
        <f t="shared" ref="P155:Q155" si="203">SUM(P156:P158)</f>
        <v>96008.36</v>
      </c>
      <c r="Q155" s="436">
        <f t="shared" si="203"/>
        <v>0</v>
      </c>
      <c r="R155" s="434"/>
      <c r="S155" s="435">
        <f t="shared" ref="S155:T155" si="204">SUM(S156:S158)</f>
        <v>0</v>
      </c>
      <c r="T155" s="436">
        <f t="shared" si="204"/>
        <v>0</v>
      </c>
      <c r="U155" s="434"/>
      <c r="V155" s="437">
        <f t="shared" ref="V155:X155" si="205">SUM(V156:V158)</f>
        <v>0</v>
      </c>
      <c r="W155" s="433">
        <f t="shared" si="205"/>
        <v>96008.36</v>
      </c>
      <c r="X155" s="440">
        <f t="shared" si="205"/>
        <v>96008.36</v>
      </c>
      <c r="Y155" s="440">
        <f>W155-X155</f>
        <v>0</v>
      </c>
      <c r="Z155" s="560">
        <f t="shared" si="197"/>
        <v>0</v>
      </c>
      <c r="AA155" s="433"/>
      <c r="AB155" s="104"/>
      <c r="AC155" s="104"/>
      <c r="AD155" s="104"/>
      <c r="AE155" s="104"/>
      <c r="AF155" s="104"/>
      <c r="AG155" s="104"/>
    </row>
    <row r="156" spans="1:33" ht="29.95" customHeight="1" x14ac:dyDescent="0.3">
      <c r="A156" s="133" t="s">
        <v>79</v>
      </c>
      <c r="B156" s="322" t="s">
        <v>162</v>
      </c>
      <c r="C156" s="273" t="s">
        <v>510</v>
      </c>
      <c r="D156" s="174" t="s">
        <v>163</v>
      </c>
      <c r="E156" s="469"/>
      <c r="F156" s="483"/>
      <c r="G156" s="316">
        <f t="shared" ref="G156:G158" si="206">E156*F156</f>
        <v>0</v>
      </c>
      <c r="H156" s="519"/>
      <c r="I156" s="483"/>
      <c r="J156" s="454">
        <f t="shared" ref="J156:J158" si="207">H156*I156</f>
        <v>0</v>
      </c>
      <c r="K156" s="505">
        <v>1442</v>
      </c>
      <c r="L156" s="274">
        <v>66.58</v>
      </c>
      <c r="M156" s="275">
        <f>K156*L156</f>
        <v>96008.36</v>
      </c>
      <c r="N156" s="274">
        <v>1442</v>
      </c>
      <c r="O156" s="274">
        <v>66.58</v>
      </c>
      <c r="P156" s="275">
        <f>N156*O156</f>
        <v>96008.36</v>
      </c>
      <c r="Q156" s="323"/>
      <c r="R156" s="324"/>
      <c r="S156" s="325">
        <f t="shared" ref="S156:S158" si="208">Q156*R156</f>
        <v>0</v>
      </c>
      <c r="T156" s="323"/>
      <c r="U156" s="324"/>
      <c r="V156" s="204">
        <f t="shared" ref="V156:V158" si="209">T156*U156</f>
        <v>0</v>
      </c>
      <c r="W156" s="356">
        <f t="shared" ref="W156:W171" si="210">G156+M156+S156</f>
        <v>96008.36</v>
      </c>
      <c r="X156" s="400">
        <f>J156+P156+V156</f>
        <v>96008.36</v>
      </c>
      <c r="Y156" s="428">
        <f t="shared" ref="Y156:Y158" si="211">W156-X156</f>
        <v>0</v>
      </c>
      <c r="Z156" s="552">
        <f t="shared" ref="Z156:Z159" si="212">Y156/W156</f>
        <v>0</v>
      </c>
      <c r="AA156" s="424"/>
      <c r="AB156" s="113"/>
      <c r="AC156" s="113"/>
      <c r="AD156" s="113"/>
      <c r="AE156" s="113"/>
      <c r="AF156" s="113"/>
      <c r="AG156" s="113"/>
    </row>
    <row r="157" spans="1:33" ht="29.95" customHeight="1" x14ac:dyDescent="0.3">
      <c r="A157" s="105" t="s">
        <v>79</v>
      </c>
      <c r="B157" s="106" t="s">
        <v>164</v>
      </c>
      <c r="C157" s="164" t="s">
        <v>165</v>
      </c>
      <c r="D157" s="165" t="s">
        <v>163</v>
      </c>
      <c r="E157" s="470"/>
      <c r="F157" s="481"/>
      <c r="G157" s="314">
        <f t="shared" si="206"/>
        <v>0</v>
      </c>
      <c r="H157" s="520"/>
      <c r="I157" s="481"/>
      <c r="J157" s="455">
        <f t="shared" si="207"/>
        <v>0</v>
      </c>
      <c r="K157" s="506"/>
      <c r="L157" s="110"/>
      <c r="M157" s="111">
        <f t="shared" ref="M157:M158" si="213">K157*L157</f>
        <v>0</v>
      </c>
      <c r="N157" s="109"/>
      <c r="O157" s="110"/>
      <c r="P157" s="111">
        <f t="shared" ref="P157:P158" si="214">N157*O157</f>
        <v>0</v>
      </c>
      <c r="Q157" s="109"/>
      <c r="R157" s="110"/>
      <c r="S157" s="111">
        <f t="shared" si="208"/>
        <v>0</v>
      </c>
      <c r="T157" s="109"/>
      <c r="U157" s="110"/>
      <c r="V157" s="181">
        <f t="shared" si="209"/>
        <v>0</v>
      </c>
      <c r="W157" s="357">
        <f t="shared" si="210"/>
        <v>0</v>
      </c>
      <c r="X157" s="400">
        <f t="shared" ref="X157:X158" si="215">J157+P157+V157</f>
        <v>0</v>
      </c>
      <c r="Y157" s="362">
        <f t="shared" si="211"/>
        <v>0</v>
      </c>
      <c r="Z157" s="552" t="e">
        <f t="shared" si="212"/>
        <v>#DIV/0!</v>
      </c>
      <c r="AA157" s="421"/>
      <c r="AB157" s="113"/>
      <c r="AC157" s="113"/>
      <c r="AD157" s="113"/>
      <c r="AE157" s="113"/>
      <c r="AF157" s="113"/>
      <c r="AG157" s="113"/>
    </row>
    <row r="158" spans="1:33" ht="29.95" customHeight="1" thickBot="1" x14ac:dyDescent="0.35">
      <c r="A158" s="114" t="s">
        <v>79</v>
      </c>
      <c r="B158" s="115" t="s">
        <v>166</v>
      </c>
      <c r="C158" s="166" t="s">
        <v>167</v>
      </c>
      <c r="D158" s="167" t="s">
        <v>163</v>
      </c>
      <c r="E158" s="471"/>
      <c r="F158" s="482"/>
      <c r="G158" s="315">
        <f t="shared" si="206"/>
        <v>0</v>
      </c>
      <c r="H158" s="521"/>
      <c r="I158" s="482"/>
      <c r="J158" s="456">
        <f t="shared" si="207"/>
        <v>0</v>
      </c>
      <c r="K158" s="507"/>
      <c r="L158" s="118"/>
      <c r="M158" s="119">
        <f t="shared" si="213"/>
        <v>0</v>
      </c>
      <c r="N158" s="117"/>
      <c r="O158" s="118"/>
      <c r="P158" s="119">
        <f t="shared" si="214"/>
        <v>0</v>
      </c>
      <c r="Q158" s="117"/>
      <c r="R158" s="118"/>
      <c r="S158" s="119">
        <f t="shared" si="208"/>
        <v>0</v>
      </c>
      <c r="T158" s="117"/>
      <c r="U158" s="118"/>
      <c r="V158" s="183">
        <f t="shared" si="209"/>
        <v>0</v>
      </c>
      <c r="W158" s="442">
        <f t="shared" si="210"/>
        <v>0</v>
      </c>
      <c r="X158" s="443">
        <f t="shared" si="215"/>
        <v>0</v>
      </c>
      <c r="Y158" s="363">
        <f t="shared" si="211"/>
        <v>0</v>
      </c>
      <c r="Z158" s="561" t="e">
        <f t="shared" si="212"/>
        <v>#DIV/0!</v>
      </c>
      <c r="AA158" s="427"/>
      <c r="AB158" s="113"/>
      <c r="AC158" s="113"/>
      <c r="AD158" s="113"/>
      <c r="AE158" s="113"/>
      <c r="AF158" s="113"/>
      <c r="AG158" s="113"/>
    </row>
    <row r="159" spans="1:33" ht="29.95" customHeight="1" x14ac:dyDescent="0.3">
      <c r="A159" s="429" t="s">
        <v>76</v>
      </c>
      <c r="B159" s="430" t="s">
        <v>168</v>
      </c>
      <c r="C159" s="431" t="s">
        <v>169</v>
      </c>
      <c r="D159" s="432"/>
      <c r="E159" s="468">
        <f>SUM(E160:E174)</f>
        <v>1780</v>
      </c>
      <c r="F159" s="489"/>
      <c r="G159" s="500">
        <f>SUM(G160:G174)</f>
        <v>1357201</v>
      </c>
      <c r="H159" s="518">
        <f t="shared" ref="H159:J159" si="216">SUM(H160:H174)</f>
        <v>1780</v>
      </c>
      <c r="I159" s="489"/>
      <c r="J159" s="440">
        <f t="shared" si="216"/>
        <v>1357201</v>
      </c>
      <c r="K159" s="504">
        <f t="shared" ref="K159" si="217">SUM(K172:K174)</f>
        <v>0</v>
      </c>
      <c r="L159" s="434"/>
      <c r="M159" s="435">
        <f t="shared" ref="M159:N159" si="218">SUM(M172:M174)</f>
        <v>0</v>
      </c>
      <c r="N159" s="436">
        <f t="shared" si="218"/>
        <v>0</v>
      </c>
      <c r="O159" s="434"/>
      <c r="P159" s="435">
        <f t="shared" ref="P159:Q159" si="219">SUM(P172:P174)</f>
        <v>0</v>
      </c>
      <c r="Q159" s="436">
        <f t="shared" si="219"/>
        <v>0</v>
      </c>
      <c r="R159" s="434"/>
      <c r="S159" s="435">
        <f t="shared" ref="S159:T159" si="220">SUM(S172:S174)</f>
        <v>0</v>
      </c>
      <c r="T159" s="436">
        <f t="shared" si="220"/>
        <v>0</v>
      </c>
      <c r="U159" s="434"/>
      <c r="V159" s="437">
        <f t="shared" ref="V159" si="221">SUM(V172:V174)</f>
        <v>0</v>
      </c>
      <c r="W159" s="438">
        <f t="shared" si="210"/>
        <v>1357201</v>
      </c>
      <c r="X159" s="439">
        <f>J159+P159+V159</f>
        <v>1357201</v>
      </c>
      <c r="Y159" s="439">
        <f t="shared" ref="Y159" si="222">I159+O159+U159</f>
        <v>0</v>
      </c>
      <c r="Z159" s="560">
        <f t="shared" si="212"/>
        <v>0</v>
      </c>
      <c r="AA159" s="438"/>
      <c r="AB159" s="104"/>
      <c r="AC159" s="104"/>
      <c r="AD159" s="104"/>
      <c r="AE159" s="104"/>
      <c r="AF159" s="104"/>
      <c r="AG159" s="104"/>
    </row>
    <row r="160" spans="1:33" ht="29.95" customHeight="1" x14ac:dyDescent="0.3">
      <c r="A160" s="280" t="s">
        <v>79</v>
      </c>
      <c r="B160" s="281" t="s">
        <v>511</v>
      </c>
      <c r="C160" s="273" t="s">
        <v>512</v>
      </c>
      <c r="D160" s="282" t="s">
        <v>330</v>
      </c>
      <c r="E160" s="465">
        <v>1</v>
      </c>
      <c r="F160" s="486">
        <v>342100</v>
      </c>
      <c r="G160" s="317">
        <f t="shared" ref="G160:G174" si="223">E160*F160</f>
        <v>342100</v>
      </c>
      <c r="H160" s="515">
        <v>1</v>
      </c>
      <c r="I160" s="486">
        <v>342100</v>
      </c>
      <c r="J160" s="451">
        <f t="shared" ref="J160:J174" si="224">H160*I160</f>
        <v>342100</v>
      </c>
      <c r="K160" s="326"/>
      <c r="L160" s="286"/>
      <c r="M160" s="111">
        <f t="shared" ref="M160:M171" si="225">K160*L160</f>
        <v>0</v>
      </c>
      <c r="N160" s="109"/>
      <c r="O160" s="110"/>
      <c r="P160" s="111">
        <f t="shared" ref="P160:P171" si="226">N160*O160</f>
        <v>0</v>
      </c>
      <c r="Q160" s="109"/>
      <c r="R160" s="110"/>
      <c r="S160" s="111">
        <f t="shared" ref="S160:S171" si="227">Q160*R160</f>
        <v>0</v>
      </c>
      <c r="T160" s="109"/>
      <c r="U160" s="110"/>
      <c r="V160" s="181">
        <f t="shared" ref="V160:V171" si="228">T160*U160</f>
        <v>0</v>
      </c>
      <c r="W160" s="358">
        <f t="shared" si="210"/>
        <v>342100</v>
      </c>
      <c r="X160" s="400">
        <f>J160+P159+V159</f>
        <v>342100</v>
      </c>
      <c r="Y160" s="400">
        <f>W160-X160</f>
        <v>0</v>
      </c>
      <c r="Z160" s="552">
        <f t="shared" ref="Z160:Z172" si="229">Y160/W160</f>
        <v>0</v>
      </c>
      <c r="AA160" s="580"/>
      <c r="AB160" s="104"/>
      <c r="AC160" s="104"/>
      <c r="AD160" s="104"/>
      <c r="AE160" s="104"/>
      <c r="AF160" s="104"/>
      <c r="AG160" s="104"/>
    </row>
    <row r="161" spans="1:33" ht="29.95" customHeight="1" x14ac:dyDescent="0.3">
      <c r="A161" s="262" t="s">
        <v>79</v>
      </c>
      <c r="B161" s="263" t="s">
        <v>513</v>
      </c>
      <c r="C161" s="264" t="s">
        <v>514</v>
      </c>
      <c r="D161" s="265" t="s">
        <v>330</v>
      </c>
      <c r="E161" s="466">
        <v>980</v>
      </c>
      <c r="F161" s="487">
        <v>290</v>
      </c>
      <c r="G161" s="318">
        <f t="shared" si="223"/>
        <v>284200</v>
      </c>
      <c r="H161" s="516">
        <v>980</v>
      </c>
      <c r="I161" s="487">
        <v>290</v>
      </c>
      <c r="J161" s="452">
        <f t="shared" si="224"/>
        <v>284200</v>
      </c>
      <c r="K161" s="326"/>
      <c r="L161" s="286"/>
      <c r="M161" s="111">
        <f t="shared" si="225"/>
        <v>0</v>
      </c>
      <c r="N161" s="109"/>
      <c r="O161" s="110"/>
      <c r="P161" s="111">
        <f t="shared" si="226"/>
        <v>0</v>
      </c>
      <c r="Q161" s="109"/>
      <c r="R161" s="110"/>
      <c r="S161" s="111">
        <f t="shared" si="227"/>
        <v>0</v>
      </c>
      <c r="T161" s="109"/>
      <c r="U161" s="110"/>
      <c r="V161" s="181">
        <f t="shared" si="228"/>
        <v>0</v>
      </c>
      <c r="W161" s="333">
        <f t="shared" si="210"/>
        <v>284200</v>
      </c>
      <c r="X161" s="400">
        <f t="shared" ref="X161:X171" si="230">J161+P160+V160</f>
        <v>284200</v>
      </c>
      <c r="Y161" s="401">
        <f t="shared" ref="Y161:Y170" si="231">W161-X161</f>
        <v>0</v>
      </c>
      <c r="Z161" s="552">
        <f t="shared" si="229"/>
        <v>0</v>
      </c>
      <c r="AA161" s="580"/>
      <c r="AB161" s="104"/>
      <c r="AC161" s="104"/>
      <c r="AD161" s="104"/>
      <c r="AE161" s="104"/>
      <c r="AF161" s="104"/>
      <c r="AG161" s="104"/>
    </row>
    <row r="162" spans="1:33" ht="29.95" customHeight="1" x14ac:dyDescent="0.3">
      <c r="A162" s="262" t="s">
        <v>79</v>
      </c>
      <c r="B162" s="263" t="s">
        <v>515</v>
      </c>
      <c r="C162" s="264" t="s">
        <v>516</v>
      </c>
      <c r="D162" s="265" t="s">
        <v>330</v>
      </c>
      <c r="E162" s="466">
        <v>4</v>
      </c>
      <c r="F162" s="487">
        <v>3920</v>
      </c>
      <c r="G162" s="318">
        <f t="shared" si="223"/>
        <v>15680</v>
      </c>
      <c r="H162" s="516">
        <v>4</v>
      </c>
      <c r="I162" s="487">
        <v>3920</v>
      </c>
      <c r="J162" s="452">
        <f t="shared" si="224"/>
        <v>15680</v>
      </c>
      <c r="K162" s="326"/>
      <c r="L162" s="286"/>
      <c r="M162" s="111">
        <f t="shared" si="225"/>
        <v>0</v>
      </c>
      <c r="N162" s="109"/>
      <c r="O162" s="110"/>
      <c r="P162" s="111">
        <f t="shared" si="226"/>
        <v>0</v>
      </c>
      <c r="Q162" s="109"/>
      <c r="R162" s="110"/>
      <c r="S162" s="111">
        <f t="shared" si="227"/>
        <v>0</v>
      </c>
      <c r="T162" s="109"/>
      <c r="U162" s="110"/>
      <c r="V162" s="181">
        <f t="shared" si="228"/>
        <v>0</v>
      </c>
      <c r="W162" s="333">
        <f t="shared" si="210"/>
        <v>15680</v>
      </c>
      <c r="X162" s="400">
        <f>J162+P161+V161</f>
        <v>15680</v>
      </c>
      <c r="Y162" s="401">
        <f t="shared" si="231"/>
        <v>0</v>
      </c>
      <c r="Z162" s="552">
        <f t="shared" si="229"/>
        <v>0</v>
      </c>
      <c r="AA162" s="580"/>
      <c r="AB162" s="104"/>
      <c r="AC162" s="104"/>
      <c r="AD162" s="104"/>
      <c r="AE162" s="104"/>
      <c r="AF162" s="104"/>
      <c r="AG162" s="104"/>
    </row>
    <row r="163" spans="1:33" ht="29.95" customHeight="1" x14ac:dyDescent="0.3">
      <c r="A163" s="262" t="s">
        <v>79</v>
      </c>
      <c r="B163" s="263" t="s">
        <v>517</v>
      </c>
      <c r="C163" s="264" t="s">
        <v>518</v>
      </c>
      <c r="D163" s="265" t="s">
        <v>330</v>
      </c>
      <c r="E163" s="466">
        <v>320</v>
      </c>
      <c r="F163" s="487">
        <v>390</v>
      </c>
      <c r="G163" s="318">
        <f t="shared" si="223"/>
        <v>124800</v>
      </c>
      <c r="H163" s="516">
        <v>320</v>
      </c>
      <c r="I163" s="487">
        <v>390</v>
      </c>
      <c r="J163" s="452">
        <f t="shared" si="224"/>
        <v>124800</v>
      </c>
      <c r="K163" s="326"/>
      <c r="L163" s="286"/>
      <c r="M163" s="111">
        <f t="shared" si="225"/>
        <v>0</v>
      </c>
      <c r="N163" s="109"/>
      <c r="O163" s="110"/>
      <c r="P163" s="111">
        <f t="shared" si="226"/>
        <v>0</v>
      </c>
      <c r="Q163" s="109"/>
      <c r="R163" s="110"/>
      <c r="S163" s="111">
        <f t="shared" si="227"/>
        <v>0</v>
      </c>
      <c r="T163" s="109"/>
      <c r="U163" s="110"/>
      <c r="V163" s="181">
        <f t="shared" si="228"/>
        <v>0</v>
      </c>
      <c r="W163" s="333">
        <f t="shared" si="210"/>
        <v>124800</v>
      </c>
      <c r="X163" s="400">
        <f t="shared" si="230"/>
        <v>124800</v>
      </c>
      <c r="Y163" s="401">
        <f t="shared" si="231"/>
        <v>0</v>
      </c>
      <c r="Z163" s="552">
        <f t="shared" si="229"/>
        <v>0</v>
      </c>
      <c r="AA163" s="580"/>
      <c r="AB163" s="104"/>
      <c r="AC163" s="104"/>
      <c r="AD163" s="104"/>
      <c r="AE163" s="104"/>
      <c r="AF163" s="104"/>
      <c r="AG163" s="104"/>
    </row>
    <row r="164" spans="1:33" ht="29.95" customHeight="1" x14ac:dyDescent="0.3">
      <c r="A164" s="262" t="s">
        <v>79</v>
      </c>
      <c r="B164" s="263" t="s">
        <v>519</v>
      </c>
      <c r="C164" s="264" t="s">
        <v>520</v>
      </c>
      <c r="D164" s="265" t="s">
        <v>330</v>
      </c>
      <c r="E164" s="466">
        <v>2</v>
      </c>
      <c r="F164" s="487">
        <v>1120</v>
      </c>
      <c r="G164" s="318">
        <f t="shared" si="223"/>
        <v>2240</v>
      </c>
      <c r="H164" s="516">
        <v>2</v>
      </c>
      <c r="I164" s="487">
        <v>1120</v>
      </c>
      <c r="J164" s="452">
        <f t="shared" si="224"/>
        <v>2240</v>
      </c>
      <c r="K164" s="326"/>
      <c r="L164" s="286"/>
      <c r="M164" s="111">
        <f t="shared" si="225"/>
        <v>0</v>
      </c>
      <c r="N164" s="109"/>
      <c r="O164" s="110"/>
      <c r="P164" s="111">
        <f t="shared" si="226"/>
        <v>0</v>
      </c>
      <c r="Q164" s="109"/>
      <c r="R164" s="110"/>
      <c r="S164" s="111">
        <f t="shared" si="227"/>
        <v>0</v>
      </c>
      <c r="T164" s="109"/>
      <c r="U164" s="110"/>
      <c r="V164" s="181">
        <f t="shared" si="228"/>
        <v>0</v>
      </c>
      <c r="W164" s="333">
        <f t="shared" si="210"/>
        <v>2240</v>
      </c>
      <c r="X164" s="400">
        <f t="shared" si="230"/>
        <v>2240</v>
      </c>
      <c r="Y164" s="401">
        <f t="shared" si="231"/>
        <v>0</v>
      </c>
      <c r="Z164" s="552">
        <f t="shared" si="229"/>
        <v>0</v>
      </c>
      <c r="AA164" s="580"/>
      <c r="AB164" s="104"/>
      <c r="AC164" s="104"/>
      <c r="AD164" s="104"/>
      <c r="AE164" s="104"/>
      <c r="AF164" s="104"/>
      <c r="AG164" s="104"/>
    </row>
    <row r="165" spans="1:33" ht="29.95" customHeight="1" x14ac:dyDescent="0.3">
      <c r="A165" s="262" t="s">
        <v>79</v>
      </c>
      <c r="B165" s="263" t="s">
        <v>521</v>
      </c>
      <c r="C165" s="264" t="s">
        <v>522</v>
      </c>
      <c r="D165" s="265" t="s">
        <v>330</v>
      </c>
      <c r="E165" s="466">
        <v>18</v>
      </c>
      <c r="F165" s="487">
        <v>560</v>
      </c>
      <c r="G165" s="318">
        <f t="shared" si="223"/>
        <v>10080</v>
      </c>
      <c r="H165" s="516">
        <v>18</v>
      </c>
      <c r="I165" s="487">
        <v>560</v>
      </c>
      <c r="J165" s="452">
        <f t="shared" si="224"/>
        <v>10080</v>
      </c>
      <c r="K165" s="326"/>
      <c r="L165" s="286"/>
      <c r="M165" s="111">
        <f t="shared" si="225"/>
        <v>0</v>
      </c>
      <c r="N165" s="109"/>
      <c r="O165" s="110"/>
      <c r="P165" s="111">
        <f t="shared" si="226"/>
        <v>0</v>
      </c>
      <c r="Q165" s="109"/>
      <c r="R165" s="110"/>
      <c r="S165" s="111">
        <f t="shared" si="227"/>
        <v>0</v>
      </c>
      <c r="T165" s="109"/>
      <c r="U165" s="110"/>
      <c r="V165" s="181">
        <f t="shared" si="228"/>
        <v>0</v>
      </c>
      <c r="W165" s="333">
        <f t="shared" si="210"/>
        <v>10080</v>
      </c>
      <c r="X165" s="400">
        <f t="shared" si="230"/>
        <v>10080</v>
      </c>
      <c r="Y165" s="401">
        <f t="shared" si="231"/>
        <v>0</v>
      </c>
      <c r="Z165" s="552">
        <f t="shared" si="229"/>
        <v>0</v>
      </c>
      <c r="AA165" s="580"/>
      <c r="AB165" s="104"/>
      <c r="AC165" s="104"/>
      <c r="AD165" s="104"/>
      <c r="AE165" s="104"/>
      <c r="AF165" s="104"/>
      <c r="AG165" s="104"/>
    </row>
    <row r="166" spans="1:33" ht="29.95" customHeight="1" x14ac:dyDescent="0.3">
      <c r="A166" s="262" t="s">
        <v>79</v>
      </c>
      <c r="B166" s="263" t="s">
        <v>523</v>
      </c>
      <c r="C166" s="264" t="s">
        <v>524</v>
      </c>
      <c r="D166" s="265" t="s">
        <v>330</v>
      </c>
      <c r="E166" s="466">
        <v>68</v>
      </c>
      <c r="F166" s="487">
        <v>410</v>
      </c>
      <c r="G166" s="318">
        <f t="shared" si="223"/>
        <v>27880</v>
      </c>
      <c r="H166" s="516">
        <v>68</v>
      </c>
      <c r="I166" s="487">
        <v>410</v>
      </c>
      <c r="J166" s="452">
        <f t="shared" si="224"/>
        <v>27880</v>
      </c>
      <c r="K166" s="326"/>
      <c r="L166" s="286"/>
      <c r="M166" s="111">
        <f t="shared" si="225"/>
        <v>0</v>
      </c>
      <c r="N166" s="109"/>
      <c r="O166" s="110"/>
      <c r="P166" s="111">
        <f t="shared" si="226"/>
        <v>0</v>
      </c>
      <c r="Q166" s="109"/>
      <c r="R166" s="110"/>
      <c r="S166" s="111">
        <f t="shared" si="227"/>
        <v>0</v>
      </c>
      <c r="T166" s="109"/>
      <c r="U166" s="110"/>
      <c r="V166" s="181">
        <f t="shared" si="228"/>
        <v>0</v>
      </c>
      <c r="W166" s="333">
        <f t="shared" si="210"/>
        <v>27880</v>
      </c>
      <c r="X166" s="400">
        <f t="shared" si="230"/>
        <v>27880</v>
      </c>
      <c r="Y166" s="401">
        <f t="shared" si="231"/>
        <v>0</v>
      </c>
      <c r="Z166" s="552">
        <f t="shared" si="229"/>
        <v>0</v>
      </c>
      <c r="AA166" s="580"/>
      <c r="AB166" s="104"/>
      <c r="AC166" s="104"/>
      <c r="AD166" s="104"/>
      <c r="AE166" s="104"/>
      <c r="AF166" s="104"/>
      <c r="AG166" s="104"/>
    </row>
    <row r="167" spans="1:33" ht="29.95" customHeight="1" x14ac:dyDescent="0.3">
      <c r="A167" s="262" t="s">
        <v>79</v>
      </c>
      <c r="B167" s="263" t="s">
        <v>525</v>
      </c>
      <c r="C167" s="264" t="s">
        <v>526</v>
      </c>
      <c r="D167" s="265" t="s">
        <v>330</v>
      </c>
      <c r="E167" s="466">
        <v>200</v>
      </c>
      <c r="F167" s="487">
        <v>420</v>
      </c>
      <c r="G167" s="318">
        <f t="shared" si="223"/>
        <v>84000</v>
      </c>
      <c r="H167" s="516">
        <v>200</v>
      </c>
      <c r="I167" s="487">
        <v>420</v>
      </c>
      <c r="J167" s="452">
        <f t="shared" si="224"/>
        <v>84000</v>
      </c>
      <c r="K167" s="326"/>
      <c r="L167" s="286"/>
      <c r="M167" s="111">
        <f t="shared" si="225"/>
        <v>0</v>
      </c>
      <c r="N167" s="109"/>
      <c r="O167" s="110"/>
      <c r="P167" s="111">
        <f t="shared" si="226"/>
        <v>0</v>
      </c>
      <c r="Q167" s="109"/>
      <c r="R167" s="110"/>
      <c r="S167" s="111">
        <f t="shared" si="227"/>
        <v>0</v>
      </c>
      <c r="T167" s="109"/>
      <c r="U167" s="110"/>
      <c r="V167" s="181">
        <f t="shared" si="228"/>
        <v>0</v>
      </c>
      <c r="W167" s="333">
        <f t="shared" si="210"/>
        <v>84000</v>
      </c>
      <c r="X167" s="400">
        <f t="shared" si="230"/>
        <v>84000</v>
      </c>
      <c r="Y167" s="401">
        <f t="shared" si="231"/>
        <v>0</v>
      </c>
      <c r="Z167" s="552">
        <f t="shared" si="229"/>
        <v>0</v>
      </c>
      <c r="AA167" s="580"/>
      <c r="AB167" s="104"/>
      <c r="AC167" s="104"/>
      <c r="AD167" s="104"/>
      <c r="AE167" s="104"/>
      <c r="AF167" s="104"/>
      <c r="AG167" s="104"/>
    </row>
    <row r="168" spans="1:33" ht="29.95" customHeight="1" x14ac:dyDescent="0.3">
      <c r="A168" s="262" t="s">
        <v>79</v>
      </c>
      <c r="B168" s="263" t="s">
        <v>527</v>
      </c>
      <c r="C168" s="264" t="s">
        <v>528</v>
      </c>
      <c r="D168" s="265" t="s">
        <v>330</v>
      </c>
      <c r="E168" s="466">
        <v>3</v>
      </c>
      <c r="F168" s="487">
        <v>3360</v>
      </c>
      <c r="G168" s="318">
        <f t="shared" si="223"/>
        <v>10080</v>
      </c>
      <c r="H168" s="516">
        <v>3</v>
      </c>
      <c r="I168" s="487">
        <v>3360</v>
      </c>
      <c r="J168" s="452">
        <f t="shared" si="224"/>
        <v>10080</v>
      </c>
      <c r="K168" s="326"/>
      <c r="L168" s="286"/>
      <c r="M168" s="111">
        <f t="shared" si="225"/>
        <v>0</v>
      </c>
      <c r="N168" s="109"/>
      <c r="O168" s="110"/>
      <c r="P168" s="111">
        <f t="shared" si="226"/>
        <v>0</v>
      </c>
      <c r="Q168" s="109"/>
      <c r="R168" s="110"/>
      <c r="S168" s="111">
        <f t="shared" si="227"/>
        <v>0</v>
      </c>
      <c r="T168" s="109"/>
      <c r="U168" s="110"/>
      <c r="V168" s="181">
        <f t="shared" si="228"/>
        <v>0</v>
      </c>
      <c r="W168" s="333">
        <f t="shared" si="210"/>
        <v>10080</v>
      </c>
      <c r="X168" s="400">
        <f t="shared" si="230"/>
        <v>10080</v>
      </c>
      <c r="Y168" s="401">
        <f t="shared" si="231"/>
        <v>0</v>
      </c>
      <c r="Z168" s="552">
        <f t="shared" si="229"/>
        <v>0</v>
      </c>
      <c r="AA168" s="580"/>
      <c r="AB168" s="104"/>
      <c r="AC168" s="104"/>
      <c r="AD168" s="104"/>
      <c r="AE168" s="104"/>
      <c r="AF168" s="104"/>
      <c r="AG168" s="104"/>
    </row>
    <row r="169" spans="1:33" ht="29.95" customHeight="1" x14ac:dyDescent="0.3">
      <c r="A169" s="262" t="s">
        <v>79</v>
      </c>
      <c r="B169" s="263" t="s">
        <v>529</v>
      </c>
      <c r="C169" s="264" t="s">
        <v>530</v>
      </c>
      <c r="D169" s="265" t="s">
        <v>330</v>
      </c>
      <c r="E169" s="466">
        <v>40</v>
      </c>
      <c r="F169" s="487">
        <v>980</v>
      </c>
      <c r="G169" s="318">
        <f t="shared" si="223"/>
        <v>39200</v>
      </c>
      <c r="H169" s="516">
        <v>40</v>
      </c>
      <c r="I169" s="487">
        <v>980</v>
      </c>
      <c r="J169" s="452">
        <f t="shared" si="224"/>
        <v>39200</v>
      </c>
      <c r="K169" s="326"/>
      <c r="L169" s="286"/>
      <c r="M169" s="111">
        <f t="shared" si="225"/>
        <v>0</v>
      </c>
      <c r="N169" s="109"/>
      <c r="O169" s="110"/>
      <c r="P169" s="111">
        <f t="shared" si="226"/>
        <v>0</v>
      </c>
      <c r="Q169" s="109"/>
      <c r="R169" s="110"/>
      <c r="S169" s="111">
        <f t="shared" si="227"/>
        <v>0</v>
      </c>
      <c r="T169" s="109"/>
      <c r="U169" s="110"/>
      <c r="V169" s="181">
        <f t="shared" si="228"/>
        <v>0</v>
      </c>
      <c r="W169" s="333">
        <f t="shared" si="210"/>
        <v>39200</v>
      </c>
      <c r="X169" s="400">
        <f t="shared" si="230"/>
        <v>39200</v>
      </c>
      <c r="Y169" s="401">
        <f t="shared" si="231"/>
        <v>0</v>
      </c>
      <c r="Z169" s="552">
        <f t="shared" si="229"/>
        <v>0</v>
      </c>
      <c r="AA169" s="580"/>
      <c r="AB169" s="104"/>
      <c r="AC169" s="104"/>
      <c r="AD169" s="104"/>
      <c r="AE169" s="104"/>
      <c r="AF169" s="104"/>
      <c r="AG169" s="104"/>
    </row>
    <row r="170" spans="1:33" ht="29.95" customHeight="1" x14ac:dyDescent="0.3">
      <c r="A170" s="262" t="s">
        <v>79</v>
      </c>
      <c r="B170" s="263" t="s">
        <v>531</v>
      </c>
      <c r="C170" s="264" t="s">
        <v>532</v>
      </c>
      <c r="D170" s="265" t="s">
        <v>330</v>
      </c>
      <c r="E170" s="466">
        <v>140</v>
      </c>
      <c r="F170" s="487">
        <v>610</v>
      </c>
      <c r="G170" s="318">
        <f t="shared" si="223"/>
        <v>85400</v>
      </c>
      <c r="H170" s="516">
        <v>140</v>
      </c>
      <c r="I170" s="487">
        <v>610</v>
      </c>
      <c r="J170" s="452">
        <f t="shared" si="224"/>
        <v>85400</v>
      </c>
      <c r="K170" s="326"/>
      <c r="L170" s="286"/>
      <c r="M170" s="111">
        <f t="shared" si="225"/>
        <v>0</v>
      </c>
      <c r="N170" s="109"/>
      <c r="O170" s="110"/>
      <c r="P170" s="111">
        <f t="shared" si="226"/>
        <v>0</v>
      </c>
      <c r="Q170" s="109"/>
      <c r="R170" s="110"/>
      <c r="S170" s="111">
        <f t="shared" si="227"/>
        <v>0</v>
      </c>
      <c r="T170" s="109"/>
      <c r="U170" s="110"/>
      <c r="V170" s="181">
        <f t="shared" si="228"/>
        <v>0</v>
      </c>
      <c r="W170" s="333">
        <f t="shared" si="210"/>
        <v>85400</v>
      </c>
      <c r="X170" s="400">
        <f t="shared" si="230"/>
        <v>85400</v>
      </c>
      <c r="Y170" s="401">
        <f t="shared" si="231"/>
        <v>0</v>
      </c>
      <c r="Z170" s="552">
        <f t="shared" si="229"/>
        <v>0</v>
      </c>
      <c r="AA170" s="580"/>
      <c r="AB170" s="104"/>
      <c r="AC170" s="104"/>
      <c r="AD170" s="104"/>
      <c r="AE170" s="104"/>
      <c r="AF170" s="104"/>
      <c r="AG170" s="104"/>
    </row>
    <row r="171" spans="1:33" ht="29.95" customHeight="1" x14ac:dyDescent="0.3">
      <c r="A171" s="262" t="s">
        <v>79</v>
      </c>
      <c r="B171" s="263" t="s">
        <v>533</v>
      </c>
      <c r="C171" s="264" t="s">
        <v>534</v>
      </c>
      <c r="D171" s="265" t="s">
        <v>330</v>
      </c>
      <c r="E171" s="466">
        <v>1</v>
      </c>
      <c r="F171" s="487">
        <v>77560</v>
      </c>
      <c r="G171" s="318">
        <f t="shared" si="223"/>
        <v>77560</v>
      </c>
      <c r="H171" s="516">
        <v>1</v>
      </c>
      <c r="I171" s="487">
        <v>77560</v>
      </c>
      <c r="J171" s="452">
        <f t="shared" si="224"/>
        <v>77560</v>
      </c>
      <c r="K171" s="326"/>
      <c r="L171" s="286"/>
      <c r="M171" s="111">
        <f t="shared" si="225"/>
        <v>0</v>
      </c>
      <c r="N171" s="109"/>
      <c r="O171" s="110"/>
      <c r="P171" s="111">
        <f t="shared" si="226"/>
        <v>0</v>
      </c>
      <c r="Q171" s="109"/>
      <c r="R171" s="110"/>
      <c r="S171" s="111">
        <f t="shared" si="227"/>
        <v>0</v>
      </c>
      <c r="T171" s="109"/>
      <c r="U171" s="110"/>
      <c r="V171" s="181">
        <f t="shared" si="228"/>
        <v>0</v>
      </c>
      <c r="W171" s="333">
        <f t="shared" si="210"/>
        <v>77560</v>
      </c>
      <c r="X171" s="400">
        <f t="shared" si="230"/>
        <v>77560</v>
      </c>
      <c r="Y171" s="401">
        <f>W160-X160</f>
        <v>0</v>
      </c>
      <c r="Z171" s="552">
        <f t="shared" si="229"/>
        <v>0</v>
      </c>
      <c r="AA171" s="580"/>
      <c r="AB171" s="104"/>
      <c r="AC171" s="104"/>
      <c r="AD171" s="104"/>
      <c r="AE171" s="104"/>
      <c r="AF171" s="104"/>
      <c r="AG171" s="104"/>
    </row>
    <row r="172" spans="1:33" ht="29.95" customHeight="1" x14ac:dyDescent="0.3">
      <c r="A172" s="262" t="s">
        <v>79</v>
      </c>
      <c r="B172" s="263" t="s">
        <v>535</v>
      </c>
      <c r="C172" s="264" t="s">
        <v>536</v>
      </c>
      <c r="D172" s="265" t="s">
        <v>330</v>
      </c>
      <c r="E172" s="466">
        <v>1</v>
      </c>
      <c r="F172" s="487">
        <v>22640</v>
      </c>
      <c r="G172" s="501">
        <f t="shared" si="223"/>
        <v>22640</v>
      </c>
      <c r="H172" s="522">
        <v>1</v>
      </c>
      <c r="I172" s="490">
        <v>22640</v>
      </c>
      <c r="J172" s="457">
        <f t="shared" si="224"/>
        <v>22640</v>
      </c>
      <c r="K172" s="506"/>
      <c r="L172" s="110"/>
      <c r="M172" s="111">
        <f t="shared" ref="M172:M174" si="232">K172*L172</f>
        <v>0</v>
      </c>
      <c r="N172" s="109"/>
      <c r="O172" s="110"/>
      <c r="P172" s="111">
        <f t="shared" ref="P172:P174" si="233">N172*O172</f>
        <v>0</v>
      </c>
      <c r="Q172" s="109"/>
      <c r="R172" s="110"/>
      <c r="S172" s="111">
        <f t="shared" ref="S172:S174" si="234">Q172*R172</f>
        <v>0</v>
      </c>
      <c r="T172" s="109"/>
      <c r="U172" s="110"/>
      <c r="V172" s="181">
        <f t="shared" ref="V172:V174" si="235">T172*U172</f>
        <v>0</v>
      </c>
      <c r="W172" s="352">
        <f t="shared" ref="W172:W174" si="236">G172+M172+S172</f>
        <v>22640</v>
      </c>
      <c r="X172" s="364">
        <f t="shared" ref="X172:X174" si="237">J172+P172+V172</f>
        <v>22640</v>
      </c>
      <c r="Y172" s="364">
        <f t="shared" ref="Y172:Y178" si="238">W172-X172</f>
        <v>0</v>
      </c>
      <c r="Z172" s="552">
        <f t="shared" si="229"/>
        <v>0</v>
      </c>
      <c r="AA172" s="421"/>
      <c r="AB172" s="113"/>
      <c r="AC172" s="113"/>
      <c r="AD172" s="113"/>
      <c r="AE172" s="113"/>
      <c r="AF172" s="113"/>
      <c r="AG172" s="113"/>
    </row>
    <row r="173" spans="1:33" ht="29.95" customHeight="1" x14ac:dyDescent="0.3">
      <c r="A173" s="262" t="s">
        <v>79</v>
      </c>
      <c r="B173" s="263" t="s">
        <v>537</v>
      </c>
      <c r="C173" s="264" t="s">
        <v>538</v>
      </c>
      <c r="D173" s="265" t="s">
        <v>330</v>
      </c>
      <c r="E173" s="466">
        <v>1</v>
      </c>
      <c r="F173" s="487">
        <v>228061</v>
      </c>
      <c r="G173" s="501">
        <f t="shared" si="223"/>
        <v>228061</v>
      </c>
      <c r="H173" s="522">
        <v>1</v>
      </c>
      <c r="I173" s="490">
        <v>228061</v>
      </c>
      <c r="J173" s="457">
        <f t="shared" si="224"/>
        <v>228061</v>
      </c>
      <c r="K173" s="506"/>
      <c r="L173" s="110"/>
      <c r="M173" s="111">
        <f t="shared" si="232"/>
        <v>0</v>
      </c>
      <c r="N173" s="109"/>
      <c r="O173" s="110"/>
      <c r="P173" s="111">
        <f t="shared" si="233"/>
        <v>0</v>
      </c>
      <c r="Q173" s="109"/>
      <c r="R173" s="110"/>
      <c r="S173" s="111">
        <f t="shared" si="234"/>
        <v>0</v>
      </c>
      <c r="T173" s="109"/>
      <c r="U173" s="110"/>
      <c r="V173" s="181">
        <f t="shared" si="235"/>
        <v>0</v>
      </c>
      <c r="W173" s="352">
        <f t="shared" si="236"/>
        <v>228061</v>
      </c>
      <c r="X173" s="364">
        <f t="shared" si="237"/>
        <v>228061</v>
      </c>
      <c r="Y173" s="364">
        <f t="shared" si="238"/>
        <v>0</v>
      </c>
      <c r="Z173" s="562">
        <f t="shared" ref="Z173:Z179" si="239">Y173/W173</f>
        <v>0</v>
      </c>
      <c r="AA173" s="421"/>
      <c r="AB173" s="113"/>
      <c r="AC173" s="113"/>
      <c r="AD173" s="113"/>
      <c r="AE173" s="113"/>
      <c r="AF173" s="113"/>
      <c r="AG173" s="113"/>
    </row>
    <row r="174" spans="1:33" ht="29.95" customHeight="1" thickBot="1" x14ac:dyDescent="0.35">
      <c r="A174" s="262" t="s">
        <v>79</v>
      </c>
      <c r="B174" s="263" t="s">
        <v>539</v>
      </c>
      <c r="C174" s="283" t="s">
        <v>540</v>
      </c>
      <c r="D174" s="284" t="s">
        <v>330</v>
      </c>
      <c r="E174" s="466">
        <v>1</v>
      </c>
      <c r="F174" s="542">
        <v>3280</v>
      </c>
      <c r="G174" s="502">
        <f t="shared" si="223"/>
        <v>3280</v>
      </c>
      <c r="H174" s="522">
        <v>1</v>
      </c>
      <c r="I174" s="491">
        <v>3280</v>
      </c>
      <c r="J174" s="458">
        <f t="shared" si="224"/>
        <v>3280</v>
      </c>
      <c r="K174" s="507"/>
      <c r="L174" s="118"/>
      <c r="M174" s="119">
        <f t="shared" si="232"/>
        <v>0</v>
      </c>
      <c r="N174" s="117"/>
      <c r="O174" s="118"/>
      <c r="P174" s="119">
        <f t="shared" si="233"/>
        <v>0</v>
      </c>
      <c r="Q174" s="117"/>
      <c r="R174" s="118"/>
      <c r="S174" s="119">
        <f t="shared" si="234"/>
        <v>0</v>
      </c>
      <c r="T174" s="117"/>
      <c r="U174" s="118"/>
      <c r="V174" s="183">
        <f t="shared" si="235"/>
        <v>0</v>
      </c>
      <c r="W174" s="353">
        <f t="shared" si="236"/>
        <v>3280</v>
      </c>
      <c r="X174" s="365">
        <f t="shared" si="237"/>
        <v>3280</v>
      </c>
      <c r="Y174" s="365">
        <f t="shared" si="238"/>
        <v>0</v>
      </c>
      <c r="Z174" s="563">
        <f t="shared" si="239"/>
        <v>0</v>
      </c>
      <c r="AA174" s="425"/>
      <c r="AB174" s="113"/>
      <c r="AC174" s="113"/>
      <c r="AD174" s="113"/>
      <c r="AE174" s="113"/>
      <c r="AF174" s="113"/>
      <c r="AG174" s="113"/>
    </row>
    <row r="175" spans="1:33" ht="29.95" customHeight="1" x14ac:dyDescent="0.3">
      <c r="A175" s="97" t="s">
        <v>76</v>
      </c>
      <c r="B175" s="132" t="s">
        <v>171</v>
      </c>
      <c r="C175" s="130" t="s">
        <v>172</v>
      </c>
      <c r="D175" s="121"/>
      <c r="E175" s="472">
        <f>SUM(E176:E178)</f>
        <v>0</v>
      </c>
      <c r="F175" s="475"/>
      <c r="G175" s="312">
        <f t="shared" ref="G175:H175" si="240">SUM(G176:G178)</f>
        <v>0</v>
      </c>
      <c r="H175" s="523">
        <f t="shared" si="240"/>
        <v>0</v>
      </c>
      <c r="I175" s="475"/>
      <c r="J175" s="368">
        <f t="shared" ref="J175:K175" si="241">SUM(J176:J178)</f>
        <v>0</v>
      </c>
      <c r="K175" s="523">
        <f t="shared" si="241"/>
        <v>0</v>
      </c>
      <c r="L175" s="123"/>
      <c r="M175" s="124">
        <f t="shared" ref="M175:N175" si="242">SUM(M176:M178)</f>
        <v>0</v>
      </c>
      <c r="N175" s="122">
        <f t="shared" si="242"/>
        <v>0</v>
      </c>
      <c r="O175" s="123"/>
      <c r="P175" s="124">
        <f t="shared" ref="P175:Q175" si="243">SUM(P176:P178)</f>
        <v>0</v>
      </c>
      <c r="Q175" s="122">
        <f t="shared" si="243"/>
        <v>0</v>
      </c>
      <c r="R175" s="123"/>
      <c r="S175" s="124">
        <f t="shared" ref="S175:T175" si="244">SUM(S176:S178)</f>
        <v>0</v>
      </c>
      <c r="T175" s="122">
        <f t="shared" si="244"/>
        <v>0</v>
      </c>
      <c r="U175" s="123"/>
      <c r="V175" s="216">
        <f t="shared" ref="V175:X175" si="245">SUM(V176:V178)</f>
        <v>0</v>
      </c>
      <c r="W175" s="433">
        <f t="shared" si="245"/>
        <v>0</v>
      </c>
      <c r="X175" s="440">
        <f t="shared" si="245"/>
        <v>0</v>
      </c>
      <c r="Y175" s="440">
        <f t="shared" si="238"/>
        <v>0</v>
      </c>
      <c r="Z175" s="500" t="e">
        <f t="shared" si="239"/>
        <v>#DIV/0!</v>
      </c>
      <c r="AA175" s="581"/>
      <c r="AB175" s="104"/>
      <c r="AC175" s="104"/>
      <c r="AD175" s="104"/>
      <c r="AE175" s="104"/>
      <c r="AF175" s="104"/>
      <c r="AG175" s="104"/>
    </row>
    <row r="176" spans="1:33" ht="29.95" customHeight="1" x14ac:dyDescent="0.3">
      <c r="A176" s="105" t="s">
        <v>79</v>
      </c>
      <c r="B176" s="106" t="s">
        <v>173</v>
      </c>
      <c r="C176" s="156" t="s">
        <v>170</v>
      </c>
      <c r="D176" s="165" t="s">
        <v>114</v>
      </c>
      <c r="E176" s="470"/>
      <c r="F176" s="481"/>
      <c r="G176" s="314">
        <f t="shared" ref="G176:G178" si="246">E176*F176</f>
        <v>0</v>
      </c>
      <c r="H176" s="520"/>
      <c r="I176" s="481"/>
      <c r="J176" s="455">
        <f t="shared" ref="J176:J178" si="247">H176*I176</f>
        <v>0</v>
      </c>
      <c r="K176" s="506"/>
      <c r="L176" s="110"/>
      <c r="M176" s="111">
        <f t="shared" ref="M176:M178" si="248">K176*L176</f>
        <v>0</v>
      </c>
      <c r="N176" s="109"/>
      <c r="O176" s="110"/>
      <c r="P176" s="111">
        <f t="shared" ref="P176:P178" si="249">N176*O176</f>
        <v>0</v>
      </c>
      <c r="Q176" s="109"/>
      <c r="R176" s="110"/>
      <c r="S176" s="111">
        <f t="shared" ref="S176:S178" si="250">Q176*R176</f>
        <v>0</v>
      </c>
      <c r="T176" s="109"/>
      <c r="U176" s="110"/>
      <c r="V176" s="181">
        <f t="shared" ref="V176:V178" si="251">T176*U176</f>
        <v>0</v>
      </c>
      <c r="W176" s="349">
        <f t="shared" ref="W176:W178" si="252">G176+M176+S176</f>
        <v>0</v>
      </c>
      <c r="X176" s="339">
        <f t="shared" ref="X176:X178" si="253">J176+P176+V176</f>
        <v>0</v>
      </c>
      <c r="Y176" s="339">
        <f t="shared" si="238"/>
        <v>0</v>
      </c>
      <c r="Z176" s="552" t="e">
        <f t="shared" si="239"/>
        <v>#DIV/0!</v>
      </c>
      <c r="AA176" s="424"/>
      <c r="AB176" s="113"/>
      <c r="AC176" s="113"/>
      <c r="AD176" s="113"/>
      <c r="AE176" s="113"/>
      <c r="AF176" s="113"/>
      <c r="AG176" s="113"/>
    </row>
    <row r="177" spans="1:33" ht="29.95" customHeight="1" x14ac:dyDescent="0.3">
      <c r="A177" s="105" t="s">
        <v>79</v>
      </c>
      <c r="B177" s="106" t="s">
        <v>174</v>
      </c>
      <c r="C177" s="156" t="s">
        <v>170</v>
      </c>
      <c r="D177" s="165" t="s">
        <v>114</v>
      </c>
      <c r="E177" s="470"/>
      <c r="F177" s="481"/>
      <c r="G177" s="314">
        <f t="shared" si="246"/>
        <v>0</v>
      </c>
      <c r="H177" s="520"/>
      <c r="I177" s="481"/>
      <c r="J177" s="455">
        <f t="shared" si="247"/>
        <v>0</v>
      </c>
      <c r="K177" s="506"/>
      <c r="L177" s="110"/>
      <c r="M177" s="111">
        <f t="shared" si="248"/>
        <v>0</v>
      </c>
      <c r="N177" s="109"/>
      <c r="O177" s="110"/>
      <c r="P177" s="111">
        <f t="shared" si="249"/>
        <v>0</v>
      </c>
      <c r="Q177" s="109"/>
      <c r="R177" s="110"/>
      <c r="S177" s="111">
        <f t="shared" si="250"/>
        <v>0</v>
      </c>
      <c r="T177" s="109"/>
      <c r="U177" s="110"/>
      <c r="V177" s="181">
        <f t="shared" si="251"/>
        <v>0</v>
      </c>
      <c r="W177" s="347">
        <f t="shared" si="252"/>
        <v>0</v>
      </c>
      <c r="X177" s="339">
        <f t="shared" si="253"/>
        <v>0</v>
      </c>
      <c r="Y177" s="339">
        <f t="shared" si="238"/>
        <v>0</v>
      </c>
      <c r="Z177" s="552" t="e">
        <f t="shared" si="239"/>
        <v>#DIV/0!</v>
      </c>
      <c r="AA177" s="421"/>
      <c r="AB177" s="113"/>
      <c r="AC177" s="113"/>
      <c r="AD177" s="113"/>
      <c r="AE177" s="113"/>
      <c r="AF177" s="113"/>
      <c r="AG177" s="113"/>
    </row>
    <row r="178" spans="1:33" ht="29.95" customHeight="1" thickBot="1" x14ac:dyDescent="0.35">
      <c r="A178" s="114" t="s">
        <v>79</v>
      </c>
      <c r="B178" s="131" t="s">
        <v>175</v>
      </c>
      <c r="C178" s="139" t="s">
        <v>170</v>
      </c>
      <c r="D178" s="167" t="s">
        <v>114</v>
      </c>
      <c r="E178" s="471"/>
      <c r="F178" s="482"/>
      <c r="G178" s="315">
        <f t="shared" si="246"/>
        <v>0</v>
      </c>
      <c r="H178" s="521"/>
      <c r="I178" s="482"/>
      <c r="J178" s="456">
        <f t="shared" si="247"/>
        <v>0</v>
      </c>
      <c r="K178" s="507"/>
      <c r="L178" s="118"/>
      <c r="M178" s="119">
        <f t="shared" si="248"/>
        <v>0</v>
      </c>
      <c r="N178" s="117"/>
      <c r="O178" s="118"/>
      <c r="P178" s="119">
        <f t="shared" si="249"/>
        <v>0</v>
      </c>
      <c r="Q178" s="117"/>
      <c r="R178" s="118"/>
      <c r="S178" s="119">
        <f t="shared" si="250"/>
        <v>0</v>
      </c>
      <c r="T178" s="117"/>
      <c r="U178" s="118"/>
      <c r="V178" s="183">
        <f t="shared" si="251"/>
        <v>0</v>
      </c>
      <c r="W178" s="348">
        <f t="shared" si="252"/>
        <v>0</v>
      </c>
      <c r="X178" s="339">
        <f t="shared" si="253"/>
        <v>0</v>
      </c>
      <c r="Y178" s="340">
        <f t="shared" si="238"/>
        <v>0</v>
      </c>
      <c r="Z178" s="552" t="e">
        <f t="shared" si="239"/>
        <v>#DIV/0!</v>
      </c>
      <c r="AA178" s="425"/>
      <c r="AB178" s="113"/>
      <c r="AC178" s="113"/>
      <c r="AD178" s="113"/>
      <c r="AE178" s="113"/>
      <c r="AF178" s="113"/>
      <c r="AG178" s="113"/>
    </row>
    <row r="179" spans="1:33" ht="29.95" customHeight="1" thickBot="1" x14ac:dyDescent="0.35">
      <c r="A179" s="141" t="s">
        <v>176</v>
      </c>
      <c r="B179" s="142"/>
      <c r="C179" s="143"/>
      <c r="D179" s="144"/>
      <c r="E179" s="473">
        <f>E175+E159+E155+E62+E58</f>
        <v>2366</v>
      </c>
      <c r="F179" s="498"/>
      <c r="G179" s="304">
        <f>G175+G159+G155+G62+G58</f>
        <v>4319949</v>
      </c>
      <c r="H179" s="524">
        <f>H175+H159+H155+H62+H58</f>
        <v>2366</v>
      </c>
      <c r="I179" s="473"/>
      <c r="J179" s="371">
        <f>J175+J159+J155+J62+J58</f>
        <v>4319949</v>
      </c>
      <c r="K179" s="524">
        <f>K175+K159+K155+K62+K58</f>
        <v>1442</v>
      </c>
      <c r="L179" s="158"/>
      <c r="M179" s="147">
        <f>M175+M159+M155+M62+M58</f>
        <v>96008.36</v>
      </c>
      <c r="N179" s="159">
        <f>N175+N159+N155+N62+N58</f>
        <v>1442</v>
      </c>
      <c r="O179" s="158"/>
      <c r="P179" s="147">
        <f>P175+P159+P155+P62+P58</f>
        <v>96008.36</v>
      </c>
      <c r="Q179" s="159">
        <f>Q175+Q159+Q155+Q62+Q58</f>
        <v>0</v>
      </c>
      <c r="R179" s="158"/>
      <c r="S179" s="147">
        <f>S175+S159+S155+S62+S58</f>
        <v>0</v>
      </c>
      <c r="T179" s="159">
        <f>T175+T159+T155+T62+T58</f>
        <v>0</v>
      </c>
      <c r="U179" s="158"/>
      <c r="V179" s="149">
        <f>V175+V159+V155+V62+V58</f>
        <v>0</v>
      </c>
      <c r="W179" s="402">
        <f>W175+W159+W155+W62+W58</f>
        <v>4415957.3600000003</v>
      </c>
      <c r="X179" s="403">
        <f>X175+X159+X155+X62+X58</f>
        <v>4415957.3600000003</v>
      </c>
      <c r="Y179" s="444">
        <f>W179-X179</f>
        <v>0</v>
      </c>
      <c r="Z179" s="564">
        <f t="shared" si="239"/>
        <v>0</v>
      </c>
      <c r="AA179" s="582"/>
      <c r="AB179" s="7"/>
      <c r="AC179" s="7"/>
      <c r="AD179" s="7"/>
      <c r="AE179" s="7"/>
      <c r="AF179" s="7"/>
      <c r="AG179" s="7"/>
    </row>
    <row r="180" spans="1:33" ht="29.95" customHeight="1" thickBot="1" x14ac:dyDescent="0.35">
      <c r="A180" s="168" t="s">
        <v>74</v>
      </c>
      <c r="B180" s="169">
        <v>5</v>
      </c>
      <c r="C180" s="170" t="s">
        <v>177</v>
      </c>
      <c r="D180" s="95"/>
      <c r="E180" s="474"/>
      <c r="F180" s="543"/>
      <c r="G180" s="96"/>
      <c r="H180" s="525"/>
      <c r="I180" s="474"/>
      <c r="J180" s="372"/>
      <c r="K180" s="474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393"/>
      <c r="X180" s="394"/>
      <c r="Y180" s="341"/>
      <c r="Z180" s="554"/>
      <c r="AA180" s="576"/>
      <c r="AB180" s="7"/>
      <c r="AC180" s="7"/>
      <c r="AD180" s="7"/>
      <c r="AE180" s="7"/>
      <c r="AF180" s="7"/>
      <c r="AG180" s="7"/>
    </row>
    <row r="181" spans="1:33" ht="29.95" customHeight="1" x14ac:dyDescent="0.3">
      <c r="A181" s="97" t="s">
        <v>76</v>
      </c>
      <c r="B181" s="132" t="s">
        <v>178</v>
      </c>
      <c r="C181" s="120" t="s">
        <v>179</v>
      </c>
      <c r="D181" s="121"/>
      <c r="E181" s="472">
        <f>SUM(E182:E184)</f>
        <v>0</v>
      </c>
      <c r="F181" s="475"/>
      <c r="G181" s="312">
        <f t="shared" ref="G181:H181" si="254">SUM(G182:G184)</f>
        <v>0</v>
      </c>
      <c r="H181" s="523">
        <f t="shared" si="254"/>
        <v>0</v>
      </c>
      <c r="I181" s="475"/>
      <c r="J181" s="368">
        <f t="shared" ref="J181:K181" si="255">SUM(J182:J184)</f>
        <v>0</v>
      </c>
      <c r="K181" s="523">
        <f t="shared" si="255"/>
        <v>0</v>
      </c>
      <c r="L181" s="475"/>
      <c r="M181" s="124">
        <f t="shared" ref="M181:N181" si="256">SUM(M182:M184)</f>
        <v>0</v>
      </c>
      <c r="N181" s="122">
        <f t="shared" si="256"/>
        <v>0</v>
      </c>
      <c r="O181" s="123"/>
      <c r="P181" s="124">
        <f t="shared" ref="P181:Q181" si="257">SUM(P182:P184)</f>
        <v>0</v>
      </c>
      <c r="Q181" s="122">
        <f t="shared" si="257"/>
        <v>0</v>
      </c>
      <c r="R181" s="123"/>
      <c r="S181" s="124">
        <f t="shared" ref="S181:T181" si="258">SUM(S182:S184)</f>
        <v>0</v>
      </c>
      <c r="T181" s="122">
        <f t="shared" si="258"/>
        <v>0</v>
      </c>
      <c r="U181" s="123"/>
      <c r="V181" s="216">
        <f t="shared" ref="V181:X181" si="259">SUM(V182:V184)</f>
        <v>0</v>
      </c>
      <c r="W181" s="433">
        <f t="shared" si="259"/>
        <v>0</v>
      </c>
      <c r="X181" s="440">
        <f t="shared" si="259"/>
        <v>0</v>
      </c>
      <c r="Y181" s="440">
        <f t="shared" ref="Y181:Y193" si="260">W181-X181</f>
        <v>0</v>
      </c>
      <c r="Z181" s="500" t="e">
        <f t="shared" ref="Z181:Z193" si="261">Y181/W181</f>
        <v>#DIV/0!</v>
      </c>
      <c r="AA181" s="581"/>
      <c r="AB181" s="113"/>
      <c r="AC181" s="113"/>
      <c r="AD181" s="113"/>
      <c r="AE181" s="113"/>
      <c r="AF181" s="113"/>
      <c r="AG181" s="113"/>
    </row>
    <row r="182" spans="1:33" ht="29.95" customHeight="1" x14ac:dyDescent="0.3">
      <c r="A182" s="105" t="s">
        <v>79</v>
      </c>
      <c r="B182" s="106" t="s">
        <v>180</v>
      </c>
      <c r="C182" s="171" t="s">
        <v>181</v>
      </c>
      <c r="D182" s="165" t="s">
        <v>182</v>
      </c>
      <c r="E182" s="470"/>
      <c r="F182" s="481"/>
      <c r="G182" s="314">
        <f t="shared" ref="G182:G184" si="262">E182*F182</f>
        <v>0</v>
      </c>
      <c r="H182" s="520"/>
      <c r="I182" s="481"/>
      <c r="J182" s="455">
        <f t="shared" ref="J182:J184" si="263">H182*I182</f>
        <v>0</v>
      </c>
      <c r="K182" s="506"/>
      <c r="L182" s="110"/>
      <c r="M182" s="111">
        <f t="shared" ref="M182:M184" si="264">K182*L182</f>
        <v>0</v>
      </c>
      <c r="N182" s="109"/>
      <c r="O182" s="110"/>
      <c r="P182" s="111">
        <f t="shared" ref="P182:P184" si="265">N182*O182</f>
        <v>0</v>
      </c>
      <c r="Q182" s="109"/>
      <c r="R182" s="110"/>
      <c r="S182" s="111">
        <f t="shared" ref="S182:S184" si="266">Q182*R182</f>
        <v>0</v>
      </c>
      <c r="T182" s="109"/>
      <c r="U182" s="110"/>
      <c r="V182" s="181">
        <f t="shared" ref="V182:V184" si="267">T182*U182</f>
        <v>0</v>
      </c>
      <c r="W182" s="347">
        <f t="shared" ref="W182:W184" si="268">G182+M182+S182</f>
        <v>0</v>
      </c>
      <c r="X182" s="339">
        <f t="shared" ref="X182:X184" si="269">J182+P182+V182</f>
        <v>0</v>
      </c>
      <c r="Y182" s="339">
        <f t="shared" si="260"/>
        <v>0</v>
      </c>
      <c r="Z182" s="552" t="e">
        <f t="shared" si="261"/>
        <v>#DIV/0!</v>
      </c>
      <c r="AA182" s="421"/>
      <c r="AB182" s="113"/>
      <c r="AC182" s="113"/>
      <c r="AD182" s="113"/>
      <c r="AE182" s="113"/>
      <c r="AF182" s="113"/>
      <c r="AG182" s="113"/>
    </row>
    <row r="183" spans="1:33" ht="29.95" customHeight="1" x14ac:dyDescent="0.3">
      <c r="A183" s="105" t="s">
        <v>79</v>
      </c>
      <c r="B183" s="106" t="s">
        <v>183</v>
      </c>
      <c r="C183" s="171" t="s">
        <v>181</v>
      </c>
      <c r="D183" s="165" t="s">
        <v>182</v>
      </c>
      <c r="E183" s="470"/>
      <c r="F183" s="481"/>
      <c r="G183" s="314">
        <f t="shared" si="262"/>
        <v>0</v>
      </c>
      <c r="H183" s="520"/>
      <c r="I183" s="481"/>
      <c r="J183" s="455">
        <f t="shared" si="263"/>
        <v>0</v>
      </c>
      <c r="K183" s="506"/>
      <c r="L183" s="110"/>
      <c r="M183" s="111">
        <f t="shared" si="264"/>
        <v>0</v>
      </c>
      <c r="N183" s="109"/>
      <c r="O183" s="110"/>
      <c r="P183" s="111">
        <f t="shared" si="265"/>
        <v>0</v>
      </c>
      <c r="Q183" s="109"/>
      <c r="R183" s="110"/>
      <c r="S183" s="111">
        <f t="shared" si="266"/>
        <v>0</v>
      </c>
      <c r="T183" s="109"/>
      <c r="U183" s="110"/>
      <c r="V183" s="181">
        <f t="shared" si="267"/>
        <v>0</v>
      </c>
      <c r="W183" s="347">
        <f t="shared" si="268"/>
        <v>0</v>
      </c>
      <c r="X183" s="339">
        <f t="shared" si="269"/>
        <v>0</v>
      </c>
      <c r="Y183" s="339">
        <f t="shared" si="260"/>
        <v>0</v>
      </c>
      <c r="Z183" s="552" t="e">
        <f t="shared" si="261"/>
        <v>#DIV/0!</v>
      </c>
      <c r="AA183" s="421"/>
      <c r="AB183" s="113"/>
      <c r="AC183" s="113"/>
      <c r="AD183" s="113"/>
      <c r="AE183" s="113"/>
      <c r="AF183" s="113"/>
      <c r="AG183" s="113"/>
    </row>
    <row r="184" spans="1:33" ht="29.95" customHeight="1" thickBot="1" x14ac:dyDescent="0.35">
      <c r="A184" s="114" t="s">
        <v>79</v>
      </c>
      <c r="B184" s="115" t="s">
        <v>184</v>
      </c>
      <c r="C184" s="171" t="s">
        <v>181</v>
      </c>
      <c r="D184" s="167" t="s">
        <v>182</v>
      </c>
      <c r="E184" s="471"/>
      <c r="F184" s="482"/>
      <c r="G184" s="315">
        <f t="shared" si="262"/>
        <v>0</v>
      </c>
      <c r="H184" s="521"/>
      <c r="I184" s="482"/>
      <c r="J184" s="456">
        <f t="shared" si="263"/>
        <v>0</v>
      </c>
      <c r="K184" s="507"/>
      <c r="L184" s="118"/>
      <c r="M184" s="119">
        <f t="shared" si="264"/>
        <v>0</v>
      </c>
      <c r="N184" s="117"/>
      <c r="O184" s="118"/>
      <c r="P184" s="119">
        <f t="shared" si="265"/>
        <v>0</v>
      </c>
      <c r="Q184" s="117"/>
      <c r="R184" s="118"/>
      <c r="S184" s="119">
        <f t="shared" si="266"/>
        <v>0</v>
      </c>
      <c r="T184" s="117"/>
      <c r="U184" s="118"/>
      <c r="V184" s="183">
        <f t="shared" si="267"/>
        <v>0</v>
      </c>
      <c r="W184" s="348">
        <f t="shared" si="268"/>
        <v>0</v>
      </c>
      <c r="X184" s="339">
        <f t="shared" si="269"/>
        <v>0</v>
      </c>
      <c r="Y184" s="339">
        <f t="shared" si="260"/>
        <v>0</v>
      </c>
      <c r="Z184" s="552" t="e">
        <f t="shared" si="261"/>
        <v>#DIV/0!</v>
      </c>
      <c r="AA184" s="425"/>
      <c r="AB184" s="113"/>
      <c r="AC184" s="113"/>
      <c r="AD184" s="113"/>
      <c r="AE184" s="113"/>
      <c r="AF184" s="113"/>
      <c r="AG184" s="113"/>
    </row>
    <row r="185" spans="1:33" ht="29.95" customHeight="1" thickBot="1" x14ac:dyDescent="0.35">
      <c r="A185" s="97" t="s">
        <v>76</v>
      </c>
      <c r="B185" s="132" t="s">
        <v>185</v>
      </c>
      <c r="C185" s="120" t="s">
        <v>186</v>
      </c>
      <c r="D185" s="172"/>
      <c r="E185" s="475">
        <f>SUM(E186:E188)</f>
        <v>0</v>
      </c>
      <c r="F185" s="475"/>
      <c r="G185" s="312">
        <f t="shared" ref="G185:H185" si="270">SUM(G186:G188)</f>
        <v>0</v>
      </c>
      <c r="H185" s="523">
        <f t="shared" si="270"/>
        <v>0</v>
      </c>
      <c r="I185" s="475"/>
      <c r="J185" s="368">
        <f t="shared" ref="J185:K185" si="271">SUM(J186:J188)</f>
        <v>0</v>
      </c>
      <c r="K185" s="523">
        <f t="shared" si="271"/>
        <v>0</v>
      </c>
      <c r="L185" s="475"/>
      <c r="M185" s="124">
        <f t="shared" ref="M185:N185" si="272">SUM(M186:M188)</f>
        <v>0</v>
      </c>
      <c r="N185" s="173">
        <f t="shared" si="272"/>
        <v>0</v>
      </c>
      <c r="O185" s="123"/>
      <c r="P185" s="124">
        <f t="shared" ref="P185:Q185" si="273">SUM(P186:P188)</f>
        <v>0</v>
      </c>
      <c r="Q185" s="173">
        <f t="shared" si="273"/>
        <v>0</v>
      </c>
      <c r="R185" s="123"/>
      <c r="S185" s="124">
        <f t="shared" ref="S185:T185" si="274">SUM(S186:S188)</f>
        <v>0</v>
      </c>
      <c r="T185" s="173">
        <f t="shared" si="274"/>
        <v>0</v>
      </c>
      <c r="U185" s="123"/>
      <c r="V185" s="216">
        <f t="shared" ref="V185:X185" si="275">SUM(V186:V188)</f>
        <v>0</v>
      </c>
      <c r="W185" s="433">
        <f t="shared" si="275"/>
        <v>0</v>
      </c>
      <c r="X185" s="440">
        <f t="shared" si="275"/>
        <v>0</v>
      </c>
      <c r="Y185" s="440">
        <f t="shared" si="260"/>
        <v>0</v>
      </c>
      <c r="Z185" s="500" t="e">
        <f t="shared" si="261"/>
        <v>#DIV/0!</v>
      </c>
      <c r="AA185" s="581"/>
      <c r="AB185" s="113"/>
      <c r="AC185" s="113"/>
      <c r="AD185" s="113"/>
      <c r="AE185" s="113"/>
      <c r="AF185" s="113"/>
      <c r="AG185" s="113"/>
    </row>
    <row r="186" spans="1:33" ht="29.95" customHeight="1" x14ac:dyDescent="0.3">
      <c r="A186" s="105" t="s">
        <v>79</v>
      </c>
      <c r="B186" s="106" t="s">
        <v>187</v>
      </c>
      <c r="C186" s="171" t="s">
        <v>188</v>
      </c>
      <c r="D186" s="174" t="s">
        <v>114</v>
      </c>
      <c r="E186" s="470"/>
      <c r="F186" s="481"/>
      <c r="G186" s="314">
        <f t="shared" ref="G186:G188" si="276">E186*F186</f>
        <v>0</v>
      </c>
      <c r="H186" s="520"/>
      <c r="I186" s="481"/>
      <c r="J186" s="455">
        <f t="shared" ref="J186:J188" si="277">H186*I186</f>
        <v>0</v>
      </c>
      <c r="K186" s="506"/>
      <c r="L186" s="110"/>
      <c r="M186" s="111">
        <f t="shared" ref="M186:M188" si="278">K186*L186</f>
        <v>0</v>
      </c>
      <c r="N186" s="109"/>
      <c r="O186" s="110"/>
      <c r="P186" s="111">
        <f t="shared" ref="P186:P188" si="279">N186*O186</f>
        <v>0</v>
      </c>
      <c r="Q186" s="109"/>
      <c r="R186" s="110"/>
      <c r="S186" s="111">
        <f t="shared" ref="S186:S188" si="280">Q186*R186</f>
        <v>0</v>
      </c>
      <c r="T186" s="109"/>
      <c r="U186" s="110"/>
      <c r="V186" s="181">
        <f t="shared" ref="V186:V188" si="281">T186*U186</f>
        <v>0</v>
      </c>
      <c r="W186" s="347">
        <f t="shared" ref="W186:W188" si="282">G186+M186+S186</f>
        <v>0</v>
      </c>
      <c r="X186" s="339">
        <f t="shared" ref="X186:X188" si="283">J186+P186+V186</f>
        <v>0</v>
      </c>
      <c r="Y186" s="339">
        <f t="shared" si="260"/>
        <v>0</v>
      </c>
      <c r="Z186" s="552" t="e">
        <f t="shared" si="261"/>
        <v>#DIV/0!</v>
      </c>
      <c r="AA186" s="421"/>
      <c r="AB186" s="113"/>
      <c r="AC186" s="113"/>
      <c r="AD186" s="113"/>
      <c r="AE186" s="113"/>
      <c r="AF186" s="113"/>
      <c r="AG186" s="113"/>
    </row>
    <row r="187" spans="1:33" ht="29.95" customHeight="1" x14ac:dyDescent="0.3">
      <c r="A187" s="105" t="s">
        <v>79</v>
      </c>
      <c r="B187" s="106" t="s">
        <v>189</v>
      </c>
      <c r="C187" s="156" t="s">
        <v>188</v>
      </c>
      <c r="D187" s="165" t="s">
        <v>114</v>
      </c>
      <c r="E187" s="470"/>
      <c r="F187" s="481"/>
      <c r="G187" s="314">
        <f t="shared" si="276"/>
        <v>0</v>
      </c>
      <c r="H187" s="520"/>
      <c r="I187" s="481"/>
      <c r="J187" s="455">
        <f t="shared" si="277"/>
        <v>0</v>
      </c>
      <c r="K187" s="506"/>
      <c r="L187" s="110"/>
      <c r="M187" s="111">
        <f t="shared" si="278"/>
        <v>0</v>
      </c>
      <c r="N187" s="109"/>
      <c r="O187" s="110"/>
      <c r="P187" s="111">
        <f t="shared" si="279"/>
        <v>0</v>
      </c>
      <c r="Q187" s="109"/>
      <c r="R187" s="110"/>
      <c r="S187" s="111">
        <f t="shared" si="280"/>
        <v>0</v>
      </c>
      <c r="T187" s="109"/>
      <c r="U187" s="110"/>
      <c r="V187" s="181">
        <f t="shared" si="281"/>
        <v>0</v>
      </c>
      <c r="W187" s="347">
        <f t="shared" si="282"/>
        <v>0</v>
      </c>
      <c r="X187" s="339">
        <f t="shared" si="283"/>
        <v>0</v>
      </c>
      <c r="Y187" s="339">
        <f t="shared" si="260"/>
        <v>0</v>
      </c>
      <c r="Z187" s="552" t="e">
        <f t="shared" si="261"/>
        <v>#DIV/0!</v>
      </c>
      <c r="AA187" s="421"/>
      <c r="AB187" s="113"/>
      <c r="AC187" s="113"/>
      <c r="AD187" s="113"/>
      <c r="AE187" s="113"/>
      <c r="AF187" s="113"/>
      <c r="AG187" s="113"/>
    </row>
    <row r="188" spans="1:33" ht="29.95" customHeight="1" thickBot="1" x14ac:dyDescent="0.35">
      <c r="A188" s="114" t="s">
        <v>79</v>
      </c>
      <c r="B188" s="115" t="s">
        <v>190</v>
      </c>
      <c r="C188" s="139" t="s">
        <v>188</v>
      </c>
      <c r="D188" s="167" t="s">
        <v>114</v>
      </c>
      <c r="E188" s="471"/>
      <c r="F188" s="482"/>
      <c r="G188" s="315">
        <f t="shared" si="276"/>
        <v>0</v>
      </c>
      <c r="H188" s="521"/>
      <c r="I188" s="482"/>
      <c r="J188" s="456">
        <f t="shared" si="277"/>
        <v>0</v>
      </c>
      <c r="K188" s="507"/>
      <c r="L188" s="118"/>
      <c r="M188" s="119">
        <f t="shared" si="278"/>
        <v>0</v>
      </c>
      <c r="N188" s="117"/>
      <c r="O188" s="118"/>
      <c r="P188" s="119">
        <f t="shared" si="279"/>
        <v>0</v>
      </c>
      <c r="Q188" s="117"/>
      <c r="R188" s="118"/>
      <c r="S188" s="119">
        <f t="shared" si="280"/>
        <v>0</v>
      </c>
      <c r="T188" s="117"/>
      <c r="U188" s="118"/>
      <c r="V188" s="183">
        <f t="shared" si="281"/>
        <v>0</v>
      </c>
      <c r="W188" s="348">
        <f t="shared" si="282"/>
        <v>0</v>
      </c>
      <c r="X188" s="339">
        <f t="shared" si="283"/>
        <v>0</v>
      </c>
      <c r="Y188" s="339">
        <f t="shared" si="260"/>
        <v>0</v>
      </c>
      <c r="Z188" s="552" t="e">
        <f t="shared" si="261"/>
        <v>#DIV/0!</v>
      </c>
      <c r="AA188" s="425"/>
      <c r="AB188" s="113"/>
      <c r="AC188" s="113"/>
      <c r="AD188" s="113"/>
      <c r="AE188" s="113"/>
      <c r="AF188" s="113"/>
      <c r="AG188" s="113"/>
    </row>
    <row r="189" spans="1:33" ht="29.95" customHeight="1" x14ac:dyDescent="0.3">
      <c r="A189" s="97" t="s">
        <v>76</v>
      </c>
      <c r="B189" s="132" t="s">
        <v>191</v>
      </c>
      <c r="C189" s="175" t="s">
        <v>192</v>
      </c>
      <c r="D189" s="176"/>
      <c r="E189" s="475">
        <f>SUM(E190:E192)</f>
        <v>0</v>
      </c>
      <c r="F189" s="475"/>
      <c r="G189" s="312">
        <f t="shared" ref="G189:H189" si="284">SUM(G190:G192)</f>
        <v>0</v>
      </c>
      <c r="H189" s="523">
        <f t="shared" si="284"/>
        <v>0</v>
      </c>
      <c r="I189" s="475"/>
      <c r="J189" s="368">
        <f t="shared" ref="J189:K189" si="285">SUM(J190:J192)</f>
        <v>0</v>
      </c>
      <c r="K189" s="523">
        <f t="shared" si="285"/>
        <v>4</v>
      </c>
      <c r="L189" s="123"/>
      <c r="M189" s="124">
        <f t="shared" ref="M189:N189" si="286">SUM(M190:M192)</f>
        <v>310560</v>
      </c>
      <c r="N189" s="173">
        <f t="shared" si="286"/>
        <v>4</v>
      </c>
      <c r="O189" s="123"/>
      <c r="P189" s="124">
        <f t="shared" ref="P189:Q189" si="287">SUM(P190:P192)</f>
        <v>310560</v>
      </c>
      <c r="Q189" s="173">
        <f t="shared" si="287"/>
        <v>0</v>
      </c>
      <c r="R189" s="123"/>
      <c r="S189" s="124">
        <f t="shared" ref="S189:T189" si="288">SUM(S190:S192)</f>
        <v>0</v>
      </c>
      <c r="T189" s="173">
        <f t="shared" si="288"/>
        <v>0</v>
      </c>
      <c r="U189" s="123"/>
      <c r="V189" s="216">
        <f t="shared" ref="V189:X189" si="289">SUM(V190:V192)</f>
        <v>0</v>
      </c>
      <c r="W189" s="433">
        <f t="shared" si="289"/>
        <v>310560</v>
      </c>
      <c r="X189" s="440">
        <f t="shared" si="289"/>
        <v>310560</v>
      </c>
      <c r="Y189" s="440">
        <f t="shared" si="260"/>
        <v>0</v>
      </c>
      <c r="Z189" s="500">
        <f t="shared" si="261"/>
        <v>0</v>
      </c>
      <c r="AA189" s="581"/>
      <c r="AB189" s="113"/>
      <c r="AC189" s="113"/>
      <c r="AD189" s="113"/>
      <c r="AE189" s="113"/>
      <c r="AF189" s="113"/>
      <c r="AG189" s="113"/>
    </row>
    <row r="190" spans="1:33" ht="29.95" customHeight="1" x14ac:dyDescent="0.3">
      <c r="A190" s="105" t="s">
        <v>79</v>
      </c>
      <c r="B190" s="106" t="s">
        <v>193</v>
      </c>
      <c r="C190" s="177" t="s">
        <v>120</v>
      </c>
      <c r="D190" s="178" t="s">
        <v>121</v>
      </c>
      <c r="E190" s="470"/>
      <c r="F190" s="481"/>
      <c r="G190" s="314">
        <f t="shared" ref="G190:G192" si="290">E190*F190</f>
        <v>0</v>
      </c>
      <c r="H190" s="520"/>
      <c r="I190" s="481"/>
      <c r="J190" s="455">
        <f t="shared" ref="J190:J192" si="291">H190*I190</f>
        <v>0</v>
      </c>
      <c r="K190" s="508">
        <v>4</v>
      </c>
      <c r="L190" s="267">
        <v>77640</v>
      </c>
      <c r="M190" s="268">
        <f t="shared" ref="M190" si="292">K190*L190</f>
        <v>310560</v>
      </c>
      <c r="N190" s="266">
        <v>4</v>
      </c>
      <c r="O190" s="267">
        <v>77640</v>
      </c>
      <c r="P190" s="268">
        <f t="shared" ref="P190" si="293">N190*O190</f>
        <v>310560</v>
      </c>
      <c r="Q190" s="109"/>
      <c r="R190" s="110"/>
      <c r="S190" s="111">
        <f t="shared" ref="S190:S192" si="294">Q190*R190</f>
        <v>0</v>
      </c>
      <c r="T190" s="109"/>
      <c r="U190" s="110"/>
      <c r="V190" s="181">
        <f t="shared" ref="V190:V192" si="295">T190*U190</f>
        <v>0</v>
      </c>
      <c r="W190" s="347">
        <f t="shared" ref="W190:W192" si="296">G190+M190+S190</f>
        <v>310560</v>
      </c>
      <c r="X190" s="339">
        <f t="shared" ref="X190:X192" si="297">J190+P190+V190</f>
        <v>310560</v>
      </c>
      <c r="Y190" s="339">
        <f t="shared" si="260"/>
        <v>0</v>
      </c>
      <c r="Z190" s="552">
        <f t="shared" si="261"/>
        <v>0</v>
      </c>
      <c r="AA190" s="421"/>
      <c r="AB190" s="112"/>
      <c r="AC190" s="113"/>
      <c r="AD190" s="113"/>
      <c r="AE190" s="113"/>
      <c r="AF190" s="113"/>
      <c r="AG190" s="113"/>
    </row>
    <row r="191" spans="1:33" ht="29.95" customHeight="1" x14ac:dyDescent="0.3">
      <c r="A191" s="105" t="s">
        <v>79</v>
      </c>
      <c r="B191" s="106" t="s">
        <v>194</v>
      </c>
      <c r="C191" s="177" t="s">
        <v>120</v>
      </c>
      <c r="D191" s="178" t="s">
        <v>121</v>
      </c>
      <c r="E191" s="470"/>
      <c r="F191" s="481"/>
      <c r="G191" s="314">
        <f t="shared" si="290"/>
        <v>0</v>
      </c>
      <c r="H191" s="520"/>
      <c r="I191" s="481"/>
      <c r="J191" s="455">
        <f t="shared" si="291"/>
        <v>0</v>
      </c>
      <c r="K191" s="506"/>
      <c r="L191" s="110"/>
      <c r="M191" s="111">
        <f t="shared" ref="M191:M192" si="298">K191*L191</f>
        <v>0</v>
      </c>
      <c r="N191" s="109"/>
      <c r="O191" s="110"/>
      <c r="P191" s="111">
        <f t="shared" ref="P191:P192" si="299">N191*O191</f>
        <v>0</v>
      </c>
      <c r="Q191" s="109"/>
      <c r="R191" s="110"/>
      <c r="S191" s="111">
        <f t="shared" si="294"/>
        <v>0</v>
      </c>
      <c r="T191" s="109"/>
      <c r="U191" s="110"/>
      <c r="V191" s="181">
        <f t="shared" si="295"/>
        <v>0</v>
      </c>
      <c r="W191" s="347">
        <f t="shared" si="296"/>
        <v>0</v>
      </c>
      <c r="X191" s="339">
        <f t="shared" si="297"/>
        <v>0</v>
      </c>
      <c r="Y191" s="339">
        <f t="shared" si="260"/>
        <v>0</v>
      </c>
      <c r="Z191" s="552" t="e">
        <f t="shared" si="261"/>
        <v>#DIV/0!</v>
      </c>
      <c r="AA191" s="421"/>
      <c r="AB191" s="113"/>
      <c r="AC191" s="113"/>
      <c r="AD191" s="113"/>
      <c r="AE191" s="113"/>
      <c r="AF191" s="113"/>
      <c r="AG191" s="113"/>
    </row>
    <row r="192" spans="1:33" ht="29.95" customHeight="1" thickBot="1" x14ac:dyDescent="0.35">
      <c r="A192" s="114" t="s">
        <v>79</v>
      </c>
      <c r="B192" s="115" t="s">
        <v>195</v>
      </c>
      <c r="C192" s="179" t="s">
        <v>120</v>
      </c>
      <c r="D192" s="178" t="s">
        <v>121</v>
      </c>
      <c r="E192" s="476"/>
      <c r="F192" s="492"/>
      <c r="G192" s="538">
        <f t="shared" si="290"/>
        <v>0</v>
      </c>
      <c r="H192" s="526"/>
      <c r="I192" s="492"/>
      <c r="J192" s="459">
        <f t="shared" si="291"/>
        <v>0</v>
      </c>
      <c r="K192" s="509"/>
      <c r="L192" s="128"/>
      <c r="M192" s="129">
        <f t="shared" si="298"/>
        <v>0</v>
      </c>
      <c r="N192" s="127"/>
      <c r="O192" s="128"/>
      <c r="P192" s="129">
        <f t="shared" si="299"/>
        <v>0</v>
      </c>
      <c r="Q192" s="127"/>
      <c r="R192" s="128"/>
      <c r="S192" s="129">
        <f t="shared" si="294"/>
        <v>0</v>
      </c>
      <c r="T192" s="127"/>
      <c r="U192" s="128"/>
      <c r="V192" s="219">
        <f t="shared" si="295"/>
        <v>0</v>
      </c>
      <c r="W192" s="348">
        <f t="shared" si="296"/>
        <v>0</v>
      </c>
      <c r="X192" s="340">
        <f t="shared" si="297"/>
        <v>0</v>
      </c>
      <c r="Y192" s="340">
        <f t="shared" si="260"/>
        <v>0</v>
      </c>
      <c r="Z192" s="557" t="e">
        <f t="shared" si="261"/>
        <v>#DIV/0!</v>
      </c>
      <c r="AA192" s="425"/>
      <c r="AB192" s="113"/>
      <c r="AC192" s="113"/>
      <c r="AD192" s="113"/>
      <c r="AE192" s="113"/>
      <c r="AF192" s="113"/>
      <c r="AG192" s="113"/>
    </row>
    <row r="193" spans="1:33" ht="39.799999999999997" customHeight="1" thickBot="1" x14ac:dyDescent="0.35">
      <c r="A193" s="637" t="s">
        <v>196</v>
      </c>
      <c r="B193" s="613"/>
      <c r="C193" s="613"/>
      <c r="D193" s="614"/>
      <c r="E193" s="477"/>
      <c r="F193" s="473"/>
      <c r="G193" s="304">
        <f>G181+G185+G189</f>
        <v>0</v>
      </c>
      <c r="H193" s="524"/>
      <c r="I193" s="473"/>
      <c r="J193" s="371">
        <f>J181+J185+J189</f>
        <v>0</v>
      </c>
      <c r="K193" s="524"/>
      <c r="L193" s="158"/>
      <c r="M193" s="147">
        <f>M181+M185+M189</f>
        <v>310560</v>
      </c>
      <c r="N193" s="158"/>
      <c r="O193" s="158"/>
      <c r="P193" s="147">
        <f>P181+P185+P189</f>
        <v>310560</v>
      </c>
      <c r="Q193" s="158"/>
      <c r="R193" s="158"/>
      <c r="S193" s="147">
        <f>S181+S185+S189</f>
        <v>0</v>
      </c>
      <c r="T193" s="158"/>
      <c r="U193" s="158"/>
      <c r="V193" s="149">
        <f t="shared" ref="V193:X193" si="300">V181+V185+V189</f>
        <v>0</v>
      </c>
      <c r="W193" s="445">
        <f t="shared" si="300"/>
        <v>310560</v>
      </c>
      <c r="X193" s="446">
        <f t="shared" si="300"/>
        <v>310560</v>
      </c>
      <c r="Y193" s="446">
        <f t="shared" si="260"/>
        <v>0</v>
      </c>
      <c r="Z193" s="565">
        <f t="shared" si="261"/>
        <v>0</v>
      </c>
      <c r="AA193" s="583"/>
      <c r="AB193" s="5"/>
      <c r="AC193" s="7"/>
      <c r="AD193" s="7"/>
      <c r="AE193" s="7"/>
      <c r="AF193" s="7"/>
      <c r="AG193" s="7"/>
    </row>
    <row r="194" spans="1:33" ht="29.95" customHeight="1" thickBot="1" x14ac:dyDescent="0.35">
      <c r="A194" s="92" t="s">
        <v>74</v>
      </c>
      <c r="B194" s="292">
        <v>6</v>
      </c>
      <c r="C194" s="293" t="s">
        <v>197</v>
      </c>
      <c r="D194" s="294"/>
      <c r="E194" s="478"/>
      <c r="F194" s="478"/>
      <c r="G194" s="295"/>
      <c r="H194" s="527"/>
      <c r="I194" s="478"/>
      <c r="J194" s="460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342"/>
      <c r="X194" s="342"/>
      <c r="Y194" s="342"/>
      <c r="Z194" s="566"/>
      <c r="AA194" s="584"/>
      <c r="AB194" s="7"/>
      <c r="AC194" s="7"/>
      <c r="AD194" s="7"/>
      <c r="AE194" s="7"/>
      <c r="AF194" s="7"/>
      <c r="AG194" s="7"/>
    </row>
    <row r="195" spans="1:33" ht="29.95" customHeight="1" x14ac:dyDescent="0.3">
      <c r="A195" s="429" t="s">
        <v>76</v>
      </c>
      <c r="B195" s="430" t="s">
        <v>198</v>
      </c>
      <c r="C195" s="449" t="s">
        <v>199</v>
      </c>
      <c r="D195" s="432"/>
      <c r="E195" s="468">
        <f>SUM(E196:E202)</f>
        <v>3600</v>
      </c>
      <c r="F195" s="489"/>
      <c r="G195" s="500">
        <f>SUM(G196:G202)</f>
        <v>188700</v>
      </c>
      <c r="H195" s="518">
        <f>SUM(H196:H202)</f>
        <v>3600</v>
      </c>
      <c r="I195" s="489"/>
      <c r="J195" s="440">
        <f>SUM(J196:J202)</f>
        <v>188700</v>
      </c>
      <c r="K195" s="518">
        <f>SUM(K202:K202)</f>
        <v>0</v>
      </c>
      <c r="L195" s="434"/>
      <c r="M195" s="435">
        <f>SUM(M202:M202)</f>
        <v>0</v>
      </c>
      <c r="N195" s="436">
        <f>SUM(N202:N202)</f>
        <v>0</v>
      </c>
      <c r="O195" s="434"/>
      <c r="P195" s="435">
        <f>SUM(P202:P202)</f>
        <v>0</v>
      </c>
      <c r="Q195" s="436">
        <f>SUM(Q202:Q202)</f>
        <v>0</v>
      </c>
      <c r="R195" s="434"/>
      <c r="S195" s="435">
        <f>SUM(S202:S202)</f>
        <v>0</v>
      </c>
      <c r="T195" s="436">
        <f>SUM(T202:T202)</f>
        <v>0</v>
      </c>
      <c r="U195" s="434"/>
      <c r="V195" s="437">
        <f>SUM(V202:V202)</f>
        <v>0</v>
      </c>
      <c r="W195" s="433">
        <f>G195+M195</f>
        <v>188700</v>
      </c>
      <c r="X195" s="440">
        <f>J195+P195+V195</f>
        <v>188700</v>
      </c>
      <c r="Y195" s="440">
        <f t="shared" ref="Y195:Y211" si="301">W195-X195</f>
        <v>0</v>
      </c>
      <c r="Z195" s="567">
        <f t="shared" ref="Z195:Z211" si="302">Y195/W195</f>
        <v>0</v>
      </c>
      <c r="AA195" s="581"/>
      <c r="AB195" s="104"/>
      <c r="AC195" s="104"/>
      <c r="AD195" s="104"/>
      <c r="AE195" s="104"/>
      <c r="AF195" s="104"/>
      <c r="AG195" s="104"/>
    </row>
    <row r="196" spans="1:33" ht="29.95" customHeight="1" x14ac:dyDescent="0.3">
      <c r="A196" s="280" t="s">
        <v>79</v>
      </c>
      <c r="B196" s="296" t="s">
        <v>200</v>
      </c>
      <c r="C196" s="273" t="s">
        <v>541</v>
      </c>
      <c r="D196" s="282" t="s">
        <v>330</v>
      </c>
      <c r="E196" s="465">
        <v>2000</v>
      </c>
      <c r="F196" s="486">
        <v>33</v>
      </c>
      <c r="G196" s="317">
        <f t="shared" ref="G196:G202" si="303">E196*F196</f>
        <v>66000</v>
      </c>
      <c r="H196" s="515">
        <v>2000</v>
      </c>
      <c r="I196" s="486">
        <v>33</v>
      </c>
      <c r="J196" s="451">
        <f t="shared" ref="J196:J202" si="304">H196*I196</f>
        <v>66000</v>
      </c>
      <c r="K196" s="326"/>
      <c r="L196" s="286"/>
      <c r="M196" s="298">
        <f t="shared" ref="M196:M201" si="305">K196*L196</f>
        <v>0</v>
      </c>
      <c r="N196" s="299"/>
      <c r="O196" s="297"/>
      <c r="P196" s="298">
        <f t="shared" ref="P196:P201" si="306">N196*O196</f>
        <v>0</v>
      </c>
      <c r="Q196" s="299"/>
      <c r="R196" s="297"/>
      <c r="S196" s="298">
        <f t="shared" ref="S196:S201" si="307">Q196*R196</f>
        <v>0</v>
      </c>
      <c r="T196" s="299"/>
      <c r="U196" s="297"/>
      <c r="V196" s="328">
        <f t="shared" ref="V196:V201" si="308">T196*U196</f>
        <v>0</v>
      </c>
      <c r="W196" s="358">
        <f t="shared" ref="W196:W202" si="309">G196+M196</f>
        <v>66000</v>
      </c>
      <c r="X196" s="367">
        <f t="shared" ref="X196:X201" si="310">J196+P196+V196</f>
        <v>66000</v>
      </c>
      <c r="Y196" s="367">
        <f t="shared" si="301"/>
        <v>0</v>
      </c>
      <c r="Z196" s="552">
        <f t="shared" si="302"/>
        <v>0</v>
      </c>
      <c r="AA196" s="580"/>
      <c r="AB196" s="104"/>
      <c r="AC196" s="104"/>
      <c r="AD196" s="104"/>
      <c r="AE196" s="104"/>
      <c r="AF196" s="104"/>
      <c r="AG196" s="104"/>
    </row>
    <row r="197" spans="1:33" ht="29.95" customHeight="1" x14ac:dyDescent="0.3">
      <c r="A197" s="262" t="s">
        <v>79</v>
      </c>
      <c r="B197" s="288" t="s">
        <v>202</v>
      </c>
      <c r="C197" s="264" t="s">
        <v>542</v>
      </c>
      <c r="D197" s="265" t="s">
        <v>330</v>
      </c>
      <c r="E197" s="466">
        <v>200</v>
      </c>
      <c r="F197" s="487">
        <v>27</v>
      </c>
      <c r="G197" s="318">
        <f t="shared" si="303"/>
        <v>5400</v>
      </c>
      <c r="H197" s="516">
        <v>200</v>
      </c>
      <c r="I197" s="487">
        <v>27</v>
      </c>
      <c r="J197" s="452">
        <f t="shared" si="304"/>
        <v>5400</v>
      </c>
      <c r="K197" s="326"/>
      <c r="L197" s="286"/>
      <c r="M197" s="298">
        <f t="shared" si="305"/>
        <v>0</v>
      </c>
      <c r="N197" s="299"/>
      <c r="O197" s="297"/>
      <c r="P197" s="298">
        <f t="shared" si="306"/>
        <v>0</v>
      </c>
      <c r="Q197" s="299"/>
      <c r="R197" s="297"/>
      <c r="S197" s="298">
        <f t="shared" si="307"/>
        <v>0</v>
      </c>
      <c r="T197" s="299"/>
      <c r="U197" s="297"/>
      <c r="V197" s="328">
        <f t="shared" si="308"/>
        <v>0</v>
      </c>
      <c r="W197" s="333">
        <f t="shared" si="309"/>
        <v>5400</v>
      </c>
      <c r="X197" s="367">
        <f t="shared" si="310"/>
        <v>5400</v>
      </c>
      <c r="Y197" s="367">
        <f t="shared" si="301"/>
        <v>0</v>
      </c>
      <c r="Z197" s="552">
        <f t="shared" si="302"/>
        <v>0</v>
      </c>
      <c r="AA197" s="580"/>
      <c r="AB197" s="104"/>
      <c r="AC197" s="104"/>
      <c r="AD197" s="104"/>
      <c r="AE197" s="104"/>
      <c r="AF197" s="104"/>
      <c r="AG197" s="104"/>
    </row>
    <row r="198" spans="1:33" ht="29.95" customHeight="1" x14ac:dyDescent="0.3">
      <c r="A198" s="262" t="s">
        <v>79</v>
      </c>
      <c r="B198" s="288" t="s">
        <v>625</v>
      </c>
      <c r="C198" s="264" t="s">
        <v>544</v>
      </c>
      <c r="D198" s="265" t="s">
        <v>330</v>
      </c>
      <c r="E198" s="466">
        <v>100</v>
      </c>
      <c r="F198" s="487">
        <v>352</v>
      </c>
      <c r="G198" s="318">
        <f t="shared" si="303"/>
        <v>35200</v>
      </c>
      <c r="H198" s="516">
        <v>100</v>
      </c>
      <c r="I198" s="487">
        <v>352</v>
      </c>
      <c r="J198" s="452">
        <f t="shared" si="304"/>
        <v>35200</v>
      </c>
      <c r="K198" s="326"/>
      <c r="L198" s="286"/>
      <c r="M198" s="298">
        <f t="shared" si="305"/>
        <v>0</v>
      </c>
      <c r="N198" s="299"/>
      <c r="O198" s="297"/>
      <c r="P198" s="298">
        <f t="shared" si="306"/>
        <v>0</v>
      </c>
      <c r="Q198" s="299"/>
      <c r="R198" s="297"/>
      <c r="S198" s="298">
        <f t="shared" si="307"/>
        <v>0</v>
      </c>
      <c r="T198" s="299"/>
      <c r="U198" s="297"/>
      <c r="V198" s="328">
        <f t="shared" si="308"/>
        <v>0</v>
      </c>
      <c r="W198" s="333">
        <f t="shared" si="309"/>
        <v>35200</v>
      </c>
      <c r="X198" s="367">
        <f t="shared" si="310"/>
        <v>35200</v>
      </c>
      <c r="Y198" s="367">
        <f t="shared" si="301"/>
        <v>0</v>
      </c>
      <c r="Z198" s="552">
        <f t="shared" si="302"/>
        <v>0</v>
      </c>
      <c r="AA198" s="580"/>
      <c r="AB198" s="104"/>
      <c r="AC198" s="104"/>
      <c r="AD198" s="104"/>
      <c r="AE198" s="104"/>
      <c r="AF198" s="104"/>
      <c r="AG198" s="104"/>
    </row>
    <row r="199" spans="1:33" ht="29.95" customHeight="1" x14ac:dyDescent="0.3">
      <c r="A199" s="262" t="s">
        <v>79</v>
      </c>
      <c r="B199" s="288" t="s">
        <v>543</v>
      </c>
      <c r="C199" s="264" t="s">
        <v>546</v>
      </c>
      <c r="D199" s="265" t="s">
        <v>330</v>
      </c>
      <c r="E199" s="466">
        <v>100</v>
      </c>
      <c r="F199" s="487">
        <v>186</v>
      </c>
      <c r="G199" s="318">
        <f t="shared" si="303"/>
        <v>18600</v>
      </c>
      <c r="H199" s="516">
        <v>100</v>
      </c>
      <c r="I199" s="487">
        <v>186</v>
      </c>
      <c r="J199" s="452">
        <f t="shared" si="304"/>
        <v>18600</v>
      </c>
      <c r="K199" s="326"/>
      <c r="L199" s="286"/>
      <c r="M199" s="298">
        <f t="shared" si="305"/>
        <v>0</v>
      </c>
      <c r="N199" s="299"/>
      <c r="O199" s="297"/>
      <c r="P199" s="298">
        <f t="shared" si="306"/>
        <v>0</v>
      </c>
      <c r="Q199" s="299"/>
      <c r="R199" s="297"/>
      <c r="S199" s="298">
        <f t="shared" si="307"/>
        <v>0</v>
      </c>
      <c r="T199" s="299"/>
      <c r="U199" s="297"/>
      <c r="V199" s="328">
        <f t="shared" si="308"/>
        <v>0</v>
      </c>
      <c r="W199" s="333">
        <f t="shared" si="309"/>
        <v>18600</v>
      </c>
      <c r="X199" s="367">
        <f t="shared" si="310"/>
        <v>18600</v>
      </c>
      <c r="Y199" s="367">
        <f t="shared" si="301"/>
        <v>0</v>
      </c>
      <c r="Z199" s="552">
        <f t="shared" si="302"/>
        <v>0</v>
      </c>
      <c r="AA199" s="580"/>
      <c r="AB199" s="104"/>
      <c r="AC199" s="104"/>
      <c r="AD199" s="104"/>
      <c r="AE199" s="104"/>
      <c r="AF199" s="104"/>
      <c r="AG199" s="104"/>
    </row>
    <row r="200" spans="1:33" ht="29.95" customHeight="1" x14ac:dyDescent="0.3">
      <c r="A200" s="262" t="s">
        <v>79</v>
      </c>
      <c r="B200" s="288" t="s">
        <v>545</v>
      </c>
      <c r="C200" s="264" t="s">
        <v>548</v>
      </c>
      <c r="D200" s="265" t="s">
        <v>330</v>
      </c>
      <c r="E200" s="466">
        <v>100</v>
      </c>
      <c r="F200" s="487">
        <v>305</v>
      </c>
      <c r="G200" s="318">
        <f t="shared" si="303"/>
        <v>30500</v>
      </c>
      <c r="H200" s="516">
        <v>100</v>
      </c>
      <c r="I200" s="487">
        <v>305</v>
      </c>
      <c r="J200" s="452">
        <f t="shared" si="304"/>
        <v>30500</v>
      </c>
      <c r="K200" s="326"/>
      <c r="L200" s="286"/>
      <c r="M200" s="298">
        <f t="shared" si="305"/>
        <v>0</v>
      </c>
      <c r="N200" s="299"/>
      <c r="O200" s="297"/>
      <c r="P200" s="298">
        <f t="shared" si="306"/>
        <v>0</v>
      </c>
      <c r="Q200" s="299"/>
      <c r="R200" s="297"/>
      <c r="S200" s="298">
        <f t="shared" si="307"/>
        <v>0</v>
      </c>
      <c r="T200" s="299"/>
      <c r="U200" s="297"/>
      <c r="V200" s="328">
        <f t="shared" si="308"/>
        <v>0</v>
      </c>
      <c r="W200" s="333">
        <f t="shared" si="309"/>
        <v>30500</v>
      </c>
      <c r="X200" s="367">
        <f t="shared" si="310"/>
        <v>30500</v>
      </c>
      <c r="Y200" s="367">
        <f t="shared" si="301"/>
        <v>0</v>
      </c>
      <c r="Z200" s="552">
        <f t="shared" si="302"/>
        <v>0</v>
      </c>
      <c r="AA200" s="580"/>
      <c r="AB200" s="104"/>
      <c r="AC200" s="104"/>
      <c r="AD200" s="104"/>
      <c r="AE200" s="104"/>
      <c r="AF200" s="104"/>
      <c r="AG200" s="104"/>
    </row>
    <row r="201" spans="1:33" ht="29.95" customHeight="1" x14ac:dyDescent="0.3">
      <c r="A201" s="262" t="s">
        <v>79</v>
      </c>
      <c r="B201" s="288" t="s">
        <v>547</v>
      </c>
      <c r="C201" s="264" t="s">
        <v>550</v>
      </c>
      <c r="D201" s="265" t="s">
        <v>330</v>
      </c>
      <c r="E201" s="466">
        <v>100</v>
      </c>
      <c r="F201" s="487">
        <v>80</v>
      </c>
      <c r="G201" s="318">
        <f t="shared" si="303"/>
        <v>8000</v>
      </c>
      <c r="H201" s="516">
        <v>100</v>
      </c>
      <c r="I201" s="487">
        <v>80</v>
      </c>
      <c r="J201" s="452">
        <f t="shared" si="304"/>
        <v>8000</v>
      </c>
      <c r="K201" s="326"/>
      <c r="L201" s="286"/>
      <c r="M201" s="298">
        <f t="shared" si="305"/>
        <v>0</v>
      </c>
      <c r="N201" s="299"/>
      <c r="O201" s="297"/>
      <c r="P201" s="298">
        <f t="shared" si="306"/>
        <v>0</v>
      </c>
      <c r="Q201" s="299"/>
      <c r="R201" s="297"/>
      <c r="S201" s="298">
        <f t="shared" si="307"/>
        <v>0</v>
      </c>
      <c r="T201" s="299"/>
      <c r="U201" s="297"/>
      <c r="V201" s="328">
        <f t="shared" si="308"/>
        <v>0</v>
      </c>
      <c r="W201" s="333">
        <f t="shared" si="309"/>
        <v>8000</v>
      </c>
      <c r="X201" s="367">
        <f t="shared" si="310"/>
        <v>8000</v>
      </c>
      <c r="Y201" s="367">
        <f t="shared" si="301"/>
        <v>0</v>
      </c>
      <c r="Z201" s="552">
        <f t="shared" si="302"/>
        <v>0</v>
      </c>
      <c r="AA201" s="580"/>
      <c r="AB201" s="104"/>
      <c r="AC201" s="104"/>
      <c r="AD201" s="104"/>
      <c r="AE201" s="104"/>
      <c r="AF201" s="104"/>
      <c r="AG201" s="104"/>
    </row>
    <row r="202" spans="1:33" ht="29.95" customHeight="1" thickBot="1" x14ac:dyDescent="0.35">
      <c r="A202" s="289" t="s">
        <v>79</v>
      </c>
      <c r="B202" s="288" t="s">
        <v>549</v>
      </c>
      <c r="C202" s="290" t="s">
        <v>551</v>
      </c>
      <c r="D202" s="271" t="s">
        <v>330</v>
      </c>
      <c r="E202" s="467">
        <v>1000</v>
      </c>
      <c r="F202" s="493">
        <v>25</v>
      </c>
      <c r="G202" s="319">
        <f t="shared" si="303"/>
        <v>25000</v>
      </c>
      <c r="H202" s="517">
        <v>1000</v>
      </c>
      <c r="I202" s="493">
        <v>25</v>
      </c>
      <c r="J202" s="461">
        <f t="shared" si="304"/>
        <v>25000</v>
      </c>
      <c r="K202" s="506"/>
      <c r="L202" s="297"/>
      <c r="M202" s="298">
        <f t="shared" ref="M202" si="311">K202*L202</f>
        <v>0</v>
      </c>
      <c r="N202" s="299"/>
      <c r="O202" s="297"/>
      <c r="P202" s="298">
        <f t="shared" ref="P202" si="312">N202*O202</f>
        <v>0</v>
      </c>
      <c r="Q202" s="299"/>
      <c r="R202" s="297"/>
      <c r="S202" s="298">
        <f t="shared" ref="S202" si="313">Q202*R202</f>
        <v>0</v>
      </c>
      <c r="T202" s="299"/>
      <c r="U202" s="297"/>
      <c r="V202" s="328">
        <f t="shared" ref="V202" si="314">T202*U202</f>
        <v>0</v>
      </c>
      <c r="W202" s="334">
        <f t="shared" si="309"/>
        <v>25000</v>
      </c>
      <c r="X202" s="340">
        <f t="shared" ref="X202" si="315">J202+P202+V202</f>
        <v>25000</v>
      </c>
      <c r="Y202" s="340">
        <f t="shared" si="301"/>
        <v>0</v>
      </c>
      <c r="Z202" s="557">
        <f t="shared" si="302"/>
        <v>0</v>
      </c>
      <c r="AA202" s="425"/>
      <c r="AB202" s="113"/>
      <c r="AC202" s="113"/>
      <c r="AD202" s="113"/>
      <c r="AE202" s="113"/>
      <c r="AF202" s="113"/>
      <c r="AG202" s="113"/>
    </row>
    <row r="203" spans="1:33" ht="29.95" customHeight="1" x14ac:dyDescent="0.3">
      <c r="A203" s="429" t="s">
        <v>74</v>
      </c>
      <c r="B203" s="430" t="s">
        <v>203</v>
      </c>
      <c r="C203" s="449" t="s">
        <v>204</v>
      </c>
      <c r="D203" s="432"/>
      <c r="E203" s="468">
        <f>SUM(E204:E206)</f>
        <v>0</v>
      </c>
      <c r="F203" s="489"/>
      <c r="G203" s="500">
        <f t="shared" ref="G203:H203" si="316">SUM(G204:G206)</f>
        <v>0</v>
      </c>
      <c r="H203" s="518">
        <f t="shared" si="316"/>
        <v>0</v>
      </c>
      <c r="I203" s="489"/>
      <c r="J203" s="440">
        <f t="shared" ref="J203:K203" si="317">SUM(J204:J206)</f>
        <v>0</v>
      </c>
      <c r="K203" s="518">
        <f t="shared" si="317"/>
        <v>0</v>
      </c>
      <c r="L203" s="434"/>
      <c r="M203" s="435">
        <f t="shared" ref="M203:N203" si="318">SUM(M204:M206)</f>
        <v>0</v>
      </c>
      <c r="N203" s="436">
        <f t="shared" si="318"/>
        <v>0</v>
      </c>
      <c r="O203" s="434"/>
      <c r="P203" s="435">
        <f t="shared" ref="P203:Q203" si="319">SUM(P204:P206)</f>
        <v>0</v>
      </c>
      <c r="Q203" s="436">
        <f t="shared" si="319"/>
        <v>0</v>
      </c>
      <c r="R203" s="434"/>
      <c r="S203" s="435">
        <f t="shared" ref="S203:T203" si="320">SUM(S204:S206)</f>
        <v>0</v>
      </c>
      <c r="T203" s="436">
        <f t="shared" si="320"/>
        <v>0</v>
      </c>
      <c r="U203" s="434"/>
      <c r="V203" s="437">
        <f t="shared" ref="V203:X203" si="321">SUM(V204:V206)</f>
        <v>0</v>
      </c>
      <c r="W203" s="433">
        <f t="shared" si="321"/>
        <v>0</v>
      </c>
      <c r="X203" s="440">
        <f t="shared" si="321"/>
        <v>0</v>
      </c>
      <c r="Y203" s="440">
        <f t="shared" si="301"/>
        <v>0</v>
      </c>
      <c r="Z203" s="567" t="e">
        <f t="shared" si="302"/>
        <v>#DIV/0!</v>
      </c>
      <c r="AA203" s="581"/>
      <c r="AB203" s="104"/>
      <c r="AC203" s="104"/>
      <c r="AD203" s="104"/>
      <c r="AE203" s="104"/>
      <c r="AF203" s="104"/>
      <c r="AG203" s="104"/>
    </row>
    <row r="204" spans="1:33" ht="29.95" customHeight="1" x14ac:dyDescent="0.3">
      <c r="A204" s="105" t="s">
        <v>79</v>
      </c>
      <c r="B204" s="106" t="s">
        <v>205</v>
      </c>
      <c r="C204" s="156" t="s">
        <v>201</v>
      </c>
      <c r="D204" s="108" t="s">
        <v>114</v>
      </c>
      <c r="E204" s="470"/>
      <c r="F204" s="481"/>
      <c r="G204" s="314">
        <f t="shared" ref="G204:G206" si="322">E204*F204</f>
        <v>0</v>
      </c>
      <c r="H204" s="520"/>
      <c r="I204" s="481"/>
      <c r="J204" s="455">
        <f t="shared" ref="J204:J206" si="323">H204*I204</f>
        <v>0</v>
      </c>
      <c r="K204" s="198"/>
      <c r="L204" s="110"/>
      <c r="M204" s="111">
        <f t="shared" ref="M204:M206" si="324">K204*L204</f>
        <v>0</v>
      </c>
      <c r="N204" s="109"/>
      <c r="O204" s="110"/>
      <c r="P204" s="111">
        <f t="shared" ref="P204:P206" si="325">N204*O204</f>
        <v>0</v>
      </c>
      <c r="Q204" s="109"/>
      <c r="R204" s="110"/>
      <c r="S204" s="111">
        <f t="shared" ref="S204:S206" si="326">Q204*R204</f>
        <v>0</v>
      </c>
      <c r="T204" s="109"/>
      <c r="U204" s="110"/>
      <c r="V204" s="204">
        <f t="shared" ref="V204:V206" si="327">T204*U204</f>
        <v>0</v>
      </c>
      <c r="W204" s="349">
        <f t="shared" ref="W204:W206" si="328">G204+M204+S204</f>
        <v>0</v>
      </c>
      <c r="X204" s="339">
        <f t="shared" ref="X204:X206" si="329">J204+P204+V204</f>
        <v>0</v>
      </c>
      <c r="Y204" s="339">
        <f t="shared" si="301"/>
        <v>0</v>
      </c>
      <c r="Z204" s="552" t="e">
        <f t="shared" si="302"/>
        <v>#DIV/0!</v>
      </c>
      <c r="AA204" s="424"/>
      <c r="AB204" s="113"/>
      <c r="AC204" s="113"/>
      <c r="AD204" s="113"/>
      <c r="AE204" s="113"/>
      <c r="AF204" s="113"/>
      <c r="AG204" s="113"/>
    </row>
    <row r="205" spans="1:33" ht="29.95" customHeight="1" x14ac:dyDescent="0.3">
      <c r="A205" s="105" t="s">
        <v>79</v>
      </c>
      <c r="B205" s="106" t="s">
        <v>206</v>
      </c>
      <c r="C205" s="156" t="s">
        <v>201</v>
      </c>
      <c r="D205" s="108" t="s">
        <v>114</v>
      </c>
      <c r="E205" s="470"/>
      <c r="F205" s="481"/>
      <c r="G205" s="314">
        <f t="shared" si="322"/>
        <v>0</v>
      </c>
      <c r="H205" s="520"/>
      <c r="I205" s="481"/>
      <c r="J205" s="455">
        <f t="shared" si="323"/>
        <v>0</v>
      </c>
      <c r="K205" s="198"/>
      <c r="L205" s="110"/>
      <c r="M205" s="111">
        <f t="shared" si="324"/>
        <v>0</v>
      </c>
      <c r="N205" s="109"/>
      <c r="O205" s="110"/>
      <c r="P205" s="111">
        <f t="shared" si="325"/>
        <v>0</v>
      </c>
      <c r="Q205" s="109"/>
      <c r="R205" s="110"/>
      <c r="S205" s="111">
        <f t="shared" si="326"/>
        <v>0</v>
      </c>
      <c r="T205" s="109"/>
      <c r="U205" s="110"/>
      <c r="V205" s="181">
        <f t="shared" si="327"/>
        <v>0</v>
      </c>
      <c r="W205" s="347">
        <f t="shared" si="328"/>
        <v>0</v>
      </c>
      <c r="X205" s="339">
        <f t="shared" si="329"/>
        <v>0</v>
      </c>
      <c r="Y205" s="339">
        <f t="shared" si="301"/>
        <v>0</v>
      </c>
      <c r="Z205" s="552" t="e">
        <f t="shared" si="302"/>
        <v>#DIV/0!</v>
      </c>
      <c r="AA205" s="421"/>
      <c r="AB205" s="113"/>
      <c r="AC205" s="113"/>
      <c r="AD205" s="113"/>
      <c r="AE205" s="113"/>
      <c r="AF205" s="113"/>
      <c r="AG205" s="113"/>
    </row>
    <row r="206" spans="1:33" ht="29.95" customHeight="1" thickBot="1" x14ac:dyDescent="0.35">
      <c r="A206" s="114" t="s">
        <v>79</v>
      </c>
      <c r="B206" s="115" t="s">
        <v>207</v>
      </c>
      <c r="C206" s="139" t="s">
        <v>201</v>
      </c>
      <c r="D206" s="116" t="s">
        <v>114</v>
      </c>
      <c r="E206" s="471"/>
      <c r="F206" s="482"/>
      <c r="G206" s="315">
        <f t="shared" si="322"/>
        <v>0</v>
      </c>
      <c r="H206" s="521"/>
      <c r="I206" s="482"/>
      <c r="J206" s="456">
        <f t="shared" si="323"/>
        <v>0</v>
      </c>
      <c r="K206" s="200"/>
      <c r="L206" s="118"/>
      <c r="M206" s="119">
        <f t="shared" si="324"/>
        <v>0</v>
      </c>
      <c r="N206" s="117"/>
      <c r="O206" s="118"/>
      <c r="P206" s="119">
        <f t="shared" si="325"/>
        <v>0</v>
      </c>
      <c r="Q206" s="117"/>
      <c r="R206" s="118"/>
      <c r="S206" s="119">
        <f t="shared" si="326"/>
        <v>0</v>
      </c>
      <c r="T206" s="117"/>
      <c r="U206" s="118"/>
      <c r="V206" s="183">
        <f t="shared" si="327"/>
        <v>0</v>
      </c>
      <c r="W206" s="348">
        <f t="shared" si="328"/>
        <v>0</v>
      </c>
      <c r="X206" s="339">
        <f t="shared" si="329"/>
        <v>0</v>
      </c>
      <c r="Y206" s="339">
        <f t="shared" si="301"/>
        <v>0</v>
      </c>
      <c r="Z206" s="552" t="e">
        <f t="shared" si="302"/>
        <v>#DIV/0!</v>
      </c>
      <c r="AA206" s="425"/>
      <c r="AB206" s="113"/>
      <c r="AC206" s="113"/>
      <c r="AD206" s="113"/>
      <c r="AE206" s="113"/>
      <c r="AF206" s="113"/>
      <c r="AG206" s="113"/>
    </row>
    <row r="207" spans="1:33" ht="29.95" customHeight="1" x14ac:dyDescent="0.3">
      <c r="A207" s="97" t="s">
        <v>74</v>
      </c>
      <c r="B207" s="132" t="s">
        <v>208</v>
      </c>
      <c r="C207" s="180" t="s">
        <v>209</v>
      </c>
      <c r="D207" s="121"/>
      <c r="E207" s="472">
        <f>SUM(E208:E210)</f>
        <v>0</v>
      </c>
      <c r="F207" s="475"/>
      <c r="G207" s="312">
        <f t="shared" ref="G207:H207" si="330">SUM(G208:G210)</f>
        <v>0</v>
      </c>
      <c r="H207" s="523">
        <f t="shared" si="330"/>
        <v>0</v>
      </c>
      <c r="I207" s="475"/>
      <c r="J207" s="368">
        <f t="shared" ref="J207:K207" si="331">SUM(J208:J210)</f>
        <v>0</v>
      </c>
      <c r="K207" s="345">
        <f t="shared" si="331"/>
        <v>0</v>
      </c>
      <c r="L207" s="123"/>
      <c r="M207" s="124">
        <f t="shared" ref="M207:N207" si="332">SUM(M208:M210)</f>
        <v>0</v>
      </c>
      <c r="N207" s="122">
        <f t="shared" si="332"/>
        <v>0</v>
      </c>
      <c r="O207" s="123"/>
      <c r="P207" s="124">
        <f t="shared" ref="P207:Q207" si="333">SUM(P208:P210)</f>
        <v>0</v>
      </c>
      <c r="Q207" s="122">
        <f t="shared" si="333"/>
        <v>0</v>
      </c>
      <c r="R207" s="123"/>
      <c r="S207" s="124">
        <f t="shared" ref="S207:T207" si="334">SUM(S208:S210)</f>
        <v>0</v>
      </c>
      <c r="T207" s="122">
        <f t="shared" si="334"/>
        <v>0</v>
      </c>
      <c r="U207" s="123"/>
      <c r="V207" s="216">
        <f t="shared" ref="V207:X207" si="335">SUM(V208:V210)</f>
        <v>0</v>
      </c>
      <c r="W207" s="310">
        <f t="shared" si="335"/>
        <v>0</v>
      </c>
      <c r="X207" s="368">
        <f t="shared" si="335"/>
        <v>0</v>
      </c>
      <c r="Y207" s="368">
        <f t="shared" si="301"/>
        <v>0</v>
      </c>
      <c r="Z207" s="312" t="e">
        <f t="shared" si="302"/>
        <v>#DIV/0!</v>
      </c>
      <c r="AA207" s="426"/>
      <c r="AB207" s="104"/>
      <c r="AC207" s="104"/>
      <c r="AD207" s="104"/>
      <c r="AE207" s="104"/>
      <c r="AF207" s="104"/>
      <c r="AG207" s="104"/>
    </row>
    <row r="208" spans="1:33" ht="29.95" customHeight="1" x14ac:dyDescent="0.3">
      <c r="A208" s="105" t="s">
        <v>79</v>
      </c>
      <c r="B208" s="106" t="s">
        <v>210</v>
      </c>
      <c r="C208" s="156" t="s">
        <v>201</v>
      </c>
      <c r="D208" s="108" t="s">
        <v>114</v>
      </c>
      <c r="E208" s="470"/>
      <c r="F208" s="481"/>
      <c r="G208" s="314">
        <f t="shared" ref="G208:G210" si="336">E208*F208</f>
        <v>0</v>
      </c>
      <c r="H208" s="520"/>
      <c r="I208" s="481"/>
      <c r="J208" s="455">
        <f t="shared" ref="J208:J210" si="337">H208*I208</f>
        <v>0</v>
      </c>
      <c r="K208" s="198"/>
      <c r="L208" s="110"/>
      <c r="M208" s="111">
        <f t="shared" ref="M208:M210" si="338">K208*L208</f>
        <v>0</v>
      </c>
      <c r="N208" s="109"/>
      <c r="O208" s="110"/>
      <c r="P208" s="111">
        <f t="shared" ref="P208:P210" si="339">N208*O208</f>
        <v>0</v>
      </c>
      <c r="Q208" s="109"/>
      <c r="R208" s="110"/>
      <c r="S208" s="111">
        <f t="shared" ref="S208:S210" si="340">Q208*R208</f>
        <v>0</v>
      </c>
      <c r="T208" s="109"/>
      <c r="U208" s="110"/>
      <c r="V208" s="181">
        <f t="shared" ref="V208:V210" si="341">T208*U208</f>
        <v>0</v>
      </c>
      <c r="W208" s="347">
        <f t="shared" ref="W208:W210" si="342">G208+M208+S208</f>
        <v>0</v>
      </c>
      <c r="X208" s="339">
        <f t="shared" ref="X208:X210" si="343">J208+P208+V208</f>
        <v>0</v>
      </c>
      <c r="Y208" s="339">
        <f t="shared" si="301"/>
        <v>0</v>
      </c>
      <c r="Z208" s="552" t="e">
        <f t="shared" si="302"/>
        <v>#DIV/0!</v>
      </c>
      <c r="AA208" s="421"/>
      <c r="AB208" s="113"/>
      <c r="AC208" s="113"/>
      <c r="AD208" s="113"/>
      <c r="AE208" s="113"/>
      <c r="AF208" s="113"/>
      <c r="AG208" s="113"/>
    </row>
    <row r="209" spans="1:33" ht="29.95" customHeight="1" x14ac:dyDescent="0.3">
      <c r="A209" s="105" t="s">
        <v>79</v>
      </c>
      <c r="B209" s="106" t="s">
        <v>211</v>
      </c>
      <c r="C209" s="156" t="s">
        <v>201</v>
      </c>
      <c r="D209" s="108" t="s">
        <v>114</v>
      </c>
      <c r="E209" s="470"/>
      <c r="F209" s="481"/>
      <c r="G209" s="314">
        <f t="shared" si="336"/>
        <v>0</v>
      </c>
      <c r="H209" s="520"/>
      <c r="I209" s="481"/>
      <c r="J209" s="455">
        <f t="shared" si="337"/>
        <v>0</v>
      </c>
      <c r="K209" s="198"/>
      <c r="L209" s="110"/>
      <c r="M209" s="111">
        <f t="shared" si="338"/>
        <v>0</v>
      </c>
      <c r="N209" s="109"/>
      <c r="O209" s="110"/>
      <c r="P209" s="111">
        <f t="shared" si="339"/>
        <v>0</v>
      </c>
      <c r="Q209" s="109"/>
      <c r="R209" s="110"/>
      <c r="S209" s="111">
        <f t="shared" si="340"/>
        <v>0</v>
      </c>
      <c r="T209" s="109"/>
      <c r="U209" s="110"/>
      <c r="V209" s="181">
        <f t="shared" si="341"/>
        <v>0</v>
      </c>
      <c r="W209" s="347">
        <f t="shared" si="342"/>
        <v>0</v>
      </c>
      <c r="X209" s="339">
        <f t="shared" si="343"/>
        <v>0</v>
      </c>
      <c r="Y209" s="339">
        <f t="shared" si="301"/>
        <v>0</v>
      </c>
      <c r="Z209" s="552" t="e">
        <f t="shared" si="302"/>
        <v>#DIV/0!</v>
      </c>
      <c r="AA209" s="421"/>
      <c r="AB209" s="113"/>
      <c r="AC209" s="113"/>
      <c r="AD209" s="113"/>
      <c r="AE209" s="113"/>
      <c r="AF209" s="113"/>
      <c r="AG209" s="113"/>
    </row>
    <row r="210" spans="1:33" ht="29.95" customHeight="1" thickBot="1" x14ac:dyDescent="0.35">
      <c r="A210" s="114" t="s">
        <v>79</v>
      </c>
      <c r="B210" s="115" t="s">
        <v>212</v>
      </c>
      <c r="C210" s="139" t="s">
        <v>201</v>
      </c>
      <c r="D210" s="116" t="s">
        <v>114</v>
      </c>
      <c r="E210" s="476"/>
      <c r="F210" s="492"/>
      <c r="G210" s="538">
        <f t="shared" si="336"/>
        <v>0</v>
      </c>
      <c r="H210" s="526"/>
      <c r="I210" s="492"/>
      <c r="J210" s="459">
        <f t="shared" si="337"/>
        <v>0</v>
      </c>
      <c r="K210" s="510"/>
      <c r="L210" s="128"/>
      <c r="M210" s="129">
        <f t="shared" si="338"/>
        <v>0</v>
      </c>
      <c r="N210" s="127"/>
      <c r="O210" s="128"/>
      <c r="P210" s="129">
        <f t="shared" si="339"/>
        <v>0</v>
      </c>
      <c r="Q210" s="127"/>
      <c r="R210" s="128"/>
      <c r="S210" s="129">
        <f t="shared" si="340"/>
        <v>0</v>
      </c>
      <c r="T210" s="127"/>
      <c r="U210" s="128"/>
      <c r="V210" s="219">
        <f t="shared" si="341"/>
        <v>0</v>
      </c>
      <c r="W210" s="348">
        <f t="shared" si="342"/>
        <v>0</v>
      </c>
      <c r="X210" s="340">
        <f t="shared" si="343"/>
        <v>0</v>
      </c>
      <c r="Y210" s="340">
        <f t="shared" si="301"/>
        <v>0</v>
      </c>
      <c r="Z210" s="557" t="e">
        <f t="shared" si="302"/>
        <v>#DIV/0!</v>
      </c>
      <c r="AA210" s="425"/>
      <c r="AB210" s="113"/>
      <c r="AC210" s="113"/>
      <c r="AD210" s="113"/>
      <c r="AE210" s="113"/>
      <c r="AF210" s="113"/>
      <c r="AG210" s="113"/>
    </row>
    <row r="211" spans="1:33" ht="29.95" customHeight="1" thickBot="1" x14ac:dyDescent="0.35">
      <c r="A211" s="141" t="s">
        <v>213</v>
      </c>
      <c r="B211" s="142"/>
      <c r="C211" s="143"/>
      <c r="D211" s="144"/>
      <c r="E211" s="473">
        <f>E207+E203+E195</f>
        <v>3600</v>
      </c>
      <c r="F211" s="473"/>
      <c r="G211" s="304">
        <f>G207+G203+G195</f>
        <v>188700</v>
      </c>
      <c r="H211" s="524">
        <f>H207+H203+H195</f>
        <v>3600</v>
      </c>
      <c r="I211" s="473"/>
      <c r="J211" s="371">
        <f>J207+J203+J195</f>
        <v>188700</v>
      </c>
      <c r="K211" s="148">
        <f>K207+K203+K195</f>
        <v>0</v>
      </c>
      <c r="L211" s="158"/>
      <c r="M211" s="147">
        <f>M207+M203+M195</f>
        <v>0</v>
      </c>
      <c r="N211" s="159">
        <f>N207+N203+N195</f>
        <v>0</v>
      </c>
      <c r="O211" s="158"/>
      <c r="P211" s="147">
        <f>P207+P203+P195</f>
        <v>0</v>
      </c>
      <c r="Q211" s="159">
        <f>Q207+Q203+Q195</f>
        <v>0</v>
      </c>
      <c r="R211" s="158"/>
      <c r="S211" s="147">
        <f>S207+S203+S195</f>
        <v>0</v>
      </c>
      <c r="T211" s="159">
        <f>T207+T203+T195</f>
        <v>0</v>
      </c>
      <c r="U211" s="158"/>
      <c r="V211" s="149">
        <f>V207+V203+V195</f>
        <v>0</v>
      </c>
      <c r="W211" s="450">
        <f>W207+W203+W195</f>
        <v>188700</v>
      </c>
      <c r="X211" s="444">
        <f>X207+X203+X195</f>
        <v>188700</v>
      </c>
      <c r="Y211" s="444">
        <f t="shared" si="301"/>
        <v>0</v>
      </c>
      <c r="Z211" s="564">
        <f t="shared" si="302"/>
        <v>0</v>
      </c>
      <c r="AA211" s="585"/>
      <c r="AB211" s="7"/>
      <c r="AC211" s="7"/>
      <c r="AD211" s="7"/>
      <c r="AE211" s="7"/>
      <c r="AF211" s="7"/>
      <c r="AG211" s="7"/>
    </row>
    <row r="212" spans="1:33" ht="29.95" customHeight="1" thickBot="1" x14ac:dyDescent="0.35">
      <c r="A212" s="150" t="s">
        <v>74</v>
      </c>
      <c r="B212" s="169">
        <v>7</v>
      </c>
      <c r="C212" s="152" t="s">
        <v>214</v>
      </c>
      <c r="D212" s="153"/>
      <c r="E212" s="474"/>
      <c r="F212" s="474"/>
      <c r="G212" s="96"/>
      <c r="H212" s="525"/>
      <c r="I212" s="474"/>
      <c r="J212" s="372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404"/>
      <c r="X212" s="342"/>
      <c r="Y212" s="342"/>
      <c r="Z212" s="566"/>
      <c r="AA212" s="584"/>
      <c r="AB212" s="7"/>
      <c r="AC212" s="7"/>
      <c r="AD212" s="7"/>
      <c r="AE212" s="7"/>
      <c r="AF212" s="7"/>
      <c r="AG212" s="7"/>
    </row>
    <row r="213" spans="1:33" ht="29.95" customHeight="1" x14ac:dyDescent="0.3">
      <c r="A213" s="105" t="s">
        <v>79</v>
      </c>
      <c r="B213" s="106" t="s">
        <v>215</v>
      </c>
      <c r="C213" s="156" t="s">
        <v>216</v>
      </c>
      <c r="D213" s="108" t="s">
        <v>114</v>
      </c>
      <c r="E213" s="470"/>
      <c r="F213" s="481"/>
      <c r="G213" s="314">
        <f t="shared" ref="G213:G223" si="344">E213*F213</f>
        <v>0</v>
      </c>
      <c r="H213" s="520"/>
      <c r="I213" s="481"/>
      <c r="J213" s="455">
        <f t="shared" ref="J213:J223" si="345">H213*I213</f>
        <v>0</v>
      </c>
      <c r="K213" s="198"/>
      <c r="L213" s="110"/>
      <c r="M213" s="111">
        <f t="shared" ref="M213:M223" si="346">K213*L213</f>
        <v>0</v>
      </c>
      <c r="N213" s="109"/>
      <c r="O213" s="110"/>
      <c r="P213" s="111">
        <f t="shared" ref="P213:P223" si="347">N213*O213</f>
        <v>0</v>
      </c>
      <c r="Q213" s="109"/>
      <c r="R213" s="110"/>
      <c r="S213" s="111">
        <f t="shared" ref="S213:S223" si="348">Q213*R213</f>
        <v>0</v>
      </c>
      <c r="T213" s="109"/>
      <c r="U213" s="110"/>
      <c r="V213" s="181">
        <f t="shared" ref="V213:V223" si="349">T213*U213</f>
        <v>0</v>
      </c>
      <c r="W213" s="359">
        <f t="shared" ref="W213:W223" si="350">G213+M213+S213</f>
        <v>0</v>
      </c>
      <c r="X213" s="343">
        <f t="shared" ref="X213:X223" si="351">J213+P213+V213</f>
        <v>0</v>
      </c>
      <c r="Y213" s="343">
        <f t="shared" ref="Y213:Y224" si="352">W213-X213</f>
        <v>0</v>
      </c>
      <c r="Z213" s="568" t="e">
        <f t="shared" ref="Z213:Z224" si="353">Y213/W213</f>
        <v>#DIV/0!</v>
      </c>
      <c r="AA213" s="586"/>
      <c r="AB213" s="113"/>
      <c r="AC213" s="113"/>
      <c r="AD213" s="113"/>
      <c r="AE213" s="113"/>
      <c r="AF213" s="113"/>
      <c r="AG213" s="113"/>
    </row>
    <row r="214" spans="1:33" ht="29.95" customHeight="1" x14ac:dyDescent="0.3">
      <c r="A214" s="105" t="s">
        <v>79</v>
      </c>
      <c r="B214" s="106" t="s">
        <v>217</v>
      </c>
      <c r="C214" s="156" t="s">
        <v>218</v>
      </c>
      <c r="D214" s="108" t="s">
        <v>114</v>
      </c>
      <c r="E214" s="470"/>
      <c r="F214" s="481"/>
      <c r="G214" s="314">
        <f t="shared" si="344"/>
        <v>0</v>
      </c>
      <c r="H214" s="520"/>
      <c r="I214" s="481"/>
      <c r="J214" s="455">
        <f t="shared" si="345"/>
        <v>0</v>
      </c>
      <c r="K214" s="198"/>
      <c r="L214" s="110"/>
      <c r="M214" s="111">
        <f t="shared" si="346"/>
        <v>0</v>
      </c>
      <c r="N214" s="109"/>
      <c r="O214" s="110"/>
      <c r="P214" s="111">
        <f t="shared" si="347"/>
        <v>0</v>
      </c>
      <c r="Q214" s="109"/>
      <c r="R214" s="110"/>
      <c r="S214" s="111">
        <f t="shared" si="348"/>
        <v>0</v>
      </c>
      <c r="T214" s="109"/>
      <c r="U214" s="110"/>
      <c r="V214" s="181">
        <f t="shared" si="349"/>
        <v>0</v>
      </c>
      <c r="W214" s="347">
        <f t="shared" si="350"/>
        <v>0</v>
      </c>
      <c r="X214" s="339">
        <f t="shared" si="351"/>
        <v>0</v>
      </c>
      <c r="Y214" s="339">
        <f t="shared" si="352"/>
        <v>0</v>
      </c>
      <c r="Z214" s="552" t="e">
        <f t="shared" si="353"/>
        <v>#DIV/0!</v>
      </c>
      <c r="AA214" s="421"/>
      <c r="AB214" s="113"/>
      <c r="AC214" s="113"/>
      <c r="AD214" s="113"/>
      <c r="AE214" s="113"/>
      <c r="AF214" s="113"/>
      <c r="AG214" s="113"/>
    </row>
    <row r="215" spans="1:33" ht="29.95" customHeight="1" x14ac:dyDescent="0.3">
      <c r="A215" s="105" t="s">
        <v>79</v>
      </c>
      <c r="B215" s="106" t="s">
        <v>219</v>
      </c>
      <c r="C215" s="156" t="s">
        <v>220</v>
      </c>
      <c r="D215" s="108" t="s">
        <v>114</v>
      </c>
      <c r="E215" s="470"/>
      <c r="F215" s="481"/>
      <c r="G215" s="314">
        <f t="shared" si="344"/>
        <v>0</v>
      </c>
      <c r="H215" s="520"/>
      <c r="I215" s="481"/>
      <c r="J215" s="455">
        <f t="shared" si="345"/>
        <v>0</v>
      </c>
      <c r="K215" s="198"/>
      <c r="L215" s="110"/>
      <c r="M215" s="111">
        <f t="shared" si="346"/>
        <v>0</v>
      </c>
      <c r="N215" s="109"/>
      <c r="O215" s="110"/>
      <c r="P215" s="111">
        <f t="shared" si="347"/>
        <v>0</v>
      </c>
      <c r="Q215" s="109"/>
      <c r="R215" s="110"/>
      <c r="S215" s="111">
        <f t="shared" si="348"/>
        <v>0</v>
      </c>
      <c r="T215" s="109"/>
      <c r="U215" s="110"/>
      <c r="V215" s="181">
        <f t="shared" si="349"/>
        <v>0</v>
      </c>
      <c r="W215" s="347">
        <f t="shared" si="350"/>
        <v>0</v>
      </c>
      <c r="X215" s="339">
        <f t="shared" si="351"/>
        <v>0</v>
      </c>
      <c r="Y215" s="339">
        <f t="shared" si="352"/>
        <v>0</v>
      </c>
      <c r="Z215" s="552" t="e">
        <f t="shared" si="353"/>
        <v>#DIV/0!</v>
      </c>
      <c r="AA215" s="421"/>
      <c r="AB215" s="113"/>
      <c r="AC215" s="113"/>
      <c r="AD215" s="113"/>
      <c r="AE215" s="113"/>
      <c r="AF215" s="113"/>
      <c r="AG215" s="113"/>
    </row>
    <row r="216" spans="1:33" ht="29.95" customHeight="1" x14ac:dyDescent="0.3">
      <c r="A216" s="105" t="s">
        <v>79</v>
      </c>
      <c r="B216" s="106" t="s">
        <v>221</v>
      </c>
      <c r="C216" s="156" t="s">
        <v>222</v>
      </c>
      <c r="D216" s="108" t="s">
        <v>114</v>
      </c>
      <c r="E216" s="470"/>
      <c r="F216" s="481"/>
      <c r="G216" s="314">
        <f t="shared" si="344"/>
        <v>0</v>
      </c>
      <c r="H216" s="520"/>
      <c r="I216" s="481"/>
      <c r="J216" s="455">
        <f t="shared" si="345"/>
        <v>0</v>
      </c>
      <c r="K216" s="198"/>
      <c r="L216" s="110"/>
      <c r="M216" s="111">
        <f t="shared" si="346"/>
        <v>0</v>
      </c>
      <c r="N216" s="109"/>
      <c r="O216" s="110"/>
      <c r="P216" s="111">
        <f t="shared" si="347"/>
        <v>0</v>
      </c>
      <c r="Q216" s="109"/>
      <c r="R216" s="110"/>
      <c r="S216" s="111">
        <f t="shared" si="348"/>
        <v>0</v>
      </c>
      <c r="T216" s="109"/>
      <c r="U216" s="110"/>
      <c r="V216" s="181">
        <f t="shared" si="349"/>
        <v>0</v>
      </c>
      <c r="W216" s="347">
        <f t="shared" si="350"/>
        <v>0</v>
      </c>
      <c r="X216" s="339">
        <f t="shared" si="351"/>
        <v>0</v>
      </c>
      <c r="Y216" s="339">
        <f t="shared" si="352"/>
        <v>0</v>
      </c>
      <c r="Z216" s="552" t="e">
        <f t="shared" si="353"/>
        <v>#DIV/0!</v>
      </c>
      <c r="AA216" s="421"/>
      <c r="AB216" s="113"/>
      <c r="AC216" s="113"/>
      <c r="AD216" s="113"/>
      <c r="AE216" s="113"/>
      <c r="AF216" s="113"/>
      <c r="AG216" s="113"/>
    </row>
    <row r="217" spans="1:33" ht="29.95" customHeight="1" x14ac:dyDescent="0.3">
      <c r="A217" s="105" t="s">
        <v>79</v>
      </c>
      <c r="B217" s="106" t="s">
        <v>223</v>
      </c>
      <c r="C217" s="156" t="s">
        <v>224</v>
      </c>
      <c r="D217" s="108" t="s">
        <v>114</v>
      </c>
      <c r="E217" s="470"/>
      <c r="F217" s="481"/>
      <c r="G217" s="314">
        <f t="shared" si="344"/>
        <v>0</v>
      </c>
      <c r="H217" s="520"/>
      <c r="I217" s="481"/>
      <c r="J217" s="455">
        <f t="shared" si="345"/>
        <v>0</v>
      </c>
      <c r="K217" s="198"/>
      <c r="L217" s="110"/>
      <c r="M217" s="111">
        <f t="shared" si="346"/>
        <v>0</v>
      </c>
      <c r="N217" s="109"/>
      <c r="O217" s="110"/>
      <c r="P217" s="111">
        <f t="shared" si="347"/>
        <v>0</v>
      </c>
      <c r="Q217" s="109"/>
      <c r="R217" s="110"/>
      <c r="S217" s="111">
        <f t="shared" si="348"/>
        <v>0</v>
      </c>
      <c r="T217" s="109"/>
      <c r="U217" s="110"/>
      <c r="V217" s="181">
        <f t="shared" si="349"/>
        <v>0</v>
      </c>
      <c r="W217" s="347">
        <f t="shared" si="350"/>
        <v>0</v>
      </c>
      <c r="X217" s="339">
        <f t="shared" si="351"/>
        <v>0</v>
      </c>
      <c r="Y217" s="339">
        <f t="shared" si="352"/>
        <v>0</v>
      </c>
      <c r="Z217" s="552" t="e">
        <f t="shared" si="353"/>
        <v>#DIV/0!</v>
      </c>
      <c r="AA217" s="421"/>
      <c r="AB217" s="113"/>
      <c r="AC217" s="113"/>
      <c r="AD217" s="113"/>
      <c r="AE217" s="113"/>
      <c r="AF217" s="113"/>
      <c r="AG217" s="113"/>
    </row>
    <row r="218" spans="1:33" ht="29.95" customHeight="1" x14ac:dyDescent="0.3">
      <c r="A218" s="105" t="s">
        <v>79</v>
      </c>
      <c r="B218" s="106" t="s">
        <v>225</v>
      </c>
      <c r="C218" s="156" t="s">
        <v>226</v>
      </c>
      <c r="D218" s="108" t="s">
        <v>114</v>
      </c>
      <c r="E218" s="470"/>
      <c r="F218" s="481"/>
      <c r="G218" s="314">
        <f t="shared" si="344"/>
        <v>0</v>
      </c>
      <c r="H218" s="520"/>
      <c r="I218" s="481"/>
      <c r="J218" s="455">
        <f t="shared" si="345"/>
        <v>0</v>
      </c>
      <c r="K218" s="198"/>
      <c r="L218" s="110"/>
      <c r="M218" s="111">
        <f t="shared" si="346"/>
        <v>0</v>
      </c>
      <c r="N218" s="109"/>
      <c r="O218" s="110"/>
      <c r="P218" s="111">
        <f t="shared" si="347"/>
        <v>0</v>
      </c>
      <c r="Q218" s="109"/>
      <c r="R218" s="110"/>
      <c r="S218" s="111">
        <f t="shared" si="348"/>
        <v>0</v>
      </c>
      <c r="T218" s="109"/>
      <c r="U218" s="110"/>
      <c r="V218" s="181">
        <f t="shared" si="349"/>
        <v>0</v>
      </c>
      <c r="W218" s="347">
        <f t="shared" si="350"/>
        <v>0</v>
      </c>
      <c r="X218" s="339">
        <f t="shared" si="351"/>
        <v>0</v>
      </c>
      <c r="Y218" s="339">
        <f t="shared" si="352"/>
        <v>0</v>
      </c>
      <c r="Z218" s="552" t="e">
        <f t="shared" si="353"/>
        <v>#DIV/0!</v>
      </c>
      <c r="AA218" s="421"/>
      <c r="AB218" s="113"/>
      <c r="AC218" s="113"/>
      <c r="AD218" s="113"/>
      <c r="AE218" s="113"/>
      <c r="AF218" s="113"/>
      <c r="AG218" s="113"/>
    </row>
    <row r="219" spans="1:33" ht="29.95" customHeight="1" x14ac:dyDescent="0.3">
      <c r="A219" s="105" t="s">
        <v>79</v>
      </c>
      <c r="B219" s="106" t="s">
        <v>227</v>
      </c>
      <c r="C219" s="156" t="s">
        <v>228</v>
      </c>
      <c r="D219" s="108" t="s">
        <v>114</v>
      </c>
      <c r="E219" s="470"/>
      <c r="F219" s="481"/>
      <c r="G219" s="314">
        <f t="shared" si="344"/>
        <v>0</v>
      </c>
      <c r="H219" s="520"/>
      <c r="I219" s="481"/>
      <c r="J219" s="455">
        <f t="shared" si="345"/>
        <v>0</v>
      </c>
      <c r="K219" s="198"/>
      <c r="L219" s="110"/>
      <c r="M219" s="111">
        <f t="shared" si="346"/>
        <v>0</v>
      </c>
      <c r="N219" s="109"/>
      <c r="O219" s="110"/>
      <c r="P219" s="111">
        <f t="shared" si="347"/>
        <v>0</v>
      </c>
      <c r="Q219" s="109"/>
      <c r="R219" s="110"/>
      <c r="S219" s="111">
        <f t="shared" si="348"/>
        <v>0</v>
      </c>
      <c r="T219" s="109"/>
      <c r="U219" s="110"/>
      <c r="V219" s="181">
        <f t="shared" si="349"/>
        <v>0</v>
      </c>
      <c r="W219" s="347">
        <f t="shared" si="350"/>
        <v>0</v>
      </c>
      <c r="X219" s="339">
        <f t="shared" si="351"/>
        <v>0</v>
      </c>
      <c r="Y219" s="339">
        <f t="shared" si="352"/>
        <v>0</v>
      </c>
      <c r="Z219" s="552" t="e">
        <f t="shared" si="353"/>
        <v>#DIV/0!</v>
      </c>
      <c r="AA219" s="421"/>
      <c r="AB219" s="113"/>
      <c r="AC219" s="113"/>
      <c r="AD219" s="113"/>
      <c r="AE219" s="113"/>
      <c r="AF219" s="113"/>
      <c r="AG219" s="113"/>
    </row>
    <row r="220" spans="1:33" ht="29.95" customHeight="1" x14ac:dyDescent="0.3">
      <c r="A220" s="105" t="s">
        <v>79</v>
      </c>
      <c r="B220" s="106" t="s">
        <v>229</v>
      </c>
      <c r="C220" s="156" t="s">
        <v>230</v>
      </c>
      <c r="D220" s="108" t="s">
        <v>114</v>
      </c>
      <c r="E220" s="470"/>
      <c r="F220" s="481"/>
      <c r="G220" s="314">
        <f t="shared" si="344"/>
        <v>0</v>
      </c>
      <c r="H220" s="520"/>
      <c r="I220" s="481"/>
      <c r="J220" s="455">
        <f t="shared" si="345"/>
        <v>0</v>
      </c>
      <c r="K220" s="198"/>
      <c r="L220" s="110"/>
      <c r="M220" s="111">
        <f t="shared" si="346"/>
        <v>0</v>
      </c>
      <c r="N220" s="109"/>
      <c r="O220" s="110"/>
      <c r="P220" s="111">
        <f t="shared" si="347"/>
        <v>0</v>
      </c>
      <c r="Q220" s="109"/>
      <c r="R220" s="110"/>
      <c r="S220" s="111">
        <f t="shared" si="348"/>
        <v>0</v>
      </c>
      <c r="T220" s="109"/>
      <c r="U220" s="110"/>
      <c r="V220" s="181">
        <f t="shared" si="349"/>
        <v>0</v>
      </c>
      <c r="W220" s="347">
        <f t="shared" si="350"/>
        <v>0</v>
      </c>
      <c r="X220" s="339">
        <f t="shared" si="351"/>
        <v>0</v>
      </c>
      <c r="Y220" s="339">
        <f t="shared" si="352"/>
        <v>0</v>
      </c>
      <c r="Z220" s="552" t="e">
        <f t="shared" si="353"/>
        <v>#DIV/0!</v>
      </c>
      <c r="AA220" s="421"/>
      <c r="AB220" s="113"/>
      <c r="AC220" s="113"/>
      <c r="AD220" s="113"/>
      <c r="AE220" s="113"/>
      <c r="AF220" s="113"/>
      <c r="AG220" s="113"/>
    </row>
    <row r="221" spans="1:33" ht="29.95" customHeight="1" x14ac:dyDescent="0.3">
      <c r="A221" s="114" t="s">
        <v>79</v>
      </c>
      <c r="B221" s="106" t="s">
        <v>231</v>
      </c>
      <c r="C221" s="139" t="s">
        <v>232</v>
      </c>
      <c r="D221" s="108" t="s">
        <v>114</v>
      </c>
      <c r="E221" s="471"/>
      <c r="F221" s="482"/>
      <c r="G221" s="314">
        <f t="shared" si="344"/>
        <v>0</v>
      </c>
      <c r="H221" s="521"/>
      <c r="I221" s="482"/>
      <c r="J221" s="455">
        <f t="shared" si="345"/>
        <v>0</v>
      </c>
      <c r="K221" s="198"/>
      <c r="L221" s="110"/>
      <c r="M221" s="111">
        <f t="shared" si="346"/>
        <v>0</v>
      </c>
      <c r="N221" s="109"/>
      <c r="O221" s="110"/>
      <c r="P221" s="111">
        <f t="shared" si="347"/>
        <v>0</v>
      </c>
      <c r="Q221" s="109"/>
      <c r="R221" s="110"/>
      <c r="S221" s="111">
        <f t="shared" si="348"/>
        <v>0</v>
      </c>
      <c r="T221" s="109"/>
      <c r="U221" s="110"/>
      <c r="V221" s="181">
        <f t="shared" si="349"/>
        <v>0</v>
      </c>
      <c r="W221" s="347">
        <f t="shared" si="350"/>
        <v>0</v>
      </c>
      <c r="X221" s="339">
        <f t="shared" si="351"/>
        <v>0</v>
      </c>
      <c r="Y221" s="339">
        <f t="shared" si="352"/>
        <v>0</v>
      </c>
      <c r="Z221" s="552" t="e">
        <f t="shared" si="353"/>
        <v>#DIV/0!</v>
      </c>
      <c r="AA221" s="425"/>
      <c r="AB221" s="113"/>
      <c r="AC221" s="113"/>
      <c r="AD221" s="113"/>
      <c r="AE221" s="113"/>
      <c r="AF221" s="113"/>
      <c r="AG221" s="113"/>
    </row>
    <row r="222" spans="1:33" ht="29.95" customHeight="1" x14ac:dyDescent="0.3">
      <c r="A222" s="262" t="s">
        <v>79</v>
      </c>
      <c r="B222" s="106" t="s">
        <v>589</v>
      </c>
      <c r="C222" s="264" t="s">
        <v>587</v>
      </c>
      <c r="D222" s="265" t="s">
        <v>114</v>
      </c>
      <c r="E222" s="466">
        <v>1000</v>
      </c>
      <c r="F222" s="487">
        <v>12</v>
      </c>
      <c r="G222" s="318">
        <f t="shared" si="344"/>
        <v>12000</v>
      </c>
      <c r="H222" s="516">
        <v>1000</v>
      </c>
      <c r="I222" s="487">
        <v>12</v>
      </c>
      <c r="J222" s="452">
        <f t="shared" si="345"/>
        <v>12000</v>
      </c>
      <c r="K222" s="198"/>
      <c r="L222" s="110"/>
      <c r="M222" s="111">
        <f t="shared" si="346"/>
        <v>0</v>
      </c>
      <c r="N222" s="109"/>
      <c r="O222" s="110"/>
      <c r="P222" s="111">
        <f t="shared" si="347"/>
        <v>0</v>
      </c>
      <c r="Q222" s="109"/>
      <c r="R222" s="110"/>
      <c r="S222" s="111">
        <f t="shared" si="348"/>
        <v>0</v>
      </c>
      <c r="T222" s="109"/>
      <c r="U222" s="110"/>
      <c r="V222" s="181">
        <f t="shared" si="349"/>
        <v>0</v>
      </c>
      <c r="W222" s="347">
        <f t="shared" si="350"/>
        <v>12000</v>
      </c>
      <c r="X222" s="339">
        <f t="shared" si="351"/>
        <v>12000</v>
      </c>
      <c r="Y222" s="339">
        <f t="shared" si="352"/>
        <v>0</v>
      </c>
      <c r="Z222" s="552">
        <f t="shared" si="353"/>
        <v>0</v>
      </c>
      <c r="AA222" s="421"/>
      <c r="AB222" s="113"/>
      <c r="AC222" s="113"/>
      <c r="AD222" s="113"/>
      <c r="AE222" s="113"/>
      <c r="AF222" s="113"/>
      <c r="AG222" s="113"/>
    </row>
    <row r="223" spans="1:33" ht="29.95" customHeight="1" thickBot="1" x14ac:dyDescent="0.35">
      <c r="A223" s="262" t="s">
        <v>79</v>
      </c>
      <c r="B223" s="106" t="s">
        <v>590</v>
      </c>
      <c r="C223" s="264" t="s">
        <v>588</v>
      </c>
      <c r="D223" s="265" t="s">
        <v>114</v>
      </c>
      <c r="E223" s="466">
        <v>70</v>
      </c>
      <c r="F223" s="487">
        <v>72</v>
      </c>
      <c r="G223" s="318">
        <f t="shared" si="344"/>
        <v>5040</v>
      </c>
      <c r="H223" s="516">
        <v>70</v>
      </c>
      <c r="I223" s="487">
        <v>72</v>
      </c>
      <c r="J223" s="452">
        <f t="shared" si="345"/>
        <v>5040</v>
      </c>
      <c r="K223" s="200"/>
      <c r="L223" s="118">
        <v>0.22</v>
      </c>
      <c r="M223" s="119">
        <f t="shared" si="346"/>
        <v>0</v>
      </c>
      <c r="N223" s="117"/>
      <c r="O223" s="118">
        <v>0.22</v>
      </c>
      <c r="P223" s="119">
        <f t="shared" si="347"/>
        <v>0</v>
      </c>
      <c r="Q223" s="117"/>
      <c r="R223" s="118">
        <v>0.22</v>
      </c>
      <c r="S223" s="119">
        <f t="shared" si="348"/>
        <v>0</v>
      </c>
      <c r="T223" s="117"/>
      <c r="U223" s="118">
        <v>0.22</v>
      </c>
      <c r="V223" s="183">
        <f t="shared" si="349"/>
        <v>0</v>
      </c>
      <c r="W223" s="360">
        <f t="shared" si="350"/>
        <v>5040</v>
      </c>
      <c r="X223" s="344">
        <f t="shared" si="351"/>
        <v>5040</v>
      </c>
      <c r="Y223" s="344">
        <f t="shared" si="352"/>
        <v>0</v>
      </c>
      <c r="Z223" s="569">
        <f t="shared" si="353"/>
        <v>0</v>
      </c>
      <c r="AA223" s="422"/>
      <c r="AB223" s="7"/>
      <c r="AC223" s="7"/>
      <c r="AD223" s="7"/>
      <c r="AE223" s="7"/>
      <c r="AF223" s="7"/>
      <c r="AG223" s="7"/>
    </row>
    <row r="224" spans="1:33" ht="29.95" customHeight="1" thickBot="1" x14ac:dyDescent="0.35">
      <c r="A224" s="141" t="s">
        <v>233</v>
      </c>
      <c r="B224" s="184"/>
      <c r="C224" s="143"/>
      <c r="D224" s="144"/>
      <c r="E224" s="473">
        <f>SUM(E213:E222)</f>
        <v>1000</v>
      </c>
      <c r="F224" s="473"/>
      <c r="G224" s="304">
        <f>SUM(G213:G223)</f>
        <v>17040</v>
      </c>
      <c r="H224" s="524">
        <f>SUM(H213:H222)</f>
        <v>1000</v>
      </c>
      <c r="I224" s="473"/>
      <c r="J224" s="371">
        <f>SUM(J213:J223)</f>
        <v>17040</v>
      </c>
      <c r="K224" s="148">
        <f>SUM(K213:K222)</f>
        <v>0</v>
      </c>
      <c r="L224" s="158"/>
      <c r="M224" s="147">
        <f>SUM(M213:M223)</f>
        <v>0</v>
      </c>
      <c r="N224" s="159">
        <f>SUM(N213:N222)</f>
        <v>0</v>
      </c>
      <c r="O224" s="158"/>
      <c r="P224" s="147">
        <f>SUM(P213:P223)</f>
        <v>0</v>
      </c>
      <c r="Q224" s="159">
        <f>SUM(Q213:Q222)</f>
        <v>0</v>
      </c>
      <c r="R224" s="158"/>
      <c r="S224" s="147">
        <f>SUM(S213:S223)</f>
        <v>0</v>
      </c>
      <c r="T224" s="159">
        <f>SUM(T213:T222)</f>
        <v>0</v>
      </c>
      <c r="U224" s="158"/>
      <c r="V224" s="149">
        <f t="shared" ref="V224:X224" si="354">SUM(V213:V223)</f>
        <v>0</v>
      </c>
      <c r="W224" s="405">
        <f t="shared" si="354"/>
        <v>17040</v>
      </c>
      <c r="X224" s="406">
        <f t="shared" si="354"/>
        <v>17040</v>
      </c>
      <c r="Y224" s="444">
        <f t="shared" si="352"/>
        <v>0</v>
      </c>
      <c r="Z224" s="564">
        <f t="shared" si="353"/>
        <v>0</v>
      </c>
      <c r="AA224" s="587"/>
      <c r="AB224" s="7"/>
      <c r="AC224" s="7"/>
      <c r="AD224" s="7"/>
      <c r="AE224" s="7"/>
      <c r="AF224" s="7"/>
      <c r="AG224" s="7"/>
    </row>
    <row r="225" spans="1:33" ht="29.95" customHeight="1" thickBot="1" x14ac:dyDescent="0.35">
      <c r="A225" s="185" t="s">
        <v>74</v>
      </c>
      <c r="B225" s="169">
        <v>8</v>
      </c>
      <c r="C225" s="186" t="s">
        <v>234</v>
      </c>
      <c r="D225" s="153"/>
      <c r="E225" s="474"/>
      <c r="F225" s="474"/>
      <c r="G225" s="96"/>
      <c r="H225" s="525"/>
      <c r="I225" s="474"/>
      <c r="J225" s="372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404"/>
      <c r="X225" s="342"/>
      <c r="Y225" s="342"/>
      <c r="Z225" s="566"/>
      <c r="AA225" s="584"/>
      <c r="AB225" s="104"/>
      <c r="AC225" s="104"/>
      <c r="AD225" s="104"/>
      <c r="AE225" s="104"/>
      <c r="AF225" s="104"/>
      <c r="AG225" s="104"/>
    </row>
    <row r="226" spans="1:33" ht="29.95" customHeight="1" x14ac:dyDescent="0.3">
      <c r="A226" s="105" t="s">
        <v>79</v>
      </c>
      <c r="B226" s="106" t="s">
        <v>235</v>
      </c>
      <c r="C226" s="156" t="s">
        <v>236</v>
      </c>
      <c r="D226" s="108" t="s">
        <v>237</v>
      </c>
      <c r="E226" s="470"/>
      <c r="F226" s="481"/>
      <c r="G226" s="314">
        <f t="shared" ref="G226:G231" si="355">E226*F226</f>
        <v>0</v>
      </c>
      <c r="H226" s="520"/>
      <c r="I226" s="481"/>
      <c r="J226" s="455">
        <f t="shared" ref="J226:J231" si="356">H226*I226</f>
        <v>0</v>
      </c>
      <c r="K226" s="198"/>
      <c r="L226" s="110"/>
      <c r="M226" s="111">
        <f t="shared" ref="M226:M231" si="357">K226*L226</f>
        <v>0</v>
      </c>
      <c r="N226" s="109"/>
      <c r="O226" s="110"/>
      <c r="P226" s="111">
        <f t="shared" ref="P226:P231" si="358">N226*O226</f>
        <v>0</v>
      </c>
      <c r="Q226" s="109"/>
      <c r="R226" s="110"/>
      <c r="S226" s="111">
        <f t="shared" ref="S226:S231" si="359">Q226*R226</f>
        <v>0</v>
      </c>
      <c r="T226" s="109"/>
      <c r="U226" s="110"/>
      <c r="V226" s="181">
        <f t="shared" ref="V226:V231" si="360">T226*U226</f>
        <v>0</v>
      </c>
      <c r="W226" s="359">
        <f t="shared" ref="W226:W231" si="361">G226+M226+S226</f>
        <v>0</v>
      </c>
      <c r="X226" s="343">
        <f t="shared" ref="X226:X231" si="362">J226+P226+V226</f>
        <v>0</v>
      </c>
      <c r="Y226" s="343">
        <f t="shared" ref="Y226:Y232" si="363">W226-X226</f>
        <v>0</v>
      </c>
      <c r="Z226" s="568" t="e">
        <f t="shared" ref="Z226:Z232" si="364">Y226/W226</f>
        <v>#DIV/0!</v>
      </c>
      <c r="AA226" s="586"/>
      <c r="AB226" s="113"/>
      <c r="AC226" s="113"/>
      <c r="AD226" s="113"/>
      <c r="AE226" s="113"/>
      <c r="AF226" s="113"/>
      <c r="AG226" s="113"/>
    </row>
    <row r="227" spans="1:33" ht="29.95" customHeight="1" x14ac:dyDescent="0.3">
      <c r="A227" s="105" t="s">
        <v>79</v>
      </c>
      <c r="B227" s="106" t="s">
        <v>238</v>
      </c>
      <c r="C227" s="156" t="s">
        <v>239</v>
      </c>
      <c r="D227" s="108" t="s">
        <v>237</v>
      </c>
      <c r="E227" s="470"/>
      <c r="F227" s="481"/>
      <c r="G227" s="314">
        <f t="shared" si="355"/>
        <v>0</v>
      </c>
      <c r="H227" s="520"/>
      <c r="I227" s="481"/>
      <c r="J227" s="455">
        <f t="shared" si="356"/>
        <v>0</v>
      </c>
      <c r="K227" s="198"/>
      <c r="L227" s="110"/>
      <c r="M227" s="111">
        <f t="shared" si="357"/>
        <v>0</v>
      </c>
      <c r="N227" s="109"/>
      <c r="O227" s="110"/>
      <c r="P227" s="111">
        <f t="shared" si="358"/>
        <v>0</v>
      </c>
      <c r="Q227" s="109"/>
      <c r="R227" s="110"/>
      <c r="S227" s="111">
        <f t="shared" si="359"/>
        <v>0</v>
      </c>
      <c r="T227" s="109"/>
      <c r="U227" s="110"/>
      <c r="V227" s="181">
        <f t="shared" si="360"/>
        <v>0</v>
      </c>
      <c r="W227" s="347">
        <f t="shared" si="361"/>
        <v>0</v>
      </c>
      <c r="X227" s="339">
        <f t="shared" si="362"/>
        <v>0</v>
      </c>
      <c r="Y227" s="339">
        <f t="shared" si="363"/>
        <v>0</v>
      </c>
      <c r="Z227" s="552" t="e">
        <f t="shared" si="364"/>
        <v>#DIV/0!</v>
      </c>
      <c r="AA227" s="421"/>
      <c r="AB227" s="113"/>
      <c r="AC227" s="113"/>
      <c r="AD227" s="113"/>
      <c r="AE227" s="113"/>
      <c r="AF227" s="113"/>
      <c r="AG227" s="113"/>
    </row>
    <row r="228" spans="1:33" ht="29.95" customHeight="1" x14ac:dyDescent="0.3">
      <c r="A228" s="105" t="s">
        <v>79</v>
      </c>
      <c r="B228" s="106" t="s">
        <v>240</v>
      </c>
      <c r="C228" s="156" t="s">
        <v>241</v>
      </c>
      <c r="D228" s="108" t="s">
        <v>242</v>
      </c>
      <c r="E228" s="479"/>
      <c r="F228" s="494"/>
      <c r="G228" s="314">
        <f t="shared" si="355"/>
        <v>0</v>
      </c>
      <c r="H228" s="528"/>
      <c r="I228" s="494"/>
      <c r="J228" s="455">
        <f t="shared" si="356"/>
        <v>0</v>
      </c>
      <c r="K228" s="198"/>
      <c r="L228" s="110"/>
      <c r="M228" s="111">
        <f t="shared" si="357"/>
        <v>0</v>
      </c>
      <c r="N228" s="109"/>
      <c r="O228" s="110"/>
      <c r="P228" s="111">
        <f t="shared" si="358"/>
        <v>0</v>
      </c>
      <c r="Q228" s="109"/>
      <c r="R228" s="110"/>
      <c r="S228" s="111">
        <f t="shared" si="359"/>
        <v>0</v>
      </c>
      <c r="T228" s="109"/>
      <c r="U228" s="110"/>
      <c r="V228" s="181">
        <f t="shared" si="360"/>
        <v>0</v>
      </c>
      <c r="W228" s="348">
        <f t="shared" si="361"/>
        <v>0</v>
      </c>
      <c r="X228" s="339">
        <f t="shared" si="362"/>
        <v>0</v>
      </c>
      <c r="Y228" s="339">
        <f t="shared" si="363"/>
        <v>0</v>
      </c>
      <c r="Z228" s="552" t="e">
        <f t="shared" si="364"/>
        <v>#DIV/0!</v>
      </c>
      <c r="AA228" s="421"/>
      <c r="AB228" s="113"/>
      <c r="AC228" s="113"/>
      <c r="AD228" s="113"/>
      <c r="AE228" s="113"/>
      <c r="AF228" s="113"/>
      <c r="AG228" s="113"/>
    </row>
    <row r="229" spans="1:33" ht="29.95" customHeight="1" x14ac:dyDescent="0.3">
      <c r="A229" s="105" t="s">
        <v>79</v>
      </c>
      <c r="B229" s="106" t="s">
        <v>243</v>
      </c>
      <c r="C229" s="156" t="s">
        <v>244</v>
      </c>
      <c r="D229" s="108" t="s">
        <v>242</v>
      </c>
      <c r="E229" s="470"/>
      <c r="F229" s="481"/>
      <c r="G229" s="314">
        <f t="shared" si="355"/>
        <v>0</v>
      </c>
      <c r="H229" s="520"/>
      <c r="I229" s="481"/>
      <c r="J229" s="455">
        <f t="shared" si="356"/>
        <v>0</v>
      </c>
      <c r="K229" s="511"/>
      <c r="L229" s="188"/>
      <c r="M229" s="111">
        <f t="shared" si="357"/>
        <v>0</v>
      </c>
      <c r="N229" s="187"/>
      <c r="O229" s="188"/>
      <c r="P229" s="111">
        <f t="shared" si="358"/>
        <v>0</v>
      </c>
      <c r="Q229" s="187"/>
      <c r="R229" s="188"/>
      <c r="S229" s="111">
        <f t="shared" si="359"/>
        <v>0</v>
      </c>
      <c r="T229" s="187"/>
      <c r="U229" s="188"/>
      <c r="V229" s="181">
        <f t="shared" si="360"/>
        <v>0</v>
      </c>
      <c r="W229" s="348">
        <f t="shared" si="361"/>
        <v>0</v>
      </c>
      <c r="X229" s="339">
        <f t="shared" si="362"/>
        <v>0</v>
      </c>
      <c r="Y229" s="339">
        <f t="shared" si="363"/>
        <v>0</v>
      </c>
      <c r="Z229" s="552" t="e">
        <f t="shared" si="364"/>
        <v>#DIV/0!</v>
      </c>
      <c r="AA229" s="421"/>
      <c r="AB229" s="113"/>
      <c r="AC229" s="113"/>
      <c r="AD229" s="113"/>
      <c r="AE229" s="113"/>
      <c r="AF229" s="113"/>
      <c r="AG229" s="113"/>
    </row>
    <row r="230" spans="1:33" ht="29.95" customHeight="1" x14ac:dyDescent="0.3">
      <c r="A230" s="105" t="s">
        <v>79</v>
      </c>
      <c r="B230" s="106" t="s">
        <v>245</v>
      </c>
      <c r="C230" s="156" t="s">
        <v>246</v>
      </c>
      <c r="D230" s="108" t="s">
        <v>242</v>
      </c>
      <c r="E230" s="470"/>
      <c r="F230" s="481"/>
      <c r="G230" s="314">
        <f t="shared" si="355"/>
        <v>0</v>
      </c>
      <c r="H230" s="520"/>
      <c r="I230" s="481"/>
      <c r="J230" s="455">
        <f t="shared" si="356"/>
        <v>0</v>
      </c>
      <c r="K230" s="198"/>
      <c r="L230" s="110"/>
      <c r="M230" s="111">
        <f t="shared" si="357"/>
        <v>0</v>
      </c>
      <c r="N230" s="109"/>
      <c r="O230" s="110"/>
      <c r="P230" s="111">
        <f t="shared" si="358"/>
        <v>0</v>
      </c>
      <c r="Q230" s="109"/>
      <c r="R230" s="110"/>
      <c r="S230" s="111">
        <f t="shared" si="359"/>
        <v>0</v>
      </c>
      <c r="T230" s="109"/>
      <c r="U230" s="110"/>
      <c r="V230" s="181">
        <f t="shared" si="360"/>
        <v>0</v>
      </c>
      <c r="W230" s="347">
        <f t="shared" si="361"/>
        <v>0</v>
      </c>
      <c r="X230" s="339">
        <f t="shared" si="362"/>
        <v>0</v>
      </c>
      <c r="Y230" s="339">
        <f t="shared" si="363"/>
        <v>0</v>
      </c>
      <c r="Z230" s="552" t="e">
        <f t="shared" si="364"/>
        <v>#DIV/0!</v>
      </c>
      <c r="AA230" s="421"/>
      <c r="AB230" s="113"/>
      <c r="AC230" s="113"/>
      <c r="AD230" s="113"/>
      <c r="AE230" s="113"/>
      <c r="AF230" s="113"/>
      <c r="AG230" s="113"/>
    </row>
    <row r="231" spans="1:33" ht="29.95" customHeight="1" thickBot="1" x14ac:dyDescent="0.35">
      <c r="A231" s="114" t="s">
        <v>79</v>
      </c>
      <c r="B231" s="131" t="s">
        <v>247</v>
      </c>
      <c r="C231" s="140" t="s">
        <v>248</v>
      </c>
      <c r="D231" s="116"/>
      <c r="E231" s="471"/>
      <c r="F231" s="482">
        <v>0.22</v>
      </c>
      <c r="G231" s="315">
        <f t="shared" si="355"/>
        <v>0</v>
      </c>
      <c r="H231" s="521"/>
      <c r="I231" s="482">
        <v>0.22</v>
      </c>
      <c r="J231" s="456">
        <f t="shared" si="356"/>
        <v>0</v>
      </c>
      <c r="K231" s="200"/>
      <c r="L231" s="118">
        <v>0.22</v>
      </c>
      <c r="M231" s="119">
        <f t="shared" si="357"/>
        <v>0</v>
      </c>
      <c r="N231" s="117"/>
      <c r="O231" s="118">
        <v>0.22</v>
      </c>
      <c r="P231" s="119">
        <f t="shared" si="358"/>
        <v>0</v>
      </c>
      <c r="Q231" s="117"/>
      <c r="R231" s="118">
        <v>0.22</v>
      </c>
      <c r="S231" s="119">
        <f t="shared" si="359"/>
        <v>0</v>
      </c>
      <c r="T231" s="117"/>
      <c r="U231" s="118">
        <v>0.22</v>
      </c>
      <c r="V231" s="183">
        <f t="shared" si="360"/>
        <v>0</v>
      </c>
      <c r="W231" s="360">
        <f t="shared" si="361"/>
        <v>0</v>
      </c>
      <c r="X231" s="344">
        <f t="shared" si="362"/>
        <v>0</v>
      </c>
      <c r="Y231" s="344">
        <f t="shared" si="363"/>
        <v>0</v>
      </c>
      <c r="Z231" s="569" t="e">
        <f t="shared" si="364"/>
        <v>#DIV/0!</v>
      </c>
      <c r="AA231" s="422"/>
      <c r="AB231" s="7"/>
      <c r="AC231" s="7"/>
      <c r="AD231" s="7"/>
      <c r="AE231" s="7"/>
      <c r="AF231" s="7"/>
      <c r="AG231" s="7"/>
    </row>
    <row r="232" spans="1:33" ht="29.95" customHeight="1" thickBot="1" x14ac:dyDescent="0.35">
      <c r="A232" s="141" t="s">
        <v>249</v>
      </c>
      <c r="B232" s="189"/>
      <c r="C232" s="143"/>
      <c r="D232" s="144"/>
      <c r="E232" s="473">
        <f>SUM(E226:E230)</f>
        <v>0</v>
      </c>
      <c r="F232" s="473"/>
      <c r="G232" s="304">
        <f>SUM(G226:G231)</f>
        <v>0</v>
      </c>
      <c r="H232" s="524">
        <f>SUM(H226:H230)</f>
        <v>0</v>
      </c>
      <c r="I232" s="473"/>
      <c r="J232" s="371">
        <f>SUM(J226:J231)</f>
        <v>0</v>
      </c>
      <c r="K232" s="148">
        <f>SUM(K226:K230)</f>
        <v>0</v>
      </c>
      <c r="L232" s="158"/>
      <c r="M232" s="148">
        <f>SUM(M226:M231)</f>
        <v>0</v>
      </c>
      <c r="N232" s="148">
        <f>SUM(N226:N230)</f>
        <v>0</v>
      </c>
      <c r="O232" s="158"/>
      <c r="P232" s="148">
        <f>SUM(P226:P231)</f>
        <v>0</v>
      </c>
      <c r="Q232" s="148">
        <f>SUM(Q226:Q230)</f>
        <v>0</v>
      </c>
      <c r="R232" s="158"/>
      <c r="S232" s="148">
        <f>SUM(S226:S231)</f>
        <v>0</v>
      </c>
      <c r="T232" s="148">
        <f>SUM(T226:T230)</f>
        <v>0</v>
      </c>
      <c r="U232" s="158"/>
      <c r="V232" s="304">
        <f t="shared" ref="V232:X232" si="365">SUM(V226:V231)</f>
        <v>0</v>
      </c>
      <c r="W232" s="450">
        <f t="shared" si="365"/>
        <v>0</v>
      </c>
      <c r="X232" s="444">
        <f t="shared" si="365"/>
        <v>0</v>
      </c>
      <c r="Y232" s="444">
        <f t="shared" si="363"/>
        <v>0</v>
      </c>
      <c r="Z232" s="564" t="e">
        <f t="shared" si="364"/>
        <v>#DIV/0!</v>
      </c>
      <c r="AA232" s="585"/>
      <c r="AB232" s="7"/>
      <c r="AC232" s="7"/>
      <c r="AD232" s="7"/>
      <c r="AE232" s="7"/>
      <c r="AF232" s="7"/>
      <c r="AG232" s="7"/>
    </row>
    <row r="233" spans="1:33" ht="29.95" customHeight="1" thickBot="1" x14ac:dyDescent="0.35">
      <c r="A233" s="150" t="s">
        <v>74</v>
      </c>
      <c r="B233" s="151">
        <v>9</v>
      </c>
      <c r="C233" s="152" t="s">
        <v>250</v>
      </c>
      <c r="D233" s="153"/>
      <c r="E233" s="474"/>
      <c r="F233" s="474"/>
      <c r="G233" s="96"/>
      <c r="H233" s="525"/>
      <c r="I233" s="474"/>
      <c r="J233" s="372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398"/>
      <c r="X233" s="407"/>
      <c r="Y233" s="341"/>
      <c r="Z233" s="570"/>
      <c r="AA233" s="588"/>
      <c r="AB233" s="7"/>
      <c r="AC233" s="7"/>
      <c r="AD233" s="7"/>
      <c r="AE233" s="7"/>
      <c r="AF233" s="7"/>
      <c r="AG233" s="7"/>
    </row>
    <row r="234" spans="1:33" ht="29.95" customHeight="1" x14ac:dyDescent="0.3">
      <c r="A234" s="190" t="s">
        <v>79</v>
      </c>
      <c r="B234" s="191">
        <v>43839</v>
      </c>
      <c r="C234" s="264" t="s">
        <v>552</v>
      </c>
      <c r="D234" s="192"/>
      <c r="E234" s="480"/>
      <c r="F234" s="480"/>
      <c r="G234" s="313">
        <f t="shared" ref="G234:G239" si="366">E234*F234</f>
        <v>0</v>
      </c>
      <c r="H234" s="529"/>
      <c r="I234" s="480"/>
      <c r="J234" s="462">
        <f t="shared" ref="J234:J239" si="367">H234*I234</f>
        <v>0</v>
      </c>
      <c r="K234" s="308">
        <v>2</v>
      </c>
      <c r="L234" s="267">
        <v>9000</v>
      </c>
      <c r="M234" s="268">
        <f t="shared" ref="M234" si="368">K234*L234</f>
        <v>18000</v>
      </c>
      <c r="N234" s="266">
        <v>2</v>
      </c>
      <c r="O234" s="267">
        <v>9000</v>
      </c>
      <c r="P234" s="268">
        <f t="shared" ref="P234" si="369">N234*O234</f>
        <v>18000</v>
      </c>
      <c r="Q234" s="195"/>
      <c r="R234" s="193"/>
      <c r="S234" s="194">
        <f t="shared" ref="S234:S239" si="370">Q234*R234</f>
        <v>0</v>
      </c>
      <c r="T234" s="195"/>
      <c r="U234" s="193"/>
      <c r="V234" s="335">
        <f t="shared" ref="V234:V239" si="371">T234*U234</f>
        <v>0</v>
      </c>
      <c r="W234" s="359">
        <f t="shared" ref="W234:W239" si="372">G234+M234+S234</f>
        <v>18000</v>
      </c>
      <c r="X234" s="339">
        <f t="shared" ref="X234:X239" si="373">J234+P234+V234</f>
        <v>18000</v>
      </c>
      <c r="Y234" s="339">
        <f t="shared" ref="Y234:Y240" si="374">W234-X234</f>
        <v>0</v>
      </c>
      <c r="Z234" s="552">
        <f t="shared" ref="Z234:Z240" si="375">Y234/W234</f>
        <v>0</v>
      </c>
      <c r="AA234" s="586"/>
      <c r="AB234" s="112"/>
      <c r="AC234" s="113"/>
      <c r="AD234" s="113"/>
      <c r="AE234" s="113"/>
      <c r="AF234" s="113"/>
      <c r="AG234" s="113"/>
    </row>
    <row r="235" spans="1:33" ht="29.95" customHeight="1" x14ac:dyDescent="0.3">
      <c r="A235" s="105" t="s">
        <v>79</v>
      </c>
      <c r="B235" s="196">
        <v>43870</v>
      </c>
      <c r="C235" s="264" t="s">
        <v>553</v>
      </c>
      <c r="D235" s="197"/>
      <c r="E235" s="481"/>
      <c r="F235" s="481"/>
      <c r="G235" s="314">
        <f t="shared" si="366"/>
        <v>0</v>
      </c>
      <c r="H235" s="520"/>
      <c r="I235" s="481"/>
      <c r="J235" s="455">
        <f t="shared" si="367"/>
        <v>0</v>
      </c>
      <c r="K235" s="308"/>
      <c r="L235" s="267"/>
      <c r="M235" s="268">
        <v>0</v>
      </c>
      <c r="N235" s="266"/>
      <c r="O235" s="267"/>
      <c r="P235" s="268">
        <v>0</v>
      </c>
      <c r="Q235" s="109"/>
      <c r="R235" s="110"/>
      <c r="S235" s="111">
        <f t="shared" si="370"/>
        <v>0</v>
      </c>
      <c r="T235" s="109"/>
      <c r="U235" s="110"/>
      <c r="V235" s="181">
        <f t="shared" si="371"/>
        <v>0</v>
      </c>
      <c r="W235" s="347">
        <f t="shared" si="372"/>
        <v>0</v>
      </c>
      <c r="X235" s="339">
        <f t="shared" si="373"/>
        <v>0</v>
      </c>
      <c r="Y235" s="339">
        <f t="shared" si="374"/>
        <v>0</v>
      </c>
      <c r="Z235" s="552" t="e">
        <f t="shared" si="375"/>
        <v>#DIV/0!</v>
      </c>
      <c r="AA235" s="421"/>
      <c r="AB235" s="113"/>
      <c r="AC235" s="113"/>
      <c r="AD235" s="113"/>
      <c r="AE235" s="113"/>
      <c r="AF235" s="113"/>
      <c r="AG235" s="113"/>
    </row>
    <row r="236" spans="1:33" ht="29.95" customHeight="1" x14ac:dyDescent="0.3">
      <c r="A236" s="105" t="s">
        <v>79</v>
      </c>
      <c r="B236" s="196">
        <v>43899</v>
      </c>
      <c r="C236" s="264" t="s">
        <v>554</v>
      </c>
      <c r="D236" s="197"/>
      <c r="E236" s="481"/>
      <c r="F236" s="481"/>
      <c r="G236" s="314">
        <f t="shared" si="366"/>
        <v>0</v>
      </c>
      <c r="H236" s="520"/>
      <c r="I236" s="481"/>
      <c r="J236" s="455">
        <f t="shared" si="367"/>
        <v>0</v>
      </c>
      <c r="K236" s="308">
        <v>80</v>
      </c>
      <c r="L236" s="267">
        <v>1970</v>
      </c>
      <c r="M236" s="268">
        <f t="shared" ref="M236:M238" si="376">K236*L236</f>
        <v>157600</v>
      </c>
      <c r="N236" s="266">
        <v>80</v>
      </c>
      <c r="O236" s="267">
        <v>1970</v>
      </c>
      <c r="P236" s="268">
        <f t="shared" ref="P236:P238" si="377">N236*O236</f>
        <v>157600</v>
      </c>
      <c r="Q236" s="109"/>
      <c r="R236" s="110"/>
      <c r="S236" s="111">
        <f t="shared" si="370"/>
        <v>0</v>
      </c>
      <c r="T236" s="109"/>
      <c r="U236" s="110"/>
      <c r="V236" s="181">
        <f t="shared" si="371"/>
        <v>0</v>
      </c>
      <c r="W236" s="347">
        <f t="shared" si="372"/>
        <v>157600</v>
      </c>
      <c r="X236" s="339">
        <f t="shared" si="373"/>
        <v>157600</v>
      </c>
      <c r="Y236" s="339">
        <f t="shared" si="374"/>
        <v>0</v>
      </c>
      <c r="Z236" s="552">
        <f t="shared" si="375"/>
        <v>0</v>
      </c>
      <c r="AA236" s="421"/>
      <c r="AB236" s="113"/>
      <c r="AC236" s="113"/>
      <c r="AD236" s="113"/>
      <c r="AE236" s="113"/>
      <c r="AF236" s="113"/>
      <c r="AG236" s="113"/>
    </row>
    <row r="237" spans="1:33" ht="29.95" customHeight="1" x14ac:dyDescent="0.3">
      <c r="A237" s="105" t="s">
        <v>79</v>
      </c>
      <c r="B237" s="196">
        <v>43930</v>
      </c>
      <c r="C237" s="264" t="s">
        <v>555</v>
      </c>
      <c r="D237" s="197"/>
      <c r="E237" s="481"/>
      <c r="F237" s="481"/>
      <c r="G237" s="314">
        <f t="shared" si="366"/>
        <v>0</v>
      </c>
      <c r="H237" s="520"/>
      <c r="I237" s="481"/>
      <c r="J237" s="455">
        <f t="shared" si="367"/>
        <v>0</v>
      </c>
      <c r="K237" s="308">
        <v>1000</v>
      </c>
      <c r="L237" s="267">
        <v>231</v>
      </c>
      <c r="M237" s="268">
        <f t="shared" si="376"/>
        <v>231000</v>
      </c>
      <c r="N237" s="266">
        <v>1000</v>
      </c>
      <c r="O237" s="267">
        <v>231</v>
      </c>
      <c r="P237" s="268">
        <f t="shared" si="377"/>
        <v>231000</v>
      </c>
      <c r="Q237" s="109"/>
      <c r="R237" s="110"/>
      <c r="S237" s="111">
        <f t="shared" si="370"/>
        <v>0</v>
      </c>
      <c r="T237" s="109"/>
      <c r="U237" s="110"/>
      <c r="V237" s="181">
        <f t="shared" si="371"/>
        <v>0</v>
      </c>
      <c r="W237" s="347">
        <f t="shared" si="372"/>
        <v>231000</v>
      </c>
      <c r="X237" s="339">
        <f t="shared" si="373"/>
        <v>231000</v>
      </c>
      <c r="Y237" s="339">
        <f t="shared" si="374"/>
        <v>0</v>
      </c>
      <c r="Z237" s="552">
        <f t="shared" si="375"/>
        <v>0</v>
      </c>
      <c r="AA237" s="421"/>
      <c r="AB237" s="113"/>
      <c r="AC237" s="113"/>
      <c r="AD237" s="113"/>
      <c r="AE237" s="113"/>
      <c r="AF237" s="113"/>
      <c r="AG237" s="113"/>
    </row>
    <row r="238" spans="1:33" ht="29.95" customHeight="1" x14ac:dyDescent="0.3">
      <c r="A238" s="114" t="s">
        <v>79</v>
      </c>
      <c r="B238" s="196">
        <v>43960</v>
      </c>
      <c r="C238" s="264" t="s">
        <v>556</v>
      </c>
      <c r="D238" s="199"/>
      <c r="E238" s="482"/>
      <c r="F238" s="482"/>
      <c r="G238" s="315">
        <f t="shared" si="366"/>
        <v>0</v>
      </c>
      <c r="H238" s="521"/>
      <c r="I238" s="482"/>
      <c r="J238" s="456">
        <f t="shared" si="367"/>
        <v>0</v>
      </c>
      <c r="K238" s="308">
        <v>350</v>
      </c>
      <c r="L238" s="267">
        <v>991.5</v>
      </c>
      <c r="M238" s="268">
        <f t="shared" si="376"/>
        <v>347025</v>
      </c>
      <c r="N238" s="266">
        <v>350</v>
      </c>
      <c r="O238" s="267">
        <v>991.5</v>
      </c>
      <c r="P238" s="268">
        <f t="shared" si="377"/>
        <v>347025</v>
      </c>
      <c r="Q238" s="117"/>
      <c r="R238" s="118"/>
      <c r="S238" s="119">
        <f t="shared" si="370"/>
        <v>0</v>
      </c>
      <c r="T238" s="117"/>
      <c r="U238" s="118"/>
      <c r="V238" s="183">
        <f t="shared" si="371"/>
        <v>0</v>
      </c>
      <c r="W238" s="348">
        <f t="shared" si="372"/>
        <v>347025</v>
      </c>
      <c r="X238" s="339">
        <f t="shared" si="373"/>
        <v>347025</v>
      </c>
      <c r="Y238" s="339">
        <f t="shared" si="374"/>
        <v>0</v>
      </c>
      <c r="Z238" s="552">
        <f t="shared" si="375"/>
        <v>0</v>
      </c>
      <c r="AA238" s="425"/>
      <c r="AB238" s="113"/>
      <c r="AC238" s="113"/>
      <c r="AD238" s="113"/>
      <c r="AE238" s="113"/>
      <c r="AF238" s="113"/>
      <c r="AG238" s="113"/>
    </row>
    <row r="239" spans="1:33" ht="29.95" customHeight="1" thickBot="1" x14ac:dyDescent="0.35">
      <c r="A239" s="114" t="s">
        <v>79</v>
      </c>
      <c r="B239" s="196">
        <v>43991</v>
      </c>
      <c r="C239" s="182" t="s">
        <v>251</v>
      </c>
      <c r="D239" s="126"/>
      <c r="E239" s="471"/>
      <c r="F239" s="482">
        <v>0.22</v>
      </c>
      <c r="G239" s="315">
        <f t="shared" si="366"/>
        <v>0</v>
      </c>
      <c r="H239" s="521"/>
      <c r="I239" s="482">
        <v>0.22</v>
      </c>
      <c r="J239" s="456">
        <f t="shared" si="367"/>
        <v>0</v>
      </c>
      <c r="K239" s="200"/>
      <c r="L239" s="118">
        <v>0.22</v>
      </c>
      <c r="M239" s="119">
        <f t="shared" ref="M239" si="378">K239*L239</f>
        <v>0</v>
      </c>
      <c r="N239" s="117"/>
      <c r="O239" s="118">
        <v>0.22</v>
      </c>
      <c r="P239" s="119">
        <f t="shared" ref="P239" si="379">N239*O239</f>
        <v>0</v>
      </c>
      <c r="Q239" s="117"/>
      <c r="R239" s="118">
        <v>0.22</v>
      </c>
      <c r="S239" s="119">
        <f t="shared" si="370"/>
        <v>0</v>
      </c>
      <c r="T239" s="117"/>
      <c r="U239" s="118">
        <v>0.22</v>
      </c>
      <c r="V239" s="183">
        <f t="shared" si="371"/>
        <v>0</v>
      </c>
      <c r="W239" s="348">
        <f t="shared" si="372"/>
        <v>0</v>
      </c>
      <c r="X239" s="340">
        <f t="shared" si="373"/>
        <v>0</v>
      </c>
      <c r="Y239" s="340">
        <f t="shared" si="374"/>
        <v>0</v>
      </c>
      <c r="Z239" s="557" t="e">
        <f t="shared" si="375"/>
        <v>#DIV/0!</v>
      </c>
      <c r="AA239" s="425"/>
      <c r="AB239" s="7"/>
      <c r="AC239" s="7"/>
      <c r="AD239" s="7"/>
      <c r="AE239" s="7"/>
      <c r="AF239" s="7"/>
      <c r="AG239" s="7"/>
    </row>
    <row r="240" spans="1:33" ht="29.95" customHeight="1" thickBot="1" x14ac:dyDescent="0.35">
      <c r="A240" s="141" t="s">
        <v>252</v>
      </c>
      <c r="B240" s="142"/>
      <c r="C240" s="143"/>
      <c r="D240" s="144"/>
      <c r="E240" s="473">
        <f>SUM(E234:E238)</f>
        <v>0</v>
      </c>
      <c r="F240" s="473"/>
      <c r="G240" s="304">
        <f>SUM(G234:G239)</f>
        <v>0</v>
      </c>
      <c r="H240" s="524">
        <f>SUM(H234:H238)</f>
        <v>0</v>
      </c>
      <c r="I240" s="473"/>
      <c r="J240" s="371">
        <f>SUM(J234:J239)</f>
        <v>0</v>
      </c>
      <c r="K240" s="148">
        <f>SUM(K234:K238)</f>
        <v>1432</v>
      </c>
      <c r="L240" s="158"/>
      <c r="M240" s="147">
        <f>SUM(M234:M239)</f>
        <v>753625</v>
      </c>
      <c r="N240" s="159">
        <f>SUM(N234:N238)</f>
        <v>1432</v>
      </c>
      <c r="O240" s="158"/>
      <c r="P240" s="147">
        <f>SUM(P234:P239)</f>
        <v>753625</v>
      </c>
      <c r="Q240" s="159">
        <f>SUM(Q234:Q238)</f>
        <v>0</v>
      </c>
      <c r="R240" s="158"/>
      <c r="S240" s="147">
        <f>SUM(S234:S239)</f>
        <v>0</v>
      </c>
      <c r="T240" s="159">
        <f>SUM(T234:T238)</f>
        <v>0</v>
      </c>
      <c r="U240" s="158"/>
      <c r="V240" s="149">
        <f t="shared" ref="V240:X240" si="380">SUM(V234:V239)</f>
        <v>0</v>
      </c>
      <c r="W240" s="405">
        <f t="shared" si="380"/>
        <v>753625</v>
      </c>
      <c r="X240" s="406">
        <f t="shared" si="380"/>
        <v>753625</v>
      </c>
      <c r="Y240" s="406">
        <f t="shared" si="374"/>
        <v>0</v>
      </c>
      <c r="Z240" s="571">
        <f t="shared" si="375"/>
        <v>0</v>
      </c>
      <c r="AA240" s="587"/>
      <c r="AB240" s="7"/>
      <c r="AC240" s="7"/>
      <c r="AD240" s="7"/>
      <c r="AE240" s="7"/>
      <c r="AF240" s="7"/>
      <c r="AG240" s="7"/>
    </row>
    <row r="241" spans="1:33" ht="29.95" customHeight="1" thickBot="1" x14ac:dyDescent="0.35">
      <c r="A241" s="150" t="s">
        <v>74</v>
      </c>
      <c r="B241" s="169">
        <v>10</v>
      </c>
      <c r="C241" s="201" t="s">
        <v>253</v>
      </c>
      <c r="D241" s="153"/>
      <c r="E241" s="474"/>
      <c r="F241" s="474"/>
      <c r="G241" s="96"/>
      <c r="H241" s="525"/>
      <c r="I241" s="474"/>
      <c r="J241" s="372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404"/>
      <c r="X241" s="342"/>
      <c r="Y241" s="342"/>
      <c r="Z241" s="566"/>
      <c r="AA241" s="584"/>
      <c r="AB241" s="7"/>
      <c r="AC241" s="7"/>
      <c r="AD241" s="7"/>
      <c r="AE241" s="7"/>
      <c r="AF241" s="7"/>
      <c r="AG241" s="7"/>
    </row>
    <row r="242" spans="1:33" ht="29.95" customHeight="1" x14ac:dyDescent="0.3">
      <c r="A242" s="105" t="s">
        <v>79</v>
      </c>
      <c r="B242" s="196">
        <v>43840</v>
      </c>
      <c r="C242" s="202" t="s">
        <v>254</v>
      </c>
      <c r="D242" s="192"/>
      <c r="E242" s="483"/>
      <c r="F242" s="483"/>
      <c r="G242" s="316">
        <f t="shared" ref="G242:G246" si="381">E242*F242</f>
        <v>0</v>
      </c>
      <c r="H242" s="519"/>
      <c r="I242" s="483"/>
      <c r="J242" s="454">
        <f t="shared" ref="J242:J246" si="382">H242*I242</f>
        <v>0</v>
      </c>
      <c r="K242" s="203"/>
      <c r="L242" s="137"/>
      <c r="M242" s="138">
        <f t="shared" ref="M242:M246" si="383">K242*L242</f>
        <v>0</v>
      </c>
      <c r="N242" s="136"/>
      <c r="O242" s="137"/>
      <c r="P242" s="138">
        <f t="shared" ref="P242:P246" si="384">N242*O242</f>
        <v>0</v>
      </c>
      <c r="Q242" s="136"/>
      <c r="R242" s="137"/>
      <c r="S242" s="138">
        <f t="shared" ref="S242:S246" si="385">Q242*R242</f>
        <v>0</v>
      </c>
      <c r="T242" s="136"/>
      <c r="U242" s="137"/>
      <c r="V242" s="204">
        <f t="shared" ref="V242:V246" si="386">T242*U242</f>
        <v>0</v>
      </c>
      <c r="W242" s="359">
        <f t="shared" ref="W242:W246" si="387">G242+M242+S242</f>
        <v>0</v>
      </c>
      <c r="X242" s="343">
        <f t="shared" ref="X242:X246" si="388">J242+P242+V242</f>
        <v>0</v>
      </c>
      <c r="Y242" s="343">
        <f t="shared" ref="Y242:Y247" si="389">W242-X242</f>
        <v>0</v>
      </c>
      <c r="Z242" s="568" t="e">
        <f t="shared" ref="Z242:Z246" si="390">Y242/W242</f>
        <v>#DIV/0!</v>
      </c>
      <c r="AA242" s="586"/>
      <c r="AB242" s="113"/>
      <c r="AC242" s="113"/>
      <c r="AD242" s="113"/>
      <c r="AE242" s="113"/>
      <c r="AF242" s="113"/>
      <c r="AG242" s="113"/>
    </row>
    <row r="243" spans="1:33" ht="29.95" customHeight="1" x14ac:dyDescent="0.3">
      <c r="A243" s="105" t="s">
        <v>79</v>
      </c>
      <c r="B243" s="196">
        <v>43871</v>
      </c>
      <c r="C243" s="202" t="s">
        <v>254</v>
      </c>
      <c r="D243" s="197"/>
      <c r="E243" s="481"/>
      <c r="F243" s="481"/>
      <c r="G243" s="314">
        <f t="shared" si="381"/>
        <v>0</v>
      </c>
      <c r="H243" s="520"/>
      <c r="I243" s="481"/>
      <c r="J243" s="455">
        <f t="shared" si="382"/>
        <v>0</v>
      </c>
      <c r="K243" s="198"/>
      <c r="L243" s="110"/>
      <c r="M243" s="111">
        <f t="shared" si="383"/>
        <v>0</v>
      </c>
      <c r="N243" s="109"/>
      <c r="O243" s="110"/>
      <c r="P243" s="111">
        <f t="shared" si="384"/>
        <v>0</v>
      </c>
      <c r="Q243" s="109"/>
      <c r="R243" s="110"/>
      <c r="S243" s="111">
        <f t="shared" si="385"/>
        <v>0</v>
      </c>
      <c r="T243" s="109"/>
      <c r="U243" s="110"/>
      <c r="V243" s="181">
        <f t="shared" si="386"/>
        <v>0</v>
      </c>
      <c r="W243" s="347">
        <f t="shared" si="387"/>
        <v>0</v>
      </c>
      <c r="X243" s="339">
        <f t="shared" si="388"/>
        <v>0</v>
      </c>
      <c r="Y243" s="339">
        <f t="shared" si="389"/>
        <v>0</v>
      </c>
      <c r="Z243" s="552" t="e">
        <f t="shared" si="390"/>
        <v>#DIV/0!</v>
      </c>
      <c r="AA243" s="421"/>
      <c r="AB243" s="113"/>
      <c r="AC243" s="113"/>
      <c r="AD243" s="113"/>
      <c r="AE243" s="113"/>
      <c r="AF243" s="113"/>
      <c r="AG243" s="113"/>
    </row>
    <row r="244" spans="1:33" ht="29.95" customHeight="1" x14ac:dyDescent="0.3">
      <c r="A244" s="105" t="s">
        <v>79</v>
      </c>
      <c r="B244" s="196">
        <v>43900</v>
      </c>
      <c r="C244" s="202" t="s">
        <v>254</v>
      </c>
      <c r="D244" s="197"/>
      <c r="E244" s="481"/>
      <c r="F244" s="481"/>
      <c r="G244" s="314">
        <f t="shared" si="381"/>
        <v>0</v>
      </c>
      <c r="H244" s="520"/>
      <c r="I244" s="481"/>
      <c r="J244" s="455">
        <f t="shared" si="382"/>
        <v>0</v>
      </c>
      <c r="K244" s="198"/>
      <c r="L244" s="110"/>
      <c r="M244" s="111">
        <f t="shared" si="383"/>
        <v>0</v>
      </c>
      <c r="N244" s="109"/>
      <c r="O244" s="110"/>
      <c r="P244" s="111">
        <f t="shared" si="384"/>
        <v>0</v>
      </c>
      <c r="Q244" s="109"/>
      <c r="R244" s="110"/>
      <c r="S244" s="111">
        <f t="shared" si="385"/>
        <v>0</v>
      </c>
      <c r="T244" s="109"/>
      <c r="U244" s="110"/>
      <c r="V244" s="181">
        <f t="shared" si="386"/>
        <v>0</v>
      </c>
      <c r="W244" s="347">
        <f t="shared" si="387"/>
        <v>0</v>
      </c>
      <c r="X244" s="339">
        <f t="shared" si="388"/>
        <v>0</v>
      </c>
      <c r="Y244" s="339">
        <f t="shared" si="389"/>
        <v>0</v>
      </c>
      <c r="Z244" s="552" t="e">
        <f t="shared" si="390"/>
        <v>#DIV/0!</v>
      </c>
      <c r="AA244" s="421"/>
      <c r="AB244" s="113"/>
      <c r="AC244" s="113"/>
      <c r="AD244" s="113"/>
      <c r="AE244" s="113"/>
      <c r="AF244" s="113"/>
      <c r="AG244" s="113"/>
    </row>
    <row r="245" spans="1:33" ht="29.95" customHeight="1" x14ac:dyDescent="0.3">
      <c r="A245" s="114" t="s">
        <v>79</v>
      </c>
      <c r="B245" s="205">
        <v>43931</v>
      </c>
      <c r="C245" s="139" t="s">
        <v>255</v>
      </c>
      <c r="D245" s="199" t="s">
        <v>82</v>
      </c>
      <c r="E245" s="482"/>
      <c r="F245" s="482"/>
      <c r="G245" s="314">
        <f t="shared" si="381"/>
        <v>0</v>
      </c>
      <c r="H245" s="521"/>
      <c r="I245" s="482"/>
      <c r="J245" s="455">
        <f t="shared" si="382"/>
        <v>0</v>
      </c>
      <c r="K245" s="200"/>
      <c r="L245" s="118"/>
      <c r="M245" s="119">
        <f t="shared" si="383"/>
        <v>0</v>
      </c>
      <c r="N245" s="117"/>
      <c r="O245" s="118"/>
      <c r="P245" s="119">
        <f t="shared" si="384"/>
        <v>0</v>
      </c>
      <c r="Q245" s="117"/>
      <c r="R245" s="118"/>
      <c r="S245" s="119">
        <f t="shared" si="385"/>
        <v>0</v>
      </c>
      <c r="T245" s="117"/>
      <c r="U245" s="118"/>
      <c r="V245" s="183">
        <f t="shared" si="386"/>
        <v>0</v>
      </c>
      <c r="W245" s="348">
        <f t="shared" si="387"/>
        <v>0</v>
      </c>
      <c r="X245" s="339">
        <f t="shared" si="388"/>
        <v>0</v>
      </c>
      <c r="Y245" s="339">
        <f t="shared" si="389"/>
        <v>0</v>
      </c>
      <c r="Z245" s="552" t="e">
        <f t="shared" si="390"/>
        <v>#DIV/0!</v>
      </c>
      <c r="AA245" s="425"/>
      <c r="AB245" s="113"/>
      <c r="AC245" s="113"/>
      <c r="AD245" s="113"/>
      <c r="AE245" s="113"/>
      <c r="AF245" s="113"/>
      <c r="AG245" s="113"/>
    </row>
    <row r="246" spans="1:33" ht="29.95" customHeight="1" thickBot="1" x14ac:dyDescent="0.35">
      <c r="A246" s="114" t="s">
        <v>79</v>
      </c>
      <c r="B246" s="206">
        <v>43961</v>
      </c>
      <c r="C246" s="182" t="s">
        <v>256</v>
      </c>
      <c r="D246" s="207"/>
      <c r="E246" s="471"/>
      <c r="F246" s="482">
        <v>0.22</v>
      </c>
      <c r="G246" s="315">
        <f t="shared" si="381"/>
        <v>0</v>
      </c>
      <c r="H246" s="521"/>
      <c r="I246" s="482">
        <v>0.22</v>
      </c>
      <c r="J246" s="456">
        <f t="shared" si="382"/>
        <v>0</v>
      </c>
      <c r="K246" s="200"/>
      <c r="L246" s="118">
        <v>0.22</v>
      </c>
      <c r="M246" s="119">
        <f t="shared" si="383"/>
        <v>0</v>
      </c>
      <c r="N246" s="117"/>
      <c r="O246" s="118">
        <v>0.22</v>
      </c>
      <c r="P246" s="119">
        <f t="shared" si="384"/>
        <v>0</v>
      </c>
      <c r="Q246" s="117"/>
      <c r="R246" s="118">
        <v>0.22</v>
      </c>
      <c r="S246" s="119">
        <f t="shared" si="385"/>
        <v>0</v>
      </c>
      <c r="T246" s="117"/>
      <c r="U246" s="118">
        <v>0.22</v>
      </c>
      <c r="V246" s="183">
        <f t="shared" si="386"/>
        <v>0</v>
      </c>
      <c r="W246" s="360">
        <f t="shared" si="387"/>
        <v>0</v>
      </c>
      <c r="X246" s="344">
        <f t="shared" si="388"/>
        <v>0</v>
      </c>
      <c r="Y246" s="344">
        <f t="shared" si="389"/>
        <v>0</v>
      </c>
      <c r="Z246" s="569" t="e">
        <f t="shared" si="390"/>
        <v>#DIV/0!</v>
      </c>
      <c r="AA246" s="422"/>
      <c r="AB246" s="7"/>
      <c r="AC246" s="7"/>
      <c r="AD246" s="7"/>
      <c r="AE246" s="7"/>
      <c r="AF246" s="7"/>
      <c r="AG246" s="7"/>
    </row>
    <row r="247" spans="1:33" ht="29.95" customHeight="1" thickBot="1" x14ac:dyDescent="0.35">
      <c r="A247" s="141" t="s">
        <v>257</v>
      </c>
      <c r="B247" s="142"/>
      <c r="C247" s="143"/>
      <c r="D247" s="144"/>
      <c r="E247" s="473">
        <f>SUM(E242:E245)</f>
        <v>0</v>
      </c>
      <c r="F247" s="473"/>
      <c r="G247" s="304">
        <f>SUM(G242:G246)</f>
        <v>0</v>
      </c>
      <c r="H247" s="524">
        <f>SUM(H242:H245)</f>
        <v>0</v>
      </c>
      <c r="I247" s="473"/>
      <c r="J247" s="371">
        <f>SUM(J242:J246)</f>
        <v>0</v>
      </c>
      <c r="K247" s="148">
        <f>SUM(K242:K245)</f>
        <v>0</v>
      </c>
      <c r="L247" s="158"/>
      <c r="M247" s="147">
        <f>SUM(M242:M246)</f>
        <v>0</v>
      </c>
      <c r="N247" s="159">
        <f>SUM(N242:N245)</f>
        <v>0</v>
      </c>
      <c r="O247" s="158"/>
      <c r="P247" s="147">
        <f>SUM(P242:P246)</f>
        <v>0</v>
      </c>
      <c r="Q247" s="159">
        <f>SUM(Q242:Q245)</f>
        <v>0</v>
      </c>
      <c r="R247" s="158"/>
      <c r="S247" s="147">
        <f>SUM(S242:S246)</f>
        <v>0</v>
      </c>
      <c r="T247" s="159">
        <f>SUM(T242:T245)</f>
        <v>0</v>
      </c>
      <c r="U247" s="158"/>
      <c r="V247" s="149">
        <f t="shared" ref="V247:X247" si="391">SUM(V242:V246)</f>
        <v>0</v>
      </c>
      <c r="W247" s="450">
        <f t="shared" si="391"/>
        <v>0</v>
      </c>
      <c r="X247" s="444">
        <f t="shared" si="391"/>
        <v>0</v>
      </c>
      <c r="Y247" s="444">
        <f t="shared" si="389"/>
        <v>0</v>
      </c>
      <c r="Z247" s="564" t="e">
        <f>Y247/W247</f>
        <v>#DIV/0!</v>
      </c>
      <c r="AA247" s="585"/>
      <c r="AB247" s="7"/>
      <c r="AC247" s="7"/>
      <c r="AD247" s="7"/>
      <c r="AE247" s="7"/>
      <c r="AF247" s="7"/>
      <c r="AG247" s="7"/>
    </row>
    <row r="248" spans="1:33" ht="29.95" customHeight="1" thickBot="1" x14ac:dyDescent="0.35">
      <c r="A248" s="150" t="s">
        <v>74</v>
      </c>
      <c r="B248" s="169">
        <v>11</v>
      </c>
      <c r="C248" s="152" t="s">
        <v>258</v>
      </c>
      <c r="D248" s="153"/>
      <c r="E248" s="474"/>
      <c r="F248" s="474"/>
      <c r="G248" s="96"/>
      <c r="H248" s="525"/>
      <c r="I248" s="474"/>
      <c r="J248" s="372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404"/>
      <c r="X248" s="342"/>
      <c r="Y248" s="342"/>
      <c r="Z248" s="566"/>
      <c r="AA248" s="584"/>
      <c r="AB248" s="7"/>
      <c r="AC248" s="7"/>
      <c r="AD248" s="7"/>
      <c r="AE248" s="7"/>
      <c r="AF248" s="7"/>
      <c r="AG248" s="7"/>
    </row>
    <row r="249" spans="1:33" ht="29.95" customHeight="1" x14ac:dyDescent="0.3">
      <c r="A249" s="208" t="s">
        <v>79</v>
      </c>
      <c r="B249" s="196">
        <v>43841</v>
      </c>
      <c r="C249" s="202" t="s">
        <v>259</v>
      </c>
      <c r="D249" s="135" t="s">
        <v>114</v>
      </c>
      <c r="E249" s="469"/>
      <c r="F249" s="483"/>
      <c r="G249" s="316">
        <f t="shared" ref="G249:G250" si="392">E249*F249</f>
        <v>0</v>
      </c>
      <c r="H249" s="519"/>
      <c r="I249" s="483"/>
      <c r="J249" s="454">
        <f t="shared" ref="J249:J250" si="393">H249*I249</f>
        <v>0</v>
      </c>
      <c r="K249" s="203"/>
      <c r="L249" s="137"/>
      <c r="M249" s="138">
        <f t="shared" ref="M249:M250" si="394">K249*L249</f>
        <v>0</v>
      </c>
      <c r="N249" s="136"/>
      <c r="O249" s="137"/>
      <c r="P249" s="138">
        <f t="shared" ref="P249:P250" si="395">N249*O249</f>
        <v>0</v>
      </c>
      <c r="Q249" s="136"/>
      <c r="R249" s="137"/>
      <c r="S249" s="138">
        <f t="shared" ref="S249:S250" si="396">Q249*R249</f>
        <v>0</v>
      </c>
      <c r="T249" s="136"/>
      <c r="U249" s="137"/>
      <c r="V249" s="204">
        <f t="shared" ref="V249:V250" si="397">T249*U249</f>
        <v>0</v>
      </c>
      <c r="W249" s="359">
        <f t="shared" ref="W249:W250" si="398">G249+M249+S249</f>
        <v>0</v>
      </c>
      <c r="X249" s="343">
        <f t="shared" ref="X249:X250" si="399">J249+P249+V249</f>
        <v>0</v>
      </c>
      <c r="Y249" s="343">
        <f t="shared" ref="Y249:Y251" si="400">W249-X249</f>
        <v>0</v>
      </c>
      <c r="Z249" s="568" t="e">
        <f t="shared" ref="Z249:Z250" si="401">Y249/W249</f>
        <v>#DIV/0!</v>
      </c>
      <c r="AA249" s="586"/>
      <c r="AB249" s="113"/>
      <c r="AC249" s="113"/>
      <c r="AD249" s="113"/>
      <c r="AE249" s="113"/>
      <c r="AF249" s="113"/>
      <c r="AG249" s="113"/>
    </row>
    <row r="250" spans="1:33" ht="29.95" customHeight="1" thickBot="1" x14ac:dyDescent="0.35">
      <c r="A250" s="209" t="s">
        <v>79</v>
      </c>
      <c r="B250" s="196">
        <v>43872</v>
      </c>
      <c r="C250" s="139" t="s">
        <v>259</v>
      </c>
      <c r="D250" s="116" t="s">
        <v>114</v>
      </c>
      <c r="E250" s="471"/>
      <c r="F250" s="482"/>
      <c r="G250" s="314">
        <f t="shared" si="392"/>
        <v>0</v>
      </c>
      <c r="H250" s="521"/>
      <c r="I250" s="482"/>
      <c r="J250" s="455">
        <f t="shared" si="393"/>
        <v>0</v>
      </c>
      <c r="K250" s="200"/>
      <c r="L250" s="118"/>
      <c r="M250" s="119">
        <f t="shared" si="394"/>
        <v>0</v>
      </c>
      <c r="N250" s="117"/>
      <c r="O250" s="118"/>
      <c r="P250" s="119">
        <f t="shared" si="395"/>
        <v>0</v>
      </c>
      <c r="Q250" s="117"/>
      <c r="R250" s="118"/>
      <c r="S250" s="119">
        <f t="shared" si="396"/>
        <v>0</v>
      </c>
      <c r="T250" s="117"/>
      <c r="U250" s="118"/>
      <c r="V250" s="183">
        <f t="shared" si="397"/>
        <v>0</v>
      </c>
      <c r="W250" s="360">
        <f t="shared" si="398"/>
        <v>0</v>
      </c>
      <c r="X250" s="344">
        <f t="shared" si="399"/>
        <v>0</v>
      </c>
      <c r="Y250" s="344">
        <f t="shared" si="400"/>
        <v>0</v>
      </c>
      <c r="Z250" s="569" t="e">
        <f t="shared" si="401"/>
        <v>#DIV/0!</v>
      </c>
      <c r="AA250" s="422"/>
      <c r="AB250" s="112"/>
      <c r="AC250" s="113"/>
      <c r="AD250" s="113"/>
      <c r="AE250" s="113"/>
      <c r="AF250" s="113"/>
      <c r="AG250" s="113"/>
    </row>
    <row r="251" spans="1:33" ht="29.95" customHeight="1" thickBot="1" x14ac:dyDescent="0.35">
      <c r="A251" s="627" t="s">
        <v>260</v>
      </c>
      <c r="B251" s="628"/>
      <c r="C251" s="628"/>
      <c r="D251" s="629"/>
      <c r="E251" s="473">
        <f>SUM(E249:E250)</f>
        <v>0</v>
      </c>
      <c r="F251" s="473"/>
      <c r="G251" s="304">
        <f t="shared" ref="G251:H251" si="402">SUM(G249:G250)</f>
        <v>0</v>
      </c>
      <c r="H251" s="524">
        <f t="shared" si="402"/>
        <v>0</v>
      </c>
      <c r="I251" s="473"/>
      <c r="J251" s="371">
        <f t="shared" ref="J251:K251" si="403">SUM(J249:J250)</f>
        <v>0</v>
      </c>
      <c r="K251" s="148">
        <f t="shared" si="403"/>
        <v>0</v>
      </c>
      <c r="L251" s="158"/>
      <c r="M251" s="147">
        <f t="shared" ref="M251:N251" si="404">SUM(M249:M250)</f>
        <v>0</v>
      </c>
      <c r="N251" s="159">
        <f t="shared" si="404"/>
        <v>0</v>
      </c>
      <c r="O251" s="158"/>
      <c r="P251" s="147">
        <f t="shared" ref="P251:Q251" si="405">SUM(P249:P250)</f>
        <v>0</v>
      </c>
      <c r="Q251" s="159">
        <f t="shared" si="405"/>
        <v>0</v>
      </c>
      <c r="R251" s="158"/>
      <c r="S251" s="147">
        <f t="shared" ref="S251:T251" si="406">SUM(S249:S250)</f>
        <v>0</v>
      </c>
      <c r="T251" s="159">
        <f t="shared" si="406"/>
        <v>0</v>
      </c>
      <c r="U251" s="158"/>
      <c r="V251" s="149">
        <f t="shared" ref="V251:X251" si="407">SUM(V249:V250)</f>
        <v>0</v>
      </c>
      <c r="W251" s="450">
        <f t="shared" si="407"/>
        <v>0</v>
      </c>
      <c r="X251" s="444">
        <f t="shared" si="407"/>
        <v>0</v>
      </c>
      <c r="Y251" s="444">
        <f t="shared" si="400"/>
        <v>0</v>
      </c>
      <c r="Z251" s="564" t="e">
        <f>Y251/W251</f>
        <v>#DIV/0!</v>
      </c>
      <c r="AA251" s="585"/>
      <c r="AB251" s="7"/>
      <c r="AC251" s="7"/>
      <c r="AD251" s="7"/>
      <c r="AE251" s="7"/>
      <c r="AF251" s="7"/>
      <c r="AG251" s="7"/>
    </row>
    <row r="252" spans="1:33" ht="29.95" customHeight="1" thickBot="1" x14ac:dyDescent="0.35">
      <c r="A252" s="168" t="s">
        <v>74</v>
      </c>
      <c r="B252" s="169">
        <v>12</v>
      </c>
      <c r="C252" s="170" t="s">
        <v>261</v>
      </c>
      <c r="D252" s="210"/>
      <c r="E252" s="474"/>
      <c r="F252" s="474"/>
      <c r="G252" s="96"/>
      <c r="H252" s="525"/>
      <c r="I252" s="474"/>
      <c r="J252" s="372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404"/>
      <c r="X252" s="342"/>
      <c r="Y252" s="342"/>
      <c r="Z252" s="566"/>
      <c r="AA252" s="584"/>
      <c r="AB252" s="7"/>
      <c r="AC252" s="7"/>
      <c r="AD252" s="7"/>
      <c r="AE252" s="7"/>
      <c r="AF252" s="7"/>
      <c r="AG252" s="7"/>
    </row>
    <row r="253" spans="1:33" ht="29.95" customHeight="1" x14ac:dyDescent="0.3">
      <c r="A253" s="133" t="s">
        <v>79</v>
      </c>
      <c r="B253" s="211">
        <v>43842</v>
      </c>
      <c r="C253" s="212" t="s">
        <v>262</v>
      </c>
      <c r="D253" s="192" t="s">
        <v>263</v>
      </c>
      <c r="E253" s="483"/>
      <c r="F253" s="483"/>
      <c r="G253" s="316">
        <f t="shared" ref="G253:G256" si="408">E253*F253</f>
        <v>0</v>
      </c>
      <c r="H253" s="519"/>
      <c r="I253" s="483"/>
      <c r="J253" s="454">
        <f t="shared" ref="J253:J256" si="409">H253*I253</f>
        <v>0</v>
      </c>
      <c r="K253" s="203"/>
      <c r="L253" s="137"/>
      <c r="M253" s="138">
        <f t="shared" ref="M253:M256" si="410">K253*L253</f>
        <v>0</v>
      </c>
      <c r="N253" s="136"/>
      <c r="O253" s="137"/>
      <c r="P253" s="138">
        <f t="shared" ref="P253:P256" si="411">N253*O253</f>
        <v>0</v>
      </c>
      <c r="Q253" s="136"/>
      <c r="R253" s="137"/>
      <c r="S253" s="138">
        <f t="shared" ref="S253:S256" si="412">Q253*R253</f>
        <v>0</v>
      </c>
      <c r="T253" s="136"/>
      <c r="U253" s="137"/>
      <c r="V253" s="204">
        <f t="shared" ref="V253:V256" si="413">T253*U253</f>
        <v>0</v>
      </c>
      <c r="W253" s="359">
        <f t="shared" ref="W253:W256" si="414">G253+M253+S253</f>
        <v>0</v>
      </c>
      <c r="X253" s="343">
        <f t="shared" ref="X253:X256" si="415">J253+P253+V253</f>
        <v>0</v>
      </c>
      <c r="Y253" s="343">
        <f t="shared" ref="Y253:Y257" si="416">W253-X253</f>
        <v>0</v>
      </c>
      <c r="Z253" s="568" t="e">
        <f t="shared" ref="Z253:Z257" si="417">Y253/W253</f>
        <v>#DIV/0!</v>
      </c>
      <c r="AA253" s="586"/>
      <c r="AB253" s="112"/>
      <c r="AC253" s="113"/>
      <c r="AD253" s="113"/>
      <c r="AE253" s="113"/>
      <c r="AF253" s="113"/>
      <c r="AG253" s="113"/>
    </row>
    <row r="254" spans="1:33" ht="29.95" customHeight="1" x14ac:dyDescent="0.3">
      <c r="A254" s="105" t="s">
        <v>79</v>
      </c>
      <c r="B254" s="196">
        <v>43873</v>
      </c>
      <c r="C254" s="156" t="s">
        <v>264</v>
      </c>
      <c r="D254" s="197" t="s">
        <v>237</v>
      </c>
      <c r="E254" s="481"/>
      <c r="F254" s="481"/>
      <c r="G254" s="314">
        <f t="shared" si="408"/>
        <v>0</v>
      </c>
      <c r="H254" s="520"/>
      <c r="I254" s="481"/>
      <c r="J254" s="455">
        <f t="shared" si="409"/>
        <v>0</v>
      </c>
      <c r="K254" s="198"/>
      <c r="L254" s="110"/>
      <c r="M254" s="111">
        <f t="shared" si="410"/>
        <v>0</v>
      </c>
      <c r="N254" s="109"/>
      <c r="O254" s="110"/>
      <c r="P254" s="111">
        <f t="shared" si="411"/>
        <v>0</v>
      </c>
      <c r="Q254" s="109"/>
      <c r="R254" s="110"/>
      <c r="S254" s="111">
        <f t="shared" si="412"/>
        <v>0</v>
      </c>
      <c r="T254" s="109"/>
      <c r="U254" s="110"/>
      <c r="V254" s="181">
        <f t="shared" si="413"/>
        <v>0</v>
      </c>
      <c r="W254" s="347">
        <f t="shared" si="414"/>
        <v>0</v>
      </c>
      <c r="X254" s="339">
        <f t="shared" si="415"/>
        <v>0</v>
      </c>
      <c r="Y254" s="339">
        <f t="shared" si="416"/>
        <v>0</v>
      </c>
      <c r="Z254" s="552" t="e">
        <f t="shared" si="417"/>
        <v>#DIV/0!</v>
      </c>
      <c r="AA254" s="421"/>
      <c r="AB254" s="113"/>
      <c r="AC254" s="113"/>
      <c r="AD254" s="113"/>
      <c r="AE254" s="113"/>
      <c r="AF254" s="113"/>
      <c r="AG254" s="113"/>
    </row>
    <row r="255" spans="1:33" ht="29.95" customHeight="1" x14ac:dyDescent="0.3">
      <c r="A255" s="114" t="s">
        <v>79</v>
      </c>
      <c r="B255" s="205">
        <v>43902</v>
      </c>
      <c r="C255" s="139" t="s">
        <v>265</v>
      </c>
      <c r="D255" s="199" t="s">
        <v>237</v>
      </c>
      <c r="E255" s="482"/>
      <c r="F255" s="482"/>
      <c r="G255" s="315">
        <f t="shared" si="408"/>
        <v>0</v>
      </c>
      <c r="H255" s="521"/>
      <c r="I255" s="482"/>
      <c r="J255" s="456">
        <f t="shared" si="409"/>
        <v>0</v>
      </c>
      <c r="K255" s="200"/>
      <c r="L255" s="118"/>
      <c r="M255" s="119">
        <f t="shared" si="410"/>
        <v>0</v>
      </c>
      <c r="N255" s="117"/>
      <c r="O255" s="118"/>
      <c r="P255" s="119">
        <f t="shared" si="411"/>
        <v>0</v>
      </c>
      <c r="Q255" s="117"/>
      <c r="R255" s="118"/>
      <c r="S255" s="119">
        <f t="shared" si="412"/>
        <v>0</v>
      </c>
      <c r="T255" s="117"/>
      <c r="U255" s="118"/>
      <c r="V255" s="183">
        <f t="shared" si="413"/>
        <v>0</v>
      </c>
      <c r="W255" s="348">
        <f t="shared" si="414"/>
        <v>0</v>
      </c>
      <c r="X255" s="339">
        <f t="shared" si="415"/>
        <v>0</v>
      </c>
      <c r="Y255" s="339">
        <f t="shared" si="416"/>
        <v>0</v>
      </c>
      <c r="Z255" s="552" t="e">
        <f t="shared" si="417"/>
        <v>#DIV/0!</v>
      </c>
      <c r="AA255" s="425"/>
      <c r="AB255" s="113"/>
      <c r="AC255" s="113"/>
      <c r="AD255" s="113"/>
      <c r="AE255" s="113"/>
      <c r="AF255" s="113"/>
      <c r="AG255" s="113"/>
    </row>
    <row r="256" spans="1:33" ht="29.95" customHeight="1" thickBot="1" x14ac:dyDescent="0.35">
      <c r="A256" s="114" t="s">
        <v>79</v>
      </c>
      <c r="B256" s="205">
        <v>43933</v>
      </c>
      <c r="C256" s="182" t="s">
        <v>266</v>
      </c>
      <c r="D256" s="207"/>
      <c r="E256" s="482"/>
      <c r="F256" s="482">
        <v>0.22</v>
      </c>
      <c r="G256" s="315">
        <f t="shared" si="408"/>
        <v>0</v>
      </c>
      <c r="H256" s="521"/>
      <c r="I256" s="482">
        <v>0.22</v>
      </c>
      <c r="J256" s="456">
        <f t="shared" si="409"/>
        <v>0</v>
      </c>
      <c r="K256" s="200"/>
      <c r="L256" s="118">
        <v>0.22</v>
      </c>
      <c r="M256" s="119">
        <f t="shared" si="410"/>
        <v>0</v>
      </c>
      <c r="N256" s="117"/>
      <c r="O256" s="118">
        <v>0.22</v>
      </c>
      <c r="P256" s="119">
        <f t="shared" si="411"/>
        <v>0</v>
      </c>
      <c r="Q256" s="117"/>
      <c r="R256" s="118">
        <v>0.22</v>
      </c>
      <c r="S256" s="119">
        <f t="shared" si="412"/>
        <v>0</v>
      </c>
      <c r="T256" s="117"/>
      <c r="U256" s="118">
        <v>0.22</v>
      </c>
      <c r="V256" s="183">
        <f t="shared" si="413"/>
        <v>0</v>
      </c>
      <c r="W256" s="360">
        <f t="shared" si="414"/>
        <v>0</v>
      </c>
      <c r="X256" s="344">
        <f t="shared" si="415"/>
        <v>0</v>
      </c>
      <c r="Y256" s="344">
        <f t="shared" si="416"/>
        <v>0</v>
      </c>
      <c r="Z256" s="569" t="e">
        <f t="shared" si="417"/>
        <v>#DIV/0!</v>
      </c>
      <c r="AA256" s="422"/>
      <c r="AB256" s="7"/>
      <c r="AC256" s="7"/>
      <c r="AD256" s="7"/>
      <c r="AE256" s="7"/>
      <c r="AF256" s="7"/>
      <c r="AG256" s="7"/>
    </row>
    <row r="257" spans="1:33" ht="29.95" customHeight="1" thickBot="1" x14ac:dyDescent="0.35">
      <c r="A257" s="141" t="s">
        <v>267</v>
      </c>
      <c r="B257" s="142"/>
      <c r="C257" s="143"/>
      <c r="D257" s="213"/>
      <c r="E257" s="473">
        <f>SUM(E253:E255)</f>
        <v>0</v>
      </c>
      <c r="F257" s="473"/>
      <c r="G257" s="304">
        <f>SUM(G253:G256)</f>
        <v>0</v>
      </c>
      <c r="H257" s="524">
        <f>SUM(H253:H255)</f>
        <v>0</v>
      </c>
      <c r="I257" s="473"/>
      <c r="J257" s="371">
        <f>SUM(J253:J256)</f>
        <v>0</v>
      </c>
      <c r="K257" s="148">
        <f>SUM(K253:K255)</f>
        <v>0</v>
      </c>
      <c r="L257" s="158"/>
      <c r="M257" s="147">
        <f>SUM(M253:M256)</f>
        <v>0</v>
      </c>
      <c r="N257" s="159">
        <f>SUM(N253:N255)</f>
        <v>0</v>
      </c>
      <c r="O257" s="158"/>
      <c r="P257" s="147">
        <f>SUM(P253:P256)</f>
        <v>0</v>
      </c>
      <c r="Q257" s="159">
        <f>SUM(Q253:Q255)</f>
        <v>0</v>
      </c>
      <c r="R257" s="158"/>
      <c r="S257" s="147">
        <f>SUM(S253:S256)</f>
        <v>0</v>
      </c>
      <c r="T257" s="159">
        <f>SUM(T253:T255)</f>
        <v>0</v>
      </c>
      <c r="U257" s="158"/>
      <c r="V257" s="149">
        <f t="shared" ref="V257:X257" si="418">SUM(V253:V256)</f>
        <v>0</v>
      </c>
      <c r="W257" s="450">
        <f t="shared" si="418"/>
        <v>0</v>
      </c>
      <c r="X257" s="444">
        <f t="shared" si="418"/>
        <v>0</v>
      </c>
      <c r="Y257" s="444">
        <f t="shared" si="416"/>
        <v>0</v>
      </c>
      <c r="Z257" s="564" t="e">
        <f t="shared" si="417"/>
        <v>#DIV/0!</v>
      </c>
      <c r="AA257" s="585"/>
      <c r="AB257" s="7"/>
      <c r="AC257" s="7"/>
      <c r="AD257" s="7"/>
      <c r="AE257" s="7"/>
      <c r="AF257" s="7"/>
      <c r="AG257" s="7"/>
    </row>
    <row r="258" spans="1:33" ht="29.95" customHeight="1" thickBot="1" x14ac:dyDescent="0.35">
      <c r="A258" s="168" t="s">
        <v>74</v>
      </c>
      <c r="B258" s="214">
        <v>13</v>
      </c>
      <c r="C258" s="170" t="s">
        <v>268</v>
      </c>
      <c r="D258" s="95"/>
      <c r="E258" s="474"/>
      <c r="F258" s="474"/>
      <c r="G258" s="96"/>
      <c r="H258" s="525"/>
      <c r="I258" s="474"/>
      <c r="J258" s="372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404"/>
      <c r="X258" s="342"/>
      <c r="Y258" s="342"/>
      <c r="Z258" s="566"/>
      <c r="AA258" s="584"/>
      <c r="AB258" s="6"/>
      <c r="AC258" s="7"/>
      <c r="AD258" s="7"/>
      <c r="AE258" s="7"/>
      <c r="AF258" s="7"/>
      <c r="AG258" s="7"/>
    </row>
    <row r="259" spans="1:33" ht="29.95" customHeight="1" x14ac:dyDescent="0.3">
      <c r="A259" s="97" t="s">
        <v>76</v>
      </c>
      <c r="B259" s="132" t="s">
        <v>269</v>
      </c>
      <c r="C259" s="215" t="s">
        <v>270</v>
      </c>
      <c r="D259" s="121"/>
      <c r="E259" s="472">
        <f>SUM(E260:E262)</f>
        <v>0</v>
      </c>
      <c r="F259" s="475"/>
      <c r="G259" s="312">
        <f>SUM(G260:G263)</f>
        <v>0</v>
      </c>
      <c r="H259" s="523">
        <f>SUM(H260:H262)</f>
        <v>0</v>
      </c>
      <c r="I259" s="475"/>
      <c r="J259" s="368">
        <f>SUM(J260:J263)</f>
        <v>0</v>
      </c>
      <c r="K259" s="345">
        <f>SUM(K260:K262)</f>
        <v>1</v>
      </c>
      <c r="L259" s="123"/>
      <c r="M259" s="124">
        <f>SUM(M260:M263)</f>
        <v>55000</v>
      </c>
      <c r="N259" s="122">
        <f>SUM(N260:N262)</f>
        <v>1</v>
      </c>
      <c r="O259" s="123"/>
      <c r="P259" s="124">
        <f>SUM(P260:P263)</f>
        <v>55000</v>
      </c>
      <c r="Q259" s="122">
        <f>SUM(Q260:Q262)</f>
        <v>0</v>
      </c>
      <c r="R259" s="123"/>
      <c r="S259" s="124">
        <f>SUM(S260:S263)</f>
        <v>0</v>
      </c>
      <c r="T259" s="122">
        <f>SUM(T260:T262)</f>
        <v>0</v>
      </c>
      <c r="U259" s="123"/>
      <c r="V259" s="216">
        <f t="shared" ref="V259:X259" si="419">SUM(V260:V263)</f>
        <v>0</v>
      </c>
      <c r="W259" s="310">
        <f t="shared" si="419"/>
        <v>55000</v>
      </c>
      <c r="X259" s="368">
        <f t="shared" si="419"/>
        <v>55000</v>
      </c>
      <c r="Y259" s="368">
        <f t="shared" ref="Y259:Y295" si="420">W259-X259</f>
        <v>0</v>
      </c>
      <c r="Z259" s="312">
        <f t="shared" ref="Z259:Z296" si="421">Y259/W259</f>
        <v>0</v>
      </c>
      <c r="AA259" s="426"/>
      <c r="AB259" s="104"/>
      <c r="AC259" s="104"/>
      <c r="AD259" s="104"/>
      <c r="AE259" s="104"/>
      <c r="AF259" s="104"/>
      <c r="AG259" s="104"/>
    </row>
    <row r="260" spans="1:33" ht="29.95" customHeight="1" x14ac:dyDescent="0.3">
      <c r="A260" s="105" t="s">
        <v>79</v>
      </c>
      <c r="B260" s="106" t="s">
        <v>271</v>
      </c>
      <c r="C260" s="217" t="s">
        <v>272</v>
      </c>
      <c r="D260" s="108" t="s">
        <v>145</v>
      </c>
      <c r="E260" s="470"/>
      <c r="F260" s="481"/>
      <c r="G260" s="314">
        <f t="shared" ref="G260:G263" si="422">E260*F260</f>
        <v>0</v>
      </c>
      <c r="H260" s="520"/>
      <c r="I260" s="481"/>
      <c r="J260" s="455">
        <f t="shared" ref="J260:J263" si="423">H260*I260</f>
        <v>0</v>
      </c>
      <c r="K260" s="198"/>
      <c r="L260" s="110"/>
      <c r="M260" s="111">
        <f t="shared" ref="M260:M263" si="424">K260*L260</f>
        <v>0</v>
      </c>
      <c r="N260" s="109"/>
      <c r="O260" s="110"/>
      <c r="P260" s="111">
        <f t="shared" ref="P260:P263" si="425">N260*O260</f>
        <v>0</v>
      </c>
      <c r="Q260" s="109"/>
      <c r="R260" s="110"/>
      <c r="S260" s="111">
        <f t="shared" ref="S260:S263" si="426">Q260*R260</f>
        <v>0</v>
      </c>
      <c r="T260" s="109"/>
      <c r="U260" s="110"/>
      <c r="V260" s="181">
        <f t="shared" ref="V260:V263" si="427">T260*U260</f>
        <v>0</v>
      </c>
      <c r="W260" s="347">
        <f t="shared" ref="W260:W263" si="428">G260+M260+S260</f>
        <v>0</v>
      </c>
      <c r="X260" s="339">
        <f t="shared" ref="X260:X263" si="429">J260+P260+V260</f>
        <v>0</v>
      </c>
      <c r="Y260" s="339">
        <f t="shared" si="420"/>
        <v>0</v>
      </c>
      <c r="Z260" s="552" t="e">
        <f t="shared" si="421"/>
        <v>#DIV/0!</v>
      </c>
      <c r="AA260" s="421"/>
      <c r="AB260" s="113"/>
      <c r="AC260" s="113"/>
      <c r="AD260" s="113"/>
      <c r="AE260" s="113"/>
      <c r="AF260" s="113"/>
      <c r="AG260" s="113"/>
    </row>
    <row r="261" spans="1:33" ht="29.95" customHeight="1" x14ac:dyDescent="0.3">
      <c r="A261" s="105" t="s">
        <v>79</v>
      </c>
      <c r="B261" s="106" t="s">
        <v>273</v>
      </c>
      <c r="C261" s="218" t="s">
        <v>274</v>
      </c>
      <c r="D261" s="108" t="s">
        <v>145</v>
      </c>
      <c r="E261" s="470"/>
      <c r="F261" s="481"/>
      <c r="G261" s="314">
        <f t="shared" si="422"/>
        <v>0</v>
      </c>
      <c r="H261" s="520"/>
      <c r="I261" s="481"/>
      <c r="J261" s="455">
        <f t="shared" si="423"/>
        <v>0</v>
      </c>
      <c r="K261" s="198"/>
      <c r="L261" s="110"/>
      <c r="M261" s="111">
        <f t="shared" si="424"/>
        <v>0</v>
      </c>
      <c r="N261" s="109"/>
      <c r="O261" s="110"/>
      <c r="P261" s="111">
        <f t="shared" si="425"/>
        <v>0</v>
      </c>
      <c r="Q261" s="109"/>
      <c r="R261" s="110"/>
      <c r="S261" s="111">
        <f t="shared" si="426"/>
        <v>0</v>
      </c>
      <c r="T261" s="109"/>
      <c r="U261" s="110"/>
      <c r="V261" s="181">
        <f t="shared" si="427"/>
        <v>0</v>
      </c>
      <c r="W261" s="347">
        <v>0</v>
      </c>
      <c r="X261" s="339">
        <v>0</v>
      </c>
      <c r="Y261" s="339">
        <v>0</v>
      </c>
      <c r="Z261" s="552" t="e">
        <f t="shared" si="421"/>
        <v>#DIV/0!</v>
      </c>
      <c r="AA261" s="421"/>
      <c r="AB261" s="113"/>
      <c r="AC261" s="113"/>
      <c r="AD261" s="113"/>
      <c r="AE261" s="113"/>
      <c r="AF261" s="113"/>
      <c r="AG261" s="113"/>
    </row>
    <row r="262" spans="1:33" ht="29.95" customHeight="1" x14ac:dyDescent="0.3">
      <c r="A262" s="105" t="s">
        <v>79</v>
      </c>
      <c r="B262" s="106" t="s">
        <v>275</v>
      </c>
      <c r="C262" s="218" t="s">
        <v>276</v>
      </c>
      <c r="D262" s="108" t="s">
        <v>145</v>
      </c>
      <c r="E262" s="470"/>
      <c r="F262" s="481"/>
      <c r="G262" s="314">
        <f t="shared" si="422"/>
        <v>0</v>
      </c>
      <c r="H262" s="520"/>
      <c r="I262" s="481"/>
      <c r="J262" s="455">
        <f t="shared" si="423"/>
        <v>0</v>
      </c>
      <c r="K262" s="302">
        <v>1</v>
      </c>
      <c r="L262" s="291">
        <v>1</v>
      </c>
      <c r="M262" s="300">
        <v>55000</v>
      </c>
      <c r="N262" s="272">
        <v>1</v>
      </c>
      <c r="O262" s="291">
        <v>1</v>
      </c>
      <c r="P262" s="300">
        <v>55000</v>
      </c>
      <c r="Q262" s="109"/>
      <c r="R262" s="110"/>
      <c r="S262" s="111">
        <f t="shared" si="426"/>
        <v>0</v>
      </c>
      <c r="T262" s="109"/>
      <c r="U262" s="110"/>
      <c r="V262" s="181">
        <f t="shared" si="427"/>
        <v>0</v>
      </c>
      <c r="W262" s="347">
        <f t="shared" si="428"/>
        <v>55000</v>
      </c>
      <c r="X262" s="339">
        <f t="shared" si="429"/>
        <v>55000</v>
      </c>
      <c r="Y262" s="339">
        <f t="shared" si="420"/>
        <v>0</v>
      </c>
      <c r="Z262" s="552">
        <f t="shared" si="421"/>
        <v>0</v>
      </c>
      <c r="AA262" s="421"/>
      <c r="AB262" s="113"/>
      <c r="AC262" s="113"/>
      <c r="AD262" s="113"/>
      <c r="AE262" s="113"/>
      <c r="AF262" s="113"/>
      <c r="AG262" s="113"/>
    </row>
    <row r="263" spans="1:33" ht="29.95" customHeight="1" thickBot="1" x14ac:dyDescent="0.35">
      <c r="A263" s="125" t="s">
        <v>79</v>
      </c>
      <c r="B263" s="131" t="s">
        <v>277</v>
      </c>
      <c r="C263" s="218" t="s">
        <v>278</v>
      </c>
      <c r="D263" s="126"/>
      <c r="E263" s="476"/>
      <c r="F263" s="492">
        <v>0.22</v>
      </c>
      <c r="G263" s="538">
        <f t="shared" si="422"/>
        <v>0</v>
      </c>
      <c r="H263" s="526"/>
      <c r="I263" s="492">
        <v>0.22</v>
      </c>
      <c r="J263" s="459">
        <f t="shared" si="423"/>
        <v>0</v>
      </c>
      <c r="K263" s="510"/>
      <c r="L263" s="128">
        <v>0.22</v>
      </c>
      <c r="M263" s="129">
        <f t="shared" si="424"/>
        <v>0</v>
      </c>
      <c r="N263" s="127"/>
      <c r="O263" s="128">
        <v>0.22</v>
      </c>
      <c r="P263" s="129">
        <f t="shared" si="425"/>
        <v>0</v>
      </c>
      <c r="Q263" s="127"/>
      <c r="R263" s="128">
        <v>0.22</v>
      </c>
      <c r="S263" s="129">
        <f t="shared" si="426"/>
        <v>0</v>
      </c>
      <c r="T263" s="127"/>
      <c r="U263" s="128">
        <v>0.22</v>
      </c>
      <c r="V263" s="219">
        <f t="shared" si="427"/>
        <v>0</v>
      </c>
      <c r="W263" s="360">
        <f t="shared" si="428"/>
        <v>0</v>
      </c>
      <c r="X263" s="344">
        <f t="shared" si="429"/>
        <v>0</v>
      </c>
      <c r="Y263" s="344">
        <f t="shared" si="420"/>
        <v>0</v>
      </c>
      <c r="Z263" s="569" t="e">
        <f t="shared" si="421"/>
        <v>#DIV/0!</v>
      </c>
      <c r="AA263" s="422"/>
      <c r="AB263" s="113"/>
      <c r="AC263" s="113"/>
      <c r="AD263" s="113"/>
      <c r="AE263" s="113"/>
      <c r="AF263" s="113"/>
      <c r="AG263" s="113"/>
    </row>
    <row r="264" spans="1:33" ht="29.95" customHeight="1" x14ac:dyDescent="0.3">
      <c r="A264" s="220" t="s">
        <v>76</v>
      </c>
      <c r="B264" s="221" t="s">
        <v>279</v>
      </c>
      <c r="C264" s="180" t="s">
        <v>280</v>
      </c>
      <c r="D264" s="100"/>
      <c r="E264" s="484">
        <f>SUM(E265:E267)</f>
        <v>0</v>
      </c>
      <c r="F264" s="495"/>
      <c r="G264" s="346">
        <f>SUM(G265:G268)</f>
        <v>0</v>
      </c>
      <c r="H264" s="530">
        <f>SUM(H265:H267)</f>
        <v>0</v>
      </c>
      <c r="I264" s="495"/>
      <c r="J264" s="369">
        <f>SUM(J265:J268)</f>
        <v>0</v>
      </c>
      <c r="K264" s="512">
        <f>SUM(K265:K267)</f>
        <v>0</v>
      </c>
      <c r="L264" s="102"/>
      <c r="M264" s="103">
        <f>SUM(M265:M268)</f>
        <v>0</v>
      </c>
      <c r="N264" s="101">
        <f>SUM(N265:N267)</f>
        <v>0</v>
      </c>
      <c r="O264" s="102"/>
      <c r="P264" s="103">
        <f>SUM(P265:P268)</f>
        <v>0</v>
      </c>
      <c r="Q264" s="101">
        <f>SUM(Q265:Q267)</f>
        <v>0</v>
      </c>
      <c r="R264" s="102"/>
      <c r="S264" s="103">
        <f>SUM(S265:S268)</f>
        <v>0</v>
      </c>
      <c r="T264" s="101">
        <f>SUM(T265:T267)</f>
        <v>0</v>
      </c>
      <c r="U264" s="102"/>
      <c r="V264" s="285">
        <f t="shared" ref="V264:X264" si="430">SUM(V265:V268)</f>
        <v>0</v>
      </c>
      <c r="W264" s="320">
        <f t="shared" si="430"/>
        <v>0</v>
      </c>
      <c r="X264" s="369">
        <f t="shared" si="430"/>
        <v>0</v>
      </c>
      <c r="Y264" s="369">
        <f t="shared" si="420"/>
        <v>0</v>
      </c>
      <c r="Z264" s="346" t="e">
        <f t="shared" si="421"/>
        <v>#DIV/0!</v>
      </c>
      <c r="AA264" s="320"/>
      <c r="AB264" s="104"/>
      <c r="AC264" s="104"/>
      <c r="AD264" s="104"/>
      <c r="AE264" s="104"/>
      <c r="AF264" s="104"/>
      <c r="AG264" s="104"/>
    </row>
    <row r="265" spans="1:33" ht="29.95" customHeight="1" x14ac:dyDescent="0.3">
      <c r="A265" s="105" t="s">
        <v>79</v>
      </c>
      <c r="B265" s="106" t="s">
        <v>281</v>
      </c>
      <c r="C265" s="156" t="s">
        <v>282</v>
      </c>
      <c r="D265" s="108"/>
      <c r="E265" s="470"/>
      <c r="F265" s="481"/>
      <c r="G265" s="314">
        <f t="shared" ref="G265:G268" si="431">E265*F265</f>
        <v>0</v>
      </c>
      <c r="H265" s="520"/>
      <c r="I265" s="481"/>
      <c r="J265" s="455">
        <f t="shared" ref="J265:J268" si="432">H265*I265</f>
        <v>0</v>
      </c>
      <c r="K265" s="198"/>
      <c r="L265" s="110"/>
      <c r="M265" s="111">
        <f t="shared" ref="M265:M268" si="433">K265*L265</f>
        <v>0</v>
      </c>
      <c r="N265" s="109"/>
      <c r="O265" s="110"/>
      <c r="P265" s="111">
        <f t="shared" ref="P265:P268" si="434">N265*O265</f>
        <v>0</v>
      </c>
      <c r="Q265" s="109"/>
      <c r="R265" s="110"/>
      <c r="S265" s="111">
        <f t="shared" ref="S265:S268" si="435">Q265*R265</f>
        <v>0</v>
      </c>
      <c r="T265" s="109"/>
      <c r="U265" s="110"/>
      <c r="V265" s="181">
        <f t="shared" ref="V265:V268" si="436">T265*U265</f>
        <v>0</v>
      </c>
      <c r="W265" s="347">
        <f t="shared" ref="W265:W268" si="437">G265+M265+S265</f>
        <v>0</v>
      </c>
      <c r="X265" s="339">
        <f t="shared" ref="X265:X268" si="438">J265+P265+V265</f>
        <v>0</v>
      </c>
      <c r="Y265" s="339">
        <f t="shared" si="420"/>
        <v>0</v>
      </c>
      <c r="Z265" s="552" t="e">
        <f t="shared" si="421"/>
        <v>#DIV/0!</v>
      </c>
      <c r="AA265" s="421"/>
      <c r="AB265" s="113"/>
      <c r="AC265" s="113"/>
      <c r="AD265" s="113"/>
      <c r="AE265" s="113"/>
      <c r="AF265" s="113"/>
      <c r="AG265" s="113"/>
    </row>
    <row r="266" spans="1:33" ht="29.95" customHeight="1" x14ac:dyDescent="0.3">
      <c r="A266" s="105" t="s">
        <v>79</v>
      </c>
      <c r="B266" s="106" t="s">
        <v>283</v>
      </c>
      <c r="C266" s="156" t="s">
        <v>282</v>
      </c>
      <c r="D266" s="108"/>
      <c r="E266" s="470"/>
      <c r="F266" s="481"/>
      <c r="G266" s="314">
        <f t="shared" si="431"/>
        <v>0</v>
      </c>
      <c r="H266" s="520"/>
      <c r="I266" s="481"/>
      <c r="J266" s="455">
        <f t="shared" si="432"/>
        <v>0</v>
      </c>
      <c r="K266" s="198"/>
      <c r="L266" s="110"/>
      <c r="M266" s="111">
        <f t="shared" si="433"/>
        <v>0</v>
      </c>
      <c r="N266" s="109"/>
      <c r="O266" s="110"/>
      <c r="P266" s="111">
        <f t="shared" si="434"/>
        <v>0</v>
      </c>
      <c r="Q266" s="109"/>
      <c r="R266" s="110"/>
      <c r="S266" s="111">
        <f t="shared" si="435"/>
        <v>0</v>
      </c>
      <c r="T266" s="109"/>
      <c r="U266" s="110"/>
      <c r="V266" s="181">
        <f t="shared" si="436"/>
        <v>0</v>
      </c>
      <c r="W266" s="347">
        <f t="shared" si="437"/>
        <v>0</v>
      </c>
      <c r="X266" s="339">
        <f t="shared" si="438"/>
        <v>0</v>
      </c>
      <c r="Y266" s="339">
        <f t="shared" si="420"/>
        <v>0</v>
      </c>
      <c r="Z266" s="552" t="e">
        <f t="shared" si="421"/>
        <v>#DIV/0!</v>
      </c>
      <c r="AA266" s="421"/>
      <c r="AB266" s="113"/>
      <c r="AC266" s="113"/>
      <c r="AD266" s="113"/>
      <c r="AE266" s="113"/>
      <c r="AF266" s="113"/>
      <c r="AG266" s="113"/>
    </row>
    <row r="267" spans="1:33" ht="29.95" customHeight="1" x14ac:dyDescent="0.3">
      <c r="A267" s="114" t="s">
        <v>79</v>
      </c>
      <c r="B267" s="115" t="s">
        <v>284</v>
      </c>
      <c r="C267" s="156" t="s">
        <v>282</v>
      </c>
      <c r="D267" s="116"/>
      <c r="E267" s="471"/>
      <c r="F267" s="482"/>
      <c r="G267" s="315">
        <f t="shared" si="431"/>
        <v>0</v>
      </c>
      <c r="H267" s="521"/>
      <c r="I267" s="482"/>
      <c r="J267" s="456">
        <f t="shared" si="432"/>
        <v>0</v>
      </c>
      <c r="K267" s="200"/>
      <c r="L267" s="118"/>
      <c r="M267" s="119">
        <f t="shared" si="433"/>
        <v>0</v>
      </c>
      <c r="N267" s="117"/>
      <c r="O267" s="118"/>
      <c r="P267" s="119">
        <f t="shared" si="434"/>
        <v>0</v>
      </c>
      <c r="Q267" s="117"/>
      <c r="R267" s="118"/>
      <c r="S267" s="119">
        <f t="shared" si="435"/>
        <v>0</v>
      </c>
      <c r="T267" s="117"/>
      <c r="U267" s="118"/>
      <c r="V267" s="183">
        <f t="shared" si="436"/>
        <v>0</v>
      </c>
      <c r="W267" s="348">
        <f t="shared" si="437"/>
        <v>0</v>
      </c>
      <c r="X267" s="339">
        <f t="shared" si="438"/>
        <v>0</v>
      </c>
      <c r="Y267" s="339">
        <f t="shared" si="420"/>
        <v>0</v>
      </c>
      <c r="Z267" s="552" t="e">
        <f t="shared" si="421"/>
        <v>#DIV/0!</v>
      </c>
      <c r="AA267" s="425"/>
      <c r="AB267" s="113"/>
      <c r="AC267" s="113"/>
      <c r="AD267" s="113"/>
      <c r="AE267" s="113"/>
      <c r="AF267" s="113"/>
      <c r="AG267" s="113"/>
    </row>
    <row r="268" spans="1:33" ht="29.95" customHeight="1" thickBot="1" x14ac:dyDescent="0.35">
      <c r="A268" s="114" t="s">
        <v>79</v>
      </c>
      <c r="B268" s="115" t="s">
        <v>285</v>
      </c>
      <c r="C268" s="157" t="s">
        <v>286</v>
      </c>
      <c r="D268" s="126"/>
      <c r="E268" s="471"/>
      <c r="F268" s="482">
        <v>0.22</v>
      </c>
      <c r="G268" s="315">
        <f t="shared" si="431"/>
        <v>0</v>
      </c>
      <c r="H268" s="521"/>
      <c r="I268" s="482">
        <v>0.22</v>
      </c>
      <c r="J268" s="456">
        <f t="shared" si="432"/>
        <v>0</v>
      </c>
      <c r="K268" s="200"/>
      <c r="L268" s="118">
        <v>0.22</v>
      </c>
      <c r="M268" s="119">
        <f t="shared" si="433"/>
        <v>0</v>
      </c>
      <c r="N268" s="117"/>
      <c r="O268" s="118">
        <v>0.22</v>
      </c>
      <c r="P268" s="119">
        <f t="shared" si="434"/>
        <v>0</v>
      </c>
      <c r="Q268" s="117"/>
      <c r="R268" s="118">
        <v>0.22</v>
      </c>
      <c r="S268" s="119">
        <f t="shared" si="435"/>
        <v>0</v>
      </c>
      <c r="T268" s="117"/>
      <c r="U268" s="118">
        <v>0.22</v>
      </c>
      <c r="V268" s="183">
        <f t="shared" si="436"/>
        <v>0</v>
      </c>
      <c r="W268" s="348">
        <f t="shared" si="437"/>
        <v>0</v>
      </c>
      <c r="X268" s="339">
        <f t="shared" si="438"/>
        <v>0</v>
      </c>
      <c r="Y268" s="339">
        <f t="shared" si="420"/>
        <v>0</v>
      </c>
      <c r="Z268" s="552" t="e">
        <f t="shared" si="421"/>
        <v>#DIV/0!</v>
      </c>
      <c r="AA268" s="422"/>
      <c r="AB268" s="113"/>
      <c r="AC268" s="113"/>
      <c r="AD268" s="113"/>
      <c r="AE268" s="113"/>
      <c r="AF268" s="113"/>
      <c r="AG268" s="113"/>
    </row>
    <row r="269" spans="1:33" ht="29.95" customHeight="1" x14ac:dyDescent="0.3">
      <c r="A269" s="97" t="s">
        <v>76</v>
      </c>
      <c r="B269" s="132" t="s">
        <v>287</v>
      </c>
      <c r="C269" s="180" t="s">
        <v>288</v>
      </c>
      <c r="D269" s="121"/>
      <c r="E269" s="472">
        <f>SUM(E270:E272)</f>
        <v>0</v>
      </c>
      <c r="F269" s="475"/>
      <c r="G269" s="312">
        <f t="shared" ref="G269:H269" si="439">SUM(G270:G272)</f>
        <v>0</v>
      </c>
      <c r="H269" s="523">
        <f t="shared" si="439"/>
        <v>0</v>
      </c>
      <c r="I269" s="475"/>
      <c r="J269" s="368">
        <f t="shared" ref="J269:K269" si="440">SUM(J270:J272)</f>
        <v>0</v>
      </c>
      <c r="K269" s="345">
        <f t="shared" si="440"/>
        <v>0</v>
      </c>
      <c r="L269" s="123"/>
      <c r="M269" s="124">
        <f t="shared" ref="M269:N269" si="441">SUM(M270:M272)</f>
        <v>0</v>
      </c>
      <c r="N269" s="122">
        <f t="shared" si="441"/>
        <v>0</v>
      </c>
      <c r="O269" s="123"/>
      <c r="P269" s="124">
        <f t="shared" ref="P269:Q269" si="442">SUM(P270:P272)</f>
        <v>0</v>
      </c>
      <c r="Q269" s="122">
        <f t="shared" si="442"/>
        <v>0</v>
      </c>
      <c r="R269" s="123"/>
      <c r="S269" s="124">
        <f t="shared" ref="S269:T269" si="443">SUM(S270:S272)</f>
        <v>0</v>
      </c>
      <c r="T269" s="122">
        <f t="shared" si="443"/>
        <v>0</v>
      </c>
      <c r="U269" s="123"/>
      <c r="V269" s="216">
        <f t="shared" ref="V269:X269" si="444">SUM(V270:V272)</f>
        <v>0</v>
      </c>
      <c r="W269" s="310">
        <f t="shared" si="444"/>
        <v>0</v>
      </c>
      <c r="X269" s="368">
        <f t="shared" si="444"/>
        <v>0</v>
      </c>
      <c r="Y269" s="368">
        <f t="shared" si="420"/>
        <v>0</v>
      </c>
      <c r="Z269" s="312" t="e">
        <f t="shared" si="421"/>
        <v>#DIV/0!</v>
      </c>
      <c r="AA269" s="426"/>
      <c r="AB269" s="104"/>
      <c r="AC269" s="104"/>
      <c r="AD269" s="104"/>
      <c r="AE269" s="104"/>
      <c r="AF269" s="104"/>
      <c r="AG269" s="104"/>
    </row>
    <row r="270" spans="1:33" ht="29.95" customHeight="1" x14ac:dyDescent="0.3">
      <c r="A270" s="105" t="s">
        <v>79</v>
      </c>
      <c r="B270" s="106" t="s">
        <v>289</v>
      </c>
      <c r="C270" s="156" t="s">
        <v>290</v>
      </c>
      <c r="D270" s="108"/>
      <c r="E270" s="470"/>
      <c r="F270" s="481"/>
      <c r="G270" s="314">
        <f t="shared" ref="G270:G272" si="445">E270*F270</f>
        <v>0</v>
      </c>
      <c r="H270" s="520"/>
      <c r="I270" s="481"/>
      <c r="J270" s="455">
        <f t="shared" ref="J270:J272" si="446">H270*I270</f>
        <v>0</v>
      </c>
      <c r="K270" s="198"/>
      <c r="L270" s="110"/>
      <c r="M270" s="111">
        <f t="shared" ref="M270:M272" si="447">K270*L270</f>
        <v>0</v>
      </c>
      <c r="N270" s="109"/>
      <c r="O270" s="110"/>
      <c r="P270" s="111">
        <f t="shared" ref="P270:P272" si="448">N270*O270</f>
        <v>0</v>
      </c>
      <c r="Q270" s="109"/>
      <c r="R270" s="110"/>
      <c r="S270" s="111">
        <f t="shared" ref="S270:S272" si="449">Q270*R270</f>
        <v>0</v>
      </c>
      <c r="T270" s="109"/>
      <c r="U270" s="110"/>
      <c r="V270" s="181">
        <f t="shared" ref="V270:V272" si="450">T270*U270</f>
        <v>0</v>
      </c>
      <c r="W270" s="347">
        <f t="shared" ref="W270:W272" si="451">G270+M270+S270</f>
        <v>0</v>
      </c>
      <c r="X270" s="339">
        <f t="shared" ref="X270:X272" si="452">J270+P270+V270</f>
        <v>0</v>
      </c>
      <c r="Y270" s="339">
        <f t="shared" si="420"/>
        <v>0</v>
      </c>
      <c r="Z270" s="552" t="e">
        <f t="shared" si="421"/>
        <v>#DIV/0!</v>
      </c>
      <c r="AA270" s="421"/>
      <c r="AB270" s="113"/>
      <c r="AC270" s="113"/>
      <c r="AD270" s="113"/>
      <c r="AE270" s="113"/>
      <c r="AF270" s="113"/>
      <c r="AG270" s="113"/>
    </row>
    <row r="271" spans="1:33" ht="29.95" customHeight="1" x14ac:dyDescent="0.3">
      <c r="A271" s="105" t="s">
        <v>79</v>
      </c>
      <c r="B271" s="106" t="s">
        <v>291</v>
      </c>
      <c r="C271" s="156" t="s">
        <v>290</v>
      </c>
      <c r="D271" s="108"/>
      <c r="E271" s="470"/>
      <c r="F271" s="481"/>
      <c r="G271" s="314">
        <f t="shared" si="445"/>
        <v>0</v>
      </c>
      <c r="H271" s="520"/>
      <c r="I271" s="481"/>
      <c r="J271" s="455">
        <f t="shared" si="446"/>
        <v>0</v>
      </c>
      <c r="K271" s="198"/>
      <c r="L271" s="110"/>
      <c r="M271" s="111">
        <f t="shared" si="447"/>
        <v>0</v>
      </c>
      <c r="N271" s="109"/>
      <c r="O271" s="110"/>
      <c r="P271" s="111">
        <f t="shared" si="448"/>
        <v>0</v>
      </c>
      <c r="Q271" s="109"/>
      <c r="R271" s="110"/>
      <c r="S271" s="111">
        <f t="shared" si="449"/>
        <v>0</v>
      </c>
      <c r="T271" s="109"/>
      <c r="U271" s="110"/>
      <c r="V271" s="181">
        <f t="shared" si="450"/>
        <v>0</v>
      </c>
      <c r="W271" s="347">
        <f t="shared" si="451"/>
        <v>0</v>
      </c>
      <c r="X271" s="339">
        <f t="shared" si="452"/>
        <v>0</v>
      </c>
      <c r="Y271" s="339">
        <f t="shared" si="420"/>
        <v>0</v>
      </c>
      <c r="Z271" s="552" t="e">
        <f t="shared" si="421"/>
        <v>#DIV/0!</v>
      </c>
      <c r="AA271" s="421"/>
      <c r="AB271" s="113"/>
      <c r="AC271" s="113"/>
      <c r="AD271" s="113"/>
      <c r="AE271" s="113"/>
      <c r="AF271" s="113"/>
      <c r="AG271" s="113"/>
    </row>
    <row r="272" spans="1:33" ht="29.95" customHeight="1" thickBot="1" x14ac:dyDescent="0.35">
      <c r="A272" s="114" t="s">
        <v>79</v>
      </c>
      <c r="B272" s="115" t="s">
        <v>292</v>
      </c>
      <c r="C272" s="139" t="s">
        <v>290</v>
      </c>
      <c r="D272" s="116"/>
      <c r="E272" s="471"/>
      <c r="F272" s="482"/>
      <c r="G272" s="315">
        <f t="shared" si="445"/>
        <v>0</v>
      </c>
      <c r="H272" s="521"/>
      <c r="I272" s="482"/>
      <c r="J272" s="456">
        <f t="shared" si="446"/>
        <v>0</v>
      </c>
      <c r="K272" s="200"/>
      <c r="L272" s="118"/>
      <c r="M272" s="119">
        <f t="shared" si="447"/>
        <v>0</v>
      </c>
      <c r="N272" s="117"/>
      <c r="O272" s="118"/>
      <c r="P272" s="119">
        <f t="shared" si="448"/>
        <v>0</v>
      </c>
      <c r="Q272" s="117"/>
      <c r="R272" s="118"/>
      <c r="S272" s="119">
        <f t="shared" si="449"/>
        <v>0</v>
      </c>
      <c r="T272" s="117"/>
      <c r="U272" s="118"/>
      <c r="V272" s="183">
        <f t="shared" si="450"/>
        <v>0</v>
      </c>
      <c r="W272" s="348">
        <f t="shared" si="451"/>
        <v>0</v>
      </c>
      <c r="X272" s="339">
        <f t="shared" si="452"/>
        <v>0</v>
      </c>
      <c r="Y272" s="339">
        <f t="shared" si="420"/>
        <v>0</v>
      </c>
      <c r="Z272" s="552" t="e">
        <f t="shared" si="421"/>
        <v>#DIV/0!</v>
      </c>
      <c r="AA272" s="425"/>
      <c r="AB272" s="113"/>
      <c r="AC272" s="113"/>
      <c r="AD272" s="113"/>
      <c r="AE272" s="113"/>
      <c r="AF272" s="113"/>
      <c r="AG272" s="113"/>
    </row>
    <row r="273" spans="1:33" ht="29.95" customHeight="1" x14ac:dyDescent="0.3">
      <c r="A273" s="97" t="s">
        <v>76</v>
      </c>
      <c r="B273" s="132" t="s">
        <v>293</v>
      </c>
      <c r="C273" s="222" t="s">
        <v>268</v>
      </c>
      <c r="D273" s="121"/>
      <c r="E273" s="472">
        <f>SUM(E274:E294)</f>
        <v>41</v>
      </c>
      <c r="F273" s="475"/>
      <c r="G273" s="312">
        <f>SUM(G274:G294)</f>
        <v>469040</v>
      </c>
      <c r="H273" s="523">
        <f>SUM(H274:H294)</f>
        <v>41</v>
      </c>
      <c r="I273" s="475"/>
      <c r="J273" s="368">
        <f>SUM(J274:J294)</f>
        <v>469040</v>
      </c>
      <c r="K273" s="345">
        <f>SUM(K274:K294)</f>
        <v>1974</v>
      </c>
      <c r="L273" s="123"/>
      <c r="M273" s="124">
        <f>SUM(M274:M294)</f>
        <v>929389</v>
      </c>
      <c r="N273" s="122">
        <f>SUM(N274:N294)</f>
        <v>1977</v>
      </c>
      <c r="O273" s="123"/>
      <c r="P273" s="124">
        <f>SUM(P274:P294)</f>
        <v>930843</v>
      </c>
      <c r="Q273" s="122">
        <f>SUM(Q274:Q294)</f>
        <v>0</v>
      </c>
      <c r="R273" s="123"/>
      <c r="S273" s="124">
        <f>SUM(S274:S294)</f>
        <v>0</v>
      </c>
      <c r="T273" s="122">
        <f>SUM(T274:T294)</f>
        <v>0</v>
      </c>
      <c r="U273" s="123"/>
      <c r="V273" s="216">
        <f>SUM(V274:V294)</f>
        <v>0</v>
      </c>
      <c r="W273" s="310">
        <f>SUM(W274:W294)</f>
        <v>1398429</v>
      </c>
      <c r="X273" s="368">
        <f>SUM(X274:X294)</f>
        <v>1399883</v>
      </c>
      <c r="Y273" s="368">
        <f t="shared" si="420"/>
        <v>-1454</v>
      </c>
      <c r="Z273" s="312">
        <f t="shared" si="421"/>
        <v>-1.0397381633247022E-3</v>
      </c>
      <c r="AA273" s="426"/>
      <c r="AB273" s="104"/>
      <c r="AC273" s="104"/>
      <c r="AD273" s="104"/>
      <c r="AE273" s="104"/>
      <c r="AF273" s="104"/>
      <c r="AG273" s="104"/>
    </row>
    <row r="274" spans="1:33" ht="29.95" customHeight="1" x14ac:dyDescent="0.3">
      <c r="A274" s="105" t="s">
        <v>79</v>
      </c>
      <c r="B274" s="106" t="s">
        <v>294</v>
      </c>
      <c r="C274" s="156" t="s">
        <v>295</v>
      </c>
      <c r="D274" s="108"/>
      <c r="E274" s="470"/>
      <c r="F274" s="481"/>
      <c r="G274" s="314">
        <f t="shared" ref="G274:G294" si="453">E274*F274</f>
        <v>0</v>
      </c>
      <c r="H274" s="520"/>
      <c r="I274" s="481"/>
      <c r="J274" s="455">
        <f t="shared" ref="J274:J294" si="454">H274*I274</f>
        <v>0</v>
      </c>
      <c r="K274" s="198"/>
      <c r="L274" s="110"/>
      <c r="M274" s="111">
        <f t="shared" ref="M274:M277" si="455">K274*L274</f>
        <v>0</v>
      </c>
      <c r="N274" s="109"/>
      <c r="O274" s="110"/>
      <c r="P274" s="111">
        <f t="shared" ref="P274:P277" si="456">N274*O274</f>
        <v>0</v>
      </c>
      <c r="Q274" s="109"/>
      <c r="R274" s="110"/>
      <c r="S274" s="111">
        <f t="shared" ref="S274:S294" si="457">Q274*R274</f>
        <v>0</v>
      </c>
      <c r="T274" s="109"/>
      <c r="U274" s="110"/>
      <c r="V274" s="181">
        <f t="shared" ref="V274:V294" si="458">T274*U274</f>
        <v>0</v>
      </c>
      <c r="W274" s="347">
        <f t="shared" ref="W274:W294" si="459">G274+M274+S274</f>
        <v>0</v>
      </c>
      <c r="X274" s="339">
        <f t="shared" ref="X274:X294" si="460">J274+P274+V274</f>
        <v>0</v>
      </c>
      <c r="Y274" s="339">
        <f t="shared" si="420"/>
        <v>0</v>
      </c>
      <c r="Z274" s="552" t="e">
        <f t="shared" si="421"/>
        <v>#DIV/0!</v>
      </c>
      <c r="AA274" s="421"/>
      <c r="AB274" s="113"/>
      <c r="AC274" s="113"/>
      <c r="AD274" s="113"/>
      <c r="AE274" s="113"/>
      <c r="AF274" s="113"/>
      <c r="AG274" s="113"/>
    </row>
    <row r="275" spans="1:33" ht="29.95" customHeight="1" x14ac:dyDescent="0.3">
      <c r="A275" s="105" t="s">
        <v>79</v>
      </c>
      <c r="B275" s="106" t="s">
        <v>296</v>
      </c>
      <c r="C275" s="156" t="s">
        <v>297</v>
      </c>
      <c r="D275" s="108"/>
      <c r="E275" s="470"/>
      <c r="F275" s="481"/>
      <c r="G275" s="314">
        <f t="shared" si="453"/>
        <v>0</v>
      </c>
      <c r="H275" s="520"/>
      <c r="I275" s="481"/>
      <c r="J275" s="455">
        <f t="shared" si="454"/>
        <v>0</v>
      </c>
      <c r="K275" s="198"/>
      <c r="L275" s="110"/>
      <c r="M275" s="111">
        <f t="shared" si="455"/>
        <v>0</v>
      </c>
      <c r="N275" s="109"/>
      <c r="O275" s="110"/>
      <c r="P275" s="111">
        <f t="shared" si="456"/>
        <v>0</v>
      </c>
      <c r="Q275" s="109"/>
      <c r="R275" s="110"/>
      <c r="S275" s="111">
        <f t="shared" si="457"/>
        <v>0</v>
      </c>
      <c r="T275" s="109"/>
      <c r="U275" s="110"/>
      <c r="V275" s="181">
        <f t="shared" si="458"/>
        <v>0</v>
      </c>
      <c r="W275" s="348">
        <f t="shared" si="459"/>
        <v>0</v>
      </c>
      <c r="X275" s="339">
        <f t="shared" si="460"/>
        <v>0</v>
      </c>
      <c r="Y275" s="339">
        <f t="shared" si="420"/>
        <v>0</v>
      </c>
      <c r="Z275" s="552" t="e">
        <f t="shared" si="421"/>
        <v>#DIV/0!</v>
      </c>
      <c r="AA275" s="421"/>
      <c r="AB275" s="113"/>
      <c r="AC275" s="113"/>
      <c r="AD275" s="113"/>
      <c r="AE275" s="113"/>
      <c r="AF275" s="113"/>
      <c r="AG275" s="113"/>
    </row>
    <row r="276" spans="1:33" ht="29.95" customHeight="1" x14ac:dyDescent="0.3">
      <c r="A276" s="105" t="s">
        <v>79</v>
      </c>
      <c r="B276" s="106" t="s">
        <v>298</v>
      </c>
      <c r="C276" s="156" t="s">
        <v>299</v>
      </c>
      <c r="D276" s="108"/>
      <c r="E276" s="470"/>
      <c r="F276" s="481"/>
      <c r="G276" s="314">
        <f t="shared" si="453"/>
        <v>0</v>
      </c>
      <c r="H276" s="520"/>
      <c r="I276" s="481"/>
      <c r="J276" s="455">
        <f t="shared" si="454"/>
        <v>0</v>
      </c>
      <c r="K276" s="198"/>
      <c r="L276" s="110"/>
      <c r="M276" s="111">
        <f t="shared" si="455"/>
        <v>0</v>
      </c>
      <c r="N276" s="109"/>
      <c r="O276" s="110"/>
      <c r="P276" s="111">
        <f t="shared" si="456"/>
        <v>0</v>
      </c>
      <c r="Q276" s="109"/>
      <c r="R276" s="110"/>
      <c r="S276" s="111">
        <f t="shared" si="457"/>
        <v>0</v>
      </c>
      <c r="T276" s="109"/>
      <c r="U276" s="110"/>
      <c r="V276" s="181">
        <f t="shared" si="458"/>
        <v>0</v>
      </c>
      <c r="W276" s="348">
        <f t="shared" si="459"/>
        <v>0</v>
      </c>
      <c r="X276" s="339">
        <f t="shared" si="460"/>
        <v>0</v>
      </c>
      <c r="Y276" s="339">
        <f t="shared" si="420"/>
        <v>0</v>
      </c>
      <c r="Z276" s="552" t="e">
        <f t="shared" si="421"/>
        <v>#DIV/0!</v>
      </c>
      <c r="AA276" s="421"/>
      <c r="AB276" s="113"/>
      <c r="AC276" s="113"/>
      <c r="AD276" s="113"/>
      <c r="AE276" s="113"/>
      <c r="AF276" s="113"/>
      <c r="AG276" s="113"/>
    </row>
    <row r="277" spans="1:33" ht="29.95" customHeight="1" x14ac:dyDescent="0.3">
      <c r="A277" s="105" t="s">
        <v>79</v>
      </c>
      <c r="B277" s="106" t="s">
        <v>300</v>
      </c>
      <c r="C277" s="156" t="s">
        <v>301</v>
      </c>
      <c r="D277" s="108"/>
      <c r="E277" s="470"/>
      <c r="F277" s="481"/>
      <c r="G277" s="314">
        <f t="shared" si="453"/>
        <v>0</v>
      </c>
      <c r="H277" s="520"/>
      <c r="I277" s="481"/>
      <c r="J277" s="455">
        <f t="shared" si="454"/>
        <v>0</v>
      </c>
      <c r="K277" s="198"/>
      <c r="L277" s="110"/>
      <c r="M277" s="111">
        <f t="shared" si="455"/>
        <v>0</v>
      </c>
      <c r="N277" s="109"/>
      <c r="O277" s="110"/>
      <c r="P277" s="111">
        <f t="shared" si="456"/>
        <v>0</v>
      </c>
      <c r="Q277" s="109"/>
      <c r="R277" s="110"/>
      <c r="S277" s="111">
        <f t="shared" si="457"/>
        <v>0</v>
      </c>
      <c r="T277" s="109"/>
      <c r="U277" s="110"/>
      <c r="V277" s="181">
        <f t="shared" si="458"/>
        <v>0</v>
      </c>
      <c r="W277" s="348">
        <f t="shared" si="459"/>
        <v>0</v>
      </c>
      <c r="X277" s="339">
        <f t="shared" si="460"/>
        <v>0</v>
      </c>
      <c r="Y277" s="339">
        <f t="shared" si="420"/>
        <v>0</v>
      </c>
      <c r="Z277" s="552" t="e">
        <f t="shared" si="421"/>
        <v>#DIV/0!</v>
      </c>
      <c r="AA277" s="421"/>
      <c r="AB277" s="113"/>
      <c r="AC277" s="113"/>
      <c r="AD277" s="113"/>
      <c r="AE277" s="113"/>
      <c r="AF277" s="113"/>
      <c r="AG277" s="113"/>
    </row>
    <row r="278" spans="1:33" ht="29.95" customHeight="1" x14ac:dyDescent="0.3">
      <c r="A278" s="262" t="s">
        <v>79</v>
      </c>
      <c r="B278" s="263" t="s">
        <v>557</v>
      </c>
      <c r="C278" s="264" t="s">
        <v>558</v>
      </c>
      <c r="D278" s="265" t="s">
        <v>121</v>
      </c>
      <c r="E278" s="466">
        <v>6</v>
      </c>
      <c r="F278" s="487">
        <f>24*120*6</f>
        <v>17280</v>
      </c>
      <c r="G278" s="318">
        <f t="shared" si="453"/>
        <v>103680</v>
      </c>
      <c r="H278" s="516">
        <v>6</v>
      </c>
      <c r="I278" s="487">
        <f>24*120*6</f>
        <v>17280</v>
      </c>
      <c r="J278" s="452">
        <f t="shared" si="454"/>
        <v>103680</v>
      </c>
      <c r="K278" s="198"/>
      <c r="L278" s="110"/>
      <c r="M278" s="111">
        <f t="shared" ref="M278:M279" si="461">K278*L278</f>
        <v>0</v>
      </c>
      <c r="N278" s="109"/>
      <c r="O278" s="110"/>
      <c r="P278" s="111">
        <f t="shared" ref="P278:P279" si="462">N278*O278</f>
        <v>0</v>
      </c>
      <c r="Q278" s="109"/>
      <c r="R278" s="110"/>
      <c r="S278" s="111">
        <f t="shared" ref="S278:S279" si="463">Q278*R278</f>
        <v>0</v>
      </c>
      <c r="T278" s="109"/>
      <c r="U278" s="110"/>
      <c r="V278" s="181">
        <f t="shared" ref="V278:V279" si="464">T278*U278</f>
        <v>0</v>
      </c>
      <c r="W278" s="348">
        <f t="shared" ref="W278:W293" si="465">G278+M278+S278</f>
        <v>103680</v>
      </c>
      <c r="X278" s="339">
        <f t="shared" ref="X278:X293" si="466">J278+P278+V278</f>
        <v>103680</v>
      </c>
      <c r="Y278" s="339">
        <f t="shared" si="420"/>
        <v>0</v>
      </c>
      <c r="Z278" s="552">
        <f t="shared" si="421"/>
        <v>0</v>
      </c>
      <c r="AA278" s="421"/>
      <c r="AB278" s="113"/>
      <c r="AC278" s="113"/>
      <c r="AD278" s="113"/>
      <c r="AE278" s="113"/>
      <c r="AF278" s="113"/>
      <c r="AG278" s="113"/>
    </row>
    <row r="279" spans="1:33" ht="29.95" customHeight="1" x14ac:dyDescent="0.3">
      <c r="A279" s="262" t="s">
        <v>79</v>
      </c>
      <c r="B279" s="263" t="s">
        <v>559</v>
      </c>
      <c r="C279" s="264" t="s">
        <v>560</v>
      </c>
      <c r="D279" s="265" t="s">
        <v>121</v>
      </c>
      <c r="E279" s="466">
        <v>1</v>
      </c>
      <c r="F279" s="487">
        <f t="shared" ref="F279:F280" si="467">12*170*25</f>
        <v>51000</v>
      </c>
      <c r="G279" s="318">
        <f t="shared" si="453"/>
        <v>51000</v>
      </c>
      <c r="H279" s="516">
        <v>1</v>
      </c>
      <c r="I279" s="487">
        <f t="shared" ref="I279:I280" si="468">12*170*25</f>
        <v>51000</v>
      </c>
      <c r="J279" s="452">
        <f t="shared" si="454"/>
        <v>51000</v>
      </c>
      <c r="K279" s="198"/>
      <c r="L279" s="110"/>
      <c r="M279" s="111">
        <f t="shared" si="461"/>
        <v>0</v>
      </c>
      <c r="N279" s="109"/>
      <c r="O279" s="110"/>
      <c r="P279" s="111">
        <f t="shared" si="462"/>
        <v>0</v>
      </c>
      <c r="Q279" s="109"/>
      <c r="R279" s="110"/>
      <c r="S279" s="111">
        <f t="shared" si="463"/>
        <v>0</v>
      </c>
      <c r="T279" s="109"/>
      <c r="U279" s="110"/>
      <c r="V279" s="181">
        <f t="shared" si="464"/>
        <v>0</v>
      </c>
      <c r="W279" s="348">
        <f t="shared" si="465"/>
        <v>51000</v>
      </c>
      <c r="X279" s="339">
        <f t="shared" si="466"/>
        <v>51000</v>
      </c>
      <c r="Y279" s="339">
        <f t="shared" si="420"/>
        <v>0</v>
      </c>
      <c r="Z279" s="552">
        <f t="shared" si="421"/>
        <v>0</v>
      </c>
      <c r="AA279" s="421"/>
      <c r="AB279" s="113"/>
      <c r="AC279" s="113"/>
      <c r="AD279" s="113"/>
      <c r="AE279" s="113"/>
      <c r="AF279" s="113"/>
      <c r="AG279" s="113"/>
    </row>
    <row r="280" spans="1:33" ht="29.95" customHeight="1" x14ac:dyDescent="0.3">
      <c r="A280" s="262" t="s">
        <v>79</v>
      </c>
      <c r="B280" s="263" t="s">
        <v>561</v>
      </c>
      <c r="C280" s="264" t="s">
        <v>562</v>
      </c>
      <c r="D280" s="265" t="s">
        <v>121</v>
      </c>
      <c r="E280" s="466">
        <v>2</v>
      </c>
      <c r="F280" s="487">
        <f t="shared" si="467"/>
        <v>51000</v>
      </c>
      <c r="G280" s="318">
        <f t="shared" si="453"/>
        <v>102000</v>
      </c>
      <c r="H280" s="516">
        <v>2</v>
      </c>
      <c r="I280" s="487">
        <f t="shared" si="468"/>
        <v>51000</v>
      </c>
      <c r="J280" s="452">
        <f t="shared" si="454"/>
        <v>102000</v>
      </c>
      <c r="K280" s="198"/>
      <c r="L280" s="110"/>
      <c r="M280" s="111">
        <f t="shared" ref="M280:M283" si="469">K280*L280</f>
        <v>0</v>
      </c>
      <c r="N280" s="109"/>
      <c r="O280" s="110"/>
      <c r="P280" s="111">
        <f t="shared" ref="P280:P283" si="470">N280*O280</f>
        <v>0</v>
      </c>
      <c r="Q280" s="109"/>
      <c r="R280" s="110"/>
      <c r="S280" s="111">
        <f t="shared" ref="S280:S283" si="471">Q280*R280</f>
        <v>0</v>
      </c>
      <c r="T280" s="109"/>
      <c r="U280" s="110"/>
      <c r="V280" s="181">
        <f t="shared" ref="V280:V283" si="472">T280*U280</f>
        <v>0</v>
      </c>
      <c r="W280" s="348">
        <f t="shared" si="465"/>
        <v>102000</v>
      </c>
      <c r="X280" s="339">
        <f t="shared" si="466"/>
        <v>102000</v>
      </c>
      <c r="Y280" s="339">
        <f t="shared" si="420"/>
        <v>0</v>
      </c>
      <c r="Z280" s="552">
        <f t="shared" si="421"/>
        <v>0</v>
      </c>
      <c r="AA280" s="421"/>
      <c r="AB280" s="113"/>
      <c r="AC280" s="113"/>
      <c r="AD280" s="113"/>
      <c r="AE280" s="113"/>
      <c r="AF280" s="113"/>
      <c r="AG280" s="113"/>
    </row>
    <row r="281" spans="1:33" ht="29.95" customHeight="1" x14ac:dyDescent="0.3">
      <c r="A281" s="262" t="s">
        <v>79</v>
      </c>
      <c r="B281" s="301" t="s">
        <v>563</v>
      </c>
      <c r="C281" s="264" t="s">
        <v>564</v>
      </c>
      <c r="D281" s="265" t="s">
        <v>114</v>
      </c>
      <c r="E281" s="466">
        <v>2</v>
      </c>
      <c r="F281" s="487">
        <v>15700</v>
      </c>
      <c r="G281" s="318">
        <f t="shared" si="453"/>
        <v>31400</v>
      </c>
      <c r="H281" s="516">
        <v>2</v>
      </c>
      <c r="I281" s="487">
        <v>15700</v>
      </c>
      <c r="J281" s="452">
        <f t="shared" si="454"/>
        <v>31400</v>
      </c>
      <c r="K281" s="198"/>
      <c r="L281" s="110"/>
      <c r="M281" s="111">
        <f t="shared" si="469"/>
        <v>0</v>
      </c>
      <c r="N281" s="109"/>
      <c r="O281" s="110"/>
      <c r="P281" s="111">
        <f t="shared" si="470"/>
        <v>0</v>
      </c>
      <c r="Q281" s="109"/>
      <c r="R281" s="110"/>
      <c r="S281" s="111">
        <f t="shared" si="471"/>
        <v>0</v>
      </c>
      <c r="T281" s="109"/>
      <c r="U281" s="110"/>
      <c r="V281" s="181">
        <f t="shared" si="472"/>
        <v>0</v>
      </c>
      <c r="W281" s="348">
        <f t="shared" si="465"/>
        <v>31400</v>
      </c>
      <c r="X281" s="339">
        <f t="shared" si="466"/>
        <v>31400</v>
      </c>
      <c r="Y281" s="339">
        <f t="shared" si="420"/>
        <v>0</v>
      </c>
      <c r="Z281" s="552">
        <f t="shared" si="421"/>
        <v>0</v>
      </c>
      <c r="AA281" s="421"/>
      <c r="AB281" s="113"/>
      <c r="AC281" s="113"/>
      <c r="AD281" s="113"/>
      <c r="AE281" s="113"/>
      <c r="AF281" s="113"/>
      <c r="AG281" s="113"/>
    </row>
    <row r="282" spans="1:33" ht="29.95" customHeight="1" x14ac:dyDescent="0.3">
      <c r="A282" s="262" t="s">
        <v>79</v>
      </c>
      <c r="B282" s="301" t="s">
        <v>565</v>
      </c>
      <c r="C282" s="264" t="s">
        <v>564</v>
      </c>
      <c r="D282" s="265" t="s">
        <v>114</v>
      </c>
      <c r="E282" s="466">
        <v>8</v>
      </c>
      <c r="F282" s="487">
        <v>13600</v>
      </c>
      <c r="G282" s="318">
        <f t="shared" si="453"/>
        <v>108800</v>
      </c>
      <c r="H282" s="516">
        <v>8</v>
      </c>
      <c r="I282" s="487">
        <v>13600</v>
      </c>
      <c r="J282" s="452">
        <f t="shared" si="454"/>
        <v>108800</v>
      </c>
      <c r="K282" s="198"/>
      <c r="L282" s="110"/>
      <c r="M282" s="111">
        <f t="shared" si="469"/>
        <v>0</v>
      </c>
      <c r="N282" s="109"/>
      <c r="O282" s="110"/>
      <c r="P282" s="111">
        <f t="shared" si="470"/>
        <v>0</v>
      </c>
      <c r="Q282" s="109"/>
      <c r="R282" s="110"/>
      <c r="S282" s="111">
        <f t="shared" si="471"/>
        <v>0</v>
      </c>
      <c r="T282" s="109"/>
      <c r="U282" s="110"/>
      <c r="V282" s="181">
        <f t="shared" si="472"/>
        <v>0</v>
      </c>
      <c r="W282" s="348">
        <f t="shared" si="465"/>
        <v>108800</v>
      </c>
      <c r="X282" s="339">
        <f t="shared" si="466"/>
        <v>108800</v>
      </c>
      <c r="Y282" s="339">
        <f t="shared" si="420"/>
        <v>0</v>
      </c>
      <c r="Z282" s="552">
        <f t="shared" si="421"/>
        <v>0</v>
      </c>
      <c r="AA282" s="421"/>
      <c r="AB282" s="113"/>
      <c r="AC282" s="113"/>
      <c r="AD282" s="113"/>
      <c r="AE282" s="113"/>
      <c r="AF282" s="113"/>
      <c r="AG282" s="113"/>
    </row>
    <row r="283" spans="1:33" ht="29.95" customHeight="1" x14ac:dyDescent="0.3">
      <c r="A283" s="262" t="s">
        <v>79</v>
      </c>
      <c r="B283" s="301" t="s">
        <v>566</v>
      </c>
      <c r="C283" s="264" t="s">
        <v>564</v>
      </c>
      <c r="D283" s="265" t="s">
        <v>114</v>
      </c>
      <c r="E283" s="466">
        <v>22</v>
      </c>
      <c r="F283" s="487">
        <v>3280</v>
      </c>
      <c r="G283" s="318">
        <f t="shared" si="453"/>
        <v>72160</v>
      </c>
      <c r="H283" s="516">
        <v>22</v>
      </c>
      <c r="I283" s="487">
        <v>3280</v>
      </c>
      <c r="J283" s="452">
        <f t="shared" si="454"/>
        <v>72160</v>
      </c>
      <c r="K283" s="198"/>
      <c r="L283" s="110"/>
      <c r="M283" s="111">
        <f t="shared" si="469"/>
        <v>0</v>
      </c>
      <c r="N283" s="109"/>
      <c r="O283" s="110"/>
      <c r="P283" s="111">
        <f t="shared" si="470"/>
        <v>0</v>
      </c>
      <c r="Q283" s="109"/>
      <c r="R283" s="110"/>
      <c r="S283" s="111">
        <f t="shared" si="471"/>
        <v>0</v>
      </c>
      <c r="T283" s="109"/>
      <c r="U283" s="110"/>
      <c r="V283" s="181">
        <f t="shared" si="472"/>
        <v>0</v>
      </c>
      <c r="W283" s="348">
        <f t="shared" si="465"/>
        <v>72160</v>
      </c>
      <c r="X283" s="339">
        <f t="shared" si="466"/>
        <v>72160</v>
      </c>
      <c r="Y283" s="339">
        <f t="shared" si="420"/>
        <v>0</v>
      </c>
      <c r="Z283" s="552">
        <f t="shared" si="421"/>
        <v>0</v>
      </c>
      <c r="AA283" s="421"/>
      <c r="AB283" s="113"/>
      <c r="AC283" s="113"/>
      <c r="AD283" s="113"/>
      <c r="AE283" s="113"/>
      <c r="AF283" s="113"/>
      <c r="AG283" s="113"/>
    </row>
    <row r="284" spans="1:33" ht="29.95" customHeight="1" x14ac:dyDescent="0.3">
      <c r="A284" s="262" t="s">
        <v>79</v>
      </c>
      <c r="B284" s="301" t="s">
        <v>567</v>
      </c>
      <c r="C284" s="264" t="s">
        <v>568</v>
      </c>
      <c r="D284" s="265" t="s">
        <v>114</v>
      </c>
      <c r="E284" s="466"/>
      <c r="F284" s="487"/>
      <c r="G284" s="318">
        <f t="shared" si="453"/>
        <v>0</v>
      </c>
      <c r="H284" s="531"/>
      <c r="I284" s="496"/>
      <c r="J284" s="455">
        <f t="shared" si="454"/>
        <v>0</v>
      </c>
      <c r="K284" s="198">
        <v>1</v>
      </c>
      <c r="L284" s="110">
        <v>51562</v>
      </c>
      <c r="M284" s="111">
        <f t="shared" ref="M284:M294" si="473">K284*L284</f>
        <v>51562</v>
      </c>
      <c r="N284" s="109">
        <v>1</v>
      </c>
      <c r="O284" s="110">
        <v>56439</v>
      </c>
      <c r="P284" s="111">
        <f t="shared" ref="P284:P294" si="474">N284*O284</f>
        <v>56439</v>
      </c>
      <c r="Q284" s="109"/>
      <c r="R284" s="110"/>
      <c r="S284" s="111">
        <f t="shared" ref="S284:S293" si="475">Q284*R284</f>
        <v>0</v>
      </c>
      <c r="T284" s="109"/>
      <c r="U284" s="110"/>
      <c r="V284" s="181">
        <f t="shared" ref="V284:V293" si="476">T284*U284</f>
        <v>0</v>
      </c>
      <c r="W284" s="348">
        <f t="shared" si="465"/>
        <v>51562</v>
      </c>
      <c r="X284" s="339">
        <f t="shared" si="466"/>
        <v>56439</v>
      </c>
      <c r="Y284" s="339">
        <f t="shared" si="420"/>
        <v>-4877</v>
      </c>
      <c r="Z284" s="552">
        <f t="shared" si="421"/>
        <v>-9.4585159613668979E-2</v>
      </c>
      <c r="AA284" s="421"/>
      <c r="AB284" s="113"/>
      <c r="AC284" s="113"/>
      <c r="AD284" s="113"/>
      <c r="AE284" s="113"/>
      <c r="AF284" s="113"/>
      <c r="AG284" s="113"/>
    </row>
    <row r="285" spans="1:33" ht="29.95" customHeight="1" x14ac:dyDescent="0.3">
      <c r="A285" s="262" t="s">
        <v>79</v>
      </c>
      <c r="B285" s="301" t="s">
        <v>569</v>
      </c>
      <c r="C285" s="264" t="s">
        <v>570</v>
      </c>
      <c r="D285" s="265" t="s">
        <v>114</v>
      </c>
      <c r="E285" s="466"/>
      <c r="F285" s="487"/>
      <c r="G285" s="318">
        <f t="shared" si="453"/>
        <v>0</v>
      </c>
      <c r="H285" s="531"/>
      <c r="I285" s="496"/>
      <c r="J285" s="455">
        <f t="shared" si="454"/>
        <v>0</v>
      </c>
      <c r="K285" s="198">
        <v>7</v>
      </c>
      <c r="L285" s="110">
        <v>20612</v>
      </c>
      <c r="M285" s="111">
        <f t="shared" si="473"/>
        <v>144284</v>
      </c>
      <c r="N285" s="109">
        <v>7</v>
      </c>
      <c r="O285" s="110">
        <v>24572</v>
      </c>
      <c r="P285" s="111">
        <f t="shared" si="474"/>
        <v>172004</v>
      </c>
      <c r="Q285" s="109"/>
      <c r="R285" s="110"/>
      <c r="S285" s="111">
        <f t="shared" si="475"/>
        <v>0</v>
      </c>
      <c r="T285" s="109"/>
      <c r="U285" s="110"/>
      <c r="V285" s="181">
        <f t="shared" si="476"/>
        <v>0</v>
      </c>
      <c r="W285" s="348">
        <f t="shared" si="465"/>
        <v>144284</v>
      </c>
      <c r="X285" s="339">
        <f t="shared" si="466"/>
        <v>172004</v>
      </c>
      <c r="Y285" s="339">
        <f t="shared" si="420"/>
        <v>-27720</v>
      </c>
      <c r="Z285" s="552">
        <f t="shared" si="421"/>
        <v>-0.19212109450805356</v>
      </c>
      <c r="AA285" s="421"/>
      <c r="AB285" s="113"/>
      <c r="AC285" s="113"/>
      <c r="AD285" s="113"/>
      <c r="AE285" s="113"/>
      <c r="AF285" s="113"/>
      <c r="AG285" s="113"/>
    </row>
    <row r="286" spans="1:33" ht="29.95" customHeight="1" x14ac:dyDescent="0.3">
      <c r="A286" s="262" t="s">
        <v>79</v>
      </c>
      <c r="B286" s="301" t="s">
        <v>571</v>
      </c>
      <c r="C286" s="264" t="s">
        <v>572</v>
      </c>
      <c r="D286" s="265"/>
      <c r="E286" s="466"/>
      <c r="F286" s="487"/>
      <c r="G286" s="318">
        <f t="shared" si="453"/>
        <v>0</v>
      </c>
      <c r="H286" s="531"/>
      <c r="I286" s="496"/>
      <c r="J286" s="455">
        <f t="shared" si="454"/>
        <v>0</v>
      </c>
      <c r="K286" s="198"/>
      <c r="L286" s="110"/>
      <c r="M286" s="111"/>
      <c r="N286" s="109">
        <v>1</v>
      </c>
      <c r="O286" s="110">
        <v>24572</v>
      </c>
      <c r="P286" s="111">
        <f t="shared" si="474"/>
        <v>24572</v>
      </c>
      <c r="Q286" s="109"/>
      <c r="R286" s="110"/>
      <c r="S286" s="111">
        <f t="shared" si="475"/>
        <v>0</v>
      </c>
      <c r="T286" s="109"/>
      <c r="U286" s="110"/>
      <c r="V286" s="181">
        <f t="shared" si="476"/>
        <v>0</v>
      </c>
      <c r="W286" s="348">
        <f t="shared" si="465"/>
        <v>0</v>
      </c>
      <c r="X286" s="339">
        <f t="shared" si="466"/>
        <v>24572</v>
      </c>
      <c r="Y286" s="339">
        <f t="shared" si="420"/>
        <v>-24572</v>
      </c>
      <c r="Z286" s="552" t="e">
        <f t="shared" si="421"/>
        <v>#DIV/0!</v>
      </c>
      <c r="AA286" s="421"/>
      <c r="AB286" s="113"/>
      <c r="AC286" s="113"/>
      <c r="AD286" s="113"/>
      <c r="AE286" s="113"/>
      <c r="AF286" s="113"/>
      <c r="AG286" s="113"/>
    </row>
    <row r="287" spans="1:33" ht="29.95" customHeight="1" x14ac:dyDescent="0.3">
      <c r="A287" s="262" t="s">
        <v>79</v>
      </c>
      <c r="B287" s="301" t="s">
        <v>573</v>
      </c>
      <c r="C287" s="264" t="s">
        <v>574</v>
      </c>
      <c r="D287" s="265" t="s">
        <v>114</v>
      </c>
      <c r="E287" s="466"/>
      <c r="F287" s="487"/>
      <c r="G287" s="318">
        <f t="shared" si="453"/>
        <v>0</v>
      </c>
      <c r="H287" s="531"/>
      <c r="I287" s="496"/>
      <c r="J287" s="455">
        <f t="shared" si="454"/>
        <v>0</v>
      </c>
      <c r="K287" s="198">
        <v>7</v>
      </c>
      <c r="L287" s="110">
        <v>30959</v>
      </c>
      <c r="M287" s="111">
        <f>K287*L287</f>
        <v>216713</v>
      </c>
      <c r="N287" s="109">
        <v>1</v>
      </c>
      <c r="O287" s="110">
        <v>20446</v>
      </c>
      <c r="P287" s="111">
        <f t="shared" si="474"/>
        <v>20446</v>
      </c>
      <c r="Q287" s="109"/>
      <c r="R287" s="110"/>
      <c r="S287" s="111">
        <f t="shared" si="475"/>
        <v>0</v>
      </c>
      <c r="T287" s="109"/>
      <c r="U287" s="110"/>
      <c r="V287" s="181">
        <f t="shared" si="476"/>
        <v>0</v>
      </c>
      <c r="W287" s="348">
        <f t="shared" si="465"/>
        <v>216713</v>
      </c>
      <c r="X287" s="339">
        <f t="shared" si="466"/>
        <v>20446</v>
      </c>
      <c r="Y287" s="339">
        <f t="shared" si="420"/>
        <v>196267</v>
      </c>
      <c r="Z287" s="552">
        <f t="shared" si="421"/>
        <v>0.90565402167844111</v>
      </c>
      <c r="AA287" s="421"/>
      <c r="AB287" s="113"/>
      <c r="AC287" s="113"/>
      <c r="AD287" s="113"/>
      <c r="AE287" s="113"/>
      <c r="AF287" s="113"/>
      <c r="AG287" s="113"/>
    </row>
    <row r="288" spans="1:33" ht="29.95" customHeight="1" x14ac:dyDescent="0.3">
      <c r="A288" s="262" t="s">
        <v>79</v>
      </c>
      <c r="B288" s="301" t="s">
        <v>575</v>
      </c>
      <c r="C288" s="264" t="s">
        <v>576</v>
      </c>
      <c r="D288" s="265"/>
      <c r="E288" s="466"/>
      <c r="F288" s="487"/>
      <c r="G288" s="318">
        <f t="shared" si="453"/>
        <v>0</v>
      </c>
      <c r="H288" s="531"/>
      <c r="I288" s="496"/>
      <c r="J288" s="455">
        <f t="shared" si="454"/>
        <v>0</v>
      </c>
      <c r="K288" s="198"/>
      <c r="L288" s="110"/>
      <c r="M288" s="111"/>
      <c r="N288" s="109">
        <v>7</v>
      </c>
      <c r="O288" s="110">
        <v>20446</v>
      </c>
      <c r="P288" s="111">
        <f t="shared" si="474"/>
        <v>143122</v>
      </c>
      <c r="Q288" s="109"/>
      <c r="R288" s="110"/>
      <c r="S288" s="111">
        <f t="shared" si="475"/>
        <v>0</v>
      </c>
      <c r="T288" s="109"/>
      <c r="U288" s="110"/>
      <c r="V288" s="181">
        <f t="shared" si="476"/>
        <v>0</v>
      </c>
      <c r="W288" s="348">
        <f t="shared" si="465"/>
        <v>0</v>
      </c>
      <c r="X288" s="339">
        <f t="shared" si="466"/>
        <v>143122</v>
      </c>
      <c r="Y288" s="339">
        <f t="shared" si="420"/>
        <v>-143122</v>
      </c>
      <c r="Z288" s="552" t="e">
        <f t="shared" si="421"/>
        <v>#DIV/0!</v>
      </c>
      <c r="AA288" s="421"/>
      <c r="AB288" s="113"/>
      <c r="AC288" s="113"/>
      <c r="AD288" s="113"/>
      <c r="AE288" s="113"/>
      <c r="AF288" s="113"/>
      <c r="AG288" s="113"/>
    </row>
    <row r="289" spans="1:33" ht="29.95" customHeight="1" x14ac:dyDescent="0.3">
      <c r="A289" s="262" t="s">
        <v>79</v>
      </c>
      <c r="B289" s="301" t="s">
        <v>577</v>
      </c>
      <c r="C289" s="264" t="s">
        <v>578</v>
      </c>
      <c r="D289" s="265" t="s">
        <v>114</v>
      </c>
      <c r="E289" s="466"/>
      <c r="F289" s="487"/>
      <c r="G289" s="318">
        <f t="shared" si="453"/>
        <v>0</v>
      </c>
      <c r="H289" s="531"/>
      <c r="I289" s="496"/>
      <c r="J289" s="455">
        <f t="shared" si="454"/>
        <v>0</v>
      </c>
      <c r="K289" s="198">
        <v>7</v>
      </c>
      <c r="L289" s="110">
        <v>16030</v>
      </c>
      <c r="M289" s="111">
        <f t="shared" si="473"/>
        <v>112210</v>
      </c>
      <c r="N289" s="109">
        <v>8</v>
      </c>
      <c r="O289" s="110">
        <v>13705</v>
      </c>
      <c r="P289" s="111">
        <f t="shared" si="474"/>
        <v>109640</v>
      </c>
      <c r="Q289" s="109"/>
      <c r="R289" s="110"/>
      <c r="S289" s="111">
        <f t="shared" si="475"/>
        <v>0</v>
      </c>
      <c r="T289" s="109"/>
      <c r="U289" s="110"/>
      <c r="V289" s="181">
        <f t="shared" si="476"/>
        <v>0</v>
      </c>
      <c r="W289" s="348">
        <f t="shared" si="465"/>
        <v>112210</v>
      </c>
      <c r="X289" s="339">
        <f t="shared" si="466"/>
        <v>109640</v>
      </c>
      <c r="Y289" s="339">
        <f t="shared" si="420"/>
        <v>2570</v>
      </c>
      <c r="Z289" s="552">
        <f t="shared" si="421"/>
        <v>2.2903484537919971E-2</v>
      </c>
      <c r="AA289" s="421"/>
      <c r="AB289" s="113"/>
      <c r="AC289" s="113"/>
      <c r="AD289" s="113"/>
      <c r="AE289" s="113"/>
      <c r="AF289" s="113"/>
      <c r="AG289" s="113"/>
    </row>
    <row r="290" spans="1:33" ht="29.95" customHeight="1" x14ac:dyDescent="0.3">
      <c r="A290" s="262" t="s">
        <v>79</v>
      </c>
      <c r="B290" s="301" t="s">
        <v>579</v>
      </c>
      <c r="C290" s="264" t="s">
        <v>580</v>
      </c>
      <c r="D290" s="265" t="s">
        <v>330</v>
      </c>
      <c r="E290" s="466"/>
      <c r="F290" s="487"/>
      <c r="G290" s="318">
        <f t="shared" si="453"/>
        <v>0</v>
      </c>
      <c r="H290" s="531"/>
      <c r="I290" s="496"/>
      <c r="J290" s="455">
        <f t="shared" si="454"/>
        <v>0</v>
      </c>
      <c r="K290" s="198">
        <v>2</v>
      </c>
      <c r="L290" s="110">
        <v>22000</v>
      </c>
      <c r="M290" s="111">
        <f t="shared" si="473"/>
        <v>44000</v>
      </c>
      <c r="N290" s="109">
        <v>2</v>
      </c>
      <c r="O290" s="110">
        <v>22000</v>
      </c>
      <c r="P290" s="111">
        <f t="shared" si="474"/>
        <v>44000</v>
      </c>
      <c r="Q290" s="109"/>
      <c r="R290" s="110"/>
      <c r="S290" s="111">
        <f t="shared" si="475"/>
        <v>0</v>
      </c>
      <c r="T290" s="109"/>
      <c r="U290" s="110"/>
      <c r="V290" s="181">
        <f t="shared" si="476"/>
        <v>0</v>
      </c>
      <c r="W290" s="348">
        <f t="shared" si="465"/>
        <v>44000</v>
      </c>
      <c r="X290" s="339">
        <f t="shared" si="466"/>
        <v>44000</v>
      </c>
      <c r="Y290" s="339">
        <f t="shared" si="420"/>
        <v>0</v>
      </c>
      <c r="Z290" s="552">
        <f t="shared" si="421"/>
        <v>0</v>
      </c>
      <c r="AA290" s="421"/>
      <c r="AB290" s="113"/>
      <c r="AC290" s="113"/>
      <c r="AD290" s="113"/>
      <c r="AE290" s="113"/>
      <c r="AF290" s="113"/>
      <c r="AG290" s="113"/>
    </row>
    <row r="291" spans="1:33" ht="29.95" customHeight="1" x14ac:dyDescent="0.3">
      <c r="A291" s="262" t="s">
        <v>79</v>
      </c>
      <c r="B291" s="301" t="s">
        <v>581</v>
      </c>
      <c r="C291" s="264" t="s">
        <v>580</v>
      </c>
      <c r="D291" s="265" t="s">
        <v>330</v>
      </c>
      <c r="E291" s="466"/>
      <c r="F291" s="487"/>
      <c r="G291" s="318">
        <f t="shared" si="453"/>
        <v>0</v>
      </c>
      <c r="H291" s="531"/>
      <c r="I291" s="496"/>
      <c r="J291" s="455">
        <f t="shared" si="454"/>
        <v>0</v>
      </c>
      <c r="K291" s="198">
        <v>2</v>
      </c>
      <c r="L291" s="110">
        <v>12500</v>
      </c>
      <c r="M291" s="111">
        <f t="shared" si="473"/>
        <v>25000</v>
      </c>
      <c r="N291" s="109">
        <v>2</v>
      </c>
      <c r="O291" s="110">
        <v>12500</v>
      </c>
      <c r="P291" s="111">
        <f t="shared" si="474"/>
        <v>25000</v>
      </c>
      <c r="Q291" s="109"/>
      <c r="R291" s="110"/>
      <c r="S291" s="111">
        <f t="shared" si="475"/>
        <v>0</v>
      </c>
      <c r="T291" s="109"/>
      <c r="U291" s="110"/>
      <c r="V291" s="181">
        <f t="shared" si="476"/>
        <v>0</v>
      </c>
      <c r="W291" s="348">
        <f t="shared" si="465"/>
        <v>25000</v>
      </c>
      <c r="X291" s="339">
        <f t="shared" si="466"/>
        <v>25000</v>
      </c>
      <c r="Y291" s="339">
        <f t="shared" si="420"/>
        <v>0</v>
      </c>
      <c r="Z291" s="552">
        <f t="shared" si="421"/>
        <v>0</v>
      </c>
      <c r="AA291" s="421"/>
      <c r="AB291" s="113"/>
      <c r="AC291" s="113"/>
      <c r="AD291" s="113"/>
      <c r="AE291" s="113"/>
      <c r="AF291" s="113"/>
      <c r="AG291" s="113"/>
    </row>
    <row r="292" spans="1:33" ht="29.95" customHeight="1" x14ac:dyDescent="0.3">
      <c r="A292" s="262" t="s">
        <v>79</v>
      </c>
      <c r="B292" s="301" t="s">
        <v>582</v>
      </c>
      <c r="C292" s="264" t="s">
        <v>580</v>
      </c>
      <c r="D292" s="265" t="s">
        <v>330</v>
      </c>
      <c r="E292" s="466"/>
      <c r="F292" s="487"/>
      <c r="G292" s="318">
        <f t="shared" si="453"/>
        <v>0</v>
      </c>
      <c r="H292" s="531"/>
      <c r="I292" s="496"/>
      <c r="J292" s="455">
        <f t="shared" si="454"/>
        <v>0</v>
      </c>
      <c r="K292" s="198">
        <v>3</v>
      </c>
      <c r="L292" s="110">
        <v>14500</v>
      </c>
      <c r="M292" s="111">
        <f t="shared" si="473"/>
        <v>43500</v>
      </c>
      <c r="N292" s="109">
        <v>3</v>
      </c>
      <c r="O292" s="110">
        <v>14500</v>
      </c>
      <c r="P292" s="111">
        <f t="shared" si="474"/>
        <v>43500</v>
      </c>
      <c r="Q292" s="109"/>
      <c r="R292" s="110"/>
      <c r="S292" s="111">
        <f t="shared" si="475"/>
        <v>0</v>
      </c>
      <c r="T292" s="109"/>
      <c r="U292" s="110"/>
      <c r="V292" s="181">
        <f t="shared" si="476"/>
        <v>0</v>
      </c>
      <c r="W292" s="348">
        <f t="shared" si="465"/>
        <v>43500</v>
      </c>
      <c r="X292" s="339">
        <f t="shared" si="466"/>
        <v>43500</v>
      </c>
      <c r="Y292" s="339">
        <f t="shared" si="420"/>
        <v>0</v>
      </c>
      <c r="Z292" s="552">
        <f t="shared" si="421"/>
        <v>0</v>
      </c>
      <c r="AA292" s="421"/>
      <c r="AB292" s="113"/>
      <c r="AC292" s="113"/>
      <c r="AD292" s="113"/>
      <c r="AE292" s="113"/>
      <c r="AF292" s="113"/>
      <c r="AG292" s="113"/>
    </row>
    <row r="293" spans="1:33" ht="29.95" customHeight="1" x14ac:dyDescent="0.3">
      <c r="A293" s="262" t="s">
        <v>79</v>
      </c>
      <c r="B293" s="301" t="s">
        <v>583</v>
      </c>
      <c r="C293" s="264" t="s">
        <v>580</v>
      </c>
      <c r="D293" s="265" t="s">
        <v>330</v>
      </c>
      <c r="E293" s="466"/>
      <c r="F293" s="487"/>
      <c r="G293" s="318">
        <f t="shared" si="453"/>
        <v>0</v>
      </c>
      <c r="H293" s="531"/>
      <c r="I293" s="496"/>
      <c r="J293" s="455">
        <f t="shared" si="454"/>
        <v>0</v>
      </c>
      <c r="K293" s="198">
        <v>5</v>
      </c>
      <c r="L293" s="110">
        <v>20400</v>
      </c>
      <c r="M293" s="111">
        <f t="shared" si="473"/>
        <v>102000</v>
      </c>
      <c r="N293" s="109">
        <v>5</v>
      </c>
      <c r="O293" s="110">
        <v>20400</v>
      </c>
      <c r="P293" s="111">
        <f t="shared" si="474"/>
        <v>102000</v>
      </c>
      <c r="Q293" s="109"/>
      <c r="R293" s="110"/>
      <c r="S293" s="111">
        <f t="shared" si="475"/>
        <v>0</v>
      </c>
      <c r="T293" s="109"/>
      <c r="U293" s="110"/>
      <c r="V293" s="181">
        <f t="shared" si="476"/>
        <v>0</v>
      </c>
      <c r="W293" s="348">
        <f t="shared" si="465"/>
        <v>102000</v>
      </c>
      <c r="X293" s="339">
        <f t="shared" si="466"/>
        <v>102000</v>
      </c>
      <c r="Y293" s="339">
        <f t="shared" si="420"/>
        <v>0</v>
      </c>
      <c r="Z293" s="552">
        <f t="shared" si="421"/>
        <v>0</v>
      </c>
      <c r="AA293" s="421"/>
      <c r="AB293" s="113"/>
      <c r="AC293" s="113"/>
      <c r="AD293" s="113"/>
      <c r="AE293" s="113"/>
      <c r="AF293" s="113"/>
      <c r="AG293" s="113"/>
    </row>
    <row r="294" spans="1:33" ht="29.95" customHeight="1" thickBot="1" x14ac:dyDescent="0.35">
      <c r="A294" s="289" t="s">
        <v>79</v>
      </c>
      <c r="B294" s="301" t="s">
        <v>584</v>
      </c>
      <c r="C294" s="290" t="s">
        <v>585</v>
      </c>
      <c r="D294" s="271" t="s">
        <v>586</v>
      </c>
      <c r="E294" s="537"/>
      <c r="F294" s="544"/>
      <c r="G294" s="318">
        <f t="shared" si="453"/>
        <v>0</v>
      </c>
      <c r="H294" s="532"/>
      <c r="I294" s="497"/>
      <c r="J294" s="455">
        <f t="shared" si="454"/>
        <v>0</v>
      </c>
      <c r="K294" s="198">
        <v>1940</v>
      </c>
      <c r="L294" s="110">
        <v>98</v>
      </c>
      <c r="M294" s="111">
        <f t="shared" si="473"/>
        <v>190120</v>
      </c>
      <c r="N294" s="109">
        <v>1940</v>
      </c>
      <c r="O294" s="110">
        <v>98</v>
      </c>
      <c r="P294" s="111">
        <f t="shared" si="474"/>
        <v>190120</v>
      </c>
      <c r="Q294" s="109"/>
      <c r="R294" s="110"/>
      <c r="S294" s="111">
        <f t="shared" si="457"/>
        <v>0</v>
      </c>
      <c r="T294" s="109"/>
      <c r="U294" s="110"/>
      <c r="V294" s="181">
        <f t="shared" si="458"/>
        <v>0</v>
      </c>
      <c r="W294" s="348">
        <f t="shared" si="459"/>
        <v>190120</v>
      </c>
      <c r="X294" s="339">
        <f t="shared" si="460"/>
        <v>190120</v>
      </c>
      <c r="Y294" s="339">
        <f t="shared" si="420"/>
        <v>0</v>
      </c>
      <c r="Z294" s="552">
        <f t="shared" si="421"/>
        <v>0</v>
      </c>
      <c r="AA294" s="421"/>
      <c r="AB294" s="112"/>
      <c r="AC294" s="113"/>
      <c r="AD294" s="113"/>
      <c r="AE294" s="113"/>
      <c r="AF294" s="113"/>
      <c r="AG294" s="113"/>
    </row>
    <row r="295" spans="1:33" ht="29.95" customHeight="1" thickBot="1" x14ac:dyDescent="0.35">
      <c r="A295" s="548" t="s">
        <v>302</v>
      </c>
      <c r="B295" s="549"/>
      <c r="C295" s="374"/>
      <c r="D295" s="330"/>
      <c r="E295" s="148">
        <f>E273+E269+E264+E259</f>
        <v>41</v>
      </c>
      <c r="F295" s="158"/>
      <c r="G295" s="336">
        <f t="shared" ref="G295:H295" si="477">G273+G269+G264+G259</f>
        <v>469040</v>
      </c>
      <c r="H295" s="533">
        <f t="shared" si="477"/>
        <v>41</v>
      </c>
      <c r="I295" s="498"/>
      <c r="J295" s="463">
        <f t="shared" ref="J295:K295" si="478">J273+J269+J264+J259</f>
        <v>469040</v>
      </c>
      <c r="K295" s="148">
        <f t="shared" si="478"/>
        <v>1975</v>
      </c>
      <c r="L295" s="158"/>
      <c r="M295" s="223">
        <f t="shared" ref="M295:N295" si="479">M273+M269+M264+M259</f>
        <v>984389</v>
      </c>
      <c r="N295" s="148">
        <f t="shared" si="479"/>
        <v>1978</v>
      </c>
      <c r="O295" s="158"/>
      <c r="P295" s="223">
        <f t="shared" ref="P295:Q295" si="480">P273+P269+P264+P259</f>
        <v>985843</v>
      </c>
      <c r="Q295" s="148">
        <f t="shared" si="480"/>
        <v>0</v>
      </c>
      <c r="R295" s="158"/>
      <c r="S295" s="223">
        <f t="shared" ref="S295:T295" si="481">S273+S269+S264+S259</f>
        <v>0</v>
      </c>
      <c r="T295" s="148">
        <f t="shared" si="481"/>
        <v>0</v>
      </c>
      <c r="U295" s="158"/>
      <c r="V295" s="336">
        <f>V273+V269+V264+V259</f>
        <v>0</v>
      </c>
      <c r="W295" s="405">
        <f t="shared" ref="W295:X295" si="482">W273+W259+W269+W264</f>
        <v>1453429</v>
      </c>
      <c r="X295" s="406">
        <f t="shared" si="482"/>
        <v>1454883</v>
      </c>
      <c r="Y295" s="406">
        <f t="shared" si="420"/>
        <v>-1454</v>
      </c>
      <c r="Z295" s="564">
        <f>Y295/W295</f>
        <v>-1.0003928640477107E-3</v>
      </c>
      <c r="AA295" s="589"/>
      <c r="AB295" s="7"/>
      <c r="AC295" s="7"/>
      <c r="AD295" s="7"/>
      <c r="AE295" s="7"/>
      <c r="AF295" s="7"/>
      <c r="AG295" s="7"/>
    </row>
    <row r="296" spans="1:33" ht="29.95" customHeight="1" thickBot="1" x14ac:dyDescent="0.35">
      <c r="A296" s="545" t="s">
        <v>303</v>
      </c>
      <c r="B296" s="546"/>
      <c r="C296" s="547"/>
      <c r="D296" s="329"/>
      <c r="E296" s="224"/>
      <c r="F296" s="225"/>
      <c r="G296" s="226">
        <f>G33+G47+G56+G179+G193+G211+G224+G232+G240+G247+G251+G257+G295</f>
        <v>4994729</v>
      </c>
      <c r="H296" s="513"/>
      <c r="I296" s="226"/>
      <c r="J296" s="226">
        <f>J33+J47+J56+J179+J193+J211+J224+J232+J240+J247+J251+J257+J295</f>
        <v>4994729</v>
      </c>
      <c r="K296" s="224"/>
      <c r="L296" s="225"/>
      <c r="M296" s="226">
        <f>M33+M47+M56+M179+M193+M211+M224+M232+M240+M247+M251+M257+M295</f>
        <v>2144582.36</v>
      </c>
      <c r="N296" s="224"/>
      <c r="O296" s="225"/>
      <c r="P296" s="226">
        <f>P33+P47+P56+P179+P193+P211+P224+P232+P240+P247+P251+P257+P295</f>
        <v>2146036.36</v>
      </c>
      <c r="Q296" s="224"/>
      <c r="R296" s="225"/>
      <c r="S296" s="226">
        <f>S33+S47+S56+S179+S193+S211+S224+S232+S240+S247+S251+S257+S295</f>
        <v>0</v>
      </c>
      <c r="T296" s="224"/>
      <c r="U296" s="225"/>
      <c r="V296" s="337">
        <f>V33+V47+V56+V179+V193+V211+V224+V232+V240+V247+V251+V257+V295</f>
        <v>0</v>
      </c>
      <c r="W296" s="408">
        <f>W33+W47+W56+W179+W193+W211+W224+W232+W240+W247+W251+W257+W295</f>
        <v>7139311.3600000003</v>
      </c>
      <c r="X296" s="409">
        <f>X33+X47+X56+X179+X193+X211+X224+X232+X240+X247+X251+X257+X295</f>
        <v>7140765.3600000003</v>
      </c>
      <c r="Y296" s="409">
        <f>Y33+Y47+Y56+Y179+Y193+Y211+Y224+Y232+Y240+Y247+Y251+Y257+Y295</f>
        <v>-1454</v>
      </c>
      <c r="Z296" s="376">
        <f t="shared" si="421"/>
        <v>-2.036610993248514E-4</v>
      </c>
      <c r="AA296" s="375"/>
      <c r="AB296" s="7"/>
      <c r="AC296" s="7"/>
      <c r="AD296" s="7"/>
      <c r="AE296" s="7"/>
      <c r="AF296" s="7"/>
      <c r="AG296" s="7"/>
    </row>
    <row r="297" spans="1:33" ht="15.05" customHeight="1" thickBot="1" x14ac:dyDescent="0.35">
      <c r="A297" s="630"/>
      <c r="B297" s="601"/>
      <c r="C297" s="601"/>
      <c r="D297" s="73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338"/>
      <c r="W297" s="410"/>
      <c r="X297" s="411"/>
      <c r="Y297" s="340"/>
      <c r="Z297" s="411"/>
      <c r="AA297" s="79"/>
      <c r="AB297" s="7"/>
      <c r="AC297" s="7"/>
      <c r="AD297" s="7"/>
      <c r="AE297" s="7"/>
      <c r="AF297" s="7"/>
      <c r="AG297" s="7"/>
    </row>
    <row r="298" spans="1:33" ht="29.95" customHeight="1" thickBot="1" x14ac:dyDescent="0.35">
      <c r="A298" s="631" t="s">
        <v>304</v>
      </c>
      <c r="B298" s="613"/>
      <c r="C298" s="613"/>
      <c r="D298" s="227"/>
      <c r="E298" s="224"/>
      <c r="F298" s="225"/>
      <c r="G298" s="228"/>
      <c r="H298" s="224"/>
      <c r="I298" s="225"/>
      <c r="J298" s="228">
        <f>Фінансування!C28-'Кошторис  витрат'!J296</f>
        <v>0</v>
      </c>
      <c r="K298" s="224"/>
      <c r="L298" s="225"/>
      <c r="M298" s="228">
        <f>Фінансування!J27-'Кошторис  витрат'!M296</f>
        <v>0</v>
      </c>
      <c r="N298" s="224"/>
      <c r="O298" s="225"/>
      <c r="P298" s="228">
        <f>Фінансування!J28-'Кошторис  витрат'!P296</f>
        <v>0</v>
      </c>
      <c r="Q298" s="224"/>
      <c r="R298" s="225"/>
      <c r="S298" s="228">
        <f>Фінансування!L27-'Кошторис  витрат'!S296</f>
        <v>0</v>
      </c>
      <c r="T298" s="224"/>
      <c r="U298" s="225"/>
      <c r="V298" s="224">
        <f>Фінансування!L28-'Кошторис  витрат'!V296</f>
        <v>0</v>
      </c>
      <c r="W298" s="412">
        <f>Фінансування!N27-'Кошторис  витрат'!W296</f>
        <v>0</v>
      </c>
      <c r="X298" s="413">
        <f>Фінансування!N28-'Кошторис  витрат'!X296</f>
        <v>0</v>
      </c>
      <c r="Y298" s="414"/>
      <c r="Z298" s="415"/>
      <c r="AA298" s="229"/>
      <c r="AB298" s="7"/>
      <c r="AC298" s="7"/>
      <c r="AD298" s="7"/>
      <c r="AE298" s="7"/>
      <c r="AF298" s="7"/>
      <c r="AG298" s="7"/>
    </row>
    <row r="299" spans="1:33" ht="15.75" customHeight="1" x14ac:dyDescent="0.3">
      <c r="A299" s="1"/>
      <c r="B299" s="230"/>
      <c r="C299" s="2"/>
      <c r="D299" s="231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80"/>
      <c r="X299" s="380"/>
      <c r="Y299" s="380"/>
      <c r="Z299" s="38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230"/>
      <c r="C300" s="2"/>
      <c r="D300" s="231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80"/>
      <c r="X300" s="380"/>
      <c r="Y300" s="380"/>
      <c r="Z300" s="38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230"/>
      <c r="C301" s="2"/>
      <c r="D301" s="231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80"/>
      <c r="X301" s="380"/>
      <c r="Y301" s="380"/>
      <c r="Z301" s="38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232"/>
      <c r="B302" s="233"/>
      <c r="C302" s="234"/>
      <c r="D302" s="231"/>
      <c r="E302" s="235"/>
      <c r="F302" s="235"/>
      <c r="G302" s="70"/>
      <c r="H302" s="236"/>
      <c r="I302" s="232"/>
      <c r="J302" s="235"/>
      <c r="K302" s="237"/>
      <c r="L302" s="2"/>
      <c r="M302" s="70"/>
      <c r="N302" s="237"/>
      <c r="O302" s="2"/>
      <c r="P302" s="70"/>
      <c r="Q302" s="70"/>
      <c r="R302" s="70"/>
      <c r="S302" s="70"/>
      <c r="T302" s="70"/>
      <c r="U302" s="70"/>
      <c r="V302" s="70"/>
      <c r="W302" s="380"/>
      <c r="X302" s="380"/>
      <c r="Y302" s="380"/>
      <c r="Z302" s="380"/>
      <c r="AA302" s="2"/>
      <c r="AB302" s="1"/>
      <c r="AC302" s="2"/>
      <c r="AD302" s="1"/>
      <c r="AE302" s="1"/>
      <c r="AF302" s="1"/>
      <c r="AG302" s="1"/>
    </row>
    <row r="303" spans="1:33" ht="15.75" customHeight="1" x14ac:dyDescent="0.3">
      <c r="A303" s="238"/>
      <c r="B303" s="239"/>
      <c r="C303" s="240" t="s">
        <v>305</v>
      </c>
      <c r="D303" s="241"/>
      <c r="E303" s="242" t="s">
        <v>306</v>
      </c>
      <c r="F303" s="242"/>
      <c r="G303" s="243"/>
      <c r="H303" s="244"/>
      <c r="I303" s="245" t="s">
        <v>307</v>
      </c>
      <c r="J303" s="243"/>
      <c r="K303" s="244"/>
      <c r="L303" s="245"/>
      <c r="M303" s="243"/>
      <c r="N303" s="244"/>
      <c r="O303" s="245"/>
      <c r="P303" s="243"/>
      <c r="Q303" s="243"/>
      <c r="R303" s="243"/>
      <c r="S303" s="243"/>
      <c r="T303" s="243"/>
      <c r="U303" s="243"/>
      <c r="V303" s="243"/>
      <c r="W303" s="416"/>
      <c r="X303" s="416"/>
      <c r="Y303" s="416"/>
      <c r="Z303" s="416"/>
      <c r="AA303" s="246"/>
      <c r="AB303" s="247"/>
      <c r="AC303" s="246"/>
      <c r="AD303" s="247"/>
      <c r="AE303" s="247"/>
      <c r="AF303" s="247"/>
      <c r="AG303" s="247"/>
    </row>
    <row r="304" spans="1:33" ht="15.75" customHeight="1" x14ac:dyDescent="0.3">
      <c r="A304" s="1"/>
      <c r="B304" s="230"/>
      <c r="C304" s="2"/>
      <c r="D304" s="231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80"/>
      <c r="X304" s="380"/>
      <c r="Y304" s="380"/>
      <c r="Z304" s="38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230"/>
      <c r="C305" s="2"/>
      <c r="D305" s="231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80"/>
      <c r="X305" s="380"/>
      <c r="Y305" s="380"/>
      <c r="Z305" s="38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230"/>
      <c r="C306" s="2"/>
      <c r="D306" s="231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80"/>
      <c r="X306" s="380"/>
      <c r="Y306" s="380"/>
      <c r="Z306" s="38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230"/>
      <c r="C307" s="2"/>
      <c r="D307" s="231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417"/>
      <c r="X307" s="417"/>
      <c r="Y307" s="417"/>
      <c r="Z307" s="41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230"/>
      <c r="C308" s="2"/>
      <c r="D308" s="231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417"/>
      <c r="X308" s="417"/>
      <c r="Y308" s="417"/>
      <c r="Z308" s="41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230"/>
      <c r="C309" s="2"/>
      <c r="D309" s="231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417"/>
      <c r="X309" s="417"/>
      <c r="Y309" s="417"/>
      <c r="Z309" s="41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230"/>
      <c r="C310" s="2"/>
      <c r="D310" s="231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417"/>
      <c r="X310" s="417"/>
      <c r="Y310" s="417"/>
      <c r="Z310" s="41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230"/>
      <c r="C311" s="2"/>
      <c r="D311" s="231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417"/>
      <c r="X311" s="417"/>
      <c r="Y311" s="417"/>
      <c r="Z311" s="41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230"/>
      <c r="C312" s="2"/>
      <c r="D312" s="231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417"/>
      <c r="X312" s="417"/>
      <c r="Y312" s="417"/>
      <c r="Z312" s="41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230"/>
      <c r="C313" s="2"/>
      <c r="D313" s="231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417"/>
      <c r="X313" s="417"/>
      <c r="Y313" s="417"/>
      <c r="Z313" s="41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230"/>
      <c r="C314" s="2"/>
      <c r="D314" s="231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417"/>
      <c r="X314" s="417"/>
      <c r="Y314" s="417"/>
      <c r="Z314" s="41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230"/>
      <c r="C315" s="2"/>
      <c r="D315" s="231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417"/>
      <c r="X315" s="417"/>
      <c r="Y315" s="417"/>
      <c r="Z315" s="41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230"/>
      <c r="C316" s="2"/>
      <c r="D316" s="23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417"/>
      <c r="X316" s="417"/>
      <c r="Y316" s="417"/>
      <c r="Z316" s="41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230"/>
      <c r="C317" s="2"/>
      <c r="D317" s="23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417"/>
      <c r="X317" s="417"/>
      <c r="Y317" s="417"/>
      <c r="Z317" s="41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230"/>
      <c r="C318" s="2"/>
      <c r="D318" s="23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417"/>
      <c r="X318" s="417"/>
      <c r="Y318" s="417"/>
      <c r="Z318" s="41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230"/>
      <c r="C319" s="2"/>
      <c r="D319" s="23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417"/>
      <c r="X319" s="417"/>
      <c r="Y319" s="417"/>
      <c r="Z319" s="41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230"/>
      <c r="C320" s="2"/>
      <c r="D320" s="23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417"/>
      <c r="X320" s="417"/>
      <c r="Y320" s="417"/>
      <c r="Z320" s="41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230"/>
      <c r="C321" s="2"/>
      <c r="D321" s="23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417"/>
      <c r="X321" s="417"/>
      <c r="Y321" s="417"/>
      <c r="Z321" s="41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230"/>
      <c r="C322" s="2"/>
      <c r="D322" s="23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417"/>
      <c r="X322" s="417"/>
      <c r="Y322" s="417"/>
      <c r="Z322" s="41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230"/>
      <c r="C323" s="2"/>
      <c r="D323" s="23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417"/>
      <c r="X323" s="417"/>
      <c r="Y323" s="417"/>
      <c r="Z323" s="41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230"/>
      <c r="C324" s="2"/>
      <c r="D324" s="23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417"/>
      <c r="X324" s="417"/>
      <c r="Y324" s="417"/>
      <c r="Z324" s="41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230"/>
      <c r="C325" s="2"/>
      <c r="D325" s="23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417"/>
      <c r="X325" s="417"/>
      <c r="Y325" s="417"/>
      <c r="Z325" s="41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230"/>
      <c r="C326" s="2"/>
      <c r="D326" s="23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417"/>
      <c r="X326" s="417"/>
      <c r="Y326" s="417"/>
      <c r="Z326" s="41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230"/>
      <c r="C327" s="2"/>
      <c r="D327" s="23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417"/>
      <c r="X327" s="417"/>
      <c r="Y327" s="417"/>
      <c r="Z327" s="41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230"/>
      <c r="C328" s="2"/>
      <c r="D328" s="23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417"/>
      <c r="X328" s="417"/>
      <c r="Y328" s="417"/>
      <c r="Z328" s="41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230"/>
      <c r="C329" s="2"/>
      <c r="D329" s="23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417"/>
      <c r="X329" s="417"/>
      <c r="Y329" s="417"/>
      <c r="Z329" s="41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230"/>
      <c r="C330" s="2"/>
      <c r="D330" s="23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417"/>
      <c r="X330" s="417"/>
      <c r="Y330" s="417"/>
      <c r="Z330" s="41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230"/>
      <c r="C331" s="2"/>
      <c r="D331" s="23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417"/>
      <c r="X331" s="417"/>
      <c r="Y331" s="417"/>
      <c r="Z331" s="41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230"/>
      <c r="C332" s="2"/>
      <c r="D332" s="23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417"/>
      <c r="X332" s="417"/>
      <c r="Y332" s="417"/>
      <c r="Z332" s="41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230"/>
      <c r="C333" s="2"/>
      <c r="D333" s="23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417"/>
      <c r="X333" s="417"/>
      <c r="Y333" s="417"/>
      <c r="Z333" s="41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230"/>
      <c r="C334" s="2"/>
      <c r="D334" s="23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417"/>
      <c r="X334" s="417"/>
      <c r="Y334" s="417"/>
      <c r="Z334" s="41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230"/>
      <c r="C335" s="2"/>
      <c r="D335" s="23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417"/>
      <c r="X335" s="417"/>
      <c r="Y335" s="417"/>
      <c r="Z335" s="41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230"/>
      <c r="C336" s="2"/>
      <c r="D336" s="23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417"/>
      <c r="X336" s="417"/>
      <c r="Y336" s="417"/>
      <c r="Z336" s="41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230"/>
      <c r="C337" s="2"/>
      <c r="D337" s="23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417"/>
      <c r="X337" s="417"/>
      <c r="Y337" s="417"/>
      <c r="Z337" s="41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230"/>
      <c r="C338" s="2"/>
      <c r="D338" s="23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417"/>
      <c r="X338" s="417"/>
      <c r="Y338" s="417"/>
      <c r="Z338" s="41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230"/>
      <c r="C339" s="2"/>
      <c r="D339" s="23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417"/>
      <c r="X339" s="417"/>
      <c r="Y339" s="417"/>
      <c r="Z339" s="41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230"/>
      <c r="C340" s="2"/>
      <c r="D340" s="23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417"/>
      <c r="X340" s="417"/>
      <c r="Y340" s="417"/>
      <c r="Z340" s="41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230"/>
      <c r="C341" s="2"/>
      <c r="D341" s="23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417"/>
      <c r="X341" s="417"/>
      <c r="Y341" s="417"/>
      <c r="Z341" s="41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230"/>
      <c r="C342" s="2"/>
      <c r="D342" s="23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417"/>
      <c r="X342" s="417"/>
      <c r="Y342" s="417"/>
      <c r="Z342" s="41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230"/>
      <c r="C343" s="2"/>
      <c r="D343" s="23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417"/>
      <c r="X343" s="417"/>
      <c r="Y343" s="417"/>
      <c r="Z343" s="41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230"/>
      <c r="C344" s="2"/>
      <c r="D344" s="23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417"/>
      <c r="X344" s="417"/>
      <c r="Y344" s="417"/>
      <c r="Z344" s="41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230"/>
      <c r="C345" s="2"/>
      <c r="D345" s="23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417"/>
      <c r="X345" s="417"/>
      <c r="Y345" s="417"/>
      <c r="Z345" s="41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230"/>
      <c r="C346" s="2"/>
      <c r="D346" s="23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417"/>
      <c r="X346" s="417"/>
      <c r="Y346" s="417"/>
      <c r="Z346" s="41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230"/>
      <c r="C347" s="2"/>
      <c r="D347" s="23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417"/>
      <c r="X347" s="417"/>
      <c r="Y347" s="417"/>
      <c r="Z347" s="41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230"/>
      <c r="C348" s="2"/>
      <c r="D348" s="23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417"/>
      <c r="X348" s="417"/>
      <c r="Y348" s="417"/>
      <c r="Z348" s="41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230"/>
      <c r="C349" s="2"/>
      <c r="D349" s="23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417"/>
      <c r="X349" s="417"/>
      <c r="Y349" s="417"/>
      <c r="Z349" s="41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230"/>
      <c r="C350" s="2"/>
      <c r="D350" s="23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417"/>
      <c r="X350" s="417"/>
      <c r="Y350" s="417"/>
      <c r="Z350" s="41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230"/>
      <c r="C351" s="2"/>
      <c r="D351" s="23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417"/>
      <c r="X351" s="417"/>
      <c r="Y351" s="417"/>
      <c r="Z351" s="41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230"/>
      <c r="C352" s="2"/>
      <c r="D352" s="23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417"/>
      <c r="X352" s="417"/>
      <c r="Y352" s="417"/>
      <c r="Z352" s="41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230"/>
      <c r="C353" s="2"/>
      <c r="D353" s="23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417"/>
      <c r="X353" s="417"/>
      <c r="Y353" s="417"/>
      <c r="Z353" s="41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230"/>
      <c r="C354" s="2"/>
      <c r="D354" s="23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417"/>
      <c r="X354" s="417"/>
      <c r="Y354" s="417"/>
      <c r="Z354" s="41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230"/>
      <c r="C355" s="2"/>
      <c r="D355" s="23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417"/>
      <c r="X355" s="417"/>
      <c r="Y355" s="417"/>
      <c r="Z355" s="41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230"/>
      <c r="C356" s="2"/>
      <c r="D356" s="23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417"/>
      <c r="X356" s="417"/>
      <c r="Y356" s="417"/>
      <c r="Z356" s="41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230"/>
      <c r="C357" s="2"/>
      <c r="D357" s="23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417"/>
      <c r="X357" s="417"/>
      <c r="Y357" s="417"/>
      <c r="Z357" s="41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230"/>
      <c r="C358" s="2"/>
      <c r="D358" s="23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417"/>
      <c r="X358" s="417"/>
      <c r="Y358" s="417"/>
      <c r="Z358" s="41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230"/>
      <c r="C359" s="2"/>
      <c r="D359" s="23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417"/>
      <c r="X359" s="417"/>
      <c r="Y359" s="417"/>
      <c r="Z359" s="41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230"/>
      <c r="C360" s="2"/>
      <c r="D360" s="23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417"/>
      <c r="X360" s="417"/>
      <c r="Y360" s="417"/>
      <c r="Z360" s="41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230"/>
      <c r="C361" s="2"/>
      <c r="D361" s="23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417"/>
      <c r="X361" s="417"/>
      <c r="Y361" s="417"/>
      <c r="Z361" s="41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230"/>
      <c r="C362" s="2"/>
      <c r="D362" s="23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417"/>
      <c r="X362" s="417"/>
      <c r="Y362" s="417"/>
      <c r="Z362" s="41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230"/>
      <c r="C363" s="2"/>
      <c r="D363" s="23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417"/>
      <c r="X363" s="417"/>
      <c r="Y363" s="417"/>
      <c r="Z363" s="41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230"/>
      <c r="C364" s="2"/>
      <c r="D364" s="23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417"/>
      <c r="X364" s="417"/>
      <c r="Y364" s="417"/>
      <c r="Z364" s="41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230"/>
      <c r="C365" s="2"/>
      <c r="D365" s="23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417"/>
      <c r="X365" s="417"/>
      <c r="Y365" s="417"/>
      <c r="Z365" s="41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230"/>
      <c r="C366" s="2"/>
      <c r="D366" s="23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417"/>
      <c r="X366" s="417"/>
      <c r="Y366" s="417"/>
      <c r="Z366" s="41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230"/>
      <c r="C367" s="2"/>
      <c r="D367" s="23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417"/>
      <c r="X367" s="417"/>
      <c r="Y367" s="417"/>
      <c r="Z367" s="41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230"/>
      <c r="C368" s="2"/>
      <c r="D368" s="23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417"/>
      <c r="X368" s="417"/>
      <c r="Y368" s="417"/>
      <c r="Z368" s="41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230"/>
      <c r="C369" s="2"/>
      <c r="D369" s="23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417"/>
      <c r="X369" s="417"/>
      <c r="Y369" s="417"/>
      <c r="Z369" s="41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230"/>
      <c r="C370" s="2"/>
      <c r="D370" s="23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417"/>
      <c r="X370" s="417"/>
      <c r="Y370" s="417"/>
      <c r="Z370" s="41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230"/>
      <c r="C371" s="2"/>
      <c r="D371" s="23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417"/>
      <c r="X371" s="417"/>
      <c r="Y371" s="417"/>
      <c r="Z371" s="41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230"/>
      <c r="C372" s="2"/>
      <c r="D372" s="23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417"/>
      <c r="X372" s="417"/>
      <c r="Y372" s="417"/>
      <c r="Z372" s="41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230"/>
      <c r="C373" s="2"/>
      <c r="D373" s="23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417"/>
      <c r="X373" s="417"/>
      <c r="Y373" s="417"/>
      <c r="Z373" s="41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230"/>
      <c r="C374" s="2"/>
      <c r="D374" s="23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417"/>
      <c r="X374" s="417"/>
      <c r="Y374" s="417"/>
      <c r="Z374" s="41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230"/>
      <c r="C375" s="2"/>
      <c r="D375" s="23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417"/>
      <c r="X375" s="417"/>
      <c r="Y375" s="417"/>
      <c r="Z375" s="41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230"/>
      <c r="C376" s="2"/>
      <c r="D376" s="23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417"/>
      <c r="X376" s="417"/>
      <c r="Y376" s="417"/>
      <c r="Z376" s="41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230"/>
      <c r="C377" s="2"/>
      <c r="D377" s="23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417"/>
      <c r="X377" s="417"/>
      <c r="Y377" s="417"/>
      <c r="Z377" s="41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230"/>
      <c r="C378" s="2"/>
      <c r="D378" s="23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417"/>
      <c r="X378" s="417"/>
      <c r="Y378" s="417"/>
      <c r="Z378" s="41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230"/>
      <c r="C379" s="2"/>
      <c r="D379" s="23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417"/>
      <c r="X379" s="417"/>
      <c r="Y379" s="417"/>
      <c r="Z379" s="41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230"/>
      <c r="C380" s="2"/>
      <c r="D380" s="23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417"/>
      <c r="X380" s="417"/>
      <c r="Y380" s="417"/>
      <c r="Z380" s="41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230"/>
      <c r="C381" s="2"/>
      <c r="D381" s="23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417"/>
      <c r="X381" s="417"/>
      <c r="Y381" s="417"/>
      <c r="Z381" s="41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230"/>
      <c r="C382" s="2"/>
      <c r="D382" s="23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417"/>
      <c r="X382" s="417"/>
      <c r="Y382" s="417"/>
      <c r="Z382" s="41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230"/>
      <c r="C383" s="2"/>
      <c r="D383" s="23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417"/>
      <c r="X383" s="417"/>
      <c r="Y383" s="417"/>
      <c r="Z383" s="41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230"/>
      <c r="C384" s="2"/>
      <c r="D384" s="23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417"/>
      <c r="X384" s="417"/>
      <c r="Y384" s="417"/>
      <c r="Z384" s="41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230"/>
      <c r="C385" s="2"/>
      <c r="D385" s="23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417"/>
      <c r="X385" s="417"/>
      <c r="Y385" s="417"/>
      <c r="Z385" s="41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230"/>
      <c r="C386" s="2"/>
      <c r="D386" s="23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417"/>
      <c r="X386" s="417"/>
      <c r="Y386" s="417"/>
      <c r="Z386" s="41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230"/>
      <c r="C387" s="2"/>
      <c r="D387" s="23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417"/>
      <c r="X387" s="417"/>
      <c r="Y387" s="417"/>
      <c r="Z387" s="41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230"/>
      <c r="C388" s="2"/>
      <c r="D388" s="23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417"/>
      <c r="X388" s="417"/>
      <c r="Y388" s="417"/>
      <c r="Z388" s="41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230"/>
      <c r="C389" s="2"/>
      <c r="D389" s="23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417"/>
      <c r="X389" s="417"/>
      <c r="Y389" s="417"/>
      <c r="Z389" s="41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230"/>
      <c r="C390" s="2"/>
      <c r="D390" s="23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417"/>
      <c r="X390" s="417"/>
      <c r="Y390" s="417"/>
      <c r="Z390" s="41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230"/>
      <c r="C391" s="2"/>
      <c r="D391" s="23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417"/>
      <c r="X391" s="417"/>
      <c r="Y391" s="417"/>
      <c r="Z391" s="417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230"/>
      <c r="C392" s="2"/>
      <c r="D392" s="23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417"/>
      <c r="X392" s="417"/>
      <c r="Y392" s="417"/>
      <c r="Z392" s="417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230"/>
      <c r="C393" s="2"/>
      <c r="D393" s="23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417"/>
      <c r="X393" s="417"/>
      <c r="Y393" s="417"/>
      <c r="Z393" s="417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230"/>
      <c r="C394" s="2"/>
      <c r="D394" s="23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417"/>
      <c r="X394" s="417"/>
      <c r="Y394" s="417"/>
      <c r="Z394" s="417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230"/>
      <c r="C395" s="2"/>
      <c r="D395" s="23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417"/>
      <c r="X395" s="417"/>
      <c r="Y395" s="417"/>
      <c r="Z395" s="417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230"/>
      <c r="C396" s="2"/>
      <c r="D396" s="23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417"/>
      <c r="X396" s="417"/>
      <c r="Y396" s="417"/>
      <c r="Z396" s="417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230"/>
      <c r="C397" s="2"/>
      <c r="D397" s="23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417"/>
      <c r="X397" s="417"/>
      <c r="Y397" s="417"/>
      <c r="Z397" s="417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230"/>
      <c r="C398" s="2"/>
      <c r="D398" s="23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417"/>
      <c r="X398" s="417"/>
      <c r="Y398" s="417"/>
      <c r="Z398" s="417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230"/>
      <c r="C399" s="2"/>
      <c r="D399" s="23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417"/>
      <c r="X399" s="417"/>
      <c r="Y399" s="417"/>
      <c r="Z399" s="417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230"/>
      <c r="C400" s="2"/>
      <c r="D400" s="23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417"/>
      <c r="X400" s="417"/>
      <c r="Y400" s="417"/>
      <c r="Z400" s="417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230"/>
      <c r="C401" s="2"/>
      <c r="D401" s="23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417"/>
      <c r="X401" s="417"/>
      <c r="Y401" s="417"/>
      <c r="Z401" s="417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230"/>
      <c r="C402" s="2"/>
      <c r="D402" s="23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417"/>
      <c r="X402" s="417"/>
      <c r="Y402" s="417"/>
      <c r="Z402" s="417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230"/>
      <c r="C403" s="2"/>
      <c r="D403" s="23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417"/>
      <c r="X403" s="417"/>
      <c r="Y403" s="417"/>
      <c r="Z403" s="417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230"/>
      <c r="C404" s="2"/>
      <c r="D404" s="23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417"/>
      <c r="X404" s="417"/>
      <c r="Y404" s="417"/>
      <c r="Z404" s="417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230"/>
      <c r="C405" s="2"/>
      <c r="D405" s="23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417"/>
      <c r="X405" s="417"/>
      <c r="Y405" s="417"/>
      <c r="Z405" s="417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230"/>
      <c r="C406" s="2"/>
      <c r="D406" s="23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417"/>
      <c r="X406" s="417"/>
      <c r="Y406" s="417"/>
      <c r="Z406" s="417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230"/>
      <c r="C407" s="2"/>
      <c r="D407" s="23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417"/>
      <c r="X407" s="417"/>
      <c r="Y407" s="417"/>
      <c r="Z407" s="417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230"/>
      <c r="C408" s="2"/>
      <c r="D408" s="23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417"/>
      <c r="X408" s="417"/>
      <c r="Y408" s="417"/>
      <c r="Z408" s="417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230"/>
      <c r="C409" s="2"/>
      <c r="D409" s="23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417"/>
      <c r="X409" s="417"/>
      <c r="Y409" s="417"/>
      <c r="Z409" s="417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230"/>
      <c r="C410" s="2"/>
      <c r="D410" s="23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417"/>
      <c r="X410" s="417"/>
      <c r="Y410" s="417"/>
      <c r="Z410" s="417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230"/>
      <c r="C411" s="2"/>
      <c r="D411" s="23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417"/>
      <c r="X411" s="417"/>
      <c r="Y411" s="417"/>
      <c r="Z411" s="417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230"/>
      <c r="C412" s="2"/>
      <c r="D412" s="23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417"/>
      <c r="X412" s="417"/>
      <c r="Y412" s="417"/>
      <c r="Z412" s="417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230"/>
      <c r="C413" s="2"/>
      <c r="D413" s="23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417"/>
      <c r="X413" s="417"/>
      <c r="Y413" s="417"/>
      <c r="Z413" s="417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230"/>
      <c r="C414" s="2"/>
      <c r="D414" s="23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417"/>
      <c r="X414" s="417"/>
      <c r="Y414" s="417"/>
      <c r="Z414" s="417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230"/>
      <c r="C415" s="2"/>
      <c r="D415" s="23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417"/>
      <c r="X415" s="417"/>
      <c r="Y415" s="417"/>
      <c r="Z415" s="417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230"/>
      <c r="C416" s="2"/>
      <c r="D416" s="23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417"/>
      <c r="X416" s="417"/>
      <c r="Y416" s="417"/>
      <c r="Z416" s="417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230"/>
      <c r="C417" s="2"/>
      <c r="D417" s="23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417"/>
      <c r="X417" s="417"/>
      <c r="Y417" s="417"/>
      <c r="Z417" s="417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3">
      <c r="A418" s="1"/>
      <c r="B418" s="230"/>
      <c r="C418" s="2"/>
      <c r="D418" s="23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417"/>
      <c r="X418" s="417"/>
      <c r="Y418" s="417"/>
      <c r="Z418" s="417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3">
      <c r="A419" s="1"/>
      <c r="B419" s="230"/>
      <c r="C419" s="2"/>
      <c r="D419" s="23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417"/>
      <c r="X419" s="417"/>
      <c r="Y419" s="417"/>
      <c r="Z419" s="417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3">
      <c r="A420" s="1"/>
      <c r="B420" s="230"/>
      <c r="C420" s="2"/>
      <c r="D420" s="23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417"/>
      <c r="X420" s="417"/>
      <c r="Y420" s="417"/>
      <c r="Z420" s="417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3">
      <c r="A421" s="1"/>
      <c r="B421" s="230"/>
      <c r="C421" s="2"/>
      <c r="D421" s="23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417"/>
      <c r="X421" s="417"/>
      <c r="Y421" s="417"/>
      <c r="Z421" s="417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3">
      <c r="A422" s="1"/>
      <c r="B422" s="230"/>
      <c r="C422" s="2"/>
      <c r="D422" s="23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417"/>
      <c r="X422" s="417"/>
      <c r="Y422" s="417"/>
      <c r="Z422" s="417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3">
      <c r="A423" s="1"/>
      <c r="B423" s="230"/>
      <c r="C423" s="2"/>
      <c r="D423" s="23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417"/>
      <c r="X423" s="417"/>
      <c r="Y423" s="417"/>
      <c r="Z423" s="417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3">
      <c r="A424" s="1"/>
      <c r="B424" s="230"/>
      <c r="C424" s="2"/>
      <c r="D424" s="23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417"/>
      <c r="X424" s="417"/>
      <c r="Y424" s="417"/>
      <c r="Z424" s="417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3">
      <c r="A425" s="1"/>
      <c r="B425" s="230"/>
      <c r="C425" s="2"/>
      <c r="D425" s="23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417"/>
      <c r="X425" s="417"/>
      <c r="Y425" s="417"/>
      <c r="Z425" s="417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3">
      <c r="A426" s="1"/>
      <c r="B426" s="230"/>
      <c r="C426" s="2"/>
      <c r="D426" s="23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417"/>
      <c r="X426" s="417"/>
      <c r="Y426" s="417"/>
      <c r="Z426" s="417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3">
      <c r="A427" s="1"/>
      <c r="B427" s="230"/>
      <c r="C427" s="2"/>
      <c r="D427" s="23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417"/>
      <c r="X427" s="417"/>
      <c r="Y427" s="417"/>
      <c r="Z427" s="417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3">
      <c r="A428" s="1"/>
      <c r="B428" s="230"/>
      <c r="C428" s="2"/>
      <c r="D428" s="23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417"/>
      <c r="X428" s="417"/>
      <c r="Y428" s="417"/>
      <c r="Z428" s="417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3">
      <c r="A429" s="1"/>
      <c r="B429" s="230"/>
      <c r="C429" s="2"/>
      <c r="D429" s="23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417"/>
      <c r="X429" s="417"/>
      <c r="Y429" s="417"/>
      <c r="Z429" s="417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3">
      <c r="A430" s="1"/>
      <c r="B430" s="230"/>
      <c r="C430" s="2"/>
      <c r="D430" s="23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417"/>
      <c r="X430" s="417"/>
      <c r="Y430" s="417"/>
      <c r="Z430" s="417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3">
      <c r="A431" s="1"/>
      <c r="B431" s="230"/>
      <c r="C431" s="2"/>
      <c r="D431" s="23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417"/>
      <c r="X431" s="417"/>
      <c r="Y431" s="417"/>
      <c r="Z431" s="417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3">
      <c r="A432" s="1"/>
      <c r="B432" s="230"/>
      <c r="C432" s="2"/>
      <c r="D432" s="23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417"/>
      <c r="X432" s="417"/>
      <c r="Y432" s="417"/>
      <c r="Z432" s="417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3">
      <c r="A433" s="1"/>
      <c r="B433" s="230"/>
      <c r="C433" s="2"/>
      <c r="D433" s="23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417"/>
      <c r="X433" s="417"/>
      <c r="Y433" s="417"/>
      <c r="Z433" s="417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3">
      <c r="A434" s="1"/>
      <c r="B434" s="230"/>
      <c r="C434" s="2"/>
      <c r="D434" s="23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417"/>
      <c r="X434" s="417"/>
      <c r="Y434" s="417"/>
      <c r="Z434" s="417"/>
      <c r="AA434" s="2"/>
      <c r="AB434" s="1"/>
      <c r="AC434" s="1"/>
      <c r="AD434" s="1"/>
      <c r="AE434" s="1"/>
      <c r="AF434" s="1"/>
      <c r="AG434" s="1"/>
    </row>
    <row r="435" spans="1:33" ht="15.75" customHeight="1" x14ac:dyDescent="0.3">
      <c r="A435" s="1"/>
      <c r="B435" s="230"/>
      <c r="C435" s="2"/>
      <c r="D435" s="23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417"/>
      <c r="X435" s="417"/>
      <c r="Y435" s="417"/>
      <c r="Z435" s="417"/>
      <c r="AA435" s="2"/>
      <c r="AB435" s="1"/>
      <c r="AC435" s="1"/>
      <c r="AD435" s="1"/>
      <c r="AE435" s="1"/>
      <c r="AF435" s="1"/>
      <c r="AG435" s="1"/>
    </row>
    <row r="436" spans="1:33" ht="15.75" customHeight="1" x14ac:dyDescent="0.3">
      <c r="A436" s="1"/>
      <c r="B436" s="230"/>
      <c r="C436" s="2"/>
      <c r="D436" s="23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417"/>
      <c r="X436" s="417"/>
      <c r="Y436" s="417"/>
      <c r="Z436" s="417"/>
      <c r="AA436" s="2"/>
      <c r="AB436" s="1"/>
      <c r="AC436" s="1"/>
      <c r="AD436" s="1"/>
      <c r="AE436" s="1"/>
      <c r="AF436" s="1"/>
      <c r="AG436" s="1"/>
    </row>
    <row r="437" spans="1:33" ht="15.75" customHeight="1" x14ac:dyDescent="0.3">
      <c r="A437" s="1"/>
      <c r="B437" s="230"/>
      <c r="C437" s="2"/>
      <c r="D437" s="23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417"/>
      <c r="X437" s="417"/>
      <c r="Y437" s="417"/>
      <c r="Z437" s="417"/>
      <c r="AA437" s="2"/>
      <c r="AB437" s="1"/>
      <c r="AC437" s="1"/>
      <c r="AD437" s="1"/>
      <c r="AE437" s="1"/>
      <c r="AF437" s="1"/>
      <c r="AG437" s="1"/>
    </row>
    <row r="438" spans="1:33" ht="15.75" customHeight="1" x14ac:dyDescent="0.3">
      <c r="A438" s="1"/>
      <c r="B438" s="230"/>
      <c r="C438" s="2"/>
      <c r="D438" s="23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417"/>
      <c r="X438" s="417"/>
      <c r="Y438" s="417"/>
      <c r="Z438" s="417"/>
      <c r="AA438" s="2"/>
      <c r="AB438" s="1"/>
      <c r="AC438" s="1"/>
      <c r="AD438" s="1"/>
      <c r="AE438" s="1"/>
      <c r="AF438" s="1"/>
      <c r="AG438" s="1"/>
    </row>
    <row r="439" spans="1:33" ht="15.75" customHeight="1" x14ac:dyDescent="0.3">
      <c r="A439" s="1"/>
      <c r="B439" s="230"/>
      <c r="C439" s="2"/>
      <c r="D439" s="23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417"/>
      <c r="X439" s="417"/>
      <c r="Y439" s="417"/>
      <c r="Z439" s="417"/>
      <c r="AA439" s="2"/>
      <c r="AB439" s="1"/>
      <c r="AC439" s="1"/>
      <c r="AD439" s="1"/>
      <c r="AE439" s="1"/>
      <c r="AF439" s="1"/>
      <c r="AG439" s="1"/>
    </row>
    <row r="440" spans="1:33" ht="15.75" customHeight="1" x14ac:dyDescent="0.3">
      <c r="A440" s="1"/>
      <c r="B440" s="230"/>
      <c r="C440" s="2"/>
      <c r="D440" s="23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417"/>
      <c r="X440" s="417"/>
      <c r="Y440" s="417"/>
      <c r="Z440" s="417"/>
      <c r="AA440" s="2"/>
      <c r="AB440" s="1"/>
      <c r="AC440" s="1"/>
      <c r="AD440" s="1"/>
      <c r="AE440" s="1"/>
      <c r="AF440" s="1"/>
      <c r="AG440" s="1"/>
    </row>
    <row r="441" spans="1:33" ht="15.75" customHeight="1" x14ac:dyDescent="0.3">
      <c r="A441" s="1"/>
      <c r="B441" s="230"/>
      <c r="C441" s="2"/>
      <c r="D441" s="23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417"/>
      <c r="X441" s="417"/>
      <c r="Y441" s="417"/>
      <c r="Z441" s="417"/>
      <c r="AA441" s="2"/>
      <c r="AB441" s="1"/>
      <c r="AC441" s="1"/>
      <c r="AD441" s="1"/>
      <c r="AE441" s="1"/>
      <c r="AF441" s="1"/>
      <c r="AG441" s="1"/>
    </row>
    <row r="442" spans="1:33" ht="15.75" customHeight="1" x14ac:dyDescent="0.3">
      <c r="A442" s="1"/>
      <c r="B442" s="230"/>
      <c r="C442" s="2"/>
      <c r="D442" s="23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417"/>
      <c r="X442" s="417"/>
      <c r="Y442" s="417"/>
      <c r="Z442" s="417"/>
      <c r="AA442" s="2"/>
      <c r="AB442" s="1"/>
      <c r="AC442" s="1"/>
      <c r="AD442" s="1"/>
      <c r="AE442" s="1"/>
      <c r="AF442" s="1"/>
      <c r="AG442" s="1"/>
    </row>
    <row r="443" spans="1:33" ht="15.75" customHeight="1" x14ac:dyDescent="0.3">
      <c r="A443" s="1"/>
      <c r="B443" s="230"/>
      <c r="C443" s="2"/>
      <c r="D443" s="23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417"/>
      <c r="X443" s="417"/>
      <c r="Y443" s="417"/>
      <c r="Z443" s="417"/>
      <c r="AA443" s="2"/>
      <c r="AB443" s="1"/>
      <c r="AC443" s="1"/>
      <c r="AD443" s="1"/>
      <c r="AE443" s="1"/>
      <c r="AF443" s="1"/>
      <c r="AG443" s="1"/>
    </row>
    <row r="444" spans="1:33" ht="15.75" customHeight="1" x14ac:dyDescent="0.3">
      <c r="A444" s="1"/>
      <c r="B444" s="230"/>
      <c r="C444" s="2"/>
      <c r="D444" s="23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417"/>
      <c r="X444" s="417"/>
      <c r="Y444" s="417"/>
      <c r="Z444" s="417"/>
      <c r="AA444" s="2"/>
      <c r="AB444" s="1"/>
      <c r="AC444" s="1"/>
      <c r="AD444" s="1"/>
      <c r="AE444" s="1"/>
      <c r="AF444" s="1"/>
      <c r="AG444" s="1"/>
    </row>
    <row r="445" spans="1:33" ht="15.75" customHeight="1" x14ac:dyDescent="0.3">
      <c r="A445" s="1"/>
      <c r="B445" s="230"/>
      <c r="C445" s="2"/>
      <c r="D445" s="23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417"/>
      <c r="X445" s="417"/>
      <c r="Y445" s="417"/>
      <c r="Z445" s="417"/>
      <c r="AA445" s="2"/>
      <c r="AB445" s="1"/>
      <c r="AC445" s="1"/>
      <c r="AD445" s="1"/>
      <c r="AE445" s="1"/>
      <c r="AF445" s="1"/>
      <c r="AG445" s="1"/>
    </row>
    <row r="446" spans="1:33" ht="15.75" customHeight="1" x14ac:dyDescent="0.3">
      <c r="A446" s="1"/>
      <c r="B446" s="230"/>
      <c r="C446" s="2"/>
      <c r="D446" s="23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417"/>
      <c r="X446" s="417"/>
      <c r="Y446" s="417"/>
      <c r="Z446" s="417"/>
      <c r="AA446" s="2"/>
      <c r="AB446" s="1"/>
      <c r="AC446" s="1"/>
      <c r="AD446" s="1"/>
      <c r="AE446" s="1"/>
      <c r="AF446" s="1"/>
      <c r="AG446" s="1"/>
    </row>
    <row r="447" spans="1:33" ht="15.75" customHeight="1" x14ac:dyDescent="0.3">
      <c r="A447" s="1"/>
      <c r="B447" s="230"/>
      <c r="C447" s="2"/>
      <c r="D447" s="23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417"/>
      <c r="X447" s="417"/>
      <c r="Y447" s="417"/>
      <c r="Z447" s="417"/>
      <c r="AA447" s="2"/>
      <c r="AB447" s="1"/>
      <c r="AC447" s="1"/>
      <c r="AD447" s="1"/>
      <c r="AE447" s="1"/>
      <c r="AF447" s="1"/>
      <c r="AG447" s="1"/>
    </row>
    <row r="448" spans="1:33" ht="15.75" customHeight="1" x14ac:dyDescent="0.3">
      <c r="A448" s="1"/>
      <c r="B448" s="230"/>
      <c r="C448" s="2"/>
      <c r="D448" s="23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417"/>
      <c r="X448" s="417"/>
      <c r="Y448" s="417"/>
      <c r="Z448" s="417"/>
      <c r="AA448" s="2"/>
      <c r="AB448" s="1"/>
      <c r="AC448" s="1"/>
      <c r="AD448" s="1"/>
      <c r="AE448" s="1"/>
      <c r="AF448" s="1"/>
      <c r="AG448" s="1"/>
    </row>
    <row r="449" spans="1:33" ht="15.75" customHeight="1" x14ac:dyDescent="0.3">
      <c r="A449" s="1"/>
      <c r="B449" s="230"/>
      <c r="C449" s="2"/>
      <c r="D449" s="23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417"/>
      <c r="X449" s="417"/>
      <c r="Y449" s="417"/>
      <c r="Z449" s="417"/>
      <c r="AA449" s="2"/>
      <c r="AB449" s="1"/>
      <c r="AC449" s="1"/>
      <c r="AD449" s="1"/>
      <c r="AE449" s="1"/>
      <c r="AF449" s="1"/>
      <c r="AG449" s="1"/>
    </row>
    <row r="450" spans="1:33" ht="15.75" customHeight="1" x14ac:dyDescent="0.3">
      <c r="A450" s="1"/>
      <c r="B450" s="230"/>
      <c r="C450" s="2"/>
      <c r="D450" s="23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417"/>
      <c r="X450" s="417"/>
      <c r="Y450" s="417"/>
      <c r="Z450" s="417"/>
      <c r="AA450" s="2"/>
      <c r="AB450" s="1"/>
      <c r="AC450" s="1"/>
      <c r="AD450" s="1"/>
      <c r="AE450" s="1"/>
      <c r="AF450" s="1"/>
      <c r="AG450" s="1"/>
    </row>
    <row r="451" spans="1:33" ht="15.75" customHeight="1" x14ac:dyDescent="0.3">
      <c r="A451" s="1"/>
      <c r="B451" s="230"/>
      <c r="C451" s="2"/>
      <c r="D451" s="23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417"/>
      <c r="X451" s="417"/>
      <c r="Y451" s="417"/>
      <c r="Z451" s="417"/>
      <c r="AA451" s="2"/>
      <c r="AB451" s="1"/>
      <c r="AC451" s="1"/>
      <c r="AD451" s="1"/>
      <c r="AE451" s="1"/>
      <c r="AF451" s="1"/>
      <c r="AG451" s="1"/>
    </row>
    <row r="452" spans="1:33" ht="15.75" customHeight="1" x14ac:dyDescent="0.3">
      <c r="A452" s="1"/>
      <c r="B452" s="230"/>
      <c r="C452" s="2"/>
      <c r="D452" s="23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417"/>
      <c r="X452" s="417"/>
      <c r="Y452" s="417"/>
      <c r="Z452" s="417"/>
      <c r="AA452" s="2"/>
      <c r="AB452" s="1"/>
      <c r="AC452" s="1"/>
      <c r="AD452" s="1"/>
      <c r="AE452" s="1"/>
      <c r="AF452" s="1"/>
      <c r="AG452" s="1"/>
    </row>
    <row r="453" spans="1:33" ht="15.75" customHeight="1" x14ac:dyDescent="0.3">
      <c r="A453" s="1"/>
      <c r="B453" s="230"/>
      <c r="C453" s="2"/>
      <c r="D453" s="23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417"/>
      <c r="X453" s="417"/>
      <c r="Y453" s="417"/>
      <c r="Z453" s="417"/>
      <c r="AA453" s="2"/>
      <c r="AB453" s="1"/>
      <c r="AC453" s="1"/>
      <c r="AD453" s="1"/>
      <c r="AE453" s="1"/>
      <c r="AF453" s="1"/>
      <c r="AG453" s="1"/>
    </row>
    <row r="454" spans="1:33" ht="15.75" customHeight="1" x14ac:dyDescent="0.3">
      <c r="A454" s="1"/>
      <c r="B454" s="230"/>
      <c r="C454" s="2"/>
      <c r="D454" s="23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417"/>
      <c r="X454" s="417"/>
      <c r="Y454" s="417"/>
      <c r="Z454" s="417"/>
      <c r="AA454" s="2"/>
      <c r="AB454" s="1"/>
      <c r="AC454" s="1"/>
      <c r="AD454" s="1"/>
      <c r="AE454" s="1"/>
      <c r="AF454" s="1"/>
      <c r="AG454" s="1"/>
    </row>
    <row r="455" spans="1:33" ht="15.75" customHeight="1" x14ac:dyDescent="0.3">
      <c r="A455" s="1"/>
      <c r="B455" s="230"/>
      <c r="C455" s="2"/>
      <c r="D455" s="23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417"/>
      <c r="X455" s="417"/>
      <c r="Y455" s="417"/>
      <c r="Z455" s="417"/>
      <c r="AA455" s="2"/>
      <c r="AB455" s="1"/>
      <c r="AC455" s="1"/>
      <c r="AD455" s="1"/>
      <c r="AE455" s="1"/>
      <c r="AF455" s="1"/>
      <c r="AG455" s="1"/>
    </row>
    <row r="456" spans="1:33" ht="15.75" customHeight="1" x14ac:dyDescent="0.3">
      <c r="A456" s="1"/>
      <c r="B456" s="230"/>
      <c r="C456" s="2"/>
      <c r="D456" s="23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417"/>
      <c r="X456" s="417"/>
      <c r="Y456" s="417"/>
      <c r="Z456" s="417"/>
      <c r="AA456" s="2"/>
      <c r="AB456" s="1"/>
      <c r="AC456" s="1"/>
      <c r="AD456" s="1"/>
      <c r="AE456" s="1"/>
      <c r="AF456" s="1"/>
      <c r="AG456" s="1"/>
    </row>
    <row r="457" spans="1:33" ht="15.75" customHeight="1" x14ac:dyDescent="0.3">
      <c r="A457" s="1"/>
      <c r="B457" s="230"/>
      <c r="C457" s="2"/>
      <c r="D457" s="23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417"/>
      <c r="X457" s="417"/>
      <c r="Y457" s="417"/>
      <c r="Z457" s="417"/>
      <c r="AA457" s="2"/>
      <c r="AB457" s="1"/>
      <c r="AC457" s="1"/>
      <c r="AD457" s="1"/>
      <c r="AE457" s="1"/>
      <c r="AF457" s="1"/>
      <c r="AG457" s="1"/>
    </row>
    <row r="458" spans="1:33" ht="15.75" customHeight="1" x14ac:dyDescent="0.3">
      <c r="A458" s="1"/>
      <c r="B458" s="230"/>
      <c r="C458" s="2"/>
      <c r="D458" s="23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417"/>
      <c r="X458" s="417"/>
      <c r="Y458" s="417"/>
      <c r="Z458" s="417"/>
      <c r="AA458" s="2"/>
      <c r="AB458" s="1"/>
      <c r="AC458" s="1"/>
      <c r="AD458" s="1"/>
      <c r="AE458" s="1"/>
      <c r="AF458" s="1"/>
      <c r="AG458" s="1"/>
    </row>
    <row r="459" spans="1:33" ht="15.75" customHeight="1" x14ac:dyDescent="0.3">
      <c r="A459" s="1"/>
      <c r="B459" s="230"/>
      <c r="C459" s="2"/>
      <c r="D459" s="23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417"/>
      <c r="X459" s="417"/>
      <c r="Y459" s="417"/>
      <c r="Z459" s="417"/>
      <c r="AA459" s="2"/>
      <c r="AB459" s="1"/>
      <c r="AC459" s="1"/>
      <c r="AD459" s="1"/>
      <c r="AE459" s="1"/>
      <c r="AF459" s="1"/>
      <c r="AG459" s="1"/>
    </row>
    <row r="460" spans="1:33" ht="15.75" customHeight="1" x14ac:dyDescent="0.3">
      <c r="A460" s="1"/>
      <c r="B460" s="230"/>
      <c r="C460" s="2"/>
      <c r="D460" s="23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417"/>
      <c r="X460" s="417"/>
      <c r="Y460" s="417"/>
      <c r="Z460" s="417"/>
      <c r="AA460" s="2"/>
      <c r="AB460" s="1"/>
      <c r="AC460" s="1"/>
      <c r="AD460" s="1"/>
      <c r="AE460" s="1"/>
      <c r="AF460" s="1"/>
      <c r="AG460" s="1"/>
    </row>
    <row r="461" spans="1:33" ht="15.75" customHeight="1" x14ac:dyDescent="0.3">
      <c r="A461" s="1"/>
      <c r="B461" s="230"/>
      <c r="C461" s="2"/>
      <c r="D461" s="23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417"/>
      <c r="X461" s="417"/>
      <c r="Y461" s="417"/>
      <c r="Z461" s="417"/>
      <c r="AA461" s="2"/>
      <c r="AB461" s="1"/>
      <c r="AC461" s="1"/>
      <c r="AD461" s="1"/>
      <c r="AE461" s="1"/>
      <c r="AF461" s="1"/>
      <c r="AG461" s="1"/>
    </row>
    <row r="462" spans="1:33" ht="15.75" customHeight="1" x14ac:dyDescent="0.3">
      <c r="A462" s="1"/>
      <c r="B462" s="230"/>
      <c r="C462" s="2"/>
      <c r="D462" s="23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417"/>
      <c r="X462" s="417"/>
      <c r="Y462" s="417"/>
      <c r="Z462" s="417"/>
      <c r="AA462" s="2"/>
      <c r="AB462" s="1"/>
      <c r="AC462" s="1"/>
      <c r="AD462" s="1"/>
      <c r="AE462" s="1"/>
      <c r="AF462" s="1"/>
      <c r="AG462" s="1"/>
    </row>
    <row r="463" spans="1:33" ht="15.75" customHeight="1" x14ac:dyDescent="0.3">
      <c r="A463" s="1"/>
      <c r="B463" s="230"/>
      <c r="C463" s="2"/>
      <c r="D463" s="23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417"/>
      <c r="X463" s="417"/>
      <c r="Y463" s="417"/>
      <c r="Z463" s="417"/>
      <c r="AA463" s="2"/>
      <c r="AB463" s="1"/>
      <c r="AC463" s="1"/>
      <c r="AD463" s="1"/>
      <c r="AE463" s="1"/>
      <c r="AF463" s="1"/>
      <c r="AG463" s="1"/>
    </row>
    <row r="464" spans="1:33" ht="15.75" customHeight="1" x14ac:dyDescent="0.3">
      <c r="A464" s="1"/>
      <c r="B464" s="230"/>
      <c r="C464" s="2"/>
      <c r="D464" s="23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417"/>
      <c r="X464" s="417"/>
      <c r="Y464" s="417"/>
      <c r="Z464" s="417"/>
      <c r="AA464" s="2"/>
      <c r="AB464" s="1"/>
      <c r="AC464" s="1"/>
      <c r="AD464" s="1"/>
      <c r="AE464" s="1"/>
      <c r="AF464" s="1"/>
      <c r="AG464" s="1"/>
    </row>
    <row r="465" spans="1:33" ht="15.75" customHeight="1" x14ac:dyDescent="0.3">
      <c r="A465" s="1"/>
      <c r="B465" s="230"/>
      <c r="C465" s="2"/>
      <c r="D465" s="23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417"/>
      <c r="X465" s="417"/>
      <c r="Y465" s="417"/>
      <c r="Z465" s="417"/>
      <c r="AA465" s="2"/>
      <c r="AB465" s="1"/>
      <c r="AC465" s="1"/>
      <c r="AD465" s="1"/>
      <c r="AE465" s="1"/>
      <c r="AF465" s="1"/>
      <c r="AG465" s="1"/>
    </row>
    <row r="466" spans="1:33" ht="15.75" customHeight="1" x14ac:dyDescent="0.3">
      <c r="A466" s="1"/>
      <c r="B466" s="230"/>
      <c r="C466" s="2"/>
      <c r="D466" s="23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417"/>
      <c r="X466" s="417"/>
      <c r="Y466" s="417"/>
      <c r="Z466" s="417"/>
      <c r="AA466" s="2"/>
      <c r="AB466" s="1"/>
      <c r="AC466" s="1"/>
      <c r="AD466" s="1"/>
      <c r="AE466" s="1"/>
      <c r="AF466" s="1"/>
      <c r="AG466" s="1"/>
    </row>
    <row r="467" spans="1:33" ht="15.75" customHeight="1" x14ac:dyDescent="0.3">
      <c r="A467" s="1"/>
      <c r="B467" s="230"/>
      <c r="C467" s="2"/>
      <c r="D467" s="23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417"/>
      <c r="X467" s="417"/>
      <c r="Y467" s="417"/>
      <c r="Z467" s="417"/>
      <c r="AA467" s="2"/>
      <c r="AB467" s="1"/>
      <c r="AC467" s="1"/>
      <c r="AD467" s="1"/>
      <c r="AE467" s="1"/>
      <c r="AF467" s="1"/>
      <c r="AG467" s="1"/>
    </row>
    <row r="468" spans="1:33" ht="15.75" customHeight="1" x14ac:dyDescent="0.3">
      <c r="A468" s="1"/>
      <c r="B468" s="230"/>
      <c r="C468" s="2"/>
      <c r="D468" s="23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417"/>
      <c r="X468" s="417"/>
      <c r="Y468" s="417"/>
      <c r="Z468" s="417"/>
      <c r="AA468" s="2"/>
      <c r="AB468" s="1"/>
      <c r="AC468" s="1"/>
      <c r="AD468" s="1"/>
      <c r="AE468" s="1"/>
      <c r="AF468" s="1"/>
      <c r="AG468" s="1"/>
    </row>
    <row r="469" spans="1:33" ht="15.75" customHeight="1" x14ac:dyDescent="0.3">
      <c r="A469" s="1"/>
      <c r="B469" s="230"/>
      <c r="C469" s="2"/>
      <c r="D469" s="23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417"/>
      <c r="X469" s="417"/>
      <c r="Y469" s="417"/>
      <c r="Z469" s="417"/>
      <c r="AA469" s="2"/>
      <c r="AB469" s="1"/>
      <c r="AC469" s="1"/>
      <c r="AD469" s="1"/>
      <c r="AE469" s="1"/>
      <c r="AF469" s="1"/>
      <c r="AG469" s="1"/>
    </row>
    <row r="470" spans="1:33" ht="15.75" customHeight="1" x14ac:dyDescent="0.3">
      <c r="A470" s="1"/>
      <c r="B470" s="230"/>
      <c r="C470" s="2"/>
      <c r="D470" s="23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417"/>
      <c r="X470" s="417"/>
      <c r="Y470" s="417"/>
      <c r="Z470" s="417"/>
      <c r="AA470" s="2"/>
      <c r="AB470" s="1"/>
      <c r="AC470" s="1"/>
      <c r="AD470" s="1"/>
      <c r="AE470" s="1"/>
      <c r="AF470" s="1"/>
      <c r="AG470" s="1"/>
    </row>
    <row r="471" spans="1:33" ht="15.75" customHeight="1" x14ac:dyDescent="0.3">
      <c r="A471" s="1"/>
      <c r="B471" s="230"/>
      <c r="C471" s="2"/>
      <c r="D471" s="23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417"/>
      <c r="X471" s="417"/>
      <c r="Y471" s="417"/>
      <c r="Z471" s="417"/>
      <c r="AA471" s="2"/>
      <c r="AB471" s="1"/>
      <c r="AC471" s="1"/>
      <c r="AD471" s="1"/>
      <c r="AE471" s="1"/>
      <c r="AF471" s="1"/>
      <c r="AG471" s="1"/>
    </row>
    <row r="472" spans="1:33" ht="15.75" customHeight="1" x14ac:dyDescent="0.3">
      <c r="A472" s="1"/>
      <c r="B472" s="230"/>
      <c r="C472" s="2"/>
      <c r="D472" s="23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417"/>
      <c r="X472" s="417"/>
      <c r="Y472" s="417"/>
      <c r="Z472" s="417"/>
      <c r="AA472" s="2"/>
      <c r="AB472" s="1"/>
      <c r="AC472" s="1"/>
      <c r="AD472" s="1"/>
      <c r="AE472" s="1"/>
      <c r="AF472" s="1"/>
      <c r="AG472" s="1"/>
    </row>
    <row r="473" spans="1:33" ht="15.75" customHeight="1" x14ac:dyDescent="0.3">
      <c r="A473" s="1"/>
      <c r="B473" s="230"/>
      <c r="C473" s="2"/>
      <c r="D473" s="23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417"/>
      <c r="X473" s="417"/>
      <c r="Y473" s="417"/>
      <c r="Z473" s="417"/>
      <c r="AA473" s="2"/>
      <c r="AB473" s="1"/>
      <c r="AC473" s="1"/>
      <c r="AD473" s="1"/>
      <c r="AE473" s="1"/>
      <c r="AF473" s="1"/>
      <c r="AG473" s="1"/>
    </row>
    <row r="474" spans="1:33" ht="15.75" customHeight="1" x14ac:dyDescent="0.3">
      <c r="A474" s="1"/>
      <c r="B474" s="230"/>
      <c r="C474" s="2"/>
      <c r="D474" s="23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417"/>
      <c r="X474" s="417"/>
      <c r="Y474" s="417"/>
      <c r="Z474" s="417"/>
      <c r="AA474" s="2"/>
      <c r="AB474" s="1"/>
      <c r="AC474" s="1"/>
      <c r="AD474" s="1"/>
      <c r="AE474" s="1"/>
      <c r="AF474" s="1"/>
      <c r="AG474" s="1"/>
    </row>
    <row r="475" spans="1:33" ht="15.75" customHeight="1" x14ac:dyDescent="0.3">
      <c r="A475" s="1"/>
      <c r="B475" s="230"/>
      <c r="C475" s="2"/>
      <c r="D475" s="23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417"/>
      <c r="X475" s="417"/>
      <c r="Y475" s="417"/>
      <c r="Z475" s="417"/>
      <c r="AA475" s="2"/>
      <c r="AB475" s="1"/>
      <c r="AC475" s="1"/>
      <c r="AD475" s="1"/>
      <c r="AE475" s="1"/>
      <c r="AF475" s="1"/>
      <c r="AG475" s="1"/>
    </row>
    <row r="476" spans="1:33" ht="15.75" customHeight="1" x14ac:dyDescent="0.3">
      <c r="A476" s="1"/>
      <c r="B476" s="230"/>
      <c r="C476" s="2"/>
      <c r="D476" s="23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417"/>
      <c r="X476" s="417"/>
      <c r="Y476" s="417"/>
      <c r="Z476" s="417"/>
      <c r="AA476" s="2"/>
      <c r="AB476" s="1"/>
      <c r="AC476" s="1"/>
      <c r="AD476" s="1"/>
      <c r="AE476" s="1"/>
      <c r="AF476" s="1"/>
      <c r="AG476" s="1"/>
    </row>
    <row r="477" spans="1:33" ht="15.75" customHeight="1" x14ac:dyDescent="0.3">
      <c r="A477" s="1"/>
      <c r="B477" s="230"/>
      <c r="C477" s="2"/>
      <c r="D477" s="23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417"/>
      <c r="X477" s="417"/>
      <c r="Y477" s="417"/>
      <c r="Z477" s="417"/>
      <c r="AA477" s="2"/>
      <c r="AB477" s="1"/>
      <c r="AC477" s="1"/>
      <c r="AD477" s="1"/>
      <c r="AE477" s="1"/>
      <c r="AF477" s="1"/>
      <c r="AG477" s="1"/>
    </row>
    <row r="478" spans="1:33" ht="15.75" customHeight="1" x14ac:dyDescent="0.3">
      <c r="A478" s="1"/>
      <c r="B478" s="230"/>
      <c r="C478" s="2"/>
      <c r="D478" s="23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417"/>
      <c r="X478" s="417"/>
      <c r="Y478" s="417"/>
      <c r="Z478" s="417"/>
      <c r="AA478" s="2"/>
      <c r="AB478" s="1"/>
      <c r="AC478" s="1"/>
      <c r="AD478" s="1"/>
      <c r="AE478" s="1"/>
      <c r="AF478" s="1"/>
      <c r="AG478" s="1"/>
    </row>
    <row r="479" spans="1:33" ht="15.75" customHeight="1" x14ac:dyDescent="0.3">
      <c r="A479" s="1"/>
      <c r="B479" s="230"/>
      <c r="C479" s="2"/>
      <c r="D479" s="23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417"/>
      <c r="X479" s="417"/>
      <c r="Y479" s="417"/>
      <c r="Z479" s="417"/>
      <c r="AA479" s="2"/>
      <c r="AB479" s="1"/>
      <c r="AC479" s="1"/>
      <c r="AD479" s="1"/>
      <c r="AE479" s="1"/>
      <c r="AF479" s="1"/>
      <c r="AG479" s="1"/>
    </row>
    <row r="480" spans="1:33" ht="15.75" customHeight="1" x14ac:dyDescent="0.3">
      <c r="A480" s="1"/>
      <c r="B480" s="230"/>
      <c r="C480" s="2"/>
      <c r="D480" s="23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417"/>
      <c r="X480" s="417"/>
      <c r="Y480" s="417"/>
      <c r="Z480" s="417"/>
      <c r="AA480" s="2"/>
      <c r="AB480" s="1"/>
      <c r="AC480" s="1"/>
      <c r="AD480" s="1"/>
      <c r="AE480" s="1"/>
      <c r="AF480" s="1"/>
      <c r="AG480" s="1"/>
    </row>
    <row r="481" spans="1:33" ht="15.75" customHeight="1" x14ac:dyDescent="0.3">
      <c r="A481" s="1"/>
      <c r="B481" s="230"/>
      <c r="C481" s="2"/>
      <c r="D481" s="23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417"/>
      <c r="X481" s="417"/>
      <c r="Y481" s="417"/>
      <c r="Z481" s="417"/>
      <c r="AA481" s="2"/>
      <c r="AB481" s="1"/>
      <c r="AC481" s="1"/>
      <c r="AD481" s="1"/>
      <c r="AE481" s="1"/>
      <c r="AF481" s="1"/>
      <c r="AG481" s="1"/>
    </row>
    <row r="482" spans="1:33" ht="15.75" customHeight="1" x14ac:dyDescent="0.3">
      <c r="A482" s="1"/>
      <c r="B482" s="230"/>
      <c r="C482" s="2"/>
      <c r="D482" s="23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417"/>
      <c r="X482" s="417"/>
      <c r="Y482" s="417"/>
      <c r="Z482" s="417"/>
      <c r="AA482" s="2"/>
      <c r="AB482" s="1"/>
      <c r="AC482" s="1"/>
      <c r="AD482" s="1"/>
      <c r="AE482" s="1"/>
      <c r="AF482" s="1"/>
      <c r="AG482" s="1"/>
    </row>
    <row r="483" spans="1:33" ht="15.75" customHeight="1" x14ac:dyDescent="0.3">
      <c r="A483" s="1"/>
      <c r="B483" s="230"/>
      <c r="C483" s="2"/>
      <c r="D483" s="23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417"/>
      <c r="X483" s="417"/>
      <c r="Y483" s="417"/>
      <c r="Z483" s="417"/>
      <c r="AA483" s="2"/>
      <c r="AB483" s="1"/>
      <c r="AC483" s="1"/>
      <c r="AD483" s="1"/>
      <c r="AE483" s="1"/>
      <c r="AF483" s="1"/>
      <c r="AG483" s="1"/>
    </row>
    <row r="484" spans="1:33" ht="15.75" customHeight="1" x14ac:dyDescent="0.3">
      <c r="A484" s="1"/>
      <c r="B484" s="230"/>
      <c r="C484" s="2"/>
      <c r="D484" s="23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417"/>
      <c r="X484" s="417"/>
      <c r="Y484" s="417"/>
      <c r="Z484" s="417"/>
      <c r="AA484" s="2"/>
      <c r="AB484" s="1"/>
      <c r="AC484" s="1"/>
      <c r="AD484" s="1"/>
      <c r="AE484" s="1"/>
      <c r="AF484" s="1"/>
      <c r="AG484" s="1"/>
    </row>
    <row r="485" spans="1:33" ht="15.75" customHeight="1" x14ac:dyDescent="0.3">
      <c r="A485" s="1"/>
      <c r="B485" s="230"/>
      <c r="C485" s="2"/>
      <c r="D485" s="23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417"/>
      <c r="X485" s="417"/>
      <c r="Y485" s="417"/>
      <c r="Z485" s="417"/>
      <c r="AA485" s="2"/>
      <c r="AB485" s="1"/>
      <c r="AC485" s="1"/>
      <c r="AD485" s="1"/>
      <c r="AE485" s="1"/>
      <c r="AF485" s="1"/>
      <c r="AG485" s="1"/>
    </row>
    <row r="486" spans="1:33" ht="15.75" customHeight="1" x14ac:dyDescent="0.3">
      <c r="A486" s="1"/>
      <c r="B486" s="230"/>
      <c r="C486" s="2"/>
      <c r="D486" s="23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417"/>
      <c r="X486" s="417"/>
      <c r="Y486" s="417"/>
      <c r="Z486" s="417"/>
      <c r="AA486" s="2"/>
      <c r="AB486" s="1"/>
      <c r="AC486" s="1"/>
      <c r="AD486" s="1"/>
      <c r="AE486" s="1"/>
      <c r="AF486" s="1"/>
      <c r="AG486" s="1"/>
    </row>
    <row r="487" spans="1:33" ht="15.75" customHeight="1" x14ac:dyDescent="0.3">
      <c r="A487" s="1"/>
      <c r="B487" s="230"/>
      <c r="C487" s="2"/>
      <c r="D487" s="23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417"/>
      <c r="X487" s="417"/>
      <c r="Y487" s="417"/>
      <c r="Z487" s="417"/>
      <c r="AA487" s="2"/>
      <c r="AB487" s="1"/>
      <c r="AC487" s="1"/>
      <c r="AD487" s="1"/>
      <c r="AE487" s="1"/>
      <c r="AF487" s="1"/>
      <c r="AG487" s="1"/>
    </row>
    <row r="488" spans="1:33" ht="15.75" customHeight="1" x14ac:dyDescent="0.3">
      <c r="A488" s="1"/>
      <c r="B488" s="230"/>
      <c r="C488" s="2"/>
      <c r="D488" s="23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417"/>
      <c r="X488" s="417"/>
      <c r="Y488" s="417"/>
      <c r="Z488" s="417"/>
      <c r="AA488" s="2"/>
      <c r="AB488" s="1"/>
      <c r="AC488" s="1"/>
      <c r="AD488" s="1"/>
      <c r="AE488" s="1"/>
      <c r="AF488" s="1"/>
      <c r="AG488" s="1"/>
    </row>
    <row r="489" spans="1:33" ht="15.75" customHeight="1" x14ac:dyDescent="0.3">
      <c r="A489" s="1"/>
      <c r="B489" s="230"/>
      <c r="C489" s="2"/>
      <c r="D489" s="23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417"/>
      <c r="X489" s="417"/>
      <c r="Y489" s="417"/>
      <c r="Z489" s="417"/>
      <c r="AA489" s="2"/>
      <c r="AB489" s="1"/>
      <c r="AC489" s="1"/>
      <c r="AD489" s="1"/>
      <c r="AE489" s="1"/>
      <c r="AF489" s="1"/>
      <c r="AG489" s="1"/>
    </row>
    <row r="490" spans="1:33" ht="15.75" customHeight="1" x14ac:dyDescent="0.3">
      <c r="A490" s="1"/>
      <c r="B490" s="230"/>
      <c r="C490" s="2"/>
      <c r="D490" s="23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417"/>
      <c r="X490" s="417"/>
      <c r="Y490" s="417"/>
      <c r="Z490" s="417"/>
      <c r="AA490" s="2"/>
      <c r="AB490" s="1"/>
      <c r="AC490" s="1"/>
      <c r="AD490" s="1"/>
      <c r="AE490" s="1"/>
      <c r="AF490" s="1"/>
      <c r="AG490" s="1"/>
    </row>
    <row r="491" spans="1:33" ht="15.75" customHeight="1" x14ac:dyDescent="0.3">
      <c r="A491" s="1"/>
      <c r="B491" s="230"/>
      <c r="C491" s="2"/>
      <c r="D491" s="23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417"/>
      <c r="X491" s="417"/>
      <c r="Y491" s="417"/>
      <c r="Z491" s="417"/>
      <c r="AA491" s="2"/>
      <c r="AB491" s="1"/>
      <c r="AC491" s="1"/>
      <c r="AD491" s="1"/>
      <c r="AE491" s="1"/>
      <c r="AF491" s="1"/>
      <c r="AG491" s="1"/>
    </row>
    <row r="492" spans="1:33" ht="15.75" customHeight="1" x14ac:dyDescent="0.3">
      <c r="A492" s="1"/>
      <c r="B492" s="230"/>
      <c r="C492" s="2"/>
      <c r="D492" s="23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417"/>
      <c r="X492" s="417"/>
      <c r="Y492" s="417"/>
      <c r="Z492" s="417"/>
      <c r="AA492" s="2"/>
      <c r="AB492" s="1"/>
      <c r="AC492" s="1"/>
      <c r="AD492" s="1"/>
      <c r="AE492" s="1"/>
      <c r="AF492" s="1"/>
      <c r="AG492" s="1"/>
    </row>
    <row r="493" spans="1:33" ht="15.75" customHeight="1" x14ac:dyDescent="0.3">
      <c r="A493" s="1"/>
      <c r="B493" s="230"/>
      <c r="C493" s="2"/>
      <c r="D493" s="23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417"/>
      <c r="X493" s="417"/>
      <c r="Y493" s="417"/>
      <c r="Z493" s="417"/>
      <c r="AA493" s="2"/>
      <c r="AB493" s="1"/>
      <c r="AC493" s="1"/>
      <c r="AD493" s="1"/>
      <c r="AE493" s="1"/>
      <c r="AF493" s="1"/>
      <c r="AG493" s="1"/>
    </row>
    <row r="494" spans="1:33" ht="15.75" customHeight="1" x14ac:dyDescent="0.3">
      <c r="A494" s="1"/>
      <c r="B494" s="230"/>
      <c r="C494" s="2"/>
      <c r="D494" s="23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417"/>
      <c r="X494" s="417"/>
      <c r="Y494" s="417"/>
      <c r="Z494" s="417"/>
      <c r="AA494" s="2"/>
      <c r="AB494" s="1"/>
      <c r="AC494" s="1"/>
      <c r="AD494" s="1"/>
      <c r="AE494" s="1"/>
      <c r="AF494" s="1"/>
      <c r="AG494" s="1"/>
    </row>
    <row r="495" spans="1:33" ht="15.75" customHeight="1" x14ac:dyDescent="0.3">
      <c r="A495" s="1"/>
      <c r="B495" s="230"/>
      <c r="C495" s="2"/>
      <c r="D495" s="23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417"/>
      <c r="X495" s="417"/>
      <c r="Y495" s="417"/>
      <c r="Z495" s="417"/>
      <c r="AA495" s="2"/>
      <c r="AB495" s="1"/>
      <c r="AC495" s="1"/>
      <c r="AD495" s="1"/>
      <c r="AE495" s="1"/>
      <c r="AF495" s="1"/>
      <c r="AG495" s="1"/>
    </row>
    <row r="496" spans="1:33" ht="15.75" customHeight="1" x14ac:dyDescent="0.3">
      <c r="A496" s="1"/>
      <c r="B496" s="230"/>
      <c r="C496" s="2"/>
      <c r="D496" s="23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417"/>
      <c r="X496" s="417"/>
      <c r="Y496" s="417"/>
      <c r="Z496" s="417"/>
      <c r="AA496" s="2"/>
      <c r="AB496" s="1"/>
      <c r="AC496" s="1"/>
      <c r="AD496" s="1"/>
      <c r="AE496" s="1"/>
      <c r="AF496" s="1"/>
      <c r="AG496" s="1"/>
    </row>
    <row r="497" spans="1:33" ht="15.75" customHeight="1" x14ac:dyDescent="0.3">
      <c r="A497" s="1"/>
      <c r="B497" s="230"/>
      <c r="C497" s="2"/>
      <c r="D497" s="23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417"/>
      <c r="X497" s="417"/>
      <c r="Y497" s="417"/>
      <c r="Z497" s="417"/>
      <c r="AA497" s="2"/>
      <c r="AB497" s="1"/>
      <c r="AC497" s="1"/>
      <c r="AD497" s="1"/>
      <c r="AE497" s="1"/>
      <c r="AF497" s="1"/>
      <c r="AG497" s="1"/>
    </row>
    <row r="498" spans="1:33" ht="15.75" customHeight="1" x14ac:dyDescent="0.3">
      <c r="A498" s="1"/>
      <c r="B498" s="230"/>
      <c r="C498" s="2"/>
      <c r="D498" s="23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417"/>
      <c r="X498" s="417"/>
      <c r="Y498" s="417"/>
      <c r="Z498" s="417"/>
      <c r="AA498" s="2"/>
      <c r="AB498" s="1"/>
      <c r="AC498" s="1"/>
      <c r="AD498" s="1"/>
      <c r="AE498" s="1"/>
      <c r="AF498" s="1"/>
      <c r="AG498" s="1"/>
    </row>
    <row r="499" spans="1:33" ht="15.75" customHeight="1" x14ac:dyDescent="0.3">
      <c r="A499" s="1"/>
      <c r="B499" s="1"/>
      <c r="C499" s="2"/>
      <c r="D499" s="23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417"/>
      <c r="X499" s="417"/>
      <c r="Y499" s="417"/>
      <c r="Z499" s="417"/>
      <c r="AA499" s="2"/>
      <c r="AB499" s="1"/>
      <c r="AC499" s="1"/>
      <c r="AD499" s="1"/>
      <c r="AE499" s="1"/>
      <c r="AF499" s="1"/>
      <c r="AG499" s="1"/>
    </row>
    <row r="500" spans="1:33" ht="15.75" customHeight="1" x14ac:dyDescent="0.3">
      <c r="A500" s="1"/>
      <c r="B500" s="1"/>
      <c r="C500" s="2"/>
      <c r="D500" s="23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417"/>
      <c r="X500" s="417"/>
      <c r="Y500" s="417"/>
      <c r="Z500" s="417"/>
      <c r="AA500" s="2"/>
      <c r="AB500" s="1"/>
      <c r="AC500" s="1"/>
      <c r="AD500" s="1"/>
      <c r="AE500" s="1"/>
      <c r="AF500" s="1"/>
      <c r="AG500" s="1"/>
    </row>
    <row r="501" spans="1:33" ht="15.75" customHeight="1" x14ac:dyDescent="0.3">
      <c r="A501" s="1"/>
      <c r="B501" s="1"/>
      <c r="C501" s="2"/>
      <c r="D501" s="23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417"/>
      <c r="X501" s="417"/>
      <c r="Y501" s="417"/>
      <c r="Z501" s="417"/>
      <c r="AA501" s="2"/>
      <c r="AB501" s="1"/>
      <c r="AC501" s="1"/>
      <c r="AD501" s="1"/>
      <c r="AE501" s="1"/>
      <c r="AF501" s="1"/>
      <c r="AG501" s="1"/>
    </row>
    <row r="502" spans="1:33" ht="15.75" customHeight="1" x14ac:dyDescent="0.3">
      <c r="A502" s="1"/>
      <c r="B502" s="1"/>
      <c r="C502" s="2"/>
      <c r="D502" s="23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417"/>
      <c r="X502" s="417"/>
      <c r="Y502" s="417"/>
      <c r="Z502" s="417"/>
      <c r="AA502" s="2"/>
      <c r="AB502" s="1"/>
      <c r="AC502" s="1"/>
      <c r="AD502" s="1"/>
      <c r="AE502" s="1"/>
      <c r="AF502" s="1"/>
      <c r="AG502" s="1"/>
    </row>
    <row r="503" spans="1:33" ht="15.75" customHeight="1" x14ac:dyDescent="0.3">
      <c r="A503" s="1"/>
      <c r="B503" s="1"/>
      <c r="C503" s="2"/>
      <c r="D503" s="23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417"/>
      <c r="X503" s="417"/>
      <c r="Y503" s="417"/>
      <c r="Z503" s="417"/>
      <c r="AA503" s="2"/>
      <c r="AB503" s="1"/>
      <c r="AC503" s="1"/>
      <c r="AD503" s="1"/>
      <c r="AE503" s="1"/>
      <c r="AF503" s="1"/>
      <c r="AG503" s="1"/>
    </row>
    <row r="504" spans="1:33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418"/>
      <c r="X504" s="418"/>
      <c r="Y504" s="418"/>
      <c r="Z504" s="418"/>
      <c r="AA504" s="5"/>
      <c r="AB504" s="5"/>
    </row>
    <row r="505" spans="1:33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418"/>
      <c r="X505" s="418"/>
      <c r="Y505" s="418"/>
      <c r="Z505" s="418"/>
      <c r="AA505" s="5"/>
      <c r="AB505" s="5"/>
    </row>
    <row r="506" spans="1:33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418"/>
      <c r="X506" s="418"/>
      <c r="Y506" s="418"/>
      <c r="Z506" s="418"/>
      <c r="AA506" s="5"/>
      <c r="AB506" s="5"/>
    </row>
    <row r="507" spans="1:33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418"/>
      <c r="X507" s="418"/>
      <c r="Y507" s="418"/>
      <c r="Z507" s="418"/>
      <c r="AA507" s="5"/>
      <c r="AB507" s="5"/>
    </row>
    <row r="508" spans="1:33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418"/>
      <c r="X508" s="418"/>
      <c r="Y508" s="418"/>
      <c r="Z508" s="418"/>
      <c r="AA508" s="5"/>
      <c r="AB508" s="5"/>
    </row>
    <row r="509" spans="1:33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418"/>
      <c r="X509" s="418"/>
      <c r="Y509" s="418"/>
      <c r="Z509" s="418"/>
      <c r="AA509" s="5"/>
      <c r="AB509" s="5"/>
    </row>
    <row r="510" spans="1:33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418"/>
      <c r="X510" s="418"/>
      <c r="Y510" s="418"/>
      <c r="Z510" s="418"/>
      <c r="AA510" s="5"/>
      <c r="AB510" s="5"/>
    </row>
    <row r="511" spans="1:33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418"/>
      <c r="X511" s="418"/>
      <c r="Y511" s="418"/>
      <c r="Z511" s="418"/>
      <c r="AA511" s="5"/>
      <c r="AB511" s="5"/>
    </row>
    <row r="512" spans="1:33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418"/>
      <c r="X512" s="418"/>
      <c r="Y512" s="418"/>
      <c r="Z512" s="418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418"/>
      <c r="X513" s="418"/>
      <c r="Y513" s="418"/>
      <c r="Z513" s="418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418"/>
      <c r="X514" s="418"/>
      <c r="Y514" s="418"/>
      <c r="Z514" s="418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418"/>
      <c r="X515" s="418"/>
      <c r="Y515" s="418"/>
      <c r="Z515" s="418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418"/>
      <c r="X516" s="418"/>
      <c r="Y516" s="418"/>
      <c r="Z516" s="418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418"/>
      <c r="X517" s="418"/>
      <c r="Y517" s="418"/>
      <c r="Z517" s="418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418"/>
      <c r="X518" s="418"/>
      <c r="Y518" s="418"/>
      <c r="Z518" s="418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418"/>
      <c r="X519" s="418"/>
      <c r="Y519" s="418"/>
      <c r="Z519" s="418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418"/>
      <c r="X520" s="418"/>
      <c r="Y520" s="418"/>
      <c r="Z520" s="418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418"/>
      <c r="X521" s="418"/>
      <c r="Y521" s="418"/>
      <c r="Z521" s="418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418"/>
      <c r="X522" s="418"/>
      <c r="Y522" s="418"/>
      <c r="Z522" s="418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418"/>
      <c r="X523" s="418"/>
      <c r="Y523" s="418"/>
      <c r="Z523" s="418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418"/>
      <c r="X524" s="418"/>
      <c r="Y524" s="418"/>
      <c r="Z524" s="418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418"/>
      <c r="X525" s="418"/>
      <c r="Y525" s="418"/>
      <c r="Z525" s="418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418"/>
      <c r="X526" s="418"/>
      <c r="Y526" s="418"/>
      <c r="Z526" s="418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418"/>
      <c r="X527" s="418"/>
      <c r="Y527" s="418"/>
      <c r="Z527" s="418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418"/>
      <c r="X528" s="418"/>
      <c r="Y528" s="418"/>
      <c r="Z528" s="418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418"/>
      <c r="X529" s="418"/>
      <c r="Y529" s="418"/>
      <c r="Z529" s="418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418"/>
      <c r="X530" s="418"/>
      <c r="Y530" s="418"/>
      <c r="Z530" s="418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418"/>
      <c r="X531" s="418"/>
      <c r="Y531" s="418"/>
      <c r="Z531" s="418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418"/>
      <c r="X532" s="418"/>
      <c r="Y532" s="418"/>
      <c r="Z532" s="418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418"/>
      <c r="X533" s="418"/>
      <c r="Y533" s="418"/>
      <c r="Z533" s="418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418"/>
      <c r="X534" s="418"/>
      <c r="Y534" s="418"/>
      <c r="Z534" s="418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418"/>
      <c r="X535" s="418"/>
      <c r="Y535" s="418"/>
      <c r="Z535" s="418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418"/>
      <c r="X536" s="418"/>
      <c r="Y536" s="418"/>
      <c r="Z536" s="418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418"/>
      <c r="X537" s="418"/>
      <c r="Y537" s="418"/>
      <c r="Z537" s="418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418"/>
      <c r="X538" s="418"/>
      <c r="Y538" s="418"/>
      <c r="Z538" s="418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418"/>
      <c r="X539" s="418"/>
      <c r="Y539" s="418"/>
      <c r="Z539" s="418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418"/>
      <c r="X540" s="418"/>
      <c r="Y540" s="418"/>
      <c r="Z540" s="418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418"/>
      <c r="X541" s="418"/>
      <c r="Y541" s="418"/>
      <c r="Z541" s="418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418"/>
      <c r="X542" s="418"/>
      <c r="Y542" s="418"/>
      <c r="Z542" s="418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418"/>
      <c r="X543" s="418"/>
      <c r="Y543" s="418"/>
      <c r="Z543" s="418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418"/>
      <c r="X544" s="418"/>
      <c r="Y544" s="418"/>
      <c r="Z544" s="418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418"/>
      <c r="X545" s="418"/>
      <c r="Y545" s="418"/>
      <c r="Z545" s="418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418"/>
      <c r="X546" s="418"/>
      <c r="Y546" s="418"/>
      <c r="Z546" s="418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418"/>
      <c r="X547" s="418"/>
      <c r="Y547" s="418"/>
      <c r="Z547" s="418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418"/>
      <c r="X548" s="418"/>
      <c r="Y548" s="418"/>
      <c r="Z548" s="418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418"/>
      <c r="X549" s="418"/>
      <c r="Y549" s="418"/>
      <c r="Z549" s="418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418"/>
      <c r="X550" s="418"/>
      <c r="Y550" s="418"/>
      <c r="Z550" s="418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418"/>
      <c r="X551" s="418"/>
      <c r="Y551" s="418"/>
      <c r="Z551" s="418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418"/>
      <c r="X552" s="418"/>
      <c r="Y552" s="418"/>
      <c r="Z552" s="418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418"/>
      <c r="X553" s="418"/>
      <c r="Y553" s="418"/>
      <c r="Z553" s="418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418"/>
      <c r="X554" s="418"/>
      <c r="Y554" s="418"/>
      <c r="Z554" s="418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418"/>
      <c r="X555" s="418"/>
      <c r="Y555" s="418"/>
      <c r="Z555" s="418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418"/>
      <c r="X556" s="418"/>
      <c r="Y556" s="418"/>
      <c r="Z556" s="418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418"/>
      <c r="X557" s="418"/>
      <c r="Y557" s="418"/>
      <c r="Z557" s="418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418"/>
      <c r="X558" s="418"/>
      <c r="Y558" s="418"/>
      <c r="Z558" s="418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418"/>
      <c r="X559" s="418"/>
      <c r="Y559" s="418"/>
      <c r="Z559" s="418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418"/>
      <c r="X560" s="418"/>
      <c r="Y560" s="418"/>
      <c r="Z560" s="418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418"/>
      <c r="X561" s="418"/>
      <c r="Y561" s="418"/>
      <c r="Z561" s="418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418"/>
      <c r="X562" s="418"/>
      <c r="Y562" s="418"/>
      <c r="Z562" s="418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418"/>
      <c r="X563" s="418"/>
      <c r="Y563" s="418"/>
      <c r="Z563" s="418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418"/>
      <c r="X564" s="418"/>
      <c r="Y564" s="418"/>
      <c r="Z564" s="418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418"/>
      <c r="X565" s="418"/>
      <c r="Y565" s="418"/>
      <c r="Z565" s="418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418"/>
      <c r="X566" s="418"/>
      <c r="Y566" s="418"/>
      <c r="Z566" s="418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418"/>
      <c r="X567" s="418"/>
      <c r="Y567" s="418"/>
      <c r="Z567" s="418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418"/>
      <c r="X568" s="418"/>
      <c r="Y568" s="418"/>
      <c r="Z568" s="418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418"/>
      <c r="X569" s="418"/>
      <c r="Y569" s="418"/>
      <c r="Z569" s="418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418"/>
      <c r="X570" s="418"/>
      <c r="Y570" s="418"/>
      <c r="Z570" s="418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418"/>
      <c r="X571" s="418"/>
      <c r="Y571" s="418"/>
      <c r="Z571" s="418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418"/>
      <c r="X572" s="418"/>
      <c r="Y572" s="418"/>
      <c r="Z572" s="418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418"/>
      <c r="X573" s="418"/>
      <c r="Y573" s="418"/>
      <c r="Z573" s="418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418"/>
      <c r="X574" s="418"/>
      <c r="Y574" s="418"/>
      <c r="Z574" s="418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418"/>
      <c r="X575" s="418"/>
      <c r="Y575" s="418"/>
      <c r="Z575" s="418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418"/>
      <c r="X576" s="418"/>
      <c r="Y576" s="418"/>
      <c r="Z576" s="418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418"/>
      <c r="X577" s="418"/>
      <c r="Y577" s="418"/>
      <c r="Z577" s="418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418"/>
      <c r="X578" s="418"/>
      <c r="Y578" s="418"/>
      <c r="Z578" s="418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418"/>
      <c r="X579" s="418"/>
      <c r="Y579" s="418"/>
      <c r="Z579" s="418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418"/>
      <c r="X580" s="418"/>
      <c r="Y580" s="418"/>
      <c r="Z580" s="418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418"/>
      <c r="X581" s="418"/>
      <c r="Y581" s="418"/>
      <c r="Z581" s="418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418"/>
      <c r="X582" s="418"/>
      <c r="Y582" s="418"/>
      <c r="Z582" s="418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418"/>
      <c r="X583" s="418"/>
      <c r="Y583" s="418"/>
      <c r="Z583" s="418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418"/>
      <c r="X584" s="418"/>
      <c r="Y584" s="418"/>
      <c r="Z584" s="418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418"/>
      <c r="X585" s="418"/>
      <c r="Y585" s="418"/>
      <c r="Z585" s="418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418"/>
      <c r="X586" s="418"/>
      <c r="Y586" s="418"/>
      <c r="Z586" s="418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418"/>
      <c r="X587" s="418"/>
      <c r="Y587" s="418"/>
      <c r="Z587" s="418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418"/>
      <c r="X588" s="418"/>
      <c r="Y588" s="418"/>
      <c r="Z588" s="418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418"/>
      <c r="X589" s="418"/>
      <c r="Y589" s="418"/>
      <c r="Z589" s="418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418"/>
      <c r="X590" s="418"/>
      <c r="Y590" s="418"/>
      <c r="Z590" s="418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418"/>
      <c r="X591" s="418"/>
      <c r="Y591" s="418"/>
      <c r="Z591" s="418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418"/>
      <c r="X592" s="418"/>
      <c r="Y592" s="418"/>
      <c r="Z592" s="418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418"/>
      <c r="X593" s="418"/>
      <c r="Y593" s="418"/>
      <c r="Z593" s="418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418"/>
      <c r="X594" s="418"/>
      <c r="Y594" s="418"/>
      <c r="Z594" s="418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418"/>
      <c r="X595" s="418"/>
      <c r="Y595" s="418"/>
      <c r="Z595" s="418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418"/>
      <c r="X596" s="418"/>
      <c r="Y596" s="418"/>
      <c r="Z596" s="418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418"/>
      <c r="X597" s="418"/>
      <c r="Y597" s="418"/>
      <c r="Z597" s="418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418"/>
      <c r="X598" s="418"/>
      <c r="Y598" s="418"/>
      <c r="Z598" s="418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418"/>
      <c r="X599" s="418"/>
      <c r="Y599" s="418"/>
      <c r="Z599" s="418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418"/>
      <c r="X600" s="418"/>
      <c r="Y600" s="418"/>
      <c r="Z600" s="418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418"/>
      <c r="X601" s="418"/>
      <c r="Y601" s="418"/>
      <c r="Z601" s="418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418"/>
      <c r="X602" s="418"/>
      <c r="Y602" s="418"/>
      <c r="Z602" s="418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418"/>
      <c r="X603" s="418"/>
      <c r="Y603" s="418"/>
      <c r="Z603" s="418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418"/>
      <c r="X604" s="418"/>
      <c r="Y604" s="418"/>
      <c r="Z604" s="418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418"/>
      <c r="X605" s="418"/>
      <c r="Y605" s="418"/>
      <c r="Z605" s="418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418"/>
      <c r="X606" s="418"/>
      <c r="Y606" s="418"/>
      <c r="Z606" s="418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418"/>
      <c r="X607" s="418"/>
      <c r="Y607" s="418"/>
      <c r="Z607" s="418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418"/>
      <c r="X608" s="418"/>
      <c r="Y608" s="418"/>
      <c r="Z608" s="418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418"/>
      <c r="X609" s="418"/>
      <c r="Y609" s="418"/>
      <c r="Z609" s="418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418"/>
      <c r="X610" s="418"/>
      <c r="Y610" s="418"/>
      <c r="Z610" s="418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418"/>
      <c r="X611" s="418"/>
      <c r="Y611" s="418"/>
      <c r="Z611" s="418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418"/>
      <c r="X612" s="418"/>
      <c r="Y612" s="418"/>
      <c r="Z612" s="418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418"/>
      <c r="X613" s="418"/>
      <c r="Y613" s="418"/>
      <c r="Z613" s="418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418"/>
      <c r="X614" s="418"/>
      <c r="Y614" s="418"/>
      <c r="Z614" s="418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418"/>
      <c r="X615" s="418"/>
      <c r="Y615" s="418"/>
      <c r="Z615" s="418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418"/>
      <c r="X616" s="418"/>
      <c r="Y616" s="418"/>
      <c r="Z616" s="418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418"/>
      <c r="X617" s="418"/>
      <c r="Y617" s="418"/>
      <c r="Z617" s="418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418"/>
      <c r="X618" s="418"/>
      <c r="Y618" s="418"/>
      <c r="Z618" s="418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418"/>
      <c r="X619" s="418"/>
      <c r="Y619" s="418"/>
      <c r="Z619" s="418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418"/>
      <c r="X620" s="418"/>
      <c r="Y620" s="418"/>
      <c r="Z620" s="418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418"/>
      <c r="X621" s="418"/>
      <c r="Y621" s="418"/>
      <c r="Z621" s="418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418"/>
      <c r="X622" s="418"/>
      <c r="Y622" s="418"/>
      <c r="Z622" s="418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418"/>
      <c r="X623" s="418"/>
      <c r="Y623" s="418"/>
      <c r="Z623" s="418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418"/>
      <c r="X624" s="418"/>
      <c r="Y624" s="418"/>
      <c r="Z624" s="418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418"/>
      <c r="X625" s="418"/>
      <c r="Y625" s="418"/>
      <c r="Z625" s="418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418"/>
      <c r="X626" s="418"/>
      <c r="Y626" s="418"/>
      <c r="Z626" s="418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418"/>
      <c r="X627" s="418"/>
      <c r="Y627" s="418"/>
      <c r="Z627" s="418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418"/>
      <c r="X628" s="418"/>
      <c r="Y628" s="418"/>
      <c r="Z628" s="418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418"/>
      <c r="X629" s="418"/>
      <c r="Y629" s="418"/>
      <c r="Z629" s="418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418"/>
      <c r="X630" s="418"/>
      <c r="Y630" s="418"/>
      <c r="Z630" s="418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418"/>
      <c r="X631" s="418"/>
      <c r="Y631" s="418"/>
      <c r="Z631" s="418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418"/>
      <c r="X632" s="418"/>
      <c r="Y632" s="418"/>
      <c r="Z632" s="418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418"/>
      <c r="X633" s="418"/>
      <c r="Y633" s="418"/>
      <c r="Z633" s="418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418"/>
      <c r="X634" s="418"/>
      <c r="Y634" s="418"/>
      <c r="Z634" s="418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418"/>
      <c r="X635" s="418"/>
      <c r="Y635" s="418"/>
      <c r="Z635" s="418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418"/>
      <c r="X636" s="418"/>
      <c r="Y636" s="418"/>
      <c r="Z636" s="418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418"/>
      <c r="X637" s="418"/>
      <c r="Y637" s="418"/>
      <c r="Z637" s="418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418"/>
      <c r="X638" s="418"/>
      <c r="Y638" s="418"/>
      <c r="Z638" s="418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418"/>
      <c r="X639" s="418"/>
      <c r="Y639" s="418"/>
      <c r="Z639" s="418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418"/>
      <c r="X640" s="418"/>
      <c r="Y640" s="418"/>
      <c r="Z640" s="418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418"/>
      <c r="X641" s="418"/>
      <c r="Y641" s="418"/>
      <c r="Z641" s="418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418"/>
      <c r="X642" s="418"/>
      <c r="Y642" s="418"/>
      <c r="Z642" s="418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418"/>
      <c r="X643" s="418"/>
      <c r="Y643" s="418"/>
      <c r="Z643" s="418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418"/>
      <c r="X644" s="418"/>
      <c r="Y644" s="418"/>
      <c r="Z644" s="418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418"/>
      <c r="X645" s="418"/>
      <c r="Y645" s="418"/>
      <c r="Z645" s="418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418"/>
      <c r="X646" s="418"/>
      <c r="Y646" s="418"/>
      <c r="Z646" s="418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418"/>
      <c r="X647" s="418"/>
      <c r="Y647" s="418"/>
      <c r="Z647" s="418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418"/>
      <c r="X648" s="418"/>
      <c r="Y648" s="418"/>
      <c r="Z648" s="418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418"/>
      <c r="X649" s="418"/>
      <c r="Y649" s="418"/>
      <c r="Z649" s="418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418"/>
      <c r="X650" s="418"/>
      <c r="Y650" s="418"/>
      <c r="Z650" s="418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418"/>
      <c r="X651" s="418"/>
      <c r="Y651" s="418"/>
      <c r="Z651" s="418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418"/>
      <c r="X652" s="418"/>
      <c r="Y652" s="418"/>
      <c r="Z652" s="418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418"/>
      <c r="X653" s="418"/>
      <c r="Y653" s="418"/>
      <c r="Z653" s="418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418"/>
      <c r="X654" s="418"/>
      <c r="Y654" s="418"/>
      <c r="Z654" s="418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418"/>
      <c r="X655" s="418"/>
      <c r="Y655" s="418"/>
      <c r="Z655" s="418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418"/>
      <c r="X656" s="418"/>
      <c r="Y656" s="418"/>
      <c r="Z656" s="418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418"/>
      <c r="X657" s="418"/>
      <c r="Y657" s="418"/>
      <c r="Z657" s="418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418"/>
      <c r="X658" s="418"/>
      <c r="Y658" s="418"/>
      <c r="Z658" s="418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418"/>
      <c r="X659" s="418"/>
      <c r="Y659" s="418"/>
      <c r="Z659" s="418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418"/>
      <c r="X660" s="418"/>
      <c r="Y660" s="418"/>
      <c r="Z660" s="418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418"/>
      <c r="X661" s="418"/>
      <c r="Y661" s="418"/>
      <c r="Z661" s="418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418"/>
      <c r="X662" s="418"/>
      <c r="Y662" s="418"/>
      <c r="Z662" s="418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418"/>
      <c r="X663" s="418"/>
      <c r="Y663" s="418"/>
      <c r="Z663" s="418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418"/>
      <c r="X664" s="418"/>
      <c r="Y664" s="418"/>
      <c r="Z664" s="418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418"/>
      <c r="X665" s="418"/>
      <c r="Y665" s="418"/>
      <c r="Z665" s="418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418"/>
      <c r="X666" s="418"/>
      <c r="Y666" s="418"/>
      <c r="Z666" s="418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418"/>
      <c r="X667" s="418"/>
      <c r="Y667" s="418"/>
      <c r="Z667" s="418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418"/>
      <c r="X668" s="418"/>
      <c r="Y668" s="418"/>
      <c r="Z668" s="418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418"/>
      <c r="X669" s="418"/>
      <c r="Y669" s="418"/>
      <c r="Z669" s="418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418"/>
      <c r="X670" s="418"/>
      <c r="Y670" s="418"/>
      <c r="Z670" s="418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418"/>
      <c r="X671" s="418"/>
      <c r="Y671" s="418"/>
      <c r="Z671" s="418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418"/>
      <c r="X672" s="418"/>
      <c r="Y672" s="418"/>
      <c r="Z672" s="418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418"/>
      <c r="X673" s="418"/>
      <c r="Y673" s="418"/>
      <c r="Z673" s="418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418"/>
      <c r="X674" s="418"/>
      <c r="Y674" s="418"/>
      <c r="Z674" s="418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418"/>
      <c r="X675" s="418"/>
      <c r="Y675" s="418"/>
      <c r="Z675" s="418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418"/>
      <c r="X676" s="418"/>
      <c r="Y676" s="418"/>
      <c r="Z676" s="418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418"/>
      <c r="X677" s="418"/>
      <c r="Y677" s="418"/>
      <c r="Z677" s="418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418"/>
      <c r="X678" s="418"/>
      <c r="Y678" s="418"/>
      <c r="Z678" s="418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418"/>
      <c r="X679" s="418"/>
      <c r="Y679" s="418"/>
      <c r="Z679" s="418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418"/>
      <c r="X680" s="418"/>
      <c r="Y680" s="418"/>
      <c r="Z680" s="418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418"/>
      <c r="X681" s="418"/>
      <c r="Y681" s="418"/>
      <c r="Z681" s="418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418"/>
      <c r="X682" s="418"/>
      <c r="Y682" s="418"/>
      <c r="Z682" s="418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418"/>
      <c r="X683" s="418"/>
      <c r="Y683" s="418"/>
      <c r="Z683" s="418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418"/>
      <c r="X684" s="418"/>
      <c r="Y684" s="418"/>
      <c r="Z684" s="418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418"/>
      <c r="X685" s="418"/>
      <c r="Y685" s="418"/>
      <c r="Z685" s="418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418"/>
      <c r="X686" s="418"/>
      <c r="Y686" s="418"/>
      <c r="Z686" s="418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418"/>
      <c r="X687" s="418"/>
      <c r="Y687" s="418"/>
      <c r="Z687" s="418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418"/>
      <c r="X688" s="418"/>
      <c r="Y688" s="418"/>
      <c r="Z688" s="418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418"/>
      <c r="X689" s="418"/>
      <c r="Y689" s="418"/>
      <c r="Z689" s="418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418"/>
      <c r="X690" s="418"/>
      <c r="Y690" s="418"/>
      <c r="Z690" s="418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418"/>
      <c r="X691" s="418"/>
      <c r="Y691" s="418"/>
      <c r="Z691" s="418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418"/>
      <c r="X692" s="418"/>
      <c r="Y692" s="418"/>
      <c r="Z692" s="418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418"/>
      <c r="X693" s="418"/>
      <c r="Y693" s="418"/>
      <c r="Z693" s="418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418"/>
      <c r="X694" s="418"/>
      <c r="Y694" s="418"/>
      <c r="Z694" s="418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418"/>
      <c r="X695" s="418"/>
      <c r="Y695" s="418"/>
      <c r="Z695" s="418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418"/>
      <c r="X696" s="418"/>
      <c r="Y696" s="418"/>
      <c r="Z696" s="418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418"/>
      <c r="X697" s="418"/>
      <c r="Y697" s="418"/>
      <c r="Z697" s="418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418"/>
      <c r="X698" s="418"/>
      <c r="Y698" s="418"/>
      <c r="Z698" s="418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418"/>
      <c r="X699" s="418"/>
      <c r="Y699" s="418"/>
      <c r="Z699" s="418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418"/>
      <c r="X700" s="418"/>
      <c r="Y700" s="418"/>
      <c r="Z700" s="418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418"/>
      <c r="X701" s="418"/>
      <c r="Y701" s="418"/>
      <c r="Z701" s="418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418"/>
      <c r="X702" s="418"/>
      <c r="Y702" s="418"/>
      <c r="Z702" s="418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418"/>
      <c r="X703" s="418"/>
      <c r="Y703" s="418"/>
      <c r="Z703" s="418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418"/>
      <c r="X704" s="418"/>
      <c r="Y704" s="418"/>
      <c r="Z704" s="418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418"/>
      <c r="X705" s="418"/>
      <c r="Y705" s="418"/>
      <c r="Z705" s="418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418"/>
      <c r="X706" s="418"/>
      <c r="Y706" s="418"/>
      <c r="Z706" s="418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418"/>
      <c r="X707" s="418"/>
      <c r="Y707" s="418"/>
      <c r="Z707" s="418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418"/>
      <c r="X708" s="418"/>
      <c r="Y708" s="418"/>
      <c r="Z708" s="418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418"/>
      <c r="X709" s="418"/>
      <c r="Y709" s="418"/>
      <c r="Z709" s="418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418"/>
      <c r="X710" s="418"/>
      <c r="Y710" s="418"/>
      <c r="Z710" s="418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418"/>
      <c r="X711" s="418"/>
      <c r="Y711" s="418"/>
      <c r="Z711" s="418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418"/>
      <c r="X712" s="418"/>
      <c r="Y712" s="418"/>
      <c r="Z712" s="418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418"/>
      <c r="X713" s="418"/>
      <c r="Y713" s="418"/>
      <c r="Z713" s="418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418"/>
      <c r="X714" s="418"/>
      <c r="Y714" s="418"/>
      <c r="Z714" s="418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418"/>
      <c r="X715" s="418"/>
      <c r="Y715" s="418"/>
      <c r="Z715" s="418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418"/>
      <c r="X716" s="418"/>
      <c r="Y716" s="418"/>
      <c r="Z716" s="418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418"/>
      <c r="X717" s="418"/>
      <c r="Y717" s="418"/>
      <c r="Z717" s="418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418"/>
      <c r="X718" s="418"/>
      <c r="Y718" s="418"/>
      <c r="Z718" s="418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418"/>
      <c r="X719" s="418"/>
      <c r="Y719" s="418"/>
      <c r="Z719" s="418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418"/>
      <c r="X720" s="418"/>
      <c r="Y720" s="418"/>
      <c r="Z720" s="418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418"/>
      <c r="X721" s="418"/>
      <c r="Y721" s="418"/>
      <c r="Z721" s="418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418"/>
      <c r="X722" s="418"/>
      <c r="Y722" s="418"/>
      <c r="Z722" s="418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418"/>
      <c r="X723" s="418"/>
      <c r="Y723" s="418"/>
      <c r="Z723" s="418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418"/>
      <c r="X724" s="418"/>
      <c r="Y724" s="418"/>
      <c r="Z724" s="418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418"/>
      <c r="X725" s="418"/>
      <c r="Y725" s="418"/>
      <c r="Z725" s="418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418"/>
      <c r="X726" s="418"/>
      <c r="Y726" s="418"/>
      <c r="Z726" s="418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418"/>
      <c r="X727" s="418"/>
      <c r="Y727" s="418"/>
      <c r="Z727" s="418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418"/>
      <c r="X728" s="418"/>
      <c r="Y728" s="418"/>
      <c r="Z728" s="418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418"/>
      <c r="X729" s="418"/>
      <c r="Y729" s="418"/>
      <c r="Z729" s="418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418"/>
      <c r="X730" s="418"/>
      <c r="Y730" s="418"/>
      <c r="Z730" s="418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418"/>
      <c r="X731" s="418"/>
      <c r="Y731" s="418"/>
      <c r="Z731" s="418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418"/>
      <c r="X732" s="418"/>
      <c r="Y732" s="418"/>
      <c r="Z732" s="418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418"/>
      <c r="X733" s="418"/>
      <c r="Y733" s="418"/>
      <c r="Z733" s="418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418"/>
      <c r="X734" s="418"/>
      <c r="Y734" s="418"/>
      <c r="Z734" s="418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418"/>
      <c r="X735" s="418"/>
      <c r="Y735" s="418"/>
      <c r="Z735" s="418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418"/>
      <c r="X736" s="418"/>
      <c r="Y736" s="418"/>
      <c r="Z736" s="418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418"/>
      <c r="X737" s="418"/>
      <c r="Y737" s="418"/>
      <c r="Z737" s="418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418"/>
      <c r="X738" s="418"/>
      <c r="Y738" s="418"/>
      <c r="Z738" s="418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418"/>
      <c r="X739" s="418"/>
      <c r="Y739" s="418"/>
      <c r="Z739" s="418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418"/>
      <c r="X740" s="418"/>
      <c r="Y740" s="418"/>
      <c r="Z740" s="418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418"/>
      <c r="X741" s="418"/>
      <c r="Y741" s="418"/>
      <c r="Z741" s="418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418"/>
      <c r="X742" s="418"/>
      <c r="Y742" s="418"/>
      <c r="Z742" s="418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418"/>
      <c r="X743" s="418"/>
      <c r="Y743" s="418"/>
      <c r="Z743" s="418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418"/>
      <c r="X744" s="418"/>
      <c r="Y744" s="418"/>
      <c r="Z744" s="418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418"/>
      <c r="X745" s="418"/>
      <c r="Y745" s="418"/>
      <c r="Z745" s="418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418"/>
      <c r="X746" s="418"/>
      <c r="Y746" s="418"/>
      <c r="Z746" s="418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418"/>
      <c r="X747" s="418"/>
      <c r="Y747" s="418"/>
      <c r="Z747" s="418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418"/>
      <c r="X748" s="418"/>
      <c r="Y748" s="418"/>
      <c r="Z748" s="418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418"/>
      <c r="X749" s="418"/>
      <c r="Y749" s="418"/>
      <c r="Z749" s="418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418"/>
      <c r="X750" s="418"/>
      <c r="Y750" s="418"/>
      <c r="Z750" s="418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418"/>
      <c r="X751" s="418"/>
      <c r="Y751" s="418"/>
      <c r="Z751" s="418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418"/>
      <c r="X752" s="418"/>
      <c r="Y752" s="418"/>
      <c r="Z752" s="418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418"/>
      <c r="X753" s="418"/>
      <c r="Y753" s="418"/>
      <c r="Z753" s="418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418"/>
      <c r="X754" s="418"/>
      <c r="Y754" s="418"/>
      <c r="Z754" s="418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418"/>
      <c r="X755" s="418"/>
      <c r="Y755" s="418"/>
      <c r="Z755" s="418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418"/>
      <c r="X756" s="418"/>
      <c r="Y756" s="418"/>
      <c r="Z756" s="418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418"/>
      <c r="X757" s="418"/>
      <c r="Y757" s="418"/>
      <c r="Z757" s="418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418"/>
      <c r="X758" s="418"/>
      <c r="Y758" s="418"/>
      <c r="Z758" s="418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418"/>
      <c r="X759" s="418"/>
      <c r="Y759" s="418"/>
      <c r="Z759" s="418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418"/>
      <c r="X760" s="418"/>
      <c r="Y760" s="418"/>
      <c r="Z760" s="418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418"/>
      <c r="X761" s="418"/>
      <c r="Y761" s="418"/>
      <c r="Z761" s="418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418"/>
      <c r="X762" s="418"/>
      <c r="Y762" s="418"/>
      <c r="Z762" s="418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418"/>
      <c r="X763" s="418"/>
      <c r="Y763" s="418"/>
      <c r="Z763" s="418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418"/>
      <c r="X764" s="418"/>
      <c r="Y764" s="418"/>
      <c r="Z764" s="418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418"/>
      <c r="X765" s="418"/>
      <c r="Y765" s="418"/>
      <c r="Z765" s="418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418"/>
      <c r="X766" s="418"/>
      <c r="Y766" s="418"/>
      <c r="Z766" s="418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418"/>
      <c r="X767" s="418"/>
      <c r="Y767" s="418"/>
      <c r="Z767" s="418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418"/>
      <c r="X768" s="418"/>
      <c r="Y768" s="418"/>
      <c r="Z768" s="418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418"/>
      <c r="X769" s="418"/>
      <c r="Y769" s="418"/>
      <c r="Z769" s="418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418"/>
      <c r="X770" s="418"/>
      <c r="Y770" s="418"/>
      <c r="Z770" s="418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418"/>
      <c r="X771" s="418"/>
      <c r="Y771" s="418"/>
      <c r="Z771" s="418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418"/>
      <c r="X772" s="418"/>
      <c r="Y772" s="418"/>
      <c r="Z772" s="418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418"/>
      <c r="X773" s="418"/>
      <c r="Y773" s="418"/>
      <c r="Z773" s="418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418"/>
      <c r="X774" s="418"/>
      <c r="Y774" s="418"/>
      <c r="Z774" s="418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418"/>
      <c r="X775" s="418"/>
      <c r="Y775" s="418"/>
      <c r="Z775" s="418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418"/>
      <c r="X776" s="418"/>
      <c r="Y776" s="418"/>
      <c r="Z776" s="418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418"/>
      <c r="X777" s="418"/>
      <c r="Y777" s="418"/>
      <c r="Z777" s="418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418"/>
      <c r="X778" s="418"/>
      <c r="Y778" s="418"/>
      <c r="Z778" s="418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418"/>
      <c r="X779" s="418"/>
      <c r="Y779" s="418"/>
      <c r="Z779" s="418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418"/>
      <c r="X780" s="418"/>
      <c r="Y780" s="418"/>
      <c r="Z780" s="418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418"/>
      <c r="X781" s="418"/>
      <c r="Y781" s="418"/>
      <c r="Z781" s="418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418"/>
      <c r="X782" s="418"/>
      <c r="Y782" s="418"/>
      <c r="Z782" s="418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418"/>
      <c r="X783" s="418"/>
      <c r="Y783" s="418"/>
      <c r="Z783" s="418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418"/>
      <c r="X784" s="418"/>
      <c r="Y784" s="418"/>
      <c r="Z784" s="418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418"/>
      <c r="X785" s="418"/>
      <c r="Y785" s="418"/>
      <c r="Z785" s="418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418"/>
      <c r="X786" s="418"/>
      <c r="Y786" s="418"/>
      <c r="Z786" s="418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418"/>
      <c r="X787" s="418"/>
      <c r="Y787" s="418"/>
      <c r="Z787" s="418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418"/>
      <c r="X788" s="418"/>
      <c r="Y788" s="418"/>
      <c r="Z788" s="418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418"/>
      <c r="X789" s="418"/>
      <c r="Y789" s="418"/>
      <c r="Z789" s="418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418"/>
      <c r="X790" s="418"/>
      <c r="Y790" s="418"/>
      <c r="Z790" s="418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418"/>
      <c r="X791" s="418"/>
      <c r="Y791" s="418"/>
      <c r="Z791" s="418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418"/>
      <c r="X792" s="418"/>
      <c r="Y792" s="418"/>
      <c r="Z792" s="418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418"/>
      <c r="X793" s="418"/>
      <c r="Y793" s="418"/>
      <c r="Z793" s="418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418"/>
      <c r="X794" s="418"/>
      <c r="Y794" s="418"/>
      <c r="Z794" s="418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418"/>
      <c r="X795" s="418"/>
      <c r="Y795" s="418"/>
      <c r="Z795" s="418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418"/>
      <c r="X796" s="418"/>
      <c r="Y796" s="418"/>
      <c r="Z796" s="418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418"/>
      <c r="X797" s="418"/>
      <c r="Y797" s="418"/>
      <c r="Z797" s="418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418"/>
      <c r="X798" s="418"/>
      <c r="Y798" s="418"/>
      <c r="Z798" s="418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418"/>
      <c r="X799" s="418"/>
      <c r="Y799" s="418"/>
      <c r="Z799" s="418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418"/>
      <c r="X800" s="418"/>
      <c r="Y800" s="418"/>
      <c r="Z800" s="418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418"/>
      <c r="X801" s="418"/>
      <c r="Y801" s="418"/>
      <c r="Z801" s="418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418"/>
      <c r="X802" s="418"/>
      <c r="Y802" s="418"/>
      <c r="Z802" s="418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418"/>
      <c r="X803" s="418"/>
      <c r="Y803" s="418"/>
      <c r="Z803" s="418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418"/>
      <c r="X804" s="418"/>
      <c r="Y804" s="418"/>
      <c r="Z804" s="418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418"/>
      <c r="X805" s="418"/>
      <c r="Y805" s="418"/>
      <c r="Z805" s="418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418"/>
      <c r="X806" s="418"/>
      <c r="Y806" s="418"/>
      <c r="Z806" s="418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418"/>
      <c r="X807" s="418"/>
      <c r="Y807" s="418"/>
      <c r="Z807" s="418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418"/>
      <c r="X808" s="418"/>
      <c r="Y808" s="418"/>
      <c r="Z808" s="418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418"/>
      <c r="X809" s="418"/>
      <c r="Y809" s="418"/>
      <c r="Z809" s="418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418"/>
      <c r="X810" s="418"/>
      <c r="Y810" s="418"/>
      <c r="Z810" s="418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418"/>
      <c r="X811" s="418"/>
      <c r="Y811" s="418"/>
      <c r="Z811" s="418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418"/>
      <c r="X812" s="418"/>
      <c r="Y812" s="418"/>
      <c r="Z812" s="418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418"/>
      <c r="X813" s="418"/>
      <c r="Y813" s="418"/>
      <c r="Z813" s="418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418"/>
      <c r="X814" s="418"/>
      <c r="Y814" s="418"/>
      <c r="Z814" s="418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418"/>
      <c r="X815" s="418"/>
      <c r="Y815" s="418"/>
      <c r="Z815" s="418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418"/>
      <c r="X816" s="418"/>
      <c r="Y816" s="418"/>
      <c r="Z816" s="418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418"/>
      <c r="X817" s="418"/>
      <c r="Y817" s="418"/>
      <c r="Z817" s="418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418"/>
      <c r="X818" s="418"/>
      <c r="Y818" s="418"/>
      <c r="Z818" s="418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418"/>
      <c r="X819" s="418"/>
      <c r="Y819" s="418"/>
      <c r="Z819" s="418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418"/>
      <c r="X820" s="418"/>
      <c r="Y820" s="418"/>
      <c r="Z820" s="418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418"/>
      <c r="X821" s="418"/>
      <c r="Y821" s="418"/>
      <c r="Z821" s="418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418"/>
      <c r="X822" s="418"/>
      <c r="Y822" s="418"/>
      <c r="Z822" s="418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418"/>
      <c r="X823" s="418"/>
      <c r="Y823" s="418"/>
      <c r="Z823" s="418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418"/>
      <c r="X824" s="418"/>
      <c r="Y824" s="418"/>
      <c r="Z824" s="418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418"/>
      <c r="X825" s="418"/>
      <c r="Y825" s="418"/>
      <c r="Z825" s="418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418"/>
      <c r="X826" s="418"/>
      <c r="Y826" s="418"/>
      <c r="Z826" s="418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418"/>
      <c r="X827" s="418"/>
      <c r="Y827" s="418"/>
      <c r="Z827" s="418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418"/>
      <c r="X828" s="418"/>
      <c r="Y828" s="418"/>
      <c r="Z828" s="418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418"/>
      <c r="X829" s="418"/>
      <c r="Y829" s="418"/>
      <c r="Z829" s="418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418"/>
      <c r="X830" s="418"/>
      <c r="Y830" s="418"/>
      <c r="Z830" s="418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418"/>
      <c r="X831" s="418"/>
      <c r="Y831" s="418"/>
      <c r="Z831" s="418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418"/>
      <c r="X832" s="418"/>
      <c r="Y832" s="418"/>
      <c r="Z832" s="418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418"/>
      <c r="X833" s="418"/>
      <c r="Y833" s="418"/>
      <c r="Z833" s="418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418"/>
      <c r="X834" s="418"/>
      <c r="Y834" s="418"/>
      <c r="Z834" s="418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418"/>
      <c r="X835" s="418"/>
      <c r="Y835" s="418"/>
      <c r="Z835" s="418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418"/>
      <c r="X836" s="418"/>
      <c r="Y836" s="418"/>
      <c r="Z836" s="418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418"/>
      <c r="X837" s="418"/>
      <c r="Y837" s="418"/>
      <c r="Z837" s="418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418"/>
      <c r="X838" s="418"/>
      <c r="Y838" s="418"/>
      <c r="Z838" s="418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418"/>
      <c r="X839" s="418"/>
      <c r="Y839" s="418"/>
      <c r="Z839" s="418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418"/>
      <c r="X840" s="418"/>
      <c r="Y840" s="418"/>
      <c r="Z840" s="418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418"/>
      <c r="X841" s="418"/>
      <c r="Y841" s="418"/>
      <c r="Z841" s="418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418"/>
      <c r="X842" s="418"/>
      <c r="Y842" s="418"/>
      <c r="Z842" s="418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418"/>
      <c r="X843" s="418"/>
      <c r="Y843" s="418"/>
      <c r="Z843" s="418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418"/>
      <c r="X844" s="418"/>
      <c r="Y844" s="418"/>
      <c r="Z844" s="418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418"/>
      <c r="X845" s="418"/>
      <c r="Y845" s="418"/>
      <c r="Z845" s="418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418"/>
      <c r="X846" s="418"/>
      <c r="Y846" s="418"/>
      <c r="Z846" s="418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418"/>
      <c r="X847" s="418"/>
      <c r="Y847" s="418"/>
      <c r="Z847" s="418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418"/>
      <c r="X848" s="418"/>
      <c r="Y848" s="418"/>
      <c r="Z848" s="418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418"/>
      <c r="X849" s="418"/>
      <c r="Y849" s="418"/>
      <c r="Z849" s="418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418"/>
      <c r="X850" s="418"/>
      <c r="Y850" s="418"/>
      <c r="Z850" s="418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418"/>
      <c r="X851" s="418"/>
      <c r="Y851" s="418"/>
      <c r="Z851" s="418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418"/>
      <c r="X852" s="418"/>
      <c r="Y852" s="418"/>
      <c r="Z852" s="418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418"/>
      <c r="X853" s="418"/>
      <c r="Y853" s="418"/>
      <c r="Z853" s="418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418"/>
      <c r="X854" s="418"/>
      <c r="Y854" s="418"/>
      <c r="Z854" s="418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418"/>
      <c r="X855" s="418"/>
      <c r="Y855" s="418"/>
      <c r="Z855" s="418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418"/>
      <c r="X856" s="418"/>
      <c r="Y856" s="418"/>
      <c r="Z856" s="418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418"/>
      <c r="X857" s="418"/>
      <c r="Y857" s="418"/>
      <c r="Z857" s="418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418"/>
      <c r="X858" s="418"/>
      <c r="Y858" s="418"/>
      <c r="Z858" s="418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418"/>
      <c r="X859" s="418"/>
      <c r="Y859" s="418"/>
      <c r="Z859" s="418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418"/>
      <c r="X860" s="418"/>
      <c r="Y860" s="418"/>
      <c r="Z860" s="418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418"/>
      <c r="X861" s="418"/>
      <c r="Y861" s="418"/>
      <c r="Z861" s="418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418"/>
      <c r="X862" s="418"/>
      <c r="Y862" s="418"/>
      <c r="Z862" s="418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418"/>
      <c r="X863" s="418"/>
      <c r="Y863" s="418"/>
      <c r="Z863" s="418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418"/>
      <c r="X864" s="418"/>
      <c r="Y864" s="418"/>
      <c r="Z864" s="418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418"/>
      <c r="X865" s="418"/>
      <c r="Y865" s="418"/>
      <c r="Z865" s="418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418"/>
      <c r="X866" s="418"/>
      <c r="Y866" s="418"/>
      <c r="Z866" s="418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418"/>
      <c r="X867" s="418"/>
      <c r="Y867" s="418"/>
      <c r="Z867" s="418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418"/>
      <c r="X868" s="418"/>
      <c r="Y868" s="418"/>
      <c r="Z868" s="418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418"/>
      <c r="X869" s="418"/>
      <c r="Y869" s="418"/>
      <c r="Z869" s="418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418"/>
      <c r="X870" s="418"/>
      <c r="Y870" s="418"/>
      <c r="Z870" s="418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418"/>
      <c r="X871" s="418"/>
      <c r="Y871" s="418"/>
      <c r="Z871" s="418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418"/>
      <c r="X872" s="418"/>
      <c r="Y872" s="418"/>
      <c r="Z872" s="418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418"/>
      <c r="X873" s="418"/>
      <c r="Y873" s="418"/>
      <c r="Z873" s="418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418"/>
      <c r="X874" s="418"/>
      <c r="Y874" s="418"/>
      <c r="Z874" s="418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418"/>
      <c r="X875" s="418"/>
      <c r="Y875" s="418"/>
      <c r="Z875" s="418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418"/>
      <c r="X876" s="418"/>
      <c r="Y876" s="418"/>
      <c r="Z876" s="418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418"/>
      <c r="X877" s="418"/>
      <c r="Y877" s="418"/>
      <c r="Z877" s="418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418"/>
      <c r="X878" s="418"/>
      <c r="Y878" s="418"/>
      <c r="Z878" s="418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418"/>
      <c r="X879" s="418"/>
      <c r="Y879" s="418"/>
      <c r="Z879" s="418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418"/>
      <c r="X880" s="418"/>
      <c r="Y880" s="418"/>
      <c r="Z880" s="418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418"/>
      <c r="X881" s="418"/>
      <c r="Y881" s="418"/>
      <c r="Z881" s="418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418"/>
      <c r="X882" s="418"/>
      <c r="Y882" s="418"/>
      <c r="Z882" s="418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418"/>
      <c r="X883" s="418"/>
      <c r="Y883" s="418"/>
      <c r="Z883" s="418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418"/>
      <c r="X884" s="418"/>
      <c r="Y884" s="418"/>
      <c r="Z884" s="418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418"/>
      <c r="X885" s="418"/>
      <c r="Y885" s="418"/>
      <c r="Z885" s="418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418"/>
      <c r="X886" s="418"/>
      <c r="Y886" s="418"/>
      <c r="Z886" s="418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418"/>
      <c r="X887" s="418"/>
      <c r="Y887" s="418"/>
      <c r="Z887" s="418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418"/>
      <c r="X888" s="418"/>
      <c r="Y888" s="418"/>
      <c r="Z888" s="418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418"/>
      <c r="X889" s="418"/>
      <c r="Y889" s="418"/>
      <c r="Z889" s="418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418"/>
      <c r="X890" s="418"/>
      <c r="Y890" s="418"/>
      <c r="Z890" s="418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418"/>
      <c r="X891" s="418"/>
      <c r="Y891" s="418"/>
      <c r="Z891" s="418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418"/>
      <c r="X892" s="418"/>
      <c r="Y892" s="418"/>
      <c r="Z892" s="418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418"/>
      <c r="X893" s="418"/>
      <c r="Y893" s="418"/>
      <c r="Z893" s="418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418"/>
      <c r="X894" s="418"/>
      <c r="Y894" s="418"/>
      <c r="Z894" s="418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418"/>
      <c r="X895" s="418"/>
      <c r="Y895" s="418"/>
      <c r="Z895" s="418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418"/>
      <c r="X896" s="418"/>
      <c r="Y896" s="418"/>
      <c r="Z896" s="418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418"/>
      <c r="X897" s="418"/>
      <c r="Y897" s="418"/>
      <c r="Z897" s="418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418"/>
      <c r="X898" s="418"/>
      <c r="Y898" s="418"/>
      <c r="Z898" s="418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418"/>
      <c r="X899" s="418"/>
      <c r="Y899" s="418"/>
      <c r="Z899" s="418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418"/>
      <c r="X900" s="418"/>
      <c r="Y900" s="418"/>
      <c r="Z900" s="418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418"/>
      <c r="X901" s="418"/>
      <c r="Y901" s="418"/>
      <c r="Z901" s="418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418"/>
      <c r="X902" s="418"/>
      <c r="Y902" s="418"/>
      <c r="Z902" s="418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418"/>
      <c r="X903" s="418"/>
      <c r="Y903" s="418"/>
      <c r="Z903" s="418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418"/>
      <c r="X904" s="418"/>
      <c r="Y904" s="418"/>
      <c r="Z904" s="418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418"/>
      <c r="X905" s="418"/>
      <c r="Y905" s="418"/>
      <c r="Z905" s="418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418"/>
      <c r="X906" s="418"/>
      <c r="Y906" s="418"/>
      <c r="Z906" s="418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418"/>
      <c r="X907" s="418"/>
      <c r="Y907" s="418"/>
      <c r="Z907" s="418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418"/>
      <c r="X908" s="418"/>
      <c r="Y908" s="418"/>
      <c r="Z908" s="418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418"/>
      <c r="X909" s="418"/>
      <c r="Y909" s="418"/>
      <c r="Z909" s="418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418"/>
      <c r="X910" s="418"/>
      <c r="Y910" s="418"/>
      <c r="Z910" s="418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418"/>
      <c r="X911" s="418"/>
      <c r="Y911" s="418"/>
      <c r="Z911" s="418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418"/>
      <c r="X912" s="418"/>
      <c r="Y912" s="418"/>
      <c r="Z912" s="418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418"/>
      <c r="X913" s="418"/>
      <c r="Y913" s="418"/>
      <c r="Z913" s="418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418"/>
      <c r="X914" s="418"/>
      <c r="Y914" s="418"/>
      <c r="Z914" s="418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418"/>
      <c r="X915" s="418"/>
      <c r="Y915" s="418"/>
      <c r="Z915" s="418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418"/>
      <c r="X916" s="418"/>
      <c r="Y916" s="418"/>
      <c r="Z916" s="418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418"/>
      <c r="X917" s="418"/>
      <c r="Y917" s="418"/>
      <c r="Z917" s="418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418"/>
      <c r="X918" s="418"/>
      <c r="Y918" s="418"/>
      <c r="Z918" s="418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418"/>
      <c r="X919" s="418"/>
      <c r="Y919" s="418"/>
      <c r="Z919" s="418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418"/>
      <c r="X920" s="418"/>
      <c r="Y920" s="418"/>
      <c r="Z920" s="418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418"/>
      <c r="X921" s="418"/>
      <c r="Y921" s="418"/>
      <c r="Z921" s="418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418"/>
      <c r="X922" s="418"/>
      <c r="Y922" s="418"/>
      <c r="Z922" s="418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418"/>
      <c r="X923" s="418"/>
      <c r="Y923" s="418"/>
      <c r="Z923" s="418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418"/>
      <c r="X924" s="418"/>
      <c r="Y924" s="418"/>
      <c r="Z924" s="418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418"/>
      <c r="X925" s="418"/>
      <c r="Y925" s="418"/>
      <c r="Z925" s="418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418"/>
      <c r="X926" s="418"/>
      <c r="Y926" s="418"/>
      <c r="Z926" s="418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418"/>
      <c r="X927" s="418"/>
      <c r="Y927" s="418"/>
      <c r="Z927" s="418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418"/>
      <c r="X928" s="418"/>
      <c r="Y928" s="418"/>
      <c r="Z928" s="418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418"/>
      <c r="X929" s="418"/>
      <c r="Y929" s="418"/>
      <c r="Z929" s="418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418"/>
      <c r="X930" s="418"/>
      <c r="Y930" s="418"/>
      <c r="Z930" s="418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418"/>
      <c r="X931" s="418"/>
      <c r="Y931" s="418"/>
      <c r="Z931" s="418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418"/>
      <c r="X932" s="418"/>
      <c r="Y932" s="418"/>
      <c r="Z932" s="418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418"/>
      <c r="X933" s="418"/>
      <c r="Y933" s="418"/>
      <c r="Z933" s="418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418"/>
      <c r="X934" s="418"/>
      <c r="Y934" s="418"/>
      <c r="Z934" s="418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418"/>
      <c r="X935" s="418"/>
      <c r="Y935" s="418"/>
      <c r="Z935" s="418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418"/>
      <c r="X936" s="418"/>
      <c r="Y936" s="418"/>
      <c r="Z936" s="418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418"/>
      <c r="X937" s="418"/>
      <c r="Y937" s="418"/>
      <c r="Z937" s="418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418"/>
      <c r="X938" s="418"/>
      <c r="Y938" s="418"/>
      <c r="Z938" s="418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418"/>
      <c r="X939" s="418"/>
      <c r="Y939" s="418"/>
      <c r="Z939" s="418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418"/>
      <c r="X940" s="418"/>
      <c r="Y940" s="418"/>
      <c r="Z940" s="418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418"/>
      <c r="X941" s="418"/>
      <c r="Y941" s="418"/>
      <c r="Z941" s="418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418"/>
      <c r="X942" s="418"/>
      <c r="Y942" s="418"/>
      <c r="Z942" s="418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418"/>
      <c r="X943" s="418"/>
      <c r="Y943" s="418"/>
      <c r="Z943" s="418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418"/>
      <c r="X944" s="418"/>
      <c r="Y944" s="418"/>
      <c r="Z944" s="418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418"/>
      <c r="X945" s="418"/>
      <c r="Y945" s="418"/>
      <c r="Z945" s="418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418"/>
      <c r="X946" s="418"/>
      <c r="Y946" s="418"/>
      <c r="Z946" s="418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418"/>
      <c r="X947" s="418"/>
      <c r="Y947" s="418"/>
      <c r="Z947" s="418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418"/>
      <c r="X948" s="418"/>
      <c r="Y948" s="418"/>
      <c r="Z948" s="418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418"/>
      <c r="X949" s="418"/>
      <c r="Y949" s="418"/>
      <c r="Z949" s="418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418"/>
      <c r="X950" s="418"/>
      <c r="Y950" s="418"/>
      <c r="Z950" s="418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418"/>
      <c r="X951" s="418"/>
      <c r="Y951" s="418"/>
      <c r="Z951" s="418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418"/>
      <c r="X952" s="418"/>
      <c r="Y952" s="418"/>
      <c r="Z952" s="418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418"/>
      <c r="X953" s="418"/>
      <c r="Y953" s="418"/>
      <c r="Z953" s="418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418"/>
      <c r="X954" s="418"/>
      <c r="Y954" s="418"/>
      <c r="Z954" s="418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418"/>
      <c r="X955" s="418"/>
      <c r="Y955" s="418"/>
      <c r="Z955" s="418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418"/>
      <c r="X956" s="418"/>
      <c r="Y956" s="418"/>
      <c r="Z956" s="418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418"/>
      <c r="X957" s="418"/>
      <c r="Y957" s="418"/>
      <c r="Z957" s="418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418"/>
      <c r="X958" s="418"/>
      <c r="Y958" s="418"/>
      <c r="Z958" s="418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418"/>
      <c r="X959" s="418"/>
      <c r="Y959" s="418"/>
      <c r="Z959" s="418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418"/>
      <c r="X960" s="418"/>
      <c r="Y960" s="418"/>
      <c r="Z960" s="418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418"/>
      <c r="X961" s="418"/>
      <c r="Y961" s="418"/>
      <c r="Z961" s="418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418"/>
      <c r="X962" s="418"/>
      <c r="Y962" s="418"/>
      <c r="Z962" s="418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418"/>
      <c r="X963" s="418"/>
      <c r="Y963" s="418"/>
      <c r="Z963" s="418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418"/>
      <c r="X964" s="418"/>
      <c r="Y964" s="418"/>
      <c r="Z964" s="418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418"/>
      <c r="X965" s="418"/>
      <c r="Y965" s="418"/>
      <c r="Z965" s="418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418"/>
      <c r="X966" s="418"/>
      <c r="Y966" s="418"/>
      <c r="Z966" s="418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418"/>
      <c r="X967" s="418"/>
      <c r="Y967" s="418"/>
      <c r="Z967" s="418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418"/>
      <c r="X968" s="418"/>
      <c r="Y968" s="418"/>
      <c r="Z968" s="418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418"/>
      <c r="X969" s="418"/>
      <c r="Y969" s="418"/>
      <c r="Z969" s="418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418"/>
      <c r="X970" s="418"/>
      <c r="Y970" s="418"/>
      <c r="Z970" s="418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418"/>
      <c r="X971" s="418"/>
      <c r="Y971" s="418"/>
      <c r="Z971" s="418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418"/>
      <c r="X972" s="418"/>
      <c r="Y972" s="418"/>
      <c r="Z972" s="418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418"/>
      <c r="X973" s="418"/>
      <c r="Y973" s="418"/>
      <c r="Z973" s="418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418"/>
      <c r="X974" s="418"/>
      <c r="Y974" s="418"/>
      <c r="Z974" s="418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418"/>
      <c r="X975" s="418"/>
      <c r="Y975" s="418"/>
      <c r="Z975" s="418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418"/>
      <c r="X976" s="418"/>
      <c r="Y976" s="418"/>
      <c r="Z976" s="418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418"/>
      <c r="X977" s="418"/>
      <c r="Y977" s="418"/>
      <c r="Z977" s="418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418"/>
      <c r="X978" s="418"/>
      <c r="Y978" s="418"/>
      <c r="Z978" s="418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418"/>
      <c r="X979" s="418"/>
      <c r="Y979" s="418"/>
      <c r="Z979" s="418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418"/>
      <c r="X980" s="418"/>
      <c r="Y980" s="418"/>
      <c r="Z980" s="418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418"/>
      <c r="X981" s="418"/>
      <c r="Y981" s="418"/>
      <c r="Z981" s="418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418"/>
      <c r="X982" s="418"/>
      <c r="Y982" s="418"/>
      <c r="Z982" s="418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418"/>
      <c r="X983" s="418"/>
      <c r="Y983" s="418"/>
      <c r="Z983" s="418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418"/>
      <c r="X984" s="418"/>
      <c r="Y984" s="418"/>
      <c r="Z984" s="418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418"/>
      <c r="X985" s="418"/>
      <c r="Y985" s="418"/>
      <c r="Z985" s="418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418"/>
      <c r="X986" s="418"/>
      <c r="Y986" s="418"/>
      <c r="Z986" s="418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418"/>
      <c r="X987" s="418"/>
      <c r="Y987" s="418"/>
      <c r="Z987" s="418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418"/>
      <c r="X988" s="418"/>
      <c r="Y988" s="418"/>
      <c r="Z988" s="418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418"/>
      <c r="X989" s="418"/>
      <c r="Y989" s="418"/>
      <c r="Z989" s="418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418"/>
      <c r="X990" s="418"/>
      <c r="Y990" s="418"/>
      <c r="Z990" s="418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418"/>
      <c r="X991" s="418"/>
      <c r="Y991" s="418"/>
      <c r="Z991" s="418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418"/>
      <c r="X992" s="418"/>
      <c r="Y992" s="418"/>
      <c r="Z992" s="418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418"/>
      <c r="X993" s="418"/>
      <c r="Y993" s="418"/>
      <c r="Z993" s="418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418"/>
      <c r="X994" s="418"/>
      <c r="Y994" s="418"/>
      <c r="Z994" s="418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418"/>
      <c r="X995" s="418"/>
      <c r="Y995" s="418"/>
      <c r="Z995" s="418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418"/>
      <c r="X996" s="418"/>
      <c r="Y996" s="418"/>
      <c r="Z996" s="418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418"/>
      <c r="X997" s="418"/>
      <c r="Y997" s="418"/>
      <c r="Z997" s="418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418"/>
      <c r="X998" s="418"/>
      <c r="Y998" s="418"/>
      <c r="Z998" s="418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418"/>
      <c r="X999" s="418"/>
      <c r="Y999" s="418"/>
      <c r="Z999" s="418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418"/>
      <c r="X1000" s="418"/>
      <c r="Y1000" s="418"/>
      <c r="Z1000" s="418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418"/>
      <c r="X1001" s="418"/>
      <c r="Y1001" s="418"/>
      <c r="Z1001" s="418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418"/>
      <c r="X1002" s="418"/>
      <c r="Y1002" s="418"/>
      <c r="Z1002" s="418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418"/>
      <c r="X1003" s="418"/>
      <c r="Y1003" s="418"/>
      <c r="Z1003" s="418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418"/>
      <c r="X1004" s="418"/>
      <c r="Y1004" s="418"/>
      <c r="Z1004" s="418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418"/>
      <c r="X1005" s="418"/>
      <c r="Y1005" s="418"/>
      <c r="Z1005" s="418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418"/>
      <c r="X1006" s="418"/>
      <c r="Y1006" s="418"/>
      <c r="Z1006" s="418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418"/>
      <c r="X1007" s="418"/>
      <c r="Y1007" s="418"/>
      <c r="Z1007" s="418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418"/>
      <c r="X1008" s="418"/>
      <c r="Y1008" s="418"/>
      <c r="Z1008" s="418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418"/>
      <c r="X1009" s="418"/>
      <c r="Y1009" s="418"/>
      <c r="Z1009" s="418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418"/>
      <c r="X1010" s="418"/>
      <c r="Y1010" s="418"/>
      <c r="Z1010" s="418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418"/>
      <c r="X1011" s="418"/>
      <c r="Y1011" s="418"/>
      <c r="Z1011" s="418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418"/>
      <c r="X1012" s="418"/>
      <c r="Y1012" s="418"/>
      <c r="Z1012" s="418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418"/>
      <c r="X1013" s="418"/>
      <c r="Y1013" s="418"/>
      <c r="Z1013" s="418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418"/>
      <c r="X1014" s="418"/>
      <c r="Y1014" s="418"/>
      <c r="Z1014" s="418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418"/>
      <c r="X1015" s="418"/>
      <c r="Y1015" s="418"/>
      <c r="Z1015" s="418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418"/>
      <c r="X1016" s="418"/>
      <c r="Y1016" s="418"/>
      <c r="Z1016" s="418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418"/>
      <c r="X1017" s="418"/>
      <c r="Y1017" s="418"/>
      <c r="Z1017" s="418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418"/>
      <c r="X1018" s="418"/>
      <c r="Y1018" s="418"/>
      <c r="Z1018" s="418"/>
      <c r="AA1018" s="5"/>
      <c r="AB1018" s="5"/>
    </row>
    <row r="1019" spans="8:28" ht="15.75" customHeight="1" x14ac:dyDescent="0.3">
      <c r="H1019" s="5"/>
      <c r="I1019" s="5"/>
      <c r="J1019" s="5"/>
      <c r="N1019" s="5"/>
      <c r="O1019" s="5"/>
      <c r="P1019" s="5"/>
      <c r="T1019" s="5"/>
      <c r="U1019" s="5"/>
      <c r="V1019" s="5"/>
      <c r="W1019" s="418"/>
      <c r="X1019" s="418"/>
      <c r="Y1019" s="418"/>
      <c r="Z1019" s="418"/>
      <c r="AA1019" s="5"/>
      <c r="AB1019" s="5"/>
    </row>
    <row r="1020" spans="8:28" ht="15.75" customHeight="1" x14ac:dyDescent="0.3">
      <c r="H1020" s="5"/>
      <c r="I1020" s="5"/>
      <c r="J1020" s="5"/>
      <c r="N1020" s="5"/>
      <c r="O1020" s="5"/>
      <c r="P1020" s="5"/>
      <c r="T1020" s="5"/>
      <c r="U1020" s="5"/>
      <c r="V1020" s="5"/>
      <c r="W1020" s="418"/>
      <c r="X1020" s="418"/>
      <c r="Y1020" s="418"/>
      <c r="Z1020" s="418"/>
      <c r="AA1020" s="5"/>
      <c r="AB1020" s="5"/>
    </row>
    <row r="1021" spans="8:28" ht="15.75" customHeight="1" x14ac:dyDescent="0.3">
      <c r="H1021" s="5"/>
      <c r="I1021" s="5"/>
      <c r="J1021" s="5"/>
      <c r="N1021" s="5"/>
      <c r="O1021" s="5"/>
      <c r="P1021" s="5"/>
      <c r="T1021" s="5"/>
      <c r="U1021" s="5"/>
      <c r="V1021" s="5"/>
      <c r="W1021" s="418"/>
      <c r="X1021" s="418"/>
      <c r="Y1021" s="418"/>
      <c r="Z1021" s="418"/>
      <c r="AA1021" s="5"/>
      <c r="AB1021" s="5"/>
    </row>
    <row r="1022" spans="8:28" ht="15.75" customHeight="1" x14ac:dyDescent="0.3">
      <c r="H1022" s="5"/>
      <c r="I1022" s="5"/>
      <c r="J1022" s="5"/>
      <c r="N1022" s="5"/>
      <c r="O1022" s="5"/>
      <c r="P1022" s="5"/>
      <c r="T1022" s="5"/>
      <c r="U1022" s="5"/>
      <c r="V1022" s="5"/>
      <c r="W1022" s="418"/>
      <c r="X1022" s="418"/>
      <c r="Y1022" s="418"/>
      <c r="Z1022" s="418"/>
      <c r="AA1022" s="5"/>
      <c r="AB1022" s="5"/>
    </row>
    <row r="1023" spans="8:28" ht="15.75" customHeight="1" x14ac:dyDescent="0.3">
      <c r="H1023" s="5"/>
      <c r="I1023" s="5"/>
      <c r="J1023" s="5"/>
      <c r="N1023" s="5"/>
      <c r="O1023" s="5"/>
      <c r="P1023" s="5"/>
      <c r="T1023" s="5"/>
      <c r="U1023" s="5"/>
      <c r="V1023" s="5"/>
      <c r="W1023" s="418"/>
      <c r="X1023" s="418"/>
      <c r="Y1023" s="418"/>
      <c r="Z1023" s="418"/>
      <c r="AA1023" s="5"/>
      <c r="AB1023" s="5"/>
    </row>
    <row r="1024" spans="8:28" ht="15.75" customHeight="1" x14ac:dyDescent="0.3">
      <c r="H1024" s="5"/>
      <c r="I1024" s="5"/>
      <c r="J1024" s="5"/>
      <c r="N1024" s="5"/>
      <c r="O1024" s="5"/>
      <c r="P1024" s="5"/>
      <c r="T1024" s="5"/>
      <c r="U1024" s="5"/>
      <c r="V1024" s="5"/>
      <c r="W1024" s="418"/>
      <c r="X1024" s="418"/>
      <c r="Y1024" s="418"/>
      <c r="Z1024" s="418"/>
      <c r="AA1024" s="5"/>
      <c r="AB1024" s="5"/>
    </row>
    <row r="1025" spans="8:28" ht="15.75" customHeight="1" x14ac:dyDescent="0.3">
      <c r="H1025" s="5"/>
      <c r="I1025" s="5"/>
      <c r="J1025" s="5"/>
      <c r="N1025" s="5"/>
      <c r="O1025" s="5"/>
      <c r="P1025" s="5"/>
      <c r="T1025" s="5"/>
      <c r="U1025" s="5"/>
      <c r="V1025" s="5"/>
      <c r="W1025" s="418"/>
      <c r="X1025" s="418"/>
      <c r="Y1025" s="418"/>
      <c r="Z1025" s="418"/>
      <c r="AA1025" s="5"/>
      <c r="AB1025" s="5"/>
    </row>
    <row r="1026" spans="8:28" ht="15.75" customHeight="1" x14ac:dyDescent="0.3">
      <c r="H1026" s="5"/>
      <c r="I1026" s="5"/>
      <c r="J1026" s="5"/>
      <c r="N1026" s="5"/>
      <c r="O1026" s="5"/>
      <c r="P1026" s="5"/>
      <c r="T1026" s="5"/>
      <c r="U1026" s="5"/>
      <c r="V1026" s="5"/>
      <c r="W1026" s="418"/>
      <c r="X1026" s="418"/>
      <c r="Y1026" s="418"/>
      <c r="Z1026" s="418"/>
      <c r="AA1026" s="5"/>
      <c r="AB1026" s="5"/>
    </row>
    <row r="1027" spans="8:28" ht="15.75" customHeight="1" x14ac:dyDescent="0.3">
      <c r="H1027" s="5"/>
      <c r="I1027" s="5"/>
      <c r="J1027" s="5"/>
      <c r="N1027" s="5"/>
      <c r="O1027" s="5"/>
      <c r="P1027" s="5"/>
      <c r="T1027" s="5"/>
      <c r="U1027" s="5"/>
      <c r="V1027" s="5"/>
      <c r="W1027" s="418"/>
      <c r="X1027" s="418"/>
      <c r="Y1027" s="418"/>
      <c r="Z1027" s="418"/>
      <c r="AA1027" s="5"/>
      <c r="AB1027" s="5"/>
    </row>
    <row r="1028" spans="8:28" ht="15.75" customHeight="1" x14ac:dyDescent="0.3">
      <c r="H1028" s="5"/>
      <c r="I1028" s="5"/>
      <c r="J1028" s="5"/>
      <c r="N1028" s="5"/>
      <c r="O1028" s="5"/>
      <c r="P1028" s="5"/>
      <c r="T1028" s="5"/>
      <c r="U1028" s="5"/>
      <c r="V1028" s="5"/>
      <c r="W1028" s="418"/>
      <c r="X1028" s="418"/>
      <c r="Y1028" s="418"/>
      <c r="Z1028" s="418"/>
      <c r="AA1028" s="5"/>
      <c r="AB1028" s="5"/>
    </row>
    <row r="1029" spans="8:28" ht="15.75" customHeight="1" x14ac:dyDescent="0.3">
      <c r="H1029" s="5"/>
      <c r="I1029" s="5"/>
      <c r="J1029" s="5"/>
      <c r="N1029" s="5"/>
      <c r="O1029" s="5"/>
      <c r="P1029" s="5"/>
      <c r="T1029" s="5"/>
      <c r="U1029" s="5"/>
      <c r="V1029" s="5"/>
      <c r="W1029" s="418"/>
      <c r="X1029" s="418"/>
      <c r="Y1029" s="418"/>
      <c r="Z1029" s="418"/>
      <c r="AA1029" s="5"/>
      <c r="AB1029" s="5"/>
    </row>
    <row r="1030" spans="8:28" ht="15.75" customHeight="1" x14ac:dyDescent="0.3">
      <c r="H1030" s="5"/>
      <c r="I1030" s="5"/>
      <c r="J1030" s="5"/>
      <c r="N1030" s="5"/>
      <c r="O1030" s="5"/>
      <c r="P1030" s="5"/>
      <c r="T1030" s="5"/>
      <c r="U1030" s="5"/>
      <c r="V1030" s="5"/>
      <c r="W1030" s="418"/>
      <c r="X1030" s="418"/>
      <c r="Y1030" s="418"/>
      <c r="Z1030" s="418"/>
      <c r="AA1030" s="5"/>
      <c r="AB1030" s="5"/>
    </row>
    <row r="1031" spans="8:28" ht="15.75" customHeight="1" x14ac:dyDescent="0.3">
      <c r="H1031" s="5"/>
      <c r="I1031" s="5"/>
      <c r="J1031" s="5"/>
      <c r="N1031" s="5"/>
      <c r="O1031" s="5"/>
      <c r="P1031" s="5"/>
      <c r="T1031" s="5"/>
      <c r="U1031" s="5"/>
      <c r="V1031" s="5"/>
      <c r="W1031" s="418"/>
      <c r="X1031" s="418"/>
      <c r="Y1031" s="418"/>
      <c r="Z1031" s="418"/>
      <c r="AA1031" s="5"/>
      <c r="AB1031" s="5"/>
    </row>
    <row r="1032" spans="8:28" ht="15.75" customHeight="1" x14ac:dyDescent="0.3">
      <c r="H1032" s="5"/>
      <c r="I1032" s="5"/>
      <c r="J1032" s="5"/>
      <c r="N1032" s="5"/>
      <c r="O1032" s="5"/>
      <c r="P1032" s="5"/>
      <c r="T1032" s="5"/>
      <c r="U1032" s="5"/>
      <c r="V1032" s="5"/>
      <c r="W1032" s="418"/>
      <c r="X1032" s="418"/>
      <c r="Y1032" s="418"/>
      <c r="Z1032" s="418"/>
      <c r="AA1032" s="5"/>
      <c r="AB1032" s="5"/>
    </row>
    <row r="1033" spans="8:28" ht="15.75" customHeight="1" x14ac:dyDescent="0.3">
      <c r="H1033" s="5"/>
      <c r="I1033" s="5"/>
      <c r="J1033" s="5"/>
      <c r="N1033" s="5"/>
      <c r="O1033" s="5"/>
      <c r="P1033" s="5"/>
      <c r="T1033" s="5"/>
      <c r="U1033" s="5"/>
      <c r="V1033" s="5"/>
      <c r="W1033" s="418"/>
      <c r="X1033" s="418"/>
      <c r="Y1033" s="418"/>
      <c r="Z1033" s="418"/>
      <c r="AA1033" s="5"/>
      <c r="AB1033" s="5"/>
    </row>
    <row r="1034" spans="8:28" ht="15.75" customHeight="1" x14ac:dyDescent="0.3">
      <c r="H1034" s="5"/>
      <c r="I1034" s="5"/>
      <c r="J1034" s="5"/>
      <c r="N1034" s="5"/>
      <c r="O1034" s="5"/>
      <c r="P1034" s="5"/>
      <c r="T1034" s="5"/>
      <c r="U1034" s="5"/>
      <c r="V1034" s="5"/>
      <c r="W1034" s="418"/>
      <c r="X1034" s="418"/>
      <c r="Y1034" s="418"/>
      <c r="Z1034" s="418"/>
      <c r="AA1034" s="5"/>
      <c r="AB1034" s="5"/>
    </row>
    <row r="1035" spans="8:28" ht="15.75" customHeight="1" x14ac:dyDescent="0.3">
      <c r="H1035" s="5"/>
      <c r="I1035" s="5"/>
      <c r="J1035" s="5"/>
      <c r="N1035" s="5"/>
      <c r="O1035" s="5"/>
      <c r="P1035" s="5"/>
      <c r="T1035" s="5"/>
      <c r="U1035" s="5"/>
      <c r="V1035" s="5"/>
      <c r="W1035" s="418"/>
      <c r="X1035" s="418"/>
      <c r="Y1035" s="418"/>
      <c r="Z1035" s="418"/>
      <c r="AA1035" s="5"/>
      <c r="AB1035" s="5"/>
    </row>
    <row r="1036" spans="8:28" ht="15.75" customHeight="1" x14ac:dyDescent="0.3">
      <c r="H1036" s="5"/>
      <c r="I1036" s="5"/>
      <c r="J1036" s="5"/>
      <c r="N1036" s="5"/>
      <c r="O1036" s="5"/>
      <c r="P1036" s="5"/>
      <c r="T1036" s="5"/>
      <c r="U1036" s="5"/>
      <c r="V1036" s="5"/>
      <c r="W1036" s="418"/>
      <c r="X1036" s="418"/>
      <c r="Y1036" s="418"/>
      <c r="Z1036" s="418"/>
      <c r="AA1036" s="5"/>
      <c r="AB1036" s="5"/>
    </row>
    <row r="1037" spans="8:28" ht="15.75" customHeight="1" x14ac:dyDescent="0.3">
      <c r="H1037" s="5"/>
      <c r="I1037" s="5"/>
      <c r="J1037" s="5"/>
      <c r="N1037" s="5"/>
      <c r="O1037" s="5"/>
      <c r="P1037" s="5"/>
      <c r="T1037" s="5"/>
      <c r="U1037" s="5"/>
      <c r="V1037" s="5"/>
      <c r="W1037" s="418"/>
      <c r="X1037" s="418"/>
      <c r="Y1037" s="418"/>
      <c r="Z1037" s="418"/>
      <c r="AA1037" s="5"/>
      <c r="AB1037" s="5"/>
    </row>
    <row r="1038" spans="8:28" ht="15.75" customHeight="1" x14ac:dyDescent="0.3">
      <c r="H1038" s="5"/>
      <c r="I1038" s="5"/>
      <c r="J1038" s="5"/>
      <c r="N1038" s="5"/>
      <c r="O1038" s="5"/>
      <c r="P1038" s="5"/>
      <c r="T1038" s="5"/>
      <c r="U1038" s="5"/>
      <c r="V1038" s="5"/>
      <c r="W1038" s="418"/>
      <c r="X1038" s="418"/>
      <c r="Y1038" s="418"/>
      <c r="Z1038" s="418"/>
      <c r="AA1038" s="5"/>
      <c r="AB1038" s="5"/>
    </row>
    <row r="1039" spans="8:28" ht="15.75" customHeight="1" x14ac:dyDescent="0.3">
      <c r="H1039" s="5"/>
      <c r="I1039" s="5"/>
      <c r="J1039" s="5"/>
      <c r="N1039" s="5"/>
      <c r="O1039" s="5"/>
      <c r="P1039" s="5"/>
      <c r="T1039" s="5"/>
      <c r="U1039" s="5"/>
      <c r="V1039" s="5"/>
      <c r="W1039" s="418"/>
      <c r="X1039" s="418"/>
      <c r="Y1039" s="418"/>
      <c r="Z1039" s="418"/>
      <c r="AA1039" s="5"/>
      <c r="AB1039" s="5"/>
    </row>
    <row r="1040" spans="8:28" ht="15.75" customHeight="1" x14ac:dyDescent="0.3">
      <c r="H1040" s="5"/>
      <c r="I1040" s="5"/>
      <c r="J1040" s="5"/>
      <c r="N1040" s="5"/>
      <c r="O1040" s="5"/>
      <c r="P1040" s="5"/>
      <c r="T1040" s="5"/>
      <c r="U1040" s="5"/>
      <c r="V1040" s="5"/>
      <c r="W1040" s="418"/>
      <c r="X1040" s="418"/>
      <c r="Y1040" s="418"/>
      <c r="Z1040" s="418"/>
      <c r="AA1040" s="5"/>
      <c r="AB1040" s="5"/>
    </row>
    <row r="1041" spans="8:28" ht="15.75" customHeight="1" x14ac:dyDescent="0.3">
      <c r="H1041" s="5"/>
      <c r="I1041" s="5"/>
      <c r="J1041" s="5"/>
      <c r="N1041" s="5"/>
      <c r="O1041" s="5"/>
      <c r="P1041" s="5"/>
      <c r="T1041" s="5"/>
      <c r="U1041" s="5"/>
      <c r="V1041" s="5"/>
      <c r="W1041" s="418"/>
      <c r="X1041" s="418"/>
      <c r="Y1041" s="418"/>
      <c r="Z1041" s="418"/>
      <c r="AA1041" s="5"/>
      <c r="AB1041" s="5"/>
    </row>
    <row r="1042" spans="8:28" ht="15.75" customHeight="1" x14ac:dyDescent="0.3">
      <c r="H1042" s="5"/>
      <c r="I1042" s="5"/>
      <c r="J1042" s="5"/>
      <c r="N1042" s="5"/>
      <c r="O1042" s="5"/>
      <c r="P1042" s="5"/>
      <c r="T1042" s="5"/>
      <c r="U1042" s="5"/>
      <c r="V1042" s="5"/>
      <c r="W1042" s="418"/>
      <c r="X1042" s="418"/>
      <c r="Y1042" s="418"/>
      <c r="Z1042" s="418"/>
      <c r="AA1042" s="5"/>
      <c r="AB1042" s="5"/>
    </row>
    <row r="1043" spans="8:28" ht="15.75" customHeight="1" x14ac:dyDescent="0.3">
      <c r="H1043" s="5"/>
      <c r="I1043" s="5"/>
      <c r="J1043" s="5"/>
      <c r="N1043" s="5"/>
      <c r="O1043" s="5"/>
      <c r="P1043" s="5"/>
      <c r="T1043" s="5"/>
      <c r="U1043" s="5"/>
      <c r="V1043" s="5"/>
      <c r="W1043" s="418"/>
      <c r="X1043" s="418"/>
      <c r="Y1043" s="418"/>
      <c r="Z1043" s="418"/>
      <c r="AA1043" s="5"/>
      <c r="AB1043" s="5"/>
    </row>
    <row r="1044" spans="8:28" ht="15.75" customHeight="1" x14ac:dyDescent="0.3">
      <c r="H1044" s="5"/>
      <c r="I1044" s="5"/>
      <c r="J1044" s="5"/>
      <c r="N1044" s="5"/>
      <c r="O1044" s="5"/>
      <c r="P1044" s="5"/>
      <c r="T1044" s="5"/>
      <c r="U1044" s="5"/>
      <c r="V1044" s="5"/>
      <c r="W1044" s="418"/>
      <c r="X1044" s="418"/>
      <c r="Y1044" s="418"/>
      <c r="Z1044" s="418"/>
      <c r="AA1044" s="5"/>
      <c r="AB1044" s="5"/>
    </row>
    <row r="1045" spans="8:28" ht="15.75" customHeight="1" x14ac:dyDescent="0.3">
      <c r="H1045" s="5"/>
      <c r="I1045" s="5"/>
      <c r="J1045" s="5"/>
      <c r="N1045" s="5"/>
      <c r="O1045" s="5"/>
      <c r="P1045" s="5"/>
      <c r="T1045" s="5"/>
      <c r="U1045" s="5"/>
      <c r="V1045" s="5"/>
      <c r="W1045" s="418"/>
      <c r="X1045" s="418"/>
      <c r="Y1045" s="418"/>
      <c r="Z1045" s="418"/>
      <c r="AA1045" s="5"/>
      <c r="AB1045" s="5"/>
    </row>
    <row r="1046" spans="8:28" ht="15.75" customHeight="1" x14ac:dyDescent="0.3">
      <c r="H1046" s="5"/>
      <c r="I1046" s="5"/>
      <c r="J1046" s="5"/>
      <c r="N1046" s="5"/>
      <c r="O1046" s="5"/>
      <c r="P1046" s="5"/>
      <c r="T1046" s="5"/>
      <c r="U1046" s="5"/>
      <c r="V1046" s="5"/>
      <c r="W1046" s="418"/>
      <c r="X1046" s="418"/>
      <c r="Y1046" s="418"/>
      <c r="Z1046" s="418"/>
      <c r="AA1046" s="5"/>
      <c r="AB1046" s="5"/>
    </row>
    <row r="1047" spans="8:28" ht="15.75" customHeight="1" x14ac:dyDescent="0.3">
      <c r="H1047" s="5"/>
      <c r="I1047" s="5"/>
      <c r="J1047" s="5"/>
      <c r="N1047" s="5"/>
      <c r="O1047" s="5"/>
      <c r="P1047" s="5"/>
      <c r="T1047" s="5"/>
      <c r="U1047" s="5"/>
      <c r="V1047" s="5"/>
      <c r="W1047" s="418"/>
      <c r="X1047" s="418"/>
      <c r="Y1047" s="418"/>
      <c r="Z1047" s="418"/>
      <c r="AA1047" s="5"/>
      <c r="AB1047" s="5"/>
    </row>
    <row r="1048" spans="8:28" ht="15.75" customHeight="1" x14ac:dyDescent="0.3">
      <c r="H1048" s="5"/>
      <c r="I1048" s="5"/>
      <c r="J1048" s="5"/>
      <c r="N1048" s="5"/>
      <c r="O1048" s="5"/>
      <c r="P1048" s="5"/>
      <c r="T1048" s="5"/>
      <c r="U1048" s="5"/>
      <c r="V1048" s="5"/>
      <c r="W1048" s="418"/>
      <c r="X1048" s="418"/>
      <c r="Y1048" s="418"/>
      <c r="Z1048" s="418"/>
      <c r="AA1048" s="5"/>
      <c r="AB1048" s="5"/>
    </row>
    <row r="1049" spans="8:28" ht="15.75" customHeight="1" x14ac:dyDescent="0.3">
      <c r="H1049" s="5"/>
      <c r="I1049" s="5"/>
      <c r="J1049" s="5"/>
      <c r="N1049" s="5"/>
      <c r="O1049" s="5"/>
      <c r="P1049" s="5"/>
      <c r="T1049" s="5"/>
      <c r="U1049" s="5"/>
      <c r="V1049" s="5"/>
      <c r="W1049" s="418"/>
      <c r="X1049" s="418"/>
      <c r="Y1049" s="418"/>
      <c r="Z1049" s="418"/>
      <c r="AA1049" s="5"/>
      <c r="AB1049" s="5"/>
    </row>
    <row r="1050" spans="8:28" ht="15.75" customHeight="1" x14ac:dyDescent="0.3">
      <c r="H1050" s="5"/>
      <c r="I1050" s="5"/>
      <c r="J1050" s="5"/>
      <c r="N1050" s="5"/>
      <c r="O1050" s="5"/>
      <c r="P1050" s="5"/>
      <c r="T1050" s="5"/>
      <c r="U1050" s="5"/>
      <c r="V1050" s="5"/>
      <c r="W1050" s="418"/>
      <c r="X1050" s="418"/>
      <c r="Y1050" s="418"/>
      <c r="Z1050" s="418"/>
      <c r="AA1050" s="5"/>
      <c r="AB1050" s="5"/>
    </row>
    <row r="1051" spans="8:28" ht="15.75" customHeight="1" x14ac:dyDescent="0.3">
      <c r="H1051" s="5"/>
      <c r="I1051" s="5"/>
      <c r="J1051" s="5"/>
      <c r="N1051" s="5"/>
      <c r="O1051" s="5"/>
      <c r="P1051" s="5"/>
      <c r="T1051" s="5"/>
      <c r="U1051" s="5"/>
      <c r="V1051" s="5"/>
      <c r="W1051" s="418"/>
      <c r="X1051" s="418"/>
      <c r="Y1051" s="418"/>
      <c r="Z1051" s="418"/>
      <c r="AA1051" s="5"/>
      <c r="AB1051" s="5"/>
    </row>
    <row r="1052" spans="8:28" ht="15.75" customHeight="1" x14ac:dyDescent="0.3">
      <c r="H1052" s="5"/>
      <c r="I1052" s="5"/>
      <c r="J1052" s="5"/>
      <c r="N1052" s="5"/>
      <c r="O1052" s="5"/>
      <c r="P1052" s="5"/>
      <c r="T1052" s="5"/>
      <c r="U1052" s="5"/>
      <c r="V1052" s="5"/>
      <c r="W1052" s="418"/>
      <c r="X1052" s="418"/>
      <c r="Y1052" s="418"/>
      <c r="Z1052" s="418"/>
      <c r="AA1052" s="5"/>
      <c r="AB1052" s="5"/>
    </row>
    <row r="1053" spans="8:28" ht="15.75" customHeight="1" x14ac:dyDescent="0.3">
      <c r="H1053" s="5"/>
      <c r="I1053" s="5"/>
      <c r="J1053" s="5"/>
      <c r="N1053" s="5"/>
      <c r="O1053" s="5"/>
      <c r="P1053" s="5"/>
      <c r="T1053" s="5"/>
      <c r="U1053" s="5"/>
      <c r="V1053" s="5"/>
      <c r="W1053" s="418"/>
      <c r="X1053" s="418"/>
      <c r="Y1053" s="418"/>
      <c r="Z1053" s="418"/>
      <c r="AA1053" s="5"/>
      <c r="AB1053" s="5"/>
    </row>
    <row r="1054" spans="8:28" ht="15.75" customHeight="1" x14ac:dyDescent="0.3">
      <c r="H1054" s="5"/>
      <c r="I1054" s="5"/>
      <c r="J1054" s="5"/>
      <c r="N1054" s="5"/>
      <c r="O1054" s="5"/>
      <c r="P1054" s="5"/>
      <c r="T1054" s="5"/>
      <c r="U1054" s="5"/>
      <c r="V1054" s="5"/>
      <c r="W1054" s="418"/>
      <c r="X1054" s="418"/>
      <c r="Y1054" s="418"/>
      <c r="Z1054" s="418"/>
      <c r="AA1054" s="5"/>
      <c r="AB1054" s="5"/>
    </row>
    <row r="1055" spans="8:28" ht="15.75" customHeight="1" x14ac:dyDescent="0.3">
      <c r="H1055" s="5"/>
      <c r="I1055" s="5"/>
      <c r="J1055" s="5"/>
      <c r="N1055" s="5"/>
      <c r="O1055" s="5"/>
      <c r="P1055" s="5"/>
      <c r="T1055" s="5"/>
      <c r="U1055" s="5"/>
      <c r="V1055" s="5"/>
      <c r="W1055" s="418"/>
      <c r="X1055" s="418"/>
      <c r="Y1055" s="418"/>
      <c r="Z1055" s="418"/>
      <c r="AA1055" s="5"/>
      <c r="AB1055" s="5"/>
    </row>
    <row r="1056" spans="8:28" ht="15.75" customHeight="1" x14ac:dyDescent="0.3">
      <c r="H1056" s="5"/>
      <c r="I1056" s="5"/>
      <c r="J1056" s="5"/>
      <c r="N1056" s="5"/>
      <c r="O1056" s="5"/>
      <c r="P1056" s="5"/>
      <c r="T1056" s="5"/>
      <c r="U1056" s="5"/>
      <c r="V1056" s="5"/>
      <c r="W1056" s="418"/>
      <c r="X1056" s="418"/>
      <c r="Y1056" s="418"/>
      <c r="Z1056" s="418"/>
      <c r="AA1056" s="5"/>
      <c r="AB1056" s="5"/>
    </row>
    <row r="1057" spans="8:28" ht="15.75" customHeight="1" x14ac:dyDescent="0.3">
      <c r="H1057" s="5"/>
      <c r="I1057" s="5"/>
      <c r="J1057" s="5"/>
      <c r="N1057" s="5"/>
      <c r="O1057" s="5"/>
      <c r="P1057" s="5"/>
      <c r="T1057" s="5"/>
      <c r="U1057" s="5"/>
      <c r="V1057" s="5"/>
      <c r="W1057" s="418"/>
      <c r="X1057" s="418"/>
      <c r="Y1057" s="418"/>
      <c r="Z1057" s="418"/>
      <c r="AA1057" s="5"/>
      <c r="AB1057" s="5"/>
    </row>
    <row r="1058" spans="8:28" ht="15.75" customHeight="1" x14ac:dyDescent="0.3">
      <c r="H1058" s="5"/>
      <c r="I1058" s="5"/>
      <c r="J1058" s="5"/>
      <c r="N1058" s="5"/>
      <c r="O1058" s="5"/>
      <c r="P1058" s="5"/>
      <c r="T1058" s="5"/>
      <c r="U1058" s="5"/>
      <c r="V1058" s="5"/>
      <c r="W1058" s="418"/>
      <c r="X1058" s="418"/>
      <c r="Y1058" s="418"/>
      <c r="Z1058" s="418"/>
      <c r="AA1058" s="5"/>
      <c r="AB1058" s="5"/>
    </row>
    <row r="1059" spans="8:28" ht="15.75" customHeight="1" x14ac:dyDescent="0.3">
      <c r="H1059" s="5"/>
      <c r="I1059" s="5"/>
      <c r="J1059" s="5"/>
      <c r="N1059" s="5"/>
      <c r="O1059" s="5"/>
      <c r="P1059" s="5"/>
      <c r="T1059" s="5"/>
      <c r="U1059" s="5"/>
      <c r="V1059" s="5"/>
      <c r="W1059" s="418"/>
      <c r="X1059" s="418"/>
      <c r="Y1059" s="418"/>
      <c r="Z1059" s="418"/>
      <c r="AA1059" s="5"/>
      <c r="AB1059" s="5"/>
    </row>
    <row r="1060" spans="8:28" ht="15.75" customHeight="1" x14ac:dyDescent="0.3">
      <c r="H1060" s="5"/>
      <c r="I1060" s="5"/>
      <c r="J1060" s="5"/>
      <c r="N1060" s="5"/>
      <c r="O1060" s="5"/>
      <c r="P1060" s="5"/>
      <c r="T1060" s="5"/>
      <c r="U1060" s="5"/>
      <c r="V1060" s="5"/>
      <c r="W1060" s="418"/>
      <c r="X1060" s="418"/>
      <c r="Y1060" s="418"/>
      <c r="Z1060" s="418"/>
      <c r="AA1060" s="5"/>
      <c r="AB1060" s="5"/>
    </row>
    <row r="1061" spans="8:28" ht="15.75" customHeight="1" x14ac:dyDescent="0.3">
      <c r="H1061" s="5"/>
      <c r="I1061" s="5"/>
      <c r="J1061" s="5"/>
      <c r="N1061" s="5"/>
      <c r="O1061" s="5"/>
      <c r="P1061" s="5"/>
      <c r="T1061" s="5"/>
      <c r="U1061" s="5"/>
      <c r="V1061" s="5"/>
      <c r="W1061" s="418"/>
      <c r="X1061" s="418"/>
      <c r="Y1061" s="418"/>
      <c r="Z1061" s="418"/>
      <c r="AA1061" s="5"/>
      <c r="AB1061" s="5"/>
    </row>
    <row r="1062" spans="8:28" ht="15.75" customHeight="1" x14ac:dyDescent="0.3">
      <c r="H1062" s="5"/>
      <c r="I1062" s="5"/>
      <c r="J1062" s="5"/>
      <c r="N1062" s="5"/>
      <c r="O1062" s="5"/>
      <c r="P1062" s="5"/>
      <c r="T1062" s="5"/>
      <c r="U1062" s="5"/>
      <c r="V1062" s="5"/>
      <c r="W1062" s="418"/>
      <c r="X1062" s="418"/>
      <c r="Y1062" s="418"/>
      <c r="Z1062" s="418"/>
      <c r="AA1062" s="5"/>
      <c r="AB1062" s="5"/>
    </row>
    <row r="1063" spans="8:28" ht="15.75" customHeight="1" x14ac:dyDescent="0.3">
      <c r="H1063" s="5"/>
      <c r="I1063" s="5"/>
      <c r="J1063" s="5"/>
      <c r="N1063" s="5"/>
      <c r="O1063" s="5"/>
      <c r="P1063" s="5"/>
      <c r="T1063" s="5"/>
      <c r="U1063" s="5"/>
      <c r="V1063" s="5"/>
      <c r="W1063" s="418"/>
      <c r="X1063" s="418"/>
      <c r="Y1063" s="418"/>
      <c r="Z1063" s="418"/>
      <c r="AA1063" s="5"/>
      <c r="AB1063" s="5"/>
    </row>
    <row r="1064" spans="8:28" ht="15.75" customHeight="1" x14ac:dyDescent="0.3">
      <c r="H1064" s="5"/>
      <c r="I1064" s="5"/>
      <c r="J1064" s="5"/>
      <c r="N1064" s="5"/>
      <c r="O1064" s="5"/>
      <c r="P1064" s="5"/>
      <c r="T1064" s="5"/>
      <c r="U1064" s="5"/>
      <c r="V1064" s="5"/>
      <c r="W1064" s="418"/>
      <c r="X1064" s="418"/>
      <c r="Y1064" s="418"/>
      <c r="Z1064" s="418"/>
      <c r="AA1064" s="5"/>
      <c r="AB1064" s="5"/>
    </row>
    <row r="1065" spans="8:28" ht="15.75" customHeight="1" x14ac:dyDescent="0.3">
      <c r="H1065" s="5"/>
      <c r="I1065" s="5"/>
      <c r="J1065" s="5"/>
      <c r="N1065" s="5"/>
      <c r="O1065" s="5"/>
      <c r="P1065" s="5"/>
      <c r="T1065" s="5"/>
      <c r="U1065" s="5"/>
      <c r="V1065" s="5"/>
      <c r="W1065" s="418"/>
      <c r="X1065" s="418"/>
      <c r="Y1065" s="418"/>
      <c r="Z1065" s="418"/>
      <c r="AA1065" s="5"/>
      <c r="AB1065" s="5"/>
    </row>
    <row r="1066" spans="8:28" ht="15.75" customHeight="1" x14ac:dyDescent="0.3">
      <c r="H1066" s="5"/>
      <c r="I1066" s="5"/>
      <c r="J1066" s="5"/>
      <c r="N1066" s="5"/>
      <c r="O1066" s="5"/>
      <c r="P1066" s="5"/>
      <c r="T1066" s="5"/>
      <c r="U1066" s="5"/>
      <c r="V1066" s="5"/>
      <c r="W1066" s="418"/>
      <c r="X1066" s="418"/>
      <c r="Y1066" s="418"/>
      <c r="Z1066" s="418"/>
      <c r="AA1066" s="5"/>
      <c r="AB1066" s="5"/>
    </row>
    <row r="1067" spans="8:28" ht="15.75" customHeight="1" x14ac:dyDescent="0.3">
      <c r="H1067" s="5"/>
      <c r="I1067" s="5"/>
      <c r="J1067" s="5"/>
      <c r="N1067" s="5"/>
      <c r="O1067" s="5"/>
      <c r="P1067" s="5"/>
      <c r="T1067" s="5"/>
      <c r="U1067" s="5"/>
      <c r="V1067" s="5"/>
      <c r="W1067" s="418"/>
      <c r="X1067" s="418"/>
      <c r="Y1067" s="418"/>
      <c r="Z1067" s="418"/>
      <c r="AA1067" s="5"/>
      <c r="AB1067" s="5"/>
    </row>
    <row r="1068" spans="8:28" ht="15.75" customHeight="1" x14ac:dyDescent="0.3">
      <c r="H1068" s="5"/>
      <c r="I1068" s="5"/>
      <c r="J1068" s="5"/>
      <c r="N1068" s="5"/>
      <c r="O1068" s="5"/>
      <c r="P1068" s="5"/>
      <c r="T1068" s="5"/>
      <c r="U1068" s="5"/>
      <c r="V1068" s="5"/>
      <c r="W1068" s="418"/>
      <c r="X1068" s="418"/>
      <c r="Y1068" s="418"/>
      <c r="Z1068" s="418"/>
      <c r="AA1068" s="5"/>
      <c r="AB1068" s="5"/>
    </row>
    <row r="1069" spans="8:28" ht="15.75" customHeight="1" x14ac:dyDescent="0.3">
      <c r="H1069" s="5"/>
      <c r="I1069" s="5"/>
      <c r="J1069" s="5"/>
      <c r="N1069" s="5"/>
      <c r="O1069" s="5"/>
      <c r="P1069" s="5"/>
      <c r="T1069" s="5"/>
      <c r="U1069" s="5"/>
      <c r="V1069" s="5"/>
      <c r="W1069" s="418"/>
      <c r="X1069" s="418"/>
      <c r="Y1069" s="418"/>
      <c r="Z1069" s="418"/>
      <c r="AA1069" s="5"/>
      <c r="AB1069" s="5"/>
    </row>
    <row r="1070" spans="8:28" ht="15.75" customHeight="1" x14ac:dyDescent="0.3">
      <c r="H1070" s="5"/>
      <c r="I1070" s="5"/>
      <c r="J1070" s="5"/>
      <c r="N1070" s="5"/>
      <c r="O1070" s="5"/>
      <c r="P1070" s="5"/>
      <c r="T1070" s="5"/>
      <c r="U1070" s="5"/>
      <c r="V1070" s="5"/>
      <c r="W1070" s="418"/>
      <c r="X1070" s="418"/>
      <c r="Y1070" s="418"/>
      <c r="Z1070" s="418"/>
      <c r="AA1070" s="5"/>
      <c r="AB1070" s="5"/>
    </row>
    <row r="1071" spans="8:28" ht="15.75" customHeight="1" x14ac:dyDescent="0.3">
      <c r="H1071" s="5"/>
      <c r="I1071" s="5"/>
      <c r="J1071" s="5"/>
      <c r="N1071" s="5"/>
      <c r="O1071" s="5"/>
      <c r="P1071" s="5"/>
      <c r="T1071" s="5"/>
      <c r="U1071" s="5"/>
      <c r="V1071" s="5"/>
      <c r="W1071" s="418"/>
      <c r="X1071" s="418"/>
      <c r="Y1071" s="418"/>
      <c r="Z1071" s="418"/>
      <c r="AA1071" s="5"/>
      <c r="AB1071" s="5"/>
    </row>
    <row r="1072" spans="8:28" ht="15.75" customHeight="1" x14ac:dyDescent="0.3">
      <c r="H1072" s="5"/>
      <c r="I1072" s="5"/>
      <c r="J1072" s="5"/>
      <c r="N1072" s="5"/>
      <c r="O1072" s="5"/>
      <c r="P1072" s="5"/>
      <c r="T1072" s="5"/>
      <c r="U1072" s="5"/>
      <c r="V1072" s="5"/>
      <c r="W1072" s="418"/>
      <c r="X1072" s="418"/>
      <c r="Y1072" s="418"/>
      <c r="Z1072" s="418"/>
      <c r="AA1072" s="5"/>
      <c r="AB1072" s="5"/>
    </row>
    <row r="1073" spans="8:28" ht="15.75" customHeight="1" x14ac:dyDescent="0.3">
      <c r="H1073" s="5"/>
      <c r="I1073" s="5"/>
      <c r="J1073" s="5"/>
      <c r="N1073" s="5"/>
      <c r="O1073" s="5"/>
      <c r="P1073" s="5"/>
      <c r="T1073" s="5"/>
      <c r="U1073" s="5"/>
      <c r="V1073" s="5"/>
      <c r="W1073" s="418"/>
      <c r="X1073" s="418"/>
      <c r="Y1073" s="418"/>
      <c r="Z1073" s="418"/>
      <c r="AA1073" s="5"/>
      <c r="AB1073" s="5"/>
    </row>
    <row r="1074" spans="8:28" ht="15.75" customHeight="1" x14ac:dyDescent="0.3">
      <c r="H1074" s="5"/>
      <c r="I1074" s="5"/>
      <c r="J1074" s="5"/>
      <c r="N1074" s="5"/>
      <c r="O1074" s="5"/>
      <c r="P1074" s="5"/>
      <c r="T1074" s="5"/>
      <c r="U1074" s="5"/>
      <c r="V1074" s="5"/>
      <c r="W1074" s="418"/>
      <c r="X1074" s="418"/>
      <c r="Y1074" s="418"/>
      <c r="Z1074" s="418"/>
      <c r="AA1074" s="5"/>
      <c r="AB1074" s="5"/>
    </row>
    <row r="1075" spans="8:28" ht="15.75" customHeight="1" x14ac:dyDescent="0.3">
      <c r="H1075" s="5"/>
      <c r="I1075" s="5"/>
      <c r="J1075" s="5"/>
      <c r="N1075" s="5"/>
      <c r="O1075" s="5"/>
      <c r="P1075" s="5"/>
      <c r="T1075" s="5"/>
      <c r="U1075" s="5"/>
      <c r="V1075" s="5"/>
      <c r="W1075" s="418"/>
      <c r="X1075" s="418"/>
      <c r="Y1075" s="418"/>
      <c r="Z1075" s="418"/>
      <c r="AA1075" s="5"/>
      <c r="AB1075" s="5"/>
    </row>
    <row r="1076" spans="8:28" ht="15.75" customHeight="1" x14ac:dyDescent="0.3">
      <c r="H1076" s="5"/>
      <c r="I1076" s="5"/>
      <c r="J1076" s="5"/>
      <c r="N1076" s="5"/>
      <c r="O1076" s="5"/>
      <c r="P1076" s="5"/>
      <c r="T1076" s="5"/>
      <c r="U1076" s="5"/>
      <c r="V1076" s="5"/>
      <c r="W1076" s="418"/>
      <c r="X1076" s="418"/>
      <c r="Y1076" s="418"/>
      <c r="Z1076" s="418"/>
      <c r="AA1076" s="5"/>
      <c r="AB1076" s="5"/>
    </row>
    <row r="1077" spans="8:28" ht="15.75" customHeight="1" x14ac:dyDescent="0.3">
      <c r="H1077" s="5"/>
      <c r="I1077" s="5"/>
      <c r="J1077" s="5"/>
      <c r="N1077" s="5"/>
      <c r="O1077" s="5"/>
      <c r="P1077" s="5"/>
      <c r="T1077" s="5"/>
      <c r="U1077" s="5"/>
      <c r="V1077" s="5"/>
      <c r="W1077" s="418"/>
      <c r="X1077" s="418"/>
      <c r="Y1077" s="418"/>
      <c r="Z1077" s="418"/>
      <c r="AA1077" s="5"/>
      <c r="AB1077" s="5"/>
    </row>
    <row r="1078" spans="8:28" ht="15.75" customHeight="1" x14ac:dyDescent="0.3">
      <c r="H1078" s="5"/>
      <c r="I1078" s="5"/>
      <c r="J1078" s="5"/>
      <c r="N1078" s="5"/>
      <c r="O1078" s="5"/>
      <c r="P1078" s="5"/>
      <c r="T1078" s="5"/>
      <c r="U1078" s="5"/>
      <c r="V1078" s="5"/>
      <c r="W1078" s="418"/>
      <c r="X1078" s="418"/>
      <c r="Y1078" s="418"/>
      <c r="Z1078" s="418"/>
      <c r="AA1078" s="5"/>
      <c r="AB1078" s="5"/>
    </row>
    <row r="1079" spans="8:28" ht="15.75" customHeight="1" x14ac:dyDescent="0.3">
      <c r="H1079" s="5"/>
      <c r="I1079" s="5"/>
      <c r="J1079" s="5"/>
      <c r="N1079" s="5"/>
      <c r="O1079" s="5"/>
      <c r="P1079" s="5"/>
      <c r="T1079" s="5"/>
      <c r="U1079" s="5"/>
      <c r="V1079" s="5"/>
      <c r="W1079" s="418"/>
      <c r="X1079" s="418"/>
      <c r="Y1079" s="418"/>
      <c r="Z1079" s="418"/>
      <c r="AA1079" s="5"/>
      <c r="AB1079" s="5"/>
    </row>
    <row r="1080" spans="8:28" ht="15.75" customHeight="1" x14ac:dyDescent="0.3">
      <c r="H1080" s="5"/>
      <c r="I1080" s="5"/>
      <c r="J1080" s="5"/>
      <c r="N1080" s="5"/>
      <c r="O1080" s="5"/>
      <c r="P1080" s="5"/>
      <c r="T1080" s="5"/>
      <c r="U1080" s="5"/>
      <c r="V1080" s="5"/>
      <c r="W1080" s="418"/>
      <c r="X1080" s="418"/>
      <c r="Y1080" s="418"/>
      <c r="Z1080" s="418"/>
      <c r="AA1080" s="5"/>
      <c r="AB1080" s="5"/>
    </row>
    <row r="1081" spans="8:28" ht="15.75" customHeight="1" x14ac:dyDescent="0.3">
      <c r="H1081" s="5"/>
      <c r="I1081" s="5"/>
      <c r="J1081" s="5"/>
      <c r="N1081" s="5"/>
      <c r="O1081" s="5"/>
      <c r="P1081" s="5"/>
      <c r="T1081" s="5"/>
      <c r="U1081" s="5"/>
      <c r="V1081" s="5"/>
      <c r="W1081" s="418"/>
      <c r="X1081" s="418"/>
      <c r="Y1081" s="418"/>
      <c r="Z1081" s="418"/>
      <c r="AA1081" s="5"/>
      <c r="AB1081" s="5"/>
    </row>
    <row r="1082" spans="8:28" ht="15.75" customHeight="1" x14ac:dyDescent="0.3">
      <c r="H1082" s="5"/>
      <c r="I1082" s="5"/>
      <c r="J1082" s="5"/>
      <c r="N1082" s="5"/>
      <c r="O1082" s="5"/>
      <c r="P1082" s="5"/>
      <c r="T1082" s="5"/>
      <c r="U1082" s="5"/>
      <c r="V1082" s="5"/>
      <c r="W1082" s="418"/>
      <c r="X1082" s="418"/>
      <c r="Y1082" s="418"/>
      <c r="Z1082" s="418"/>
      <c r="AA1082" s="5"/>
      <c r="AB1082" s="5"/>
    </row>
    <row r="1083" spans="8:28" ht="15.75" customHeight="1" x14ac:dyDescent="0.3">
      <c r="H1083" s="5"/>
      <c r="I1083" s="5"/>
      <c r="J1083" s="5"/>
      <c r="N1083" s="5"/>
      <c r="O1083" s="5"/>
      <c r="P1083" s="5"/>
      <c r="T1083" s="5"/>
      <c r="U1083" s="5"/>
      <c r="V1083" s="5"/>
      <c r="W1083" s="418"/>
      <c r="X1083" s="418"/>
      <c r="Y1083" s="418"/>
      <c r="Z1083" s="418"/>
      <c r="AA1083" s="5"/>
      <c r="AB1083" s="5"/>
    </row>
    <row r="1084" spans="8:28" ht="15.75" customHeight="1" x14ac:dyDescent="0.3">
      <c r="H1084" s="5"/>
      <c r="I1084" s="5"/>
      <c r="J1084" s="5"/>
      <c r="N1084" s="5"/>
      <c r="O1084" s="5"/>
      <c r="P1084" s="5"/>
      <c r="T1084" s="5"/>
      <c r="U1084" s="5"/>
      <c r="V1084" s="5"/>
      <c r="W1084" s="418"/>
      <c r="X1084" s="418"/>
      <c r="Y1084" s="418"/>
      <c r="Z1084" s="418"/>
      <c r="AA1084" s="5"/>
      <c r="AB1084" s="5"/>
    </row>
    <row r="1085" spans="8:28" ht="15.75" customHeight="1" x14ac:dyDescent="0.3">
      <c r="H1085" s="5"/>
      <c r="I1085" s="5"/>
      <c r="J1085" s="5"/>
      <c r="N1085" s="5"/>
      <c r="O1085" s="5"/>
      <c r="P1085" s="5"/>
      <c r="T1085" s="5"/>
      <c r="U1085" s="5"/>
      <c r="V1085" s="5"/>
      <c r="W1085" s="418"/>
      <c r="X1085" s="418"/>
      <c r="Y1085" s="418"/>
      <c r="Z1085" s="418"/>
      <c r="AA1085" s="5"/>
      <c r="AB1085" s="5"/>
    </row>
    <row r="1086" spans="8:28" ht="15.75" customHeight="1" x14ac:dyDescent="0.3">
      <c r="H1086" s="5"/>
      <c r="I1086" s="5"/>
      <c r="J1086" s="5"/>
      <c r="N1086" s="5"/>
      <c r="O1086" s="5"/>
      <c r="P1086" s="5"/>
      <c r="T1086" s="5"/>
      <c r="U1086" s="5"/>
      <c r="V1086" s="5"/>
      <c r="W1086" s="418"/>
      <c r="X1086" s="418"/>
      <c r="Y1086" s="418"/>
      <c r="Z1086" s="418"/>
      <c r="AA1086" s="5"/>
      <c r="AB1086" s="5"/>
    </row>
    <row r="1087" spans="8:28" ht="15.75" customHeight="1" x14ac:dyDescent="0.3">
      <c r="H1087" s="5"/>
      <c r="I1087" s="5"/>
      <c r="J1087" s="5"/>
      <c r="N1087" s="5"/>
      <c r="O1087" s="5"/>
      <c r="P1087" s="5"/>
      <c r="T1087" s="5"/>
      <c r="U1087" s="5"/>
      <c r="V1087" s="5"/>
      <c r="W1087" s="418"/>
      <c r="X1087" s="418"/>
      <c r="Y1087" s="418"/>
      <c r="Z1087" s="418"/>
      <c r="AA1087" s="5"/>
      <c r="AB1087" s="5"/>
    </row>
    <row r="1088" spans="8:28" ht="15.75" customHeight="1" x14ac:dyDescent="0.3">
      <c r="H1088" s="5"/>
      <c r="I1088" s="5"/>
      <c r="J1088" s="5"/>
      <c r="N1088" s="5"/>
      <c r="O1088" s="5"/>
      <c r="P1088" s="5"/>
      <c r="T1088" s="5"/>
      <c r="U1088" s="5"/>
      <c r="V1088" s="5"/>
      <c r="W1088" s="418"/>
      <c r="X1088" s="418"/>
      <c r="Y1088" s="418"/>
      <c r="Z1088" s="418"/>
      <c r="AA1088" s="5"/>
      <c r="AB1088" s="5"/>
    </row>
    <row r="1089" spans="8:28" ht="15.75" customHeight="1" x14ac:dyDescent="0.3">
      <c r="H1089" s="5"/>
      <c r="I1089" s="5"/>
      <c r="J1089" s="5"/>
      <c r="N1089" s="5"/>
      <c r="O1089" s="5"/>
      <c r="P1089" s="5"/>
      <c r="T1089" s="5"/>
      <c r="U1089" s="5"/>
      <c r="V1089" s="5"/>
      <c r="W1089" s="418"/>
      <c r="X1089" s="418"/>
      <c r="Y1089" s="418"/>
      <c r="Z1089" s="418"/>
      <c r="AA1089" s="5"/>
      <c r="AB1089" s="5"/>
    </row>
    <row r="1090" spans="8:28" ht="15.75" customHeight="1" x14ac:dyDescent="0.3">
      <c r="H1090" s="5"/>
      <c r="I1090" s="5"/>
      <c r="J1090" s="5"/>
      <c r="N1090" s="5"/>
      <c r="O1090" s="5"/>
      <c r="P1090" s="5"/>
      <c r="T1090" s="5"/>
      <c r="U1090" s="5"/>
      <c r="V1090" s="5"/>
      <c r="W1090" s="418"/>
      <c r="X1090" s="418"/>
      <c r="Y1090" s="418"/>
      <c r="Z1090" s="418"/>
      <c r="AA1090" s="5"/>
      <c r="AB1090" s="5"/>
    </row>
    <row r="1091" spans="8:28" ht="15.75" customHeight="1" x14ac:dyDescent="0.3">
      <c r="H1091" s="5"/>
      <c r="I1091" s="5"/>
      <c r="J1091" s="5"/>
      <c r="N1091" s="5"/>
      <c r="O1091" s="5"/>
      <c r="P1091" s="5"/>
      <c r="T1091" s="5"/>
      <c r="U1091" s="5"/>
      <c r="V1091" s="5"/>
      <c r="W1091" s="418"/>
      <c r="X1091" s="418"/>
      <c r="Y1091" s="418"/>
      <c r="Z1091" s="418"/>
      <c r="AA1091" s="5"/>
      <c r="AB1091" s="5"/>
    </row>
    <row r="1092" spans="8:28" ht="15.75" customHeight="1" x14ac:dyDescent="0.3">
      <c r="H1092" s="5"/>
      <c r="I1092" s="5"/>
      <c r="J1092" s="5"/>
      <c r="N1092" s="5"/>
      <c r="O1092" s="5"/>
      <c r="P1092" s="5"/>
      <c r="T1092" s="5"/>
      <c r="U1092" s="5"/>
      <c r="V1092" s="5"/>
      <c r="W1092" s="418"/>
      <c r="X1092" s="418"/>
      <c r="Y1092" s="418"/>
      <c r="Z1092" s="418"/>
      <c r="AA1092" s="5"/>
      <c r="AB1092" s="5"/>
    </row>
    <row r="1093" spans="8:28" ht="15.75" customHeight="1" x14ac:dyDescent="0.3">
      <c r="H1093" s="5"/>
      <c r="I1093" s="5"/>
      <c r="J1093" s="5"/>
      <c r="N1093" s="5"/>
      <c r="O1093" s="5"/>
      <c r="P1093" s="5"/>
      <c r="T1093" s="5"/>
      <c r="U1093" s="5"/>
      <c r="V1093" s="5"/>
      <c r="W1093" s="418"/>
      <c r="X1093" s="418"/>
      <c r="Y1093" s="418"/>
      <c r="Z1093" s="418"/>
      <c r="AA1093" s="5"/>
      <c r="AB1093" s="5"/>
    </row>
    <row r="1094" spans="8:28" ht="15.75" customHeight="1" x14ac:dyDescent="0.3">
      <c r="H1094" s="5"/>
      <c r="I1094" s="5"/>
      <c r="J1094" s="5"/>
      <c r="N1094" s="5"/>
      <c r="O1094" s="5"/>
      <c r="P1094" s="5"/>
      <c r="T1094" s="5"/>
      <c r="U1094" s="5"/>
      <c r="V1094" s="5"/>
      <c r="W1094" s="418"/>
      <c r="X1094" s="418"/>
      <c r="Y1094" s="418"/>
      <c r="Z1094" s="418"/>
      <c r="AA1094" s="5"/>
      <c r="AB1094" s="5"/>
    </row>
    <row r="1095" spans="8:28" ht="15.75" customHeight="1" x14ac:dyDescent="0.3">
      <c r="H1095" s="5"/>
      <c r="I1095" s="5"/>
      <c r="J1095" s="5"/>
      <c r="N1095" s="5"/>
      <c r="O1095" s="5"/>
      <c r="P1095" s="5"/>
      <c r="T1095" s="5"/>
      <c r="U1095" s="5"/>
      <c r="V1095" s="5"/>
      <c r="W1095" s="418"/>
      <c r="X1095" s="418"/>
      <c r="Y1095" s="418"/>
      <c r="Z1095" s="418"/>
      <c r="AA1095" s="5"/>
      <c r="AB1095" s="5"/>
    </row>
    <row r="1096" spans="8:28" ht="15.75" customHeight="1" x14ac:dyDescent="0.3">
      <c r="H1096" s="5"/>
      <c r="I1096" s="5"/>
      <c r="J1096" s="5"/>
      <c r="N1096" s="5"/>
      <c r="O1096" s="5"/>
      <c r="P1096" s="5"/>
      <c r="T1096" s="5"/>
      <c r="U1096" s="5"/>
      <c r="V1096" s="5"/>
      <c r="W1096" s="418"/>
      <c r="X1096" s="418"/>
      <c r="Y1096" s="418"/>
      <c r="Z1096" s="418"/>
      <c r="AA1096" s="5"/>
      <c r="AB1096" s="5"/>
    </row>
    <row r="1097" spans="8:28" ht="15.75" customHeight="1" x14ac:dyDescent="0.3">
      <c r="H1097" s="5"/>
      <c r="I1097" s="5"/>
      <c r="J1097" s="5"/>
      <c r="N1097" s="5"/>
      <c r="O1097" s="5"/>
      <c r="P1097" s="5"/>
      <c r="T1097" s="5"/>
      <c r="U1097" s="5"/>
      <c r="V1097" s="5"/>
      <c r="W1097" s="418"/>
      <c r="X1097" s="418"/>
      <c r="Y1097" s="418"/>
      <c r="Z1097" s="418"/>
      <c r="AA1097" s="5"/>
      <c r="AB1097" s="5"/>
    </row>
    <row r="1098" spans="8:28" ht="15.75" customHeight="1" x14ac:dyDescent="0.3">
      <c r="H1098" s="5"/>
      <c r="I1098" s="5"/>
      <c r="J1098" s="5"/>
      <c r="N1098" s="5"/>
      <c r="O1098" s="5"/>
      <c r="P1098" s="5"/>
      <c r="T1098" s="5"/>
      <c r="U1098" s="5"/>
      <c r="V1098" s="5"/>
      <c r="W1098" s="418"/>
      <c r="X1098" s="418"/>
      <c r="Y1098" s="418"/>
      <c r="Z1098" s="418"/>
      <c r="AA1098" s="5"/>
      <c r="AB1098" s="5"/>
    </row>
    <row r="1099" spans="8:28" ht="15.75" customHeight="1" x14ac:dyDescent="0.3">
      <c r="H1099" s="5"/>
      <c r="I1099" s="5"/>
      <c r="J1099" s="5"/>
      <c r="N1099" s="5"/>
      <c r="O1099" s="5"/>
      <c r="P1099" s="5"/>
      <c r="T1099" s="5"/>
      <c r="U1099" s="5"/>
      <c r="V1099" s="5"/>
      <c r="W1099" s="418"/>
      <c r="X1099" s="418"/>
      <c r="Y1099" s="418"/>
      <c r="Z1099" s="418"/>
      <c r="AA1099" s="5"/>
      <c r="AB1099" s="5"/>
    </row>
    <row r="1100" spans="8:28" ht="15.75" customHeight="1" x14ac:dyDescent="0.3">
      <c r="H1100" s="5"/>
      <c r="I1100" s="5"/>
      <c r="J1100" s="5"/>
      <c r="N1100" s="5"/>
      <c r="O1100" s="5"/>
      <c r="P1100" s="5"/>
      <c r="T1100" s="5"/>
      <c r="U1100" s="5"/>
      <c r="V1100" s="5"/>
      <c r="W1100" s="418"/>
      <c r="X1100" s="418"/>
      <c r="Y1100" s="418"/>
      <c r="Z1100" s="418"/>
      <c r="AA1100" s="5"/>
      <c r="AB1100" s="5"/>
    </row>
    <row r="1101" spans="8:28" ht="15.75" customHeight="1" x14ac:dyDescent="0.3">
      <c r="H1101" s="5"/>
      <c r="I1101" s="5"/>
      <c r="J1101" s="5"/>
      <c r="N1101" s="5"/>
      <c r="O1101" s="5"/>
      <c r="P1101" s="5"/>
      <c r="T1101" s="5"/>
      <c r="U1101" s="5"/>
      <c r="V1101" s="5"/>
      <c r="W1101" s="418"/>
      <c r="X1101" s="418"/>
      <c r="Y1101" s="418"/>
      <c r="Z1101" s="418"/>
      <c r="AA1101" s="5"/>
      <c r="AB1101" s="5"/>
    </row>
    <row r="1102" spans="8:28" ht="15.75" customHeight="1" x14ac:dyDescent="0.3">
      <c r="H1102" s="5"/>
      <c r="I1102" s="5"/>
      <c r="J1102" s="5"/>
      <c r="N1102" s="5"/>
      <c r="O1102" s="5"/>
      <c r="P1102" s="5"/>
      <c r="T1102" s="5"/>
      <c r="U1102" s="5"/>
      <c r="V1102" s="5"/>
      <c r="W1102" s="418"/>
      <c r="X1102" s="418"/>
      <c r="Y1102" s="418"/>
      <c r="Z1102" s="418"/>
      <c r="AA1102" s="5"/>
      <c r="AB1102" s="5"/>
    </row>
    <row r="1103" spans="8:28" ht="15.75" customHeight="1" x14ac:dyDescent="0.3">
      <c r="H1103" s="5"/>
      <c r="I1103" s="5"/>
      <c r="J1103" s="5"/>
      <c r="N1103" s="5"/>
      <c r="O1103" s="5"/>
      <c r="P1103" s="5"/>
      <c r="T1103" s="5"/>
      <c r="U1103" s="5"/>
      <c r="V1103" s="5"/>
      <c r="W1103" s="418"/>
      <c r="X1103" s="418"/>
      <c r="Y1103" s="418"/>
      <c r="Z1103" s="418"/>
      <c r="AA1103" s="5"/>
      <c r="AB1103" s="5"/>
    </row>
    <row r="1104" spans="8:28" ht="15.75" customHeight="1" x14ac:dyDescent="0.3">
      <c r="H1104" s="5"/>
      <c r="I1104" s="5"/>
      <c r="J1104" s="5"/>
      <c r="N1104" s="5"/>
      <c r="O1104" s="5"/>
      <c r="P1104" s="5"/>
      <c r="T1104" s="5"/>
      <c r="U1104" s="5"/>
      <c r="V1104" s="5"/>
      <c r="W1104" s="418"/>
      <c r="X1104" s="418"/>
      <c r="Y1104" s="418"/>
      <c r="Z1104" s="418"/>
      <c r="AA1104" s="5"/>
      <c r="AB1104" s="5"/>
    </row>
    <row r="1105" spans="8:28" ht="15.75" customHeight="1" x14ac:dyDescent="0.3">
      <c r="H1105" s="5"/>
      <c r="I1105" s="5"/>
      <c r="J1105" s="5"/>
      <c r="N1105" s="5"/>
      <c r="O1105" s="5"/>
      <c r="P1105" s="5"/>
      <c r="T1105" s="5"/>
      <c r="U1105" s="5"/>
      <c r="V1105" s="5"/>
      <c r="W1105" s="418"/>
      <c r="X1105" s="418"/>
      <c r="Y1105" s="418"/>
      <c r="Z1105" s="418"/>
      <c r="AA1105" s="5"/>
      <c r="AB1105" s="5"/>
    </row>
    <row r="1106" spans="8:28" ht="15.75" customHeight="1" x14ac:dyDescent="0.3">
      <c r="H1106" s="5"/>
      <c r="I1106" s="5"/>
      <c r="J1106" s="5"/>
      <c r="N1106" s="5"/>
      <c r="O1106" s="5"/>
      <c r="P1106" s="5"/>
      <c r="T1106" s="5"/>
      <c r="U1106" s="5"/>
      <c r="V1106" s="5"/>
      <c r="W1106" s="418"/>
      <c r="X1106" s="418"/>
      <c r="Y1106" s="418"/>
      <c r="Z1106" s="418"/>
      <c r="AA1106" s="5"/>
      <c r="AB1106" s="5"/>
    </row>
    <row r="1107" spans="8:28" ht="15.75" customHeight="1" x14ac:dyDescent="0.3">
      <c r="H1107" s="5"/>
      <c r="I1107" s="5"/>
      <c r="J1107" s="5"/>
      <c r="N1107" s="5"/>
      <c r="O1107" s="5"/>
      <c r="P1107" s="5"/>
      <c r="T1107" s="5"/>
      <c r="U1107" s="5"/>
      <c r="V1107" s="5"/>
      <c r="W1107" s="418"/>
      <c r="X1107" s="418"/>
      <c r="Y1107" s="418"/>
      <c r="Z1107" s="418"/>
      <c r="AA1107" s="5"/>
      <c r="AB1107" s="5"/>
    </row>
    <row r="1108" spans="8:28" ht="15.75" customHeight="1" x14ac:dyDescent="0.3">
      <c r="H1108" s="5"/>
      <c r="I1108" s="5"/>
      <c r="J1108" s="5"/>
      <c r="N1108" s="5"/>
      <c r="O1108" s="5"/>
      <c r="P1108" s="5"/>
      <c r="T1108" s="5"/>
      <c r="U1108" s="5"/>
      <c r="V1108" s="5"/>
      <c r="W1108" s="418"/>
      <c r="X1108" s="418"/>
      <c r="Y1108" s="418"/>
      <c r="Z1108" s="418"/>
      <c r="AA1108" s="5"/>
      <c r="AB1108" s="5"/>
    </row>
    <row r="1109" spans="8:28" ht="15.75" customHeight="1" x14ac:dyDescent="0.3">
      <c r="H1109" s="5"/>
      <c r="I1109" s="5"/>
      <c r="J1109" s="5"/>
      <c r="N1109" s="5"/>
      <c r="O1109" s="5"/>
      <c r="P1109" s="5"/>
      <c r="T1109" s="5"/>
      <c r="U1109" s="5"/>
      <c r="V1109" s="5"/>
      <c r="W1109" s="418"/>
      <c r="X1109" s="418"/>
      <c r="Y1109" s="418"/>
      <c r="Z1109" s="418"/>
      <c r="AA1109" s="5"/>
      <c r="AB1109" s="5"/>
    </row>
    <row r="1110" spans="8:28" ht="15.75" customHeight="1" x14ac:dyDescent="0.3">
      <c r="H1110" s="5"/>
      <c r="I1110" s="5"/>
      <c r="J1110" s="5"/>
      <c r="N1110" s="5"/>
      <c r="O1110" s="5"/>
      <c r="P1110" s="5"/>
      <c r="T1110" s="5"/>
      <c r="U1110" s="5"/>
      <c r="V1110" s="5"/>
      <c r="W1110" s="418"/>
      <c r="X1110" s="418"/>
      <c r="Y1110" s="418"/>
      <c r="Z1110" s="418"/>
      <c r="AA1110" s="5"/>
      <c r="AB1110" s="5"/>
    </row>
    <row r="1111" spans="8:28" ht="15.75" customHeight="1" x14ac:dyDescent="0.3">
      <c r="H1111" s="5"/>
      <c r="I1111" s="5"/>
      <c r="J1111" s="5"/>
      <c r="N1111" s="5"/>
      <c r="O1111" s="5"/>
      <c r="P1111" s="5"/>
      <c r="T1111" s="5"/>
      <c r="U1111" s="5"/>
      <c r="V1111" s="5"/>
      <c r="W1111" s="418"/>
      <c r="X1111" s="418"/>
      <c r="Y1111" s="418"/>
      <c r="Z1111" s="418"/>
      <c r="AA1111" s="5"/>
      <c r="AB1111" s="5"/>
    </row>
    <row r="1112" spans="8:28" ht="15.75" customHeight="1" x14ac:dyDescent="0.3">
      <c r="H1112" s="5"/>
      <c r="I1112" s="5"/>
      <c r="J1112" s="5"/>
      <c r="N1112" s="5"/>
      <c r="O1112" s="5"/>
      <c r="P1112" s="5"/>
      <c r="T1112" s="5"/>
      <c r="U1112" s="5"/>
      <c r="V1112" s="5"/>
      <c r="W1112" s="418"/>
      <c r="X1112" s="418"/>
      <c r="Y1112" s="418"/>
      <c r="Z1112" s="418"/>
      <c r="AA1112" s="5"/>
      <c r="AB1112" s="5"/>
    </row>
    <row r="1113" spans="8:28" ht="15.75" customHeight="1" x14ac:dyDescent="0.3">
      <c r="H1113" s="5"/>
      <c r="I1113" s="5"/>
      <c r="J1113" s="5"/>
      <c r="N1113" s="5"/>
      <c r="O1113" s="5"/>
      <c r="P1113" s="5"/>
      <c r="T1113" s="5"/>
      <c r="U1113" s="5"/>
      <c r="V1113" s="5"/>
      <c r="W1113" s="418"/>
      <c r="X1113" s="418"/>
      <c r="Y1113" s="418"/>
      <c r="Z1113" s="418"/>
      <c r="AA1113" s="5"/>
      <c r="AB1113" s="5"/>
    </row>
    <row r="1114" spans="8:28" ht="15.75" customHeight="1" x14ac:dyDescent="0.3">
      <c r="H1114" s="5"/>
      <c r="I1114" s="5"/>
      <c r="J1114" s="5"/>
      <c r="N1114" s="5"/>
      <c r="O1114" s="5"/>
      <c r="P1114" s="5"/>
      <c r="T1114" s="5"/>
      <c r="U1114" s="5"/>
      <c r="V1114" s="5"/>
      <c r="W1114" s="418"/>
      <c r="X1114" s="418"/>
      <c r="Y1114" s="418"/>
      <c r="Z1114" s="418"/>
      <c r="AA1114" s="5"/>
      <c r="AB1114" s="5"/>
    </row>
    <row r="1115" spans="8:28" ht="15.75" customHeight="1" x14ac:dyDescent="0.3">
      <c r="H1115" s="5"/>
      <c r="I1115" s="5"/>
      <c r="J1115" s="5"/>
      <c r="N1115" s="5"/>
      <c r="O1115" s="5"/>
      <c r="P1115" s="5"/>
      <c r="T1115" s="5"/>
      <c r="U1115" s="5"/>
      <c r="V1115" s="5"/>
      <c r="W1115" s="418"/>
      <c r="X1115" s="418"/>
      <c r="Y1115" s="418"/>
      <c r="Z1115" s="418"/>
      <c r="AA1115" s="5"/>
      <c r="AB1115" s="5"/>
    </row>
    <row r="1116" spans="8:28" ht="15.75" customHeight="1" x14ac:dyDescent="0.3">
      <c r="H1116" s="5"/>
      <c r="I1116" s="5"/>
      <c r="J1116" s="5"/>
      <c r="N1116" s="5"/>
      <c r="O1116" s="5"/>
      <c r="P1116" s="5"/>
      <c r="T1116" s="5"/>
      <c r="U1116" s="5"/>
      <c r="V1116" s="5"/>
      <c r="W1116" s="418"/>
      <c r="X1116" s="418"/>
      <c r="Y1116" s="418"/>
      <c r="Z1116" s="418"/>
      <c r="AA1116" s="5"/>
      <c r="AB1116" s="5"/>
    </row>
    <row r="1117" spans="8:28" ht="15.75" customHeight="1" x14ac:dyDescent="0.3">
      <c r="H1117" s="5"/>
      <c r="I1117" s="5"/>
      <c r="J1117" s="5"/>
      <c r="N1117" s="5"/>
      <c r="O1117" s="5"/>
      <c r="P1117" s="5"/>
      <c r="T1117" s="5"/>
      <c r="U1117" s="5"/>
      <c r="V1117" s="5"/>
      <c r="W1117" s="418"/>
      <c r="X1117" s="418"/>
      <c r="Y1117" s="418"/>
      <c r="Z1117" s="418"/>
      <c r="AA1117" s="5"/>
      <c r="AB1117" s="5"/>
    </row>
    <row r="1118" spans="8:28" ht="15.75" customHeight="1" x14ac:dyDescent="0.3">
      <c r="H1118" s="5"/>
      <c r="I1118" s="5"/>
      <c r="J1118" s="5"/>
      <c r="N1118" s="5"/>
      <c r="O1118" s="5"/>
      <c r="P1118" s="5"/>
      <c r="T1118" s="5"/>
      <c r="U1118" s="5"/>
      <c r="V1118" s="5"/>
      <c r="W1118" s="418"/>
      <c r="X1118" s="418"/>
      <c r="Y1118" s="418"/>
      <c r="Z1118" s="418"/>
      <c r="AA1118" s="5"/>
      <c r="AB1118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251:D251"/>
    <mergeCell ref="A297:C297"/>
    <mergeCell ref="A298:C298"/>
    <mergeCell ref="K8:M8"/>
    <mergeCell ref="N8:P8"/>
    <mergeCell ref="E8:G8"/>
    <mergeCell ref="H8:J8"/>
    <mergeCell ref="E54:G55"/>
    <mergeCell ref="H54:J55"/>
    <mergeCell ref="A193:D193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topLeftCell="B37" zoomScaleNormal="100" workbookViewId="0">
      <selection activeCell="L19" sqref="L19"/>
    </sheetView>
  </sheetViews>
  <sheetFormatPr defaultColWidth="14.44140625" defaultRowHeight="15.0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28.44140625" customWidth="1"/>
    <col min="6" max="6" width="16.44140625" customWidth="1"/>
    <col min="7" max="7" width="47.109375" customWidth="1"/>
    <col min="8" max="8" width="28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 x14ac:dyDescent="0.3">
      <c r="A1" s="248"/>
      <c r="B1" s="248"/>
      <c r="C1" s="248"/>
      <c r="D1" s="249"/>
      <c r="E1" s="248"/>
      <c r="F1" s="249"/>
      <c r="G1" s="248"/>
      <c r="H1" s="248"/>
      <c r="I1" s="5"/>
      <c r="J1" s="250" t="s">
        <v>308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248"/>
      <c r="B2" s="248"/>
      <c r="C2" s="248"/>
      <c r="D2" s="249"/>
      <c r="E2" s="248"/>
      <c r="F2" s="249"/>
      <c r="G2" s="248"/>
      <c r="H2" s="648" t="s">
        <v>309</v>
      </c>
      <c r="I2" s="601"/>
      <c r="J2" s="60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248"/>
      <c r="B3" s="248"/>
      <c r="C3" s="248"/>
      <c r="D3" s="249"/>
      <c r="E3" s="248"/>
      <c r="F3" s="249"/>
      <c r="G3" s="248"/>
      <c r="H3" s="24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5" customHeight="1" x14ac:dyDescent="0.35">
      <c r="A4" s="248"/>
      <c r="B4" s="649" t="s">
        <v>310</v>
      </c>
      <c r="C4" s="601"/>
      <c r="D4" s="601"/>
      <c r="E4" s="601"/>
      <c r="F4" s="601"/>
      <c r="G4" s="601"/>
      <c r="H4" s="601"/>
      <c r="I4" s="601"/>
      <c r="J4" s="60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248"/>
      <c r="B5" s="649" t="s">
        <v>311</v>
      </c>
      <c r="C5" s="601"/>
      <c r="D5" s="601"/>
      <c r="E5" s="601"/>
      <c r="F5" s="601"/>
      <c r="G5" s="601"/>
      <c r="H5" s="601"/>
      <c r="I5" s="601"/>
      <c r="J5" s="60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248"/>
      <c r="B6" s="650" t="s">
        <v>312</v>
      </c>
      <c r="C6" s="601"/>
      <c r="D6" s="601"/>
      <c r="E6" s="601"/>
      <c r="F6" s="601"/>
      <c r="G6" s="601"/>
      <c r="H6" s="601"/>
      <c r="I6" s="601"/>
      <c r="J6" s="60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248"/>
      <c r="B7" s="649" t="s">
        <v>313</v>
      </c>
      <c r="C7" s="601"/>
      <c r="D7" s="601"/>
      <c r="E7" s="601"/>
      <c r="F7" s="601"/>
      <c r="G7" s="601"/>
      <c r="H7" s="601"/>
      <c r="I7" s="601"/>
      <c r="J7" s="60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248"/>
      <c r="B8" s="248"/>
      <c r="C8" s="248"/>
      <c r="D8" s="249"/>
      <c r="E8" s="248"/>
      <c r="F8" s="249"/>
      <c r="G8" s="248"/>
      <c r="H8" s="24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651" t="s">
        <v>314</v>
      </c>
      <c r="C9" s="647"/>
      <c r="D9" s="652"/>
      <c r="E9" s="653" t="s">
        <v>315</v>
      </c>
      <c r="F9" s="647"/>
      <c r="G9" s="647"/>
      <c r="H9" s="647"/>
      <c r="I9" s="647"/>
      <c r="J9" s="65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251" t="s">
        <v>316</v>
      </c>
      <c r="B10" s="251" t="s">
        <v>317</v>
      </c>
      <c r="C10" s="251" t="s">
        <v>50</v>
      </c>
      <c r="D10" s="252" t="s">
        <v>318</v>
      </c>
      <c r="E10" s="251" t="s">
        <v>319</v>
      </c>
      <c r="F10" s="252" t="s">
        <v>318</v>
      </c>
      <c r="G10" s="251" t="s">
        <v>320</v>
      </c>
      <c r="H10" s="251" t="s">
        <v>321</v>
      </c>
      <c r="I10" s="251" t="s">
        <v>322</v>
      </c>
      <c r="J10" s="251" t="s">
        <v>323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8.299999999999997" customHeight="1" x14ac:dyDescent="0.3">
      <c r="A11" s="253"/>
      <c r="B11" s="598" t="s">
        <v>656</v>
      </c>
      <c r="C11" s="590" t="s">
        <v>591</v>
      </c>
      <c r="D11" s="592">
        <v>529793</v>
      </c>
      <c r="E11" s="593" t="s">
        <v>592</v>
      </c>
      <c r="F11" s="592">
        <v>529793</v>
      </c>
      <c r="G11" s="593" t="s">
        <v>712</v>
      </c>
      <c r="H11" s="593" t="s">
        <v>595</v>
      </c>
      <c r="I11" s="592">
        <v>229793</v>
      </c>
      <c r="J11" s="594" t="s">
        <v>687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4.549999999999997" customHeight="1" x14ac:dyDescent="0.3">
      <c r="A12" s="253"/>
      <c r="B12" s="598" t="s">
        <v>657</v>
      </c>
      <c r="C12" s="590" t="s">
        <v>593</v>
      </c>
      <c r="D12" s="595">
        <v>674540</v>
      </c>
      <c r="E12" s="593" t="s">
        <v>594</v>
      </c>
      <c r="F12" s="592">
        <v>674540</v>
      </c>
      <c r="G12" s="593" t="s">
        <v>713</v>
      </c>
      <c r="H12" s="593" t="s">
        <v>596</v>
      </c>
      <c r="I12" s="595">
        <v>274540</v>
      </c>
      <c r="J12" s="594" t="s">
        <v>686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 customHeight="1" x14ac:dyDescent="0.3">
      <c r="A13" s="253"/>
      <c r="B13" s="598" t="s">
        <v>658</v>
      </c>
      <c r="C13" s="590" t="s">
        <v>597</v>
      </c>
      <c r="D13" s="592">
        <v>507175</v>
      </c>
      <c r="E13" s="593" t="s">
        <v>598</v>
      </c>
      <c r="F13" s="592">
        <v>507175</v>
      </c>
      <c r="G13" s="593" t="s">
        <v>714</v>
      </c>
      <c r="H13" s="593" t="s">
        <v>599</v>
      </c>
      <c r="I13" s="592">
        <v>507175</v>
      </c>
      <c r="J13" s="594" t="s">
        <v>685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7.95" customHeight="1" x14ac:dyDescent="0.3">
      <c r="A14" s="253"/>
      <c r="B14" s="598" t="s">
        <v>659</v>
      </c>
      <c r="C14" s="590" t="s">
        <v>600</v>
      </c>
      <c r="D14" s="592">
        <v>543000</v>
      </c>
      <c r="E14" s="593" t="s">
        <v>601</v>
      </c>
      <c r="F14" s="592">
        <v>543000</v>
      </c>
      <c r="G14" s="593" t="s">
        <v>602</v>
      </c>
      <c r="H14" s="593" t="s">
        <v>603</v>
      </c>
      <c r="I14" s="592">
        <v>543000</v>
      </c>
      <c r="J14" s="594" t="s">
        <v>684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0.6" customHeight="1" x14ac:dyDescent="0.3">
      <c r="A15" s="253"/>
      <c r="B15" s="598" t="s">
        <v>505</v>
      </c>
      <c r="C15" s="590" t="s">
        <v>604</v>
      </c>
      <c r="D15" s="592">
        <v>313120</v>
      </c>
      <c r="E15" s="593" t="s">
        <v>698</v>
      </c>
      <c r="F15" s="592">
        <v>313120</v>
      </c>
      <c r="G15" s="593" t="s">
        <v>605</v>
      </c>
      <c r="H15" s="593" t="s">
        <v>606</v>
      </c>
      <c r="I15" s="592">
        <v>313120</v>
      </c>
      <c r="J15" s="593" t="s">
        <v>682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8.5" customHeight="1" x14ac:dyDescent="0.3">
      <c r="A16" s="253"/>
      <c r="B16" s="598" t="s">
        <v>507</v>
      </c>
      <c r="C16" s="590" t="s">
        <v>607</v>
      </c>
      <c r="D16" s="592">
        <v>395120</v>
      </c>
      <c r="E16" s="590" t="s">
        <v>701</v>
      </c>
      <c r="F16" s="592">
        <v>395120</v>
      </c>
      <c r="G16" s="593" t="s">
        <v>715</v>
      </c>
      <c r="H16" s="593" t="s">
        <v>608</v>
      </c>
      <c r="I16" s="592">
        <v>395120</v>
      </c>
      <c r="J16" s="593" t="s">
        <v>681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8.5" customHeight="1" x14ac:dyDescent="0.3">
      <c r="A17" s="253"/>
      <c r="B17" s="598" t="s">
        <v>662</v>
      </c>
      <c r="C17" s="591" t="s">
        <v>609</v>
      </c>
      <c r="D17" s="592">
        <v>1025660</v>
      </c>
      <c r="E17" s="594" t="s">
        <v>610</v>
      </c>
      <c r="F17" s="592">
        <v>1025660</v>
      </c>
      <c r="G17" s="593" t="s">
        <v>716</v>
      </c>
      <c r="H17" s="593" t="s">
        <v>608</v>
      </c>
      <c r="I17" s="592">
        <v>725660</v>
      </c>
      <c r="J17" s="594" t="s">
        <v>683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8.5" customHeight="1" x14ac:dyDescent="0.3">
      <c r="A18" s="253"/>
      <c r="B18" s="598" t="s">
        <v>663</v>
      </c>
      <c r="C18" s="591" t="s">
        <v>611</v>
      </c>
      <c r="D18" s="592">
        <v>331541</v>
      </c>
      <c r="E18" s="593" t="s">
        <v>700</v>
      </c>
      <c r="F18" s="592">
        <v>331541</v>
      </c>
      <c r="G18" s="594" t="s">
        <v>612</v>
      </c>
      <c r="H18" s="593" t="s">
        <v>613</v>
      </c>
      <c r="I18" s="592">
        <v>331541</v>
      </c>
      <c r="J18" s="593" t="s">
        <v>679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7.8" customHeight="1" x14ac:dyDescent="0.3">
      <c r="A19" s="253"/>
      <c r="B19" s="598" t="s">
        <v>664</v>
      </c>
      <c r="C19" s="591" t="s">
        <v>614</v>
      </c>
      <c r="D19" s="592">
        <v>175300</v>
      </c>
      <c r="E19" s="594" t="s">
        <v>615</v>
      </c>
      <c r="F19" s="592">
        <v>175300</v>
      </c>
      <c r="G19" s="593" t="s">
        <v>717</v>
      </c>
      <c r="H19" s="593" t="s">
        <v>622</v>
      </c>
      <c r="I19" s="592">
        <v>175300</v>
      </c>
      <c r="J19" s="599" t="s">
        <v>734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9.25" customHeight="1" x14ac:dyDescent="0.3">
      <c r="A20" s="253"/>
      <c r="B20" s="598" t="s">
        <v>665</v>
      </c>
      <c r="C20" s="591" t="s">
        <v>616</v>
      </c>
      <c r="D20" s="592">
        <v>30440</v>
      </c>
      <c r="E20" s="594" t="s">
        <v>617</v>
      </c>
      <c r="F20" s="592">
        <v>30440</v>
      </c>
      <c r="G20" s="593" t="s">
        <v>718</v>
      </c>
      <c r="H20" s="593" t="s">
        <v>623</v>
      </c>
      <c r="I20" s="596">
        <v>30440</v>
      </c>
      <c r="J20" s="597" t="s">
        <v>680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8.950000000000003" customHeight="1" x14ac:dyDescent="0.3">
      <c r="A21" s="253"/>
      <c r="B21" s="598" t="s">
        <v>660</v>
      </c>
      <c r="C21" s="591" t="s">
        <v>618</v>
      </c>
      <c r="D21" s="592">
        <v>256680</v>
      </c>
      <c r="E21" s="593" t="s">
        <v>699</v>
      </c>
      <c r="F21" s="592">
        <v>256680</v>
      </c>
      <c r="G21" s="593" t="s">
        <v>719</v>
      </c>
      <c r="H21" s="593" t="s">
        <v>619</v>
      </c>
      <c r="I21" s="592">
        <v>256680</v>
      </c>
      <c r="J21" s="597" t="s">
        <v>688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55.5" customHeight="1" x14ac:dyDescent="0.3">
      <c r="A22" s="253"/>
      <c r="B22" s="598" t="s">
        <v>661</v>
      </c>
      <c r="C22" s="591" t="s">
        <v>620</v>
      </c>
      <c r="D22" s="592">
        <v>212360</v>
      </c>
      <c r="E22" s="594" t="s">
        <v>621</v>
      </c>
      <c r="F22" s="592">
        <v>212360</v>
      </c>
      <c r="G22" s="593" t="s">
        <v>720</v>
      </c>
      <c r="H22" s="594" t="s">
        <v>624</v>
      </c>
      <c r="I22" s="592">
        <v>212360</v>
      </c>
      <c r="J22" s="593" t="s">
        <v>733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253"/>
      <c r="B23" s="253"/>
      <c r="C23" s="254"/>
      <c r="D23" s="255"/>
      <c r="E23" s="254"/>
      <c r="F23" s="255"/>
      <c r="G23" s="254"/>
      <c r="H23" s="254"/>
      <c r="I23" s="255"/>
      <c r="J23" s="25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256"/>
      <c r="B24" s="646" t="s">
        <v>324</v>
      </c>
      <c r="C24" s="647"/>
      <c r="D24" s="257">
        <f>SUM(D11:D23)</f>
        <v>4994729</v>
      </c>
      <c r="E24" s="258"/>
      <c r="F24" s="257">
        <f>SUM(F11:F23)</f>
        <v>4994729</v>
      </c>
      <c r="G24" s="258"/>
      <c r="H24" s="258"/>
      <c r="I24" s="257">
        <f>SUM(I11:I23)</f>
        <v>3994729</v>
      </c>
      <c r="J24" s="258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26" ht="14.25" customHeight="1" x14ac:dyDescent="0.3">
      <c r="A25" s="248"/>
      <c r="B25" s="248"/>
      <c r="C25" s="248"/>
      <c r="D25" s="249"/>
      <c r="E25" s="248"/>
      <c r="F25" s="249"/>
      <c r="G25" s="248"/>
      <c r="H25" s="24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15"/>
      <c r="B26" s="651" t="s">
        <v>325</v>
      </c>
      <c r="C26" s="647"/>
      <c r="D26" s="652"/>
      <c r="E26" s="653" t="s">
        <v>315</v>
      </c>
      <c r="F26" s="647"/>
      <c r="G26" s="647"/>
      <c r="H26" s="647"/>
      <c r="I26" s="647"/>
      <c r="J26" s="65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 x14ac:dyDescent="0.3">
      <c r="A27" s="251" t="s">
        <v>316</v>
      </c>
      <c r="B27" s="251" t="s">
        <v>317</v>
      </c>
      <c r="C27" s="251" t="s">
        <v>50</v>
      </c>
      <c r="D27" s="252" t="s">
        <v>318</v>
      </c>
      <c r="E27" s="251" t="s">
        <v>319</v>
      </c>
      <c r="F27" s="252" t="s">
        <v>318</v>
      </c>
      <c r="G27" s="251" t="s">
        <v>320</v>
      </c>
      <c r="H27" s="251" t="s">
        <v>321</v>
      </c>
      <c r="I27" s="251" t="s">
        <v>322</v>
      </c>
      <c r="J27" s="251" t="s">
        <v>323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36.85" customHeight="1" x14ac:dyDescent="0.3">
      <c r="A28" s="253"/>
      <c r="B28" s="598" t="s">
        <v>162</v>
      </c>
      <c r="C28" s="593" t="s">
        <v>626</v>
      </c>
      <c r="D28" s="592">
        <v>96008.36</v>
      </c>
      <c r="E28" s="593" t="s">
        <v>627</v>
      </c>
      <c r="F28" s="592">
        <v>96008.36</v>
      </c>
      <c r="G28" s="593" t="s">
        <v>721</v>
      </c>
      <c r="H28" s="593" t="s">
        <v>628</v>
      </c>
      <c r="I28" s="592">
        <v>96008.36</v>
      </c>
      <c r="J28" s="593" t="s">
        <v>678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9.799999999999997" customHeight="1" x14ac:dyDescent="0.3">
      <c r="A29" s="253"/>
      <c r="B29" s="598" t="s">
        <v>193</v>
      </c>
      <c r="C29" s="593" t="s">
        <v>629</v>
      </c>
      <c r="D29" s="592">
        <v>310560</v>
      </c>
      <c r="E29" s="593" t="s">
        <v>702</v>
      </c>
      <c r="F29" s="592">
        <v>310560</v>
      </c>
      <c r="G29" s="593" t="s">
        <v>722</v>
      </c>
      <c r="H29" s="593" t="s">
        <v>630</v>
      </c>
      <c r="I29" s="592">
        <v>310560</v>
      </c>
      <c r="J29" s="594" t="s">
        <v>669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1.6" customHeight="1" x14ac:dyDescent="0.3">
      <c r="A30" s="253"/>
      <c r="B30" s="598" t="s">
        <v>666</v>
      </c>
      <c r="C30" s="593" t="s">
        <v>631</v>
      </c>
      <c r="D30" s="592">
        <v>18000</v>
      </c>
      <c r="E30" s="593" t="s">
        <v>703</v>
      </c>
      <c r="F30" s="592">
        <v>18000</v>
      </c>
      <c r="G30" s="593" t="s">
        <v>632</v>
      </c>
      <c r="H30" s="593" t="s">
        <v>633</v>
      </c>
      <c r="I30" s="592">
        <v>18000</v>
      </c>
      <c r="J30" s="594" t="s">
        <v>673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1.05" customHeight="1" x14ac:dyDescent="0.3">
      <c r="A31" s="253"/>
      <c r="B31" s="598" t="s">
        <v>666</v>
      </c>
      <c r="C31" s="593" t="s">
        <v>634</v>
      </c>
      <c r="D31" s="592">
        <v>157600</v>
      </c>
      <c r="E31" s="593" t="s">
        <v>704</v>
      </c>
      <c r="F31" s="592">
        <v>157600</v>
      </c>
      <c r="G31" s="593" t="s">
        <v>711</v>
      </c>
      <c r="H31" s="593" t="s">
        <v>636</v>
      </c>
      <c r="I31" s="592">
        <v>157600</v>
      </c>
      <c r="J31" s="593" t="s">
        <v>677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4.85" customHeight="1" x14ac:dyDescent="0.3">
      <c r="A32" s="253"/>
      <c r="B32" s="598" t="s">
        <v>666</v>
      </c>
      <c r="C32" s="593" t="s">
        <v>635</v>
      </c>
      <c r="D32" s="592">
        <v>43950</v>
      </c>
      <c r="E32" s="593" t="s">
        <v>705</v>
      </c>
      <c r="F32" s="592">
        <v>43950</v>
      </c>
      <c r="G32" s="593" t="s">
        <v>723</v>
      </c>
      <c r="H32" s="593" t="s">
        <v>637</v>
      </c>
      <c r="I32" s="592">
        <v>43950</v>
      </c>
      <c r="J32" s="593" t="s">
        <v>675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57.6" x14ac:dyDescent="0.3">
      <c r="A33" s="253"/>
      <c r="B33" s="598" t="s">
        <v>666</v>
      </c>
      <c r="C33" s="593" t="s">
        <v>635</v>
      </c>
      <c r="D33" s="592">
        <v>60000</v>
      </c>
      <c r="E33" s="593" t="s">
        <v>706</v>
      </c>
      <c r="F33" s="592">
        <v>60000</v>
      </c>
      <c r="G33" s="593" t="s">
        <v>725</v>
      </c>
      <c r="H33" s="593" t="s">
        <v>638</v>
      </c>
      <c r="I33" s="592">
        <v>60000</v>
      </c>
      <c r="J33" s="593" t="s">
        <v>731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2.75" customHeight="1" x14ac:dyDescent="0.3">
      <c r="A34" s="253"/>
      <c r="B34" s="598" t="s">
        <v>666</v>
      </c>
      <c r="C34" s="593" t="s">
        <v>634</v>
      </c>
      <c r="D34" s="592">
        <v>41556</v>
      </c>
      <c r="E34" s="593" t="s">
        <v>707</v>
      </c>
      <c r="F34" s="592">
        <v>41556</v>
      </c>
      <c r="G34" s="593" t="s">
        <v>724</v>
      </c>
      <c r="H34" s="593" t="s">
        <v>641</v>
      </c>
      <c r="I34" s="592">
        <v>41556</v>
      </c>
      <c r="J34" s="593" t="s">
        <v>676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7.6" x14ac:dyDescent="0.3">
      <c r="A35" s="253"/>
      <c r="B35" s="598" t="s">
        <v>666</v>
      </c>
      <c r="C35" s="593" t="s">
        <v>635</v>
      </c>
      <c r="D35" s="592">
        <v>36744</v>
      </c>
      <c r="E35" s="593" t="s">
        <v>708</v>
      </c>
      <c r="F35" s="592">
        <v>36744</v>
      </c>
      <c r="G35" s="593" t="s">
        <v>727</v>
      </c>
      <c r="H35" s="593" t="s">
        <v>640</v>
      </c>
      <c r="I35" s="592">
        <v>36744</v>
      </c>
      <c r="J35" s="593" t="s">
        <v>730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57.6" x14ac:dyDescent="0.3">
      <c r="A36" s="253"/>
      <c r="B36" s="598" t="s">
        <v>666</v>
      </c>
      <c r="C36" s="593" t="s">
        <v>635</v>
      </c>
      <c r="D36" s="592">
        <v>48750</v>
      </c>
      <c r="E36" s="593" t="s">
        <v>709</v>
      </c>
      <c r="F36" s="592">
        <v>48750</v>
      </c>
      <c r="G36" s="593" t="s">
        <v>726</v>
      </c>
      <c r="H36" s="593" t="s">
        <v>639</v>
      </c>
      <c r="I36" s="592">
        <v>48750</v>
      </c>
      <c r="J36" s="593" t="s">
        <v>732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2.25" customHeight="1" x14ac:dyDescent="0.3">
      <c r="A37" s="253"/>
      <c r="B37" s="598" t="s">
        <v>666</v>
      </c>
      <c r="C37" s="264" t="s">
        <v>643</v>
      </c>
      <c r="D37" s="592">
        <v>347025</v>
      </c>
      <c r="E37" s="593" t="s">
        <v>710</v>
      </c>
      <c r="F37" s="592">
        <v>347025</v>
      </c>
      <c r="G37" s="594" t="s">
        <v>642</v>
      </c>
      <c r="H37" s="594" t="s">
        <v>644</v>
      </c>
      <c r="I37" s="592">
        <v>347025</v>
      </c>
      <c r="J37" s="594" t="s">
        <v>674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3.2" x14ac:dyDescent="0.3">
      <c r="A38" s="253"/>
      <c r="B38" s="598" t="s">
        <v>667</v>
      </c>
      <c r="C38" s="594" t="s">
        <v>645</v>
      </c>
      <c r="D38" s="592">
        <v>526223</v>
      </c>
      <c r="E38" s="594" t="s">
        <v>646</v>
      </c>
      <c r="F38" s="592">
        <v>526223</v>
      </c>
      <c r="G38" s="593" t="s">
        <v>728</v>
      </c>
      <c r="H38" s="594" t="s">
        <v>647</v>
      </c>
      <c r="I38" s="592">
        <v>526223</v>
      </c>
      <c r="J38" s="594" t="s">
        <v>670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2.25" customHeight="1" x14ac:dyDescent="0.3">
      <c r="A39" s="253"/>
      <c r="B39" s="598" t="s">
        <v>584</v>
      </c>
      <c r="C39" s="594" t="s">
        <v>648</v>
      </c>
      <c r="D39" s="592">
        <v>190120</v>
      </c>
      <c r="E39" s="594" t="s">
        <v>650</v>
      </c>
      <c r="F39" s="592">
        <v>190120</v>
      </c>
      <c r="G39" s="594" t="s">
        <v>651</v>
      </c>
      <c r="H39" s="594" t="s">
        <v>649</v>
      </c>
      <c r="I39" s="592">
        <v>190120</v>
      </c>
      <c r="J39" s="594" t="s">
        <v>671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2.25" customHeight="1" x14ac:dyDescent="0.3">
      <c r="A40" s="253"/>
      <c r="B40" s="598" t="s">
        <v>668</v>
      </c>
      <c r="C40" s="594" t="s">
        <v>652</v>
      </c>
      <c r="D40" s="592">
        <v>214500</v>
      </c>
      <c r="E40" s="594" t="s">
        <v>654</v>
      </c>
      <c r="F40" s="592">
        <v>214500</v>
      </c>
      <c r="G40" s="594" t="s">
        <v>653</v>
      </c>
      <c r="H40" s="594" t="s">
        <v>655</v>
      </c>
      <c r="I40" s="592">
        <v>214500</v>
      </c>
      <c r="J40" s="594" t="s">
        <v>672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.8" customHeight="1" x14ac:dyDescent="0.3">
      <c r="A41" s="253"/>
      <c r="B41" s="598" t="s">
        <v>275</v>
      </c>
      <c r="C41" s="218" t="s">
        <v>276</v>
      </c>
      <c r="D41" s="592">
        <v>55000</v>
      </c>
      <c r="E41" s="594" t="s">
        <v>689</v>
      </c>
      <c r="F41" s="592">
        <v>55000</v>
      </c>
      <c r="G41" s="593" t="s">
        <v>729</v>
      </c>
      <c r="H41" s="594"/>
      <c r="I41" s="592">
        <v>55000</v>
      </c>
      <c r="J41" s="594" t="s">
        <v>690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3" customHeight="1" x14ac:dyDescent="0.3">
      <c r="A42" s="256"/>
      <c r="B42" s="646" t="s">
        <v>324</v>
      </c>
      <c r="C42" s="647"/>
      <c r="D42" s="257">
        <f>SUM(D28:D41)</f>
        <v>2146036.36</v>
      </c>
      <c r="E42" s="258"/>
      <c r="F42" s="257">
        <f>SUM(F28:F41)</f>
        <v>2146036.36</v>
      </c>
      <c r="G42" s="258"/>
      <c r="H42" s="258"/>
      <c r="I42" s="257">
        <f>SUM(I28:I41)</f>
        <v>2146036.36</v>
      </c>
      <c r="J42" s="258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</row>
    <row r="43" spans="1:26" ht="14.25" customHeight="1" x14ac:dyDescent="0.3">
      <c r="A43" s="248"/>
      <c r="B43" s="248"/>
      <c r="C43" s="248"/>
      <c r="D43" s="249"/>
      <c r="E43" s="248"/>
      <c r="F43" s="249"/>
      <c r="G43" s="248"/>
      <c r="H43" s="24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15"/>
      <c r="B44" s="651" t="s">
        <v>326</v>
      </c>
      <c r="C44" s="647"/>
      <c r="D44" s="652"/>
      <c r="E44" s="653" t="s">
        <v>315</v>
      </c>
      <c r="F44" s="647"/>
      <c r="G44" s="647"/>
      <c r="H44" s="647"/>
      <c r="I44" s="647"/>
      <c r="J44" s="65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3">
      <c r="A45" s="251" t="s">
        <v>316</v>
      </c>
      <c r="B45" s="251" t="s">
        <v>317</v>
      </c>
      <c r="C45" s="251" t="s">
        <v>50</v>
      </c>
      <c r="D45" s="252" t="s">
        <v>318</v>
      </c>
      <c r="E45" s="251" t="s">
        <v>319</v>
      </c>
      <c r="F45" s="252" t="s">
        <v>318</v>
      </c>
      <c r="G45" s="251" t="s">
        <v>320</v>
      </c>
      <c r="H45" s="251" t="s">
        <v>321</v>
      </c>
      <c r="I45" s="251" t="s">
        <v>322</v>
      </c>
      <c r="J45" s="251" t="s">
        <v>323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3">
      <c r="A46" s="253"/>
      <c r="B46" s="253" t="s">
        <v>77</v>
      </c>
      <c r="C46" s="254"/>
      <c r="D46" s="255"/>
      <c r="E46" s="254"/>
      <c r="F46" s="255"/>
      <c r="G46" s="254"/>
      <c r="H46" s="254"/>
      <c r="I46" s="255"/>
      <c r="J46" s="25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253"/>
      <c r="B47" s="253" t="s">
        <v>110</v>
      </c>
      <c r="C47" s="254"/>
      <c r="D47" s="255"/>
      <c r="E47" s="254"/>
      <c r="F47" s="255"/>
      <c r="G47" s="254"/>
      <c r="H47" s="254"/>
      <c r="I47" s="255"/>
      <c r="J47" s="25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253"/>
      <c r="B48" s="253" t="s">
        <v>117</v>
      </c>
      <c r="C48" s="254"/>
      <c r="D48" s="255"/>
      <c r="E48" s="254"/>
      <c r="F48" s="255"/>
      <c r="G48" s="254"/>
      <c r="H48" s="254"/>
      <c r="I48" s="255"/>
      <c r="J48" s="25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253"/>
      <c r="B49" s="253" t="s">
        <v>133</v>
      </c>
      <c r="C49" s="254"/>
      <c r="D49" s="255"/>
      <c r="E49" s="254"/>
      <c r="F49" s="255"/>
      <c r="G49" s="254"/>
      <c r="H49" s="254"/>
      <c r="I49" s="255"/>
      <c r="J49" s="25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253"/>
      <c r="B50" s="253" t="s">
        <v>151</v>
      </c>
      <c r="C50" s="254"/>
      <c r="D50" s="255"/>
      <c r="E50" s="254"/>
      <c r="F50" s="255"/>
      <c r="G50" s="254"/>
      <c r="H50" s="254"/>
      <c r="I50" s="255"/>
      <c r="J50" s="25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253"/>
      <c r="B51" s="253"/>
      <c r="C51" s="254"/>
      <c r="D51" s="255"/>
      <c r="E51" s="254"/>
      <c r="F51" s="255"/>
      <c r="G51" s="254"/>
      <c r="H51" s="254"/>
      <c r="I51" s="255"/>
      <c r="J51" s="25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256"/>
      <c r="B52" s="646" t="s">
        <v>324</v>
      </c>
      <c r="C52" s="647"/>
      <c r="D52" s="257">
        <f>SUM(D46:D51)</f>
        <v>0</v>
      </c>
      <c r="E52" s="258"/>
      <c r="F52" s="257">
        <f>SUM(F46:F51)</f>
        <v>0</v>
      </c>
      <c r="G52" s="258"/>
      <c r="H52" s="258"/>
      <c r="I52" s="257">
        <f>SUM(I46:I51)</f>
        <v>0</v>
      </c>
      <c r="J52" s="258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</row>
    <row r="53" spans="1:26" ht="14.25" customHeight="1" x14ac:dyDescent="0.3">
      <c r="A53" s="248"/>
      <c r="B53" s="248"/>
      <c r="C53" s="248"/>
      <c r="D53" s="249"/>
      <c r="E53" s="248"/>
      <c r="F53" s="249"/>
      <c r="G53" s="248"/>
      <c r="H53" s="24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260"/>
      <c r="B54" s="260" t="s">
        <v>327</v>
      </c>
      <c r="C54" s="260"/>
      <c r="D54" s="261"/>
      <c r="E54" s="260"/>
      <c r="F54" s="261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</row>
    <row r="55" spans="1:26" ht="14.25" customHeight="1" x14ac:dyDescent="0.3">
      <c r="A55" s="248"/>
      <c r="B55" s="248"/>
      <c r="C55" s="248"/>
      <c r="D55" s="249"/>
      <c r="E55" s="248"/>
      <c r="F55" s="249"/>
      <c r="G55" s="248"/>
      <c r="H55" s="24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248"/>
      <c r="B56" s="248"/>
      <c r="C56" s="248"/>
      <c r="D56" s="249"/>
      <c r="E56" s="248"/>
      <c r="F56" s="249"/>
      <c r="G56" s="248"/>
      <c r="H56" s="24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248"/>
      <c r="B57" s="248"/>
      <c r="C57" s="248"/>
      <c r="D57" s="249"/>
      <c r="E57" s="248"/>
      <c r="F57" s="249"/>
      <c r="G57" s="248"/>
      <c r="H57" s="24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248"/>
      <c r="B58" s="248"/>
      <c r="C58" s="248"/>
      <c r="D58" s="249"/>
      <c r="E58" s="248"/>
      <c r="F58" s="249"/>
      <c r="G58" s="248"/>
      <c r="H58" s="24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248"/>
      <c r="B59" s="248"/>
      <c r="C59" s="248"/>
      <c r="D59" s="249"/>
      <c r="E59" s="248"/>
      <c r="F59" s="249"/>
      <c r="G59" s="248"/>
      <c r="H59" s="24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248"/>
      <c r="B60" s="248"/>
      <c r="C60" s="248"/>
      <c r="D60" s="249"/>
      <c r="E60" s="248"/>
      <c r="F60" s="249"/>
      <c r="G60" s="248"/>
      <c r="H60" s="24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248"/>
      <c r="B61" s="248"/>
      <c r="C61" s="248"/>
      <c r="D61" s="249"/>
      <c r="E61" s="248"/>
      <c r="F61" s="249"/>
      <c r="G61" s="248"/>
      <c r="H61" s="24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248"/>
      <c r="B62" s="248"/>
      <c r="C62" s="248"/>
      <c r="D62" s="249"/>
      <c r="E62" s="248"/>
      <c r="F62" s="249"/>
      <c r="G62" s="248"/>
      <c r="H62" s="24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248"/>
      <c r="B63" s="248"/>
      <c r="C63" s="248"/>
      <c r="D63" s="249"/>
      <c r="E63" s="248"/>
      <c r="F63" s="249"/>
      <c r="G63" s="248"/>
      <c r="H63" s="24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248"/>
      <c r="B64" s="248"/>
      <c r="C64" s="248"/>
      <c r="D64" s="249"/>
      <c r="E64" s="248"/>
      <c r="F64" s="249"/>
      <c r="G64" s="248"/>
      <c r="H64" s="24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248"/>
      <c r="B65" s="248"/>
      <c r="C65" s="248"/>
      <c r="D65" s="249"/>
      <c r="E65" s="248"/>
      <c r="F65" s="249"/>
      <c r="G65" s="248"/>
      <c r="H65" s="24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248"/>
      <c r="B66" s="248"/>
      <c r="C66" s="248"/>
      <c r="D66" s="249"/>
      <c r="E66" s="248"/>
      <c r="F66" s="249"/>
      <c r="G66" s="248"/>
      <c r="H66" s="24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248"/>
      <c r="B67" s="248"/>
      <c r="C67" s="248"/>
      <c r="D67" s="249"/>
      <c r="E67" s="248"/>
      <c r="F67" s="249"/>
      <c r="G67" s="248"/>
      <c r="H67" s="24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248"/>
      <c r="B68" s="248"/>
      <c r="C68" s="248"/>
      <c r="D68" s="249"/>
      <c r="E68" s="248"/>
      <c r="F68" s="249"/>
      <c r="G68" s="248"/>
      <c r="H68" s="24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248"/>
      <c r="B69" s="248"/>
      <c r="C69" s="248"/>
      <c r="D69" s="249"/>
      <c r="E69" s="248"/>
      <c r="F69" s="249"/>
      <c r="G69" s="248"/>
      <c r="H69" s="24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248"/>
      <c r="B70" s="248"/>
      <c r="C70" s="248"/>
      <c r="D70" s="249"/>
      <c r="E70" s="248"/>
      <c r="F70" s="249"/>
      <c r="G70" s="248"/>
      <c r="H70" s="24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248"/>
      <c r="B71" s="248"/>
      <c r="C71" s="248"/>
      <c r="D71" s="249"/>
      <c r="E71" s="248"/>
      <c r="F71" s="249"/>
      <c r="G71" s="248"/>
      <c r="H71" s="24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248"/>
      <c r="B72" s="248"/>
      <c r="C72" s="248"/>
      <c r="D72" s="249"/>
      <c r="E72" s="248"/>
      <c r="F72" s="249"/>
      <c r="G72" s="248"/>
      <c r="H72" s="24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248"/>
      <c r="B73" s="248"/>
      <c r="C73" s="248"/>
      <c r="D73" s="249"/>
      <c r="E73" s="248"/>
      <c r="F73" s="249"/>
      <c r="G73" s="248"/>
      <c r="H73" s="24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248"/>
      <c r="B74" s="248"/>
      <c r="C74" s="248"/>
      <c r="D74" s="249"/>
      <c r="E74" s="248"/>
      <c r="F74" s="249"/>
      <c r="G74" s="248"/>
      <c r="H74" s="24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248"/>
      <c r="B75" s="248"/>
      <c r="C75" s="248"/>
      <c r="D75" s="249"/>
      <c r="E75" s="248"/>
      <c r="F75" s="249"/>
      <c r="G75" s="248"/>
      <c r="H75" s="24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248"/>
      <c r="B76" s="248"/>
      <c r="C76" s="248"/>
      <c r="D76" s="249"/>
      <c r="E76" s="248"/>
      <c r="F76" s="249"/>
      <c r="G76" s="248"/>
      <c r="H76" s="24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248"/>
      <c r="B77" s="248"/>
      <c r="C77" s="248"/>
      <c r="D77" s="249"/>
      <c r="E77" s="248"/>
      <c r="F77" s="249"/>
      <c r="G77" s="248"/>
      <c r="H77" s="24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248"/>
      <c r="B78" s="248"/>
      <c r="C78" s="248"/>
      <c r="D78" s="249"/>
      <c r="E78" s="248"/>
      <c r="F78" s="249"/>
      <c r="G78" s="248"/>
      <c r="H78" s="24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248"/>
      <c r="B79" s="248"/>
      <c r="C79" s="248"/>
      <c r="D79" s="249"/>
      <c r="E79" s="248"/>
      <c r="F79" s="249"/>
      <c r="G79" s="248"/>
      <c r="H79" s="24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248"/>
      <c r="B80" s="248"/>
      <c r="C80" s="248"/>
      <c r="D80" s="249"/>
      <c r="E80" s="248"/>
      <c r="F80" s="249"/>
      <c r="G80" s="248"/>
      <c r="H80" s="24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248"/>
      <c r="B81" s="248"/>
      <c r="C81" s="248"/>
      <c r="D81" s="249"/>
      <c r="E81" s="248"/>
      <c r="F81" s="249"/>
      <c r="G81" s="248"/>
      <c r="H81" s="24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248"/>
      <c r="B82" s="248"/>
      <c r="C82" s="248"/>
      <c r="D82" s="249"/>
      <c r="E82" s="248"/>
      <c r="F82" s="249"/>
      <c r="G82" s="248"/>
      <c r="H82" s="24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248"/>
      <c r="B83" s="248"/>
      <c r="C83" s="248"/>
      <c r="D83" s="249"/>
      <c r="E83" s="248"/>
      <c r="F83" s="249"/>
      <c r="G83" s="248"/>
      <c r="H83" s="24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248"/>
      <c r="B84" s="248"/>
      <c r="C84" s="248"/>
      <c r="D84" s="249"/>
      <c r="E84" s="248"/>
      <c r="F84" s="249"/>
      <c r="G84" s="248"/>
      <c r="H84" s="24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248"/>
      <c r="B85" s="248"/>
      <c r="C85" s="248"/>
      <c r="D85" s="249"/>
      <c r="E85" s="248"/>
      <c r="F85" s="249"/>
      <c r="G85" s="248"/>
      <c r="H85" s="24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248"/>
      <c r="B86" s="248"/>
      <c r="C86" s="248"/>
      <c r="D86" s="249"/>
      <c r="E86" s="248"/>
      <c r="F86" s="249"/>
      <c r="G86" s="248"/>
      <c r="H86" s="24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248"/>
      <c r="B87" s="248"/>
      <c r="C87" s="248"/>
      <c r="D87" s="249"/>
      <c r="E87" s="248"/>
      <c r="F87" s="249"/>
      <c r="G87" s="248"/>
      <c r="H87" s="24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248"/>
      <c r="B88" s="248"/>
      <c r="C88" s="248"/>
      <c r="D88" s="249"/>
      <c r="E88" s="248"/>
      <c r="F88" s="249"/>
      <c r="G88" s="248"/>
      <c r="H88" s="24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248"/>
      <c r="B89" s="248"/>
      <c r="C89" s="248"/>
      <c r="D89" s="249"/>
      <c r="E89" s="248"/>
      <c r="F89" s="249"/>
      <c r="G89" s="248"/>
      <c r="H89" s="24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248"/>
      <c r="B90" s="248"/>
      <c r="C90" s="248"/>
      <c r="D90" s="249"/>
      <c r="E90" s="248"/>
      <c r="F90" s="249"/>
      <c r="G90" s="248"/>
      <c r="H90" s="24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248"/>
      <c r="B91" s="248"/>
      <c r="C91" s="248"/>
      <c r="D91" s="249"/>
      <c r="E91" s="248"/>
      <c r="F91" s="249"/>
      <c r="G91" s="248"/>
      <c r="H91" s="24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248"/>
      <c r="B92" s="248"/>
      <c r="C92" s="248"/>
      <c r="D92" s="249"/>
      <c r="E92" s="248"/>
      <c r="F92" s="249"/>
      <c r="G92" s="248"/>
      <c r="H92" s="24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248"/>
      <c r="B93" s="248"/>
      <c r="C93" s="248"/>
      <c r="D93" s="249"/>
      <c r="E93" s="248"/>
      <c r="F93" s="249"/>
      <c r="G93" s="248"/>
      <c r="H93" s="24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248"/>
      <c r="B94" s="248"/>
      <c r="C94" s="248"/>
      <c r="D94" s="249"/>
      <c r="E94" s="248"/>
      <c r="F94" s="249"/>
      <c r="G94" s="248"/>
      <c r="H94" s="24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248"/>
      <c r="B95" s="248"/>
      <c r="C95" s="248"/>
      <c r="D95" s="249"/>
      <c r="E95" s="248"/>
      <c r="F95" s="249"/>
      <c r="G95" s="248"/>
      <c r="H95" s="24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248"/>
      <c r="B96" s="248"/>
      <c r="C96" s="248"/>
      <c r="D96" s="249"/>
      <c r="E96" s="248"/>
      <c r="F96" s="249"/>
      <c r="G96" s="248"/>
      <c r="H96" s="24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248"/>
      <c r="B97" s="248"/>
      <c r="C97" s="248"/>
      <c r="D97" s="249"/>
      <c r="E97" s="248"/>
      <c r="F97" s="249"/>
      <c r="G97" s="248"/>
      <c r="H97" s="24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248"/>
      <c r="B98" s="248"/>
      <c r="C98" s="248"/>
      <c r="D98" s="249"/>
      <c r="E98" s="248"/>
      <c r="F98" s="249"/>
      <c r="G98" s="248"/>
      <c r="H98" s="24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248"/>
      <c r="B99" s="248"/>
      <c r="C99" s="248"/>
      <c r="D99" s="249"/>
      <c r="E99" s="248"/>
      <c r="F99" s="249"/>
      <c r="G99" s="248"/>
      <c r="H99" s="24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248"/>
      <c r="B100" s="248"/>
      <c r="C100" s="248"/>
      <c r="D100" s="249"/>
      <c r="E100" s="248"/>
      <c r="F100" s="249"/>
      <c r="G100" s="248"/>
      <c r="H100" s="24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248"/>
      <c r="B101" s="248"/>
      <c r="C101" s="248"/>
      <c r="D101" s="249"/>
      <c r="E101" s="248"/>
      <c r="F101" s="249"/>
      <c r="G101" s="248"/>
      <c r="H101" s="24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248"/>
      <c r="B102" s="248"/>
      <c r="C102" s="248"/>
      <c r="D102" s="249"/>
      <c r="E102" s="248"/>
      <c r="F102" s="249"/>
      <c r="G102" s="248"/>
      <c r="H102" s="24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248"/>
      <c r="B103" s="248"/>
      <c r="C103" s="248"/>
      <c r="D103" s="249"/>
      <c r="E103" s="248"/>
      <c r="F103" s="249"/>
      <c r="G103" s="248"/>
      <c r="H103" s="24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248"/>
      <c r="B104" s="248"/>
      <c r="C104" s="248"/>
      <c r="D104" s="249"/>
      <c r="E104" s="248"/>
      <c r="F104" s="249"/>
      <c r="G104" s="248"/>
      <c r="H104" s="24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248"/>
      <c r="B105" s="248"/>
      <c r="C105" s="248"/>
      <c r="D105" s="249"/>
      <c r="E105" s="248"/>
      <c r="F105" s="249"/>
      <c r="G105" s="248"/>
      <c r="H105" s="24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248"/>
      <c r="B106" s="248"/>
      <c r="C106" s="248"/>
      <c r="D106" s="249"/>
      <c r="E106" s="248"/>
      <c r="F106" s="249"/>
      <c r="G106" s="248"/>
      <c r="H106" s="24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248"/>
      <c r="B107" s="248"/>
      <c r="C107" s="248"/>
      <c r="D107" s="249"/>
      <c r="E107" s="248"/>
      <c r="F107" s="249"/>
      <c r="G107" s="248"/>
      <c r="H107" s="24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248"/>
      <c r="B108" s="248"/>
      <c r="C108" s="248"/>
      <c r="D108" s="249"/>
      <c r="E108" s="248"/>
      <c r="F108" s="249"/>
      <c r="G108" s="248"/>
      <c r="H108" s="24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248"/>
      <c r="B109" s="248"/>
      <c r="C109" s="248"/>
      <c r="D109" s="249"/>
      <c r="E109" s="248"/>
      <c r="F109" s="249"/>
      <c r="G109" s="248"/>
      <c r="H109" s="24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248"/>
      <c r="B110" s="248"/>
      <c r="C110" s="248"/>
      <c r="D110" s="249"/>
      <c r="E110" s="248"/>
      <c r="F110" s="249"/>
      <c r="G110" s="248"/>
      <c r="H110" s="24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248"/>
      <c r="B111" s="248"/>
      <c r="C111" s="248"/>
      <c r="D111" s="249"/>
      <c r="E111" s="248"/>
      <c r="F111" s="249"/>
      <c r="G111" s="248"/>
      <c r="H111" s="24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248"/>
      <c r="B112" s="248"/>
      <c r="C112" s="248"/>
      <c r="D112" s="249"/>
      <c r="E112" s="248"/>
      <c r="F112" s="249"/>
      <c r="G112" s="248"/>
      <c r="H112" s="24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248"/>
      <c r="B113" s="248"/>
      <c r="C113" s="248"/>
      <c r="D113" s="249"/>
      <c r="E113" s="248"/>
      <c r="F113" s="249"/>
      <c r="G113" s="248"/>
      <c r="H113" s="24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248"/>
      <c r="B114" s="248"/>
      <c r="C114" s="248"/>
      <c r="D114" s="249"/>
      <c r="E114" s="248"/>
      <c r="F114" s="249"/>
      <c r="G114" s="248"/>
      <c r="H114" s="24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248"/>
      <c r="B115" s="248"/>
      <c r="C115" s="248"/>
      <c r="D115" s="249"/>
      <c r="E115" s="248"/>
      <c r="F115" s="249"/>
      <c r="G115" s="248"/>
      <c r="H115" s="24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248"/>
      <c r="B116" s="248"/>
      <c r="C116" s="248"/>
      <c r="D116" s="249"/>
      <c r="E116" s="248"/>
      <c r="F116" s="249"/>
      <c r="G116" s="248"/>
      <c r="H116" s="24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248"/>
      <c r="B117" s="248"/>
      <c r="C117" s="248"/>
      <c r="D117" s="249"/>
      <c r="E117" s="248"/>
      <c r="F117" s="249"/>
      <c r="G117" s="248"/>
      <c r="H117" s="24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248"/>
      <c r="B118" s="248"/>
      <c r="C118" s="248"/>
      <c r="D118" s="249"/>
      <c r="E118" s="248"/>
      <c r="F118" s="249"/>
      <c r="G118" s="248"/>
      <c r="H118" s="24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248"/>
      <c r="B119" s="248"/>
      <c r="C119" s="248"/>
      <c r="D119" s="249"/>
      <c r="E119" s="248"/>
      <c r="F119" s="249"/>
      <c r="G119" s="248"/>
      <c r="H119" s="24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248"/>
      <c r="B120" s="248"/>
      <c r="C120" s="248"/>
      <c r="D120" s="249"/>
      <c r="E120" s="248"/>
      <c r="F120" s="249"/>
      <c r="G120" s="248"/>
      <c r="H120" s="24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248"/>
      <c r="B121" s="248"/>
      <c r="C121" s="248"/>
      <c r="D121" s="249"/>
      <c r="E121" s="248"/>
      <c r="F121" s="249"/>
      <c r="G121" s="248"/>
      <c r="H121" s="24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248"/>
      <c r="B122" s="248"/>
      <c r="C122" s="248"/>
      <c r="D122" s="249"/>
      <c r="E122" s="248"/>
      <c r="F122" s="249"/>
      <c r="G122" s="248"/>
      <c r="H122" s="24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248"/>
      <c r="B123" s="248"/>
      <c r="C123" s="248"/>
      <c r="D123" s="249"/>
      <c r="E123" s="248"/>
      <c r="F123" s="249"/>
      <c r="G123" s="248"/>
      <c r="H123" s="24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248"/>
      <c r="B124" s="248"/>
      <c r="C124" s="248"/>
      <c r="D124" s="249"/>
      <c r="E124" s="248"/>
      <c r="F124" s="249"/>
      <c r="G124" s="248"/>
      <c r="H124" s="24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248"/>
      <c r="B125" s="248"/>
      <c r="C125" s="248"/>
      <c r="D125" s="249"/>
      <c r="E125" s="248"/>
      <c r="F125" s="249"/>
      <c r="G125" s="248"/>
      <c r="H125" s="24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248"/>
      <c r="B126" s="248"/>
      <c r="C126" s="248"/>
      <c r="D126" s="249"/>
      <c r="E126" s="248"/>
      <c r="F126" s="249"/>
      <c r="G126" s="248"/>
      <c r="H126" s="24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248"/>
      <c r="B127" s="248"/>
      <c r="C127" s="248"/>
      <c r="D127" s="249"/>
      <c r="E127" s="248"/>
      <c r="F127" s="249"/>
      <c r="G127" s="248"/>
      <c r="H127" s="24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248"/>
      <c r="B128" s="248"/>
      <c r="C128" s="248"/>
      <c r="D128" s="249"/>
      <c r="E128" s="248"/>
      <c r="F128" s="249"/>
      <c r="G128" s="248"/>
      <c r="H128" s="24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248"/>
      <c r="B129" s="248"/>
      <c r="C129" s="248"/>
      <c r="D129" s="249"/>
      <c r="E129" s="248"/>
      <c r="F129" s="249"/>
      <c r="G129" s="248"/>
      <c r="H129" s="24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248"/>
      <c r="B130" s="248"/>
      <c r="C130" s="248"/>
      <c r="D130" s="249"/>
      <c r="E130" s="248"/>
      <c r="F130" s="249"/>
      <c r="G130" s="248"/>
      <c r="H130" s="24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248"/>
      <c r="B131" s="248"/>
      <c r="C131" s="248"/>
      <c r="D131" s="249"/>
      <c r="E131" s="248"/>
      <c r="F131" s="249"/>
      <c r="G131" s="248"/>
      <c r="H131" s="24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248"/>
      <c r="B132" s="248"/>
      <c r="C132" s="248"/>
      <c r="D132" s="249"/>
      <c r="E132" s="248"/>
      <c r="F132" s="249"/>
      <c r="G132" s="248"/>
      <c r="H132" s="24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248"/>
      <c r="B133" s="248"/>
      <c r="C133" s="248"/>
      <c r="D133" s="249"/>
      <c r="E133" s="248"/>
      <c r="F133" s="249"/>
      <c r="G133" s="248"/>
      <c r="H133" s="24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248"/>
      <c r="B134" s="248"/>
      <c r="C134" s="248"/>
      <c r="D134" s="249"/>
      <c r="E134" s="248"/>
      <c r="F134" s="249"/>
      <c r="G134" s="248"/>
      <c r="H134" s="24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248"/>
      <c r="B135" s="248"/>
      <c r="C135" s="248"/>
      <c r="D135" s="249"/>
      <c r="E135" s="248"/>
      <c r="F135" s="249"/>
      <c r="G135" s="248"/>
      <c r="H135" s="24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248"/>
      <c r="B136" s="248"/>
      <c r="C136" s="248"/>
      <c r="D136" s="249"/>
      <c r="E136" s="248"/>
      <c r="F136" s="249"/>
      <c r="G136" s="248"/>
      <c r="H136" s="24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248"/>
      <c r="B137" s="248"/>
      <c r="C137" s="248"/>
      <c r="D137" s="249"/>
      <c r="E137" s="248"/>
      <c r="F137" s="249"/>
      <c r="G137" s="248"/>
      <c r="H137" s="24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248"/>
      <c r="B138" s="248"/>
      <c r="C138" s="248"/>
      <c r="D138" s="249"/>
      <c r="E138" s="248"/>
      <c r="F138" s="249"/>
      <c r="G138" s="248"/>
      <c r="H138" s="24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248"/>
      <c r="B139" s="248"/>
      <c r="C139" s="248"/>
      <c r="D139" s="249"/>
      <c r="E139" s="248"/>
      <c r="F139" s="249"/>
      <c r="G139" s="248"/>
      <c r="H139" s="24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248"/>
      <c r="B140" s="248"/>
      <c r="C140" s="248"/>
      <c r="D140" s="249"/>
      <c r="E140" s="248"/>
      <c r="F140" s="249"/>
      <c r="G140" s="248"/>
      <c r="H140" s="24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248"/>
      <c r="B141" s="248"/>
      <c r="C141" s="248"/>
      <c r="D141" s="249"/>
      <c r="E141" s="248"/>
      <c r="F141" s="249"/>
      <c r="G141" s="248"/>
      <c r="H141" s="24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248"/>
      <c r="B142" s="248"/>
      <c r="C142" s="248"/>
      <c r="D142" s="249"/>
      <c r="E142" s="248"/>
      <c r="F142" s="249"/>
      <c r="G142" s="248"/>
      <c r="H142" s="24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248"/>
      <c r="B143" s="248"/>
      <c r="C143" s="248"/>
      <c r="D143" s="249"/>
      <c r="E143" s="248"/>
      <c r="F143" s="249"/>
      <c r="G143" s="248"/>
      <c r="H143" s="24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248"/>
      <c r="B144" s="248"/>
      <c r="C144" s="248"/>
      <c r="D144" s="249"/>
      <c r="E144" s="248"/>
      <c r="F144" s="249"/>
      <c r="G144" s="248"/>
      <c r="H144" s="24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248"/>
      <c r="B145" s="248"/>
      <c r="C145" s="248"/>
      <c r="D145" s="249"/>
      <c r="E145" s="248"/>
      <c r="F145" s="249"/>
      <c r="G145" s="248"/>
      <c r="H145" s="24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248"/>
      <c r="B146" s="248"/>
      <c r="C146" s="248"/>
      <c r="D146" s="249"/>
      <c r="E146" s="248"/>
      <c r="F146" s="249"/>
      <c r="G146" s="248"/>
      <c r="H146" s="24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248"/>
      <c r="B147" s="248"/>
      <c r="C147" s="248"/>
      <c r="D147" s="249"/>
      <c r="E147" s="248"/>
      <c r="F147" s="249"/>
      <c r="G147" s="248"/>
      <c r="H147" s="24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248"/>
      <c r="B148" s="248"/>
      <c r="C148" s="248"/>
      <c r="D148" s="249"/>
      <c r="E148" s="248"/>
      <c r="F148" s="249"/>
      <c r="G148" s="248"/>
      <c r="H148" s="24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248"/>
      <c r="B149" s="248"/>
      <c r="C149" s="248"/>
      <c r="D149" s="249"/>
      <c r="E149" s="248"/>
      <c r="F149" s="249"/>
      <c r="G149" s="248"/>
      <c r="H149" s="24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248"/>
      <c r="B150" s="248"/>
      <c r="C150" s="248"/>
      <c r="D150" s="249"/>
      <c r="E150" s="248"/>
      <c r="F150" s="249"/>
      <c r="G150" s="248"/>
      <c r="H150" s="24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248"/>
      <c r="B151" s="248"/>
      <c r="C151" s="248"/>
      <c r="D151" s="249"/>
      <c r="E151" s="248"/>
      <c r="F151" s="249"/>
      <c r="G151" s="248"/>
      <c r="H151" s="24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248"/>
      <c r="B152" s="248"/>
      <c r="C152" s="248"/>
      <c r="D152" s="249"/>
      <c r="E152" s="248"/>
      <c r="F152" s="249"/>
      <c r="G152" s="248"/>
      <c r="H152" s="24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248"/>
      <c r="B153" s="248"/>
      <c r="C153" s="248"/>
      <c r="D153" s="249"/>
      <c r="E153" s="248"/>
      <c r="F153" s="249"/>
      <c r="G153" s="248"/>
      <c r="H153" s="24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248"/>
      <c r="B154" s="248"/>
      <c r="C154" s="248"/>
      <c r="D154" s="249"/>
      <c r="E154" s="248"/>
      <c r="F154" s="249"/>
      <c r="G154" s="248"/>
      <c r="H154" s="24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248"/>
      <c r="B155" s="248"/>
      <c r="C155" s="248"/>
      <c r="D155" s="249"/>
      <c r="E155" s="248"/>
      <c r="F155" s="249"/>
      <c r="G155" s="248"/>
      <c r="H155" s="24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248"/>
      <c r="B156" s="248"/>
      <c r="C156" s="248"/>
      <c r="D156" s="249"/>
      <c r="E156" s="248"/>
      <c r="F156" s="249"/>
      <c r="G156" s="248"/>
      <c r="H156" s="24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248"/>
      <c r="B157" s="248"/>
      <c r="C157" s="248"/>
      <c r="D157" s="249"/>
      <c r="E157" s="248"/>
      <c r="F157" s="249"/>
      <c r="G157" s="248"/>
      <c r="H157" s="24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248"/>
      <c r="B158" s="248"/>
      <c r="C158" s="248"/>
      <c r="D158" s="249"/>
      <c r="E158" s="248"/>
      <c r="F158" s="249"/>
      <c r="G158" s="248"/>
      <c r="H158" s="24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248"/>
      <c r="B159" s="248"/>
      <c r="C159" s="248"/>
      <c r="D159" s="249"/>
      <c r="E159" s="248"/>
      <c r="F159" s="249"/>
      <c r="G159" s="248"/>
      <c r="H159" s="24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248"/>
      <c r="B160" s="248"/>
      <c r="C160" s="248"/>
      <c r="D160" s="249"/>
      <c r="E160" s="248"/>
      <c r="F160" s="249"/>
      <c r="G160" s="248"/>
      <c r="H160" s="24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248"/>
      <c r="B161" s="248"/>
      <c r="C161" s="248"/>
      <c r="D161" s="249"/>
      <c r="E161" s="248"/>
      <c r="F161" s="249"/>
      <c r="G161" s="248"/>
      <c r="H161" s="24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248"/>
      <c r="B162" s="248"/>
      <c r="C162" s="248"/>
      <c r="D162" s="249"/>
      <c r="E162" s="248"/>
      <c r="F162" s="249"/>
      <c r="G162" s="248"/>
      <c r="H162" s="24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248"/>
      <c r="B163" s="248"/>
      <c r="C163" s="248"/>
      <c r="D163" s="249"/>
      <c r="E163" s="248"/>
      <c r="F163" s="249"/>
      <c r="G163" s="248"/>
      <c r="H163" s="24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248"/>
      <c r="B164" s="248"/>
      <c r="C164" s="248"/>
      <c r="D164" s="249"/>
      <c r="E164" s="248"/>
      <c r="F164" s="249"/>
      <c r="G164" s="248"/>
      <c r="H164" s="24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248"/>
      <c r="B165" s="248"/>
      <c r="C165" s="248"/>
      <c r="D165" s="249"/>
      <c r="E165" s="248"/>
      <c r="F165" s="249"/>
      <c r="G165" s="248"/>
      <c r="H165" s="24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248"/>
      <c r="B166" s="248"/>
      <c r="C166" s="248"/>
      <c r="D166" s="249"/>
      <c r="E166" s="248"/>
      <c r="F166" s="249"/>
      <c r="G166" s="248"/>
      <c r="H166" s="24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248"/>
      <c r="B167" s="248"/>
      <c r="C167" s="248"/>
      <c r="D167" s="249"/>
      <c r="E167" s="248"/>
      <c r="F167" s="249"/>
      <c r="G167" s="248"/>
      <c r="H167" s="24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248"/>
      <c r="B168" s="248"/>
      <c r="C168" s="248"/>
      <c r="D168" s="249"/>
      <c r="E168" s="248"/>
      <c r="F168" s="249"/>
      <c r="G168" s="248"/>
      <c r="H168" s="24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248"/>
      <c r="B169" s="248"/>
      <c r="C169" s="248"/>
      <c r="D169" s="249"/>
      <c r="E169" s="248"/>
      <c r="F169" s="249"/>
      <c r="G169" s="248"/>
      <c r="H169" s="24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248"/>
      <c r="B170" s="248"/>
      <c r="C170" s="248"/>
      <c r="D170" s="249"/>
      <c r="E170" s="248"/>
      <c r="F170" s="249"/>
      <c r="G170" s="248"/>
      <c r="H170" s="24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248"/>
      <c r="B171" s="248"/>
      <c r="C171" s="248"/>
      <c r="D171" s="249"/>
      <c r="E171" s="248"/>
      <c r="F171" s="249"/>
      <c r="G171" s="248"/>
      <c r="H171" s="24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248"/>
      <c r="B172" s="248"/>
      <c r="C172" s="248"/>
      <c r="D172" s="249"/>
      <c r="E172" s="248"/>
      <c r="F172" s="249"/>
      <c r="G172" s="248"/>
      <c r="H172" s="24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248"/>
      <c r="B173" s="248"/>
      <c r="C173" s="248"/>
      <c r="D173" s="249"/>
      <c r="E173" s="248"/>
      <c r="F173" s="249"/>
      <c r="G173" s="248"/>
      <c r="H173" s="24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248"/>
      <c r="B174" s="248"/>
      <c r="C174" s="248"/>
      <c r="D174" s="249"/>
      <c r="E174" s="248"/>
      <c r="F174" s="249"/>
      <c r="G174" s="248"/>
      <c r="H174" s="24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248"/>
      <c r="B175" s="248"/>
      <c r="C175" s="248"/>
      <c r="D175" s="249"/>
      <c r="E175" s="248"/>
      <c r="F175" s="249"/>
      <c r="G175" s="248"/>
      <c r="H175" s="24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248"/>
      <c r="B176" s="248"/>
      <c r="C176" s="248"/>
      <c r="D176" s="249"/>
      <c r="E176" s="248"/>
      <c r="F176" s="249"/>
      <c r="G176" s="248"/>
      <c r="H176" s="24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248"/>
      <c r="B177" s="248"/>
      <c r="C177" s="248"/>
      <c r="D177" s="249"/>
      <c r="E177" s="248"/>
      <c r="F177" s="249"/>
      <c r="G177" s="248"/>
      <c r="H177" s="24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248"/>
      <c r="B178" s="248"/>
      <c r="C178" s="248"/>
      <c r="D178" s="249"/>
      <c r="E178" s="248"/>
      <c r="F178" s="249"/>
      <c r="G178" s="248"/>
      <c r="H178" s="24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248"/>
      <c r="B179" s="248"/>
      <c r="C179" s="248"/>
      <c r="D179" s="249"/>
      <c r="E179" s="248"/>
      <c r="F179" s="249"/>
      <c r="G179" s="248"/>
      <c r="H179" s="24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248"/>
      <c r="B180" s="248"/>
      <c r="C180" s="248"/>
      <c r="D180" s="249"/>
      <c r="E180" s="248"/>
      <c r="F180" s="249"/>
      <c r="G180" s="248"/>
      <c r="H180" s="24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248"/>
      <c r="B181" s="248"/>
      <c r="C181" s="248"/>
      <c r="D181" s="249"/>
      <c r="E181" s="248"/>
      <c r="F181" s="249"/>
      <c r="G181" s="248"/>
      <c r="H181" s="24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248"/>
      <c r="B182" s="248"/>
      <c r="C182" s="248"/>
      <c r="D182" s="249"/>
      <c r="E182" s="248"/>
      <c r="F182" s="249"/>
      <c r="G182" s="248"/>
      <c r="H182" s="24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248"/>
      <c r="B183" s="248"/>
      <c r="C183" s="248"/>
      <c r="D183" s="249"/>
      <c r="E183" s="248"/>
      <c r="F183" s="249"/>
      <c r="G183" s="248"/>
      <c r="H183" s="24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248"/>
      <c r="B184" s="248"/>
      <c r="C184" s="248"/>
      <c r="D184" s="249"/>
      <c r="E184" s="248"/>
      <c r="F184" s="249"/>
      <c r="G184" s="248"/>
      <c r="H184" s="24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248"/>
      <c r="B185" s="248"/>
      <c r="C185" s="248"/>
      <c r="D185" s="249"/>
      <c r="E185" s="248"/>
      <c r="F185" s="249"/>
      <c r="G185" s="248"/>
      <c r="H185" s="24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248"/>
      <c r="B186" s="248"/>
      <c r="C186" s="248"/>
      <c r="D186" s="249"/>
      <c r="E186" s="248"/>
      <c r="F186" s="249"/>
      <c r="G186" s="248"/>
      <c r="H186" s="24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248"/>
      <c r="B187" s="248"/>
      <c r="C187" s="248"/>
      <c r="D187" s="249"/>
      <c r="E187" s="248"/>
      <c r="F187" s="249"/>
      <c r="G187" s="248"/>
      <c r="H187" s="24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248"/>
      <c r="B188" s="248"/>
      <c r="C188" s="248"/>
      <c r="D188" s="249"/>
      <c r="E188" s="248"/>
      <c r="F188" s="249"/>
      <c r="G188" s="248"/>
      <c r="H188" s="24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248"/>
      <c r="B189" s="248"/>
      <c r="C189" s="248"/>
      <c r="D189" s="249"/>
      <c r="E189" s="248"/>
      <c r="F189" s="249"/>
      <c r="G189" s="248"/>
      <c r="H189" s="24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248"/>
      <c r="B190" s="248"/>
      <c r="C190" s="248"/>
      <c r="D190" s="249"/>
      <c r="E190" s="248"/>
      <c r="F190" s="249"/>
      <c r="G190" s="248"/>
      <c r="H190" s="24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248"/>
      <c r="B191" s="248"/>
      <c r="C191" s="248"/>
      <c r="D191" s="249"/>
      <c r="E191" s="248"/>
      <c r="F191" s="249"/>
      <c r="G191" s="248"/>
      <c r="H191" s="24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248"/>
      <c r="B192" s="248"/>
      <c r="C192" s="248"/>
      <c r="D192" s="249"/>
      <c r="E192" s="248"/>
      <c r="F192" s="249"/>
      <c r="G192" s="248"/>
      <c r="H192" s="24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248"/>
      <c r="B193" s="248"/>
      <c r="C193" s="248"/>
      <c r="D193" s="249"/>
      <c r="E193" s="248"/>
      <c r="F193" s="249"/>
      <c r="G193" s="248"/>
      <c r="H193" s="24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248"/>
      <c r="B194" s="248"/>
      <c r="C194" s="248"/>
      <c r="D194" s="249"/>
      <c r="E194" s="248"/>
      <c r="F194" s="249"/>
      <c r="G194" s="248"/>
      <c r="H194" s="24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248"/>
      <c r="B195" s="248"/>
      <c r="C195" s="248"/>
      <c r="D195" s="249"/>
      <c r="E195" s="248"/>
      <c r="F195" s="249"/>
      <c r="G195" s="248"/>
      <c r="H195" s="24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248"/>
      <c r="B196" s="248"/>
      <c r="C196" s="248"/>
      <c r="D196" s="249"/>
      <c r="E196" s="248"/>
      <c r="F196" s="249"/>
      <c r="G196" s="248"/>
      <c r="H196" s="24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248"/>
      <c r="B197" s="248"/>
      <c r="C197" s="248"/>
      <c r="D197" s="249"/>
      <c r="E197" s="248"/>
      <c r="F197" s="249"/>
      <c r="G197" s="248"/>
      <c r="H197" s="24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248"/>
      <c r="B198" s="248"/>
      <c r="C198" s="248"/>
      <c r="D198" s="249"/>
      <c r="E198" s="248"/>
      <c r="F198" s="249"/>
      <c r="G198" s="248"/>
      <c r="H198" s="24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248"/>
      <c r="B199" s="248"/>
      <c r="C199" s="248"/>
      <c r="D199" s="249"/>
      <c r="E199" s="248"/>
      <c r="F199" s="249"/>
      <c r="G199" s="248"/>
      <c r="H199" s="24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248"/>
      <c r="B200" s="248"/>
      <c r="C200" s="248"/>
      <c r="D200" s="249"/>
      <c r="E200" s="248"/>
      <c r="F200" s="249"/>
      <c r="G200" s="248"/>
      <c r="H200" s="24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248"/>
      <c r="B201" s="248"/>
      <c r="C201" s="248"/>
      <c r="D201" s="249"/>
      <c r="E201" s="248"/>
      <c r="F201" s="249"/>
      <c r="G201" s="248"/>
      <c r="H201" s="24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248"/>
      <c r="B202" s="248"/>
      <c r="C202" s="248"/>
      <c r="D202" s="249"/>
      <c r="E202" s="248"/>
      <c r="F202" s="249"/>
      <c r="G202" s="248"/>
      <c r="H202" s="24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248"/>
      <c r="B203" s="248"/>
      <c r="C203" s="248"/>
      <c r="D203" s="249"/>
      <c r="E203" s="248"/>
      <c r="F203" s="249"/>
      <c r="G203" s="248"/>
      <c r="H203" s="24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248"/>
      <c r="B204" s="248"/>
      <c r="C204" s="248"/>
      <c r="D204" s="249"/>
      <c r="E204" s="248"/>
      <c r="F204" s="249"/>
      <c r="G204" s="248"/>
      <c r="H204" s="24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248"/>
      <c r="B205" s="248"/>
      <c r="C205" s="248"/>
      <c r="D205" s="249"/>
      <c r="E205" s="248"/>
      <c r="F205" s="249"/>
      <c r="G205" s="248"/>
      <c r="H205" s="24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248"/>
      <c r="B206" s="248"/>
      <c r="C206" s="248"/>
      <c r="D206" s="249"/>
      <c r="E206" s="248"/>
      <c r="F206" s="249"/>
      <c r="G206" s="248"/>
      <c r="H206" s="24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248"/>
      <c r="B207" s="248"/>
      <c r="C207" s="248"/>
      <c r="D207" s="249"/>
      <c r="E207" s="248"/>
      <c r="F207" s="249"/>
      <c r="G207" s="248"/>
      <c r="H207" s="24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248"/>
      <c r="B208" s="248"/>
      <c r="C208" s="248"/>
      <c r="D208" s="249"/>
      <c r="E208" s="248"/>
      <c r="F208" s="249"/>
      <c r="G208" s="248"/>
      <c r="H208" s="24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248"/>
      <c r="B209" s="248"/>
      <c r="C209" s="248"/>
      <c r="D209" s="249"/>
      <c r="E209" s="248"/>
      <c r="F209" s="249"/>
      <c r="G209" s="248"/>
      <c r="H209" s="24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248"/>
      <c r="B210" s="248"/>
      <c r="C210" s="248"/>
      <c r="D210" s="249"/>
      <c r="E210" s="248"/>
      <c r="F210" s="249"/>
      <c r="G210" s="248"/>
      <c r="H210" s="24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248"/>
      <c r="B211" s="248"/>
      <c r="C211" s="248"/>
      <c r="D211" s="249"/>
      <c r="E211" s="248"/>
      <c r="F211" s="249"/>
      <c r="G211" s="248"/>
      <c r="H211" s="24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248"/>
      <c r="B212" s="248"/>
      <c r="C212" s="248"/>
      <c r="D212" s="249"/>
      <c r="E212" s="248"/>
      <c r="F212" s="249"/>
      <c r="G212" s="248"/>
      <c r="H212" s="24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248"/>
      <c r="B213" s="248"/>
      <c r="C213" s="248"/>
      <c r="D213" s="249"/>
      <c r="E213" s="248"/>
      <c r="F213" s="249"/>
      <c r="G213" s="248"/>
      <c r="H213" s="24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248"/>
      <c r="B214" s="248"/>
      <c r="C214" s="248"/>
      <c r="D214" s="249"/>
      <c r="E214" s="248"/>
      <c r="F214" s="249"/>
      <c r="G214" s="248"/>
      <c r="H214" s="24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248"/>
      <c r="B215" s="248"/>
      <c r="C215" s="248"/>
      <c r="D215" s="249"/>
      <c r="E215" s="248"/>
      <c r="F215" s="249"/>
      <c r="G215" s="248"/>
      <c r="H215" s="24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248"/>
      <c r="B216" s="248"/>
      <c r="C216" s="248"/>
      <c r="D216" s="249"/>
      <c r="E216" s="248"/>
      <c r="F216" s="249"/>
      <c r="G216" s="248"/>
      <c r="H216" s="24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248"/>
      <c r="B217" s="248"/>
      <c r="C217" s="248"/>
      <c r="D217" s="249"/>
      <c r="E217" s="248"/>
      <c r="F217" s="249"/>
      <c r="G217" s="248"/>
      <c r="H217" s="24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248"/>
      <c r="B218" s="248"/>
      <c r="C218" s="248"/>
      <c r="D218" s="249"/>
      <c r="E218" s="248"/>
      <c r="F218" s="249"/>
      <c r="G218" s="248"/>
      <c r="H218" s="24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248"/>
      <c r="B219" s="248"/>
      <c r="C219" s="248"/>
      <c r="D219" s="249"/>
      <c r="E219" s="248"/>
      <c r="F219" s="249"/>
      <c r="G219" s="248"/>
      <c r="H219" s="24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248"/>
      <c r="B220" s="248"/>
      <c r="C220" s="248"/>
      <c r="D220" s="249"/>
      <c r="E220" s="248"/>
      <c r="F220" s="249"/>
      <c r="G220" s="248"/>
      <c r="H220" s="24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248"/>
      <c r="B221" s="248"/>
      <c r="C221" s="248"/>
      <c r="D221" s="249"/>
      <c r="E221" s="248"/>
      <c r="F221" s="249"/>
      <c r="G221" s="248"/>
      <c r="H221" s="24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248"/>
      <c r="B222" s="248"/>
      <c r="C222" s="248"/>
      <c r="D222" s="249"/>
      <c r="E222" s="248"/>
      <c r="F222" s="249"/>
      <c r="G222" s="248"/>
      <c r="H222" s="24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248"/>
      <c r="B223" s="248"/>
      <c r="C223" s="248"/>
      <c r="D223" s="249"/>
      <c r="E223" s="248"/>
      <c r="F223" s="249"/>
      <c r="G223" s="248"/>
      <c r="H223" s="24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248"/>
      <c r="B224" s="248"/>
      <c r="C224" s="248"/>
      <c r="D224" s="249"/>
      <c r="E224" s="248"/>
      <c r="F224" s="249"/>
      <c r="G224" s="248"/>
      <c r="H224" s="24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248"/>
      <c r="B225" s="248"/>
      <c r="C225" s="248"/>
      <c r="D225" s="249"/>
      <c r="E225" s="248"/>
      <c r="F225" s="249"/>
      <c r="G225" s="248"/>
      <c r="H225" s="24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248"/>
      <c r="B226" s="248"/>
      <c r="C226" s="248"/>
      <c r="D226" s="249"/>
      <c r="E226" s="248"/>
      <c r="F226" s="249"/>
      <c r="G226" s="248"/>
      <c r="H226" s="24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248"/>
      <c r="B227" s="248"/>
      <c r="C227" s="248"/>
      <c r="D227" s="249"/>
      <c r="E227" s="248"/>
      <c r="F227" s="249"/>
      <c r="G227" s="248"/>
      <c r="H227" s="24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248"/>
      <c r="B228" s="248"/>
      <c r="C228" s="248"/>
      <c r="D228" s="249"/>
      <c r="E228" s="248"/>
      <c r="F228" s="249"/>
      <c r="G228" s="248"/>
      <c r="H228" s="24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248"/>
      <c r="B229" s="248"/>
      <c r="C229" s="248"/>
      <c r="D229" s="249"/>
      <c r="E229" s="248"/>
      <c r="F229" s="249"/>
      <c r="G229" s="248"/>
      <c r="H229" s="24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248"/>
      <c r="B230" s="248"/>
      <c r="C230" s="248"/>
      <c r="D230" s="249"/>
      <c r="E230" s="248"/>
      <c r="F230" s="249"/>
      <c r="G230" s="248"/>
      <c r="H230" s="24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248"/>
      <c r="B231" s="248"/>
      <c r="C231" s="248"/>
      <c r="D231" s="249"/>
      <c r="E231" s="248"/>
      <c r="F231" s="249"/>
      <c r="G231" s="248"/>
      <c r="H231" s="24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248"/>
      <c r="B232" s="248"/>
      <c r="C232" s="248"/>
      <c r="D232" s="249"/>
      <c r="E232" s="248"/>
      <c r="F232" s="249"/>
      <c r="G232" s="248"/>
      <c r="H232" s="24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248"/>
      <c r="B233" s="248"/>
      <c r="C233" s="248"/>
      <c r="D233" s="249"/>
      <c r="E233" s="248"/>
      <c r="F233" s="249"/>
      <c r="G233" s="248"/>
      <c r="H233" s="24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248"/>
      <c r="B234" s="248"/>
      <c r="C234" s="248"/>
      <c r="D234" s="249"/>
      <c r="E234" s="248"/>
      <c r="F234" s="249"/>
      <c r="G234" s="248"/>
      <c r="H234" s="24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248"/>
      <c r="B235" s="248"/>
      <c r="C235" s="248"/>
      <c r="D235" s="249"/>
      <c r="E235" s="248"/>
      <c r="F235" s="249"/>
      <c r="G235" s="248"/>
      <c r="H235" s="24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248"/>
      <c r="B236" s="248"/>
      <c r="C236" s="248"/>
      <c r="D236" s="249"/>
      <c r="E236" s="248"/>
      <c r="F236" s="249"/>
      <c r="G236" s="248"/>
      <c r="H236" s="24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248"/>
      <c r="B237" s="248"/>
      <c r="C237" s="248"/>
      <c r="D237" s="249"/>
      <c r="E237" s="248"/>
      <c r="F237" s="249"/>
      <c r="G237" s="248"/>
      <c r="H237" s="24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248"/>
      <c r="B238" s="248"/>
      <c r="C238" s="248"/>
      <c r="D238" s="249"/>
      <c r="E238" s="248"/>
      <c r="F238" s="249"/>
      <c r="G238" s="248"/>
      <c r="H238" s="24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248"/>
      <c r="B239" s="248"/>
      <c r="C239" s="248"/>
      <c r="D239" s="249"/>
      <c r="E239" s="248"/>
      <c r="F239" s="249"/>
      <c r="G239" s="248"/>
      <c r="H239" s="24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248"/>
      <c r="B240" s="248"/>
      <c r="C240" s="248"/>
      <c r="D240" s="249"/>
      <c r="E240" s="248"/>
      <c r="F240" s="249"/>
      <c r="G240" s="248"/>
      <c r="H240" s="24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248"/>
      <c r="B241" s="248"/>
      <c r="C241" s="248"/>
      <c r="D241" s="249"/>
      <c r="E241" s="248"/>
      <c r="F241" s="249"/>
      <c r="G241" s="248"/>
      <c r="H241" s="24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248"/>
      <c r="B242" s="248"/>
      <c r="C242" s="248"/>
      <c r="D242" s="249"/>
      <c r="E242" s="248"/>
      <c r="F242" s="249"/>
      <c r="G242" s="248"/>
      <c r="H242" s="24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248"/>
      <c r="B243" s="248"/>
      <c r="C243" s="248"/>
      <c r="D243" s="249"/>
      <c r="E243" s="248"/>
      <c r="F243" s="249"/>
      <c r="G243" s="248"/>
      <c r="H243" s="24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248"/>
      <c r="B244" s="248"/>
      <c r="C244" s="248"/>
      <c r="D244" s="249"/>
      <c r="E244" s="248"/>
      <c r="F244" s="249"/>
      <c r="G244" s="248"/>
      <c r="H244" s="24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248"/>
      <c r="B245" s="248"/>
      <c r="C245" s="248"/>
      <c r="D245" s="249"/>
      <c r="E245" s="248"/>
      <c r="F245" s="249"/>
      <c r="G245" s="248"/>
      <c r="H245" s="24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248"/>
      <c r="B246" s="248"/>
      <c r="C246" s="248"/>
      <c r="D246" s="249"/>
      <c r="E246" s="248"/>
      <c r="F246" s="249"/>
      <c r="G246" s="248"/>
      <c r="H246" s="24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248"/>
      <c r="B247" s="248"/>
      <c r="C247" s="248"/>
      <c r="D247" s="249"/>
      <c r="E247" s="248"/>
      <c r="F247" s="249"/>
      <c r="G247" s="248"/>
      <c r="H247" s="24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248"/>
      <c r="B248" s="248"/>
      <c r="C248" s="248"/>
      <c r="D248" s="249"/>
      <c r="E248" s="248"/>
      <c r="F248" s="249"/>
      <c r="G248" s="248"/>
      <c r="H248" s="24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248"/>
      <c r="B249" s="248"/>
      <c r="C249" s="248"/>
      <c r="D249" s="249"/>
      <c r="E249" s="248"/>
      <c r="F249" s="249"/>
      <c r="G249" s="248"/>
      <c r="H249" s="24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248"/>
      <c r="B250" s="248"/>
      <c r="C250" s="248"/>
      <c r="D250" s="249"/>
      <c r="E250" s="248"/>
      <c r="F250" s="249"/>
      <c r="G250" s="248"/>
      <c r="H250" s="24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248"/>
      <c r="B251" s="248"/>
      <c r="C251" s="248"/>
      <c r="D251" s="249"/>
      <c r="E251" s="248"/>
      <c r="F251" s="249"/>
      <c r="G251" s="248"/>
      <c r="H251" s="24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248"/>
      <c r="B252" s="248"/>
      <c r="C252" s="248"/>
      <c r="D252" s="249"/>
      <c r="E252" s="248"/>
      <c r="F252" s="249"/>
      <c r="G252" s="248"/>
      <c r="H252" s="24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248"/>
      <c r="B253" s="248"/>
      <c r="C253" s="248"/>
      <c r="D253" s="249"/>
      <c r="E253" s="248"/>
      <c r="F253" s="249"/>
      <c r="G253" s="248"/>
      <c r="H253" s="24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248"/>
      <c r="B254" s="248"/>
      <c r="C254" s="248"/>
      <c r="D254" s="249"/>
      <c r="E254" s="248"/>
      <c r="F254" s="249"/>
      <c r="G254" s="248"/>
      <c r="H254" s="24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248"/>
      <c r="B255" s="248"/>
      <c r="C255" s="248"/>
      <c r="D255" s="249"/>
      <c r="E255" s="248"/>
      <c r="F255" s="249"/>
      <c r="G255" s="248"/>
      <c r="H255" s="24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248"/>
      <c r="B256" s="248"/>
      <c r="C256" s="248"/>
      <c r="D256" s="249"/>
      <c r="E256" s="248"/>
      <c r="F256" s="249"/>
      <c r="G256" s="248"/>
      <c r="H256" s="24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248"/>
      <c r="B257" s="248"/>
      <c r="C257" s="248"/>
      <c r="D257" s="249"/>
      <c r="E257" s="248"/>
      <c r="F257" s="249"/>
      <c r="G257" s="248"/>
      <c r="H257" s="24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248"/>
      <c r="B258" s="248"/>
      <c r="C258" s="248"/>
      <c r="D258" s="249"/>
      <c r="E258" s="248"/>
      <c r="F258" s="249"/>
      <c r="G258" s="248"/>
      <c r="H258" s="24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248"/>
      <c r="B259" s="248"/>
      <c r="C259" s="248"/>
      <c r="D259" s="249"/>
      <c r="E259" s="248"/>
      <c r="F259" s="249"/>
      <c r="G259" s="248"/>
      <c r="H259" s="24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248"/>
      <c r="B260" s="248"/>
      <c r="C260" s="248"/>
      <c r="D260" s="249"/>
      <c r="E260" s="248"/>
      <c r="F260" s="249"/>
      <c r="G260" s="248"/>
      <c r="H260" s="24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248"/>
      <c r="B261" s="248"/>
      <c r="C261" s="248"/>
      <c r="D261" s="249"/>
      <c r="E261" s="248"/>
      <c r="F261" s="249"/>
      <c r="G261" s="248"/>
      <c r="H261" s="24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248"/>
      <c r="B262" s="248"/>
      <c r="C262" s="248"/>
      <c r="D262" s="249"/>
      <c r="E262" s="248"/>
      <c r="F262" s="249"/>
      <c r="G262" s="248"/>
      <c r="H262" s="24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248"/>
      <c r="B263" s="248"/>
      <c r="C263" s="248"/>
      <c r="D263" s="249"/>
      <c r="E263" s="248"/>
      <c r="F263" s="249"/>
      <c r="G263" s="248"/>
      <c r="H263" s="24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248"/>
      <c r="B264" s="248"/>
      <c r="C264" s="248"/>
      <c r="D264" s="249"/>
      <c r="E264" s="248"/>
      <c r="F264" s="249"/>
      <c r="G264" s="248"/>
      <c r="H264" s="24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248"/>
      <c r="B265" s="248"/>
      <c r="C265" s="248"/>
      <c r="D265" s="249"/>
      <c r="E265" s="248"/>
      <c r="F265" s="249"/>
      <c r="G265" s="248"/>
      <c r="H265" s="24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248"/>
      <c r="B266" s="248"/>
      <c r="C266" s="248"/>
      <c r="D266" s="249"/>
      <c r="E266" s="248"/>
      <c r="F266" s="249"/>
      <c r="G266" s="248"/>
      <c r="H266" s="24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248"/>
      <c r="B267" s="248"/>
      <c r="C267" s="248"/>
      <c r="D267" s="249"/>
      <c r="E267" s="248"/>
      <c r="F267" s="249"/>
      <c r="G267" s="248"/>
      <c r="H267" s="24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248"/>
      <c r="B268" s="248"/>
      <c r="C268" s="248"/>
      <c r="D268" s="249"/>
      <c r="E268" s="248"/>
      <c r="F268" s="249"/>
      <c r="G268" s="248"/>
      <c r="H268" s="24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248"/>
      <c r="B269" s="248"/>
      <c r="C269" s="248"/>
      <c r="D269" s="249"/>
      <c r="E269" s="248"/>
      <c r="F269" s="249"/>
      <c r="G269" s="248"/>
      <c r="H269" s="24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248"/>
      <c r="B270" s="248"/>
      <c r="C270" s="248"/>
      <c r="D270" s="249"/>
      <c r="E270" s="248"/>
      <c r="F270" s="249"/>
      <c r="G270" s="248"/>
      <c r="H270" s="24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248"/>
      <c r="B271" s="248"/>
      <c r="C271" s="248"/>
      <c r="D271" s="249"/>
      <c r="E271" s="248"/>
      <c r="F271" s="249"/>
      <c r="G271" s="248"/>
      <c r="H271" s="24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248"/>
      <c r="B272" s="248"/>
      <c r="C272" s="248"/>
      <c r="D272" s="249"/>
      <c r="E272" s="248"/>
      <c r="F272" s="249"/>
      <c r="G272" s="248"/>
      <c r="H272" s="24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248"/>
      <c r="B273" s="248"/>
      <c r="C273" s="248"/>
      <c r="D273" s="249"/>
      <c r="E273" s="248"/>
      <c r="F273" s="249"/>
      <c r="G273" s="248"/>
      <c r="H273" s="24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248"/>
      <c r="B274" s="248"/>
      <c r="C274" s="248"/>
      <c r="D274" s="249"/>
      <c r="E274" s="248"/>
      <c r="F274" s="249"/>
      <c r="G274" s="248"/>
      <c r="H274" s="24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248"/>
      <c r="B275" s="248"/>
      <c r="C275" s="248"/>
      <c r="D275" s="249"/>
      <c r="E275" s="248"/>
      <c r="F275" s="249"/>
      <c r="G275" s="248"/>
      <c r="H275" s="24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248"/>
      <c r="B276" s="248"/>
      <c r="C276" s="248"/>
      <c r="D276" s="249"/>
      <c r="E276" s="248"/>
      <c r="F276" s="249"/>
      <c r="G276" s="248"/>
      <c r="H276" s="24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248"/>
      <c r="B277" s="248"/>
      <c r="C277" s="248"/>
      <c r="D277" s="249"/>
      <c r="E277" s="248"/>
      <c r="F277" s="249"/>
      <c r="G277" s="248"/>
      <c r="H277" s="24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248"/>
      <c r="B278" s="248"/>
      <c r="C278" s="248"/>
      <c r="D278" s="249"/>
      <c r="E278" s="248"/>
      <c r="F278" s="249"/>
      <c r="G278" s="248"/>
      <c r="H278" s="24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248"/>
      <c r="B279" s="248"/>
      <c r="C279" s="248"/>
      <c r="D279" s="249"/>
      <c r="E279" s="248"/>
      <c r="F279" s="249"/>
      <c r="G279" s="248"/>
      <c r="H279" s="24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248"/>
      <c r="B280" s="248"/>
      <c r="C280" s="248"/>
      <c r="D280" s="249"/>
      <c r="E280" s="248"/>
      <c r="F280" s="249"/>
      <c r="G280" s="248"/>
      <c r="H280" s="24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248"/>
      <c r="B281" s="248"/>
      <c r="C281" s="248"/>
      <c r="D281" s="249"/>
      <c r="E281" s="248"/>
      <c r="F281" s="249"/>
      <c r="G281" s="248"/>
      <c r="H281" s="24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248"/>
      <c r="B282" s="248"/>
      <c r="C282" s="248"/>
      <c r="D282" s="249"/>
      <c r="E282" s="248"/>
      <c r="F282" s="249"/>
      <c r="G282" s="248"/>
      <c r="H282" s="24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248"/>
      <c r="B283" s="248"/>
      <c r="C283" s="248"/>
      <c r="D283" s="249"/>
      <c r="E283" s="248"/>
      <c r="F283" s="249"/>
      <c r="G283" s="248"/>
      <c r="H283" s="24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248"/>
      <c r="B284" s="248"/>
      <c r="C284" s="248"/>
      <c r="D284" s="249"/>
      <c r="E284" s="248"/>
      <c r="F284" s="249"/>
      <c r="G284" s="248"/>
      <c r="H284" s="24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248"/>
      <c r="B285" s="248"/>
      <c r="C285" s="248"/>
      <c r="D285" s="249"/>
      <c r="E285" s="248"/>
      <c r="F285" s="249"/>
      <c r="G285" s="248"/>
      <c r="H285" s="24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248"/>
      <c r="B286" s="248"/>
      <c r="C286" s="248"/>
      <c r="D286" s="249"/>
      <c r="E286" s="248"/>
      <c r="F286" s="249"/>
      <c r="G286" s="248"/>
      <c r="H286" s="24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248"/>
      <c r="B287" s="248"/>
      <c r="C287" s="248"/>
      <c r="D287" s="249"/>
      <c r="E287" s="248"/>
      <c r="F287" s="249"/>
      <c r="G287" s="248"/>
      <c r="H287" s="24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248"/>
      <c r="B288" s="248"/>
      <c r="C288" s="248"/>
      <c r="D288" s="249"/>
      <c r="E288" s="248"/>
      <c r="F288" s="249"/>
      <c r="G288" s="248"/>
      <c r="H288" s="24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248"/>
      <c r="B289" s="248"/>
      <c r="C289" s="248"/>
      <c r="D289" s="249"/>
      <c r="E289" s="248"/>
      <c r="F289" s="249"/>
      <c r="G289" s="248"/>
      <c r="H289" s="24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248"/>
      <c r="B290" s="248"/>
      <c r="C290" s="248"/>
      <c r="D290" s="249"/>
      <c r="E290" s="248"/>
      <c r="F290" s="249"/>
      <c r="G290" s="248"/>
      <c r="H290" s="24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248"/>
      <c r="B291" s="248"/>
      <c r="C291" s="248"/>
      <c r="D291" s="249"/>
      <c r="E291" s="248"/>
      <c r="F291" s="249"/>
      <c r="G291" s="248"/>
      <c r="H291" s="24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248"/>
      <c r="B292" s="248"/>
      <c r="C292" s="248"/>
      <c r="D292" s="249"/>
      <c r="E292" s="248"/>
      <c r="F292" s="249"/>
      <c r="G292" s="248"/>
      <c r="H292" s="24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248"/>
      <c r="B293" s="248"/>
      <c r="C293" s="248"/>
      <c r="D293" s="249"/>
      <c r="E293" s="248"/>
      <c r="F293" s="249"/>
      <c r="G293" s="248"/>
      <c r="H293" s="24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248"/>
      <c r="B294" s="248"/>
      <c r="C294" s="248"/>
      <c r="D294" s="249"/>
      <c r="E294" s="248"/>
      <c r="F294" s="249"/>
      <c r="G294" s="248"/>
      <c r="H294" s="24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248"/>
      <c r="B295" s="248"/>
      <c r="C295" s="248"/>
      <c r="D295" s="249"/>
      <c r="E295" s="248"/>
      <c r="F295" s="249"/>
      <c r="G295" s="248"/>
      <c r="H295" s="24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248"/>
      <c r="B296" s="248"/>
      <c r="C296" s="248"/>
      <c r="D296" s="249"/>
      <c r="E296" s="248"/>
      <c r="F296" s="249"/>
      <c r="G296" s="248"/>
      <c r="H296" s="24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248"/>
      <c r="B297" s="248"/>
      <c r="C297" s="248"/>
      <c r="D297" s="249"/>
      <c r="E297" s="248"/>
      <c r="F297" s="249"/>
      <c r="G297" s="248"/>
      <c r="H297" s="24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248"/>
      <c r="B298" s="248"/>
      <c r="C298" s="248"/>
      <c r="D298" s="249"/>
      <c r="E298" s="248"/>
      <c r="F298" s="249"/>
      <c r="G298" s="248"/>
      <c r="H298" s="24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248"/>
      <c r="B299" s="248"/>
      <c r="C299" s="248"/>
      <c r="D299" s="249"/>
      <c r="E299" s="248"/>
      <c r="F299" s="249"/>
      <c r="G299" s="248"/>
      <c r="H299" s="24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248"/>
      <c r="B300" s="248"/>
      <c r="C300" s="248"/>
      <c r="D300" s="249"/>
      <c r="E300" s="248"/>
      <c r="F300" s="249"/>
      <c r="G300" s="248"/>
      <c r="H300" s="24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248"/>
      <c r="B301" s="248"/>
      <c r="C301" s="248"/>
      <c r="D301" s="249"/>
      <c r="E301" s="248"/>
      <c r="F301" s="249"/>
      <c r="G301" s="248"/>
      <c r="H301" s="24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248"/>
      <c r="B302" s="248"/>
      <c r="C302" s="248"/>
      <c r="D302" s="249"/>
      <c r="E302" s="248"/>
      <c r="F302" s="249"/>
      <c r="G302" s="248"/>
      <c r="H302" s="24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248"/>
      <c r="B303" s="248"/>
      <c r="C303" s="248"/>
      <c r="D303" s="249"/>
      <c r="E303" s="248"/>
      <c r="F303" s="249"/>
      <c r="G303" s="248"/>
      <c r="H303" s="24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248"/>
      <c r="B304" s="248"/>
      <c r="C304" s="248"/>
      <c r="D304" s="249"/>
      <c r="E304" s="248"/>
      <c r="F304" s="249"/>
      <c r="G304" s="248"/>
      <c r="H304" s="24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248"/>
      <c r="B305" s="248"/>
      <c r="C305" s="248"/>
      <c r="D305" s="249"/>
      <c r="E305" s="248"/>
      <c r="F305" s="249"/>
      <c r="G305" s="248"/>
      <c r="H305" s="24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248"/>
      <c r="B306" s="248"/>
      <c r="C306" s="248"/>
      <c r="D306" s="249"/>
      <c r="E306" s="248"/>
      <c r="F306" s="249"/>
      <c r="G306" s="248"/>
      <c r="H306" s="24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248"/>
      <c r="B307" s="248"/>
      <c r="C307" s="248"/>
      <c r="D307" s="249"/>
      <c r="E307" s="248"/>
      <c r="F307" s="249"/>
      <c r="G307" s="248"/>
      <c r="H307" s="24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248"/>
      <c r="B308" s="248"/>
      <c r="C308" s="248"/>
      <c r="D308" s="249"/>
      <c r="E308" s="248"/>
      <c r="F308" s="249"/>
      <c r="G308" s="248"/>
      <c r="H308" s="24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248"/>
      <c r="B309" s="248"/>
      <c r="C309" s="248"/>
      <c r="D309" s="249"/>
      <c r="E309" s="248"/>
      <c r="F309" s="249"/>
      <c r="G309" s="248"/>
      <c r="H309" s="24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248"/>
      <c r="B310" s="248"/>
      <c r="C310" s="248"/>
      <c r="D310" s="249"/>
      <c r="E310" s="248"/>
      <c r="F310" s="249"/>
      <c r="G310" s="248"/>
      <c r="H310" s="24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248"/>
      <c r="B311" s="248"/>
      <c r="C311" s="248"/>
      <c r="D311" s="249"/>
      <c r="E311" s="248"/>
      <c r="F311" s="249"/>
      <c r="G311" s="248"/>
      <c r="H311" s="24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248"/>
      <c r="B312" s="248"/>
      <c r="C312" s="248"/>
      <c r="D312" s="249"/>
      <c r="E312" s="248"/>
      <c r="F312" s="249"/>
      <c r="G312" s="248"/>
      <c r="H312" s="24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248"/>
      <c r="B313" s="248"/>
      <c r="C313" s="248"/>
      <c r="D313" s="249"/>
      <c r="E313" s="248"/>
      <c r="F313" s="249"/>
      <c r="G313" s="248"/>
      <c r="H313" s="24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248"/>
      <c r="B314" s="248"/>
      <c r="C314" s="248"/>
      <c r="D314" s="249"/>
      <c r="E314" s="248"/>
      <c r="F314" s="249"/>
      <c r="G314" s="248"/>
      <c r="H314" s="24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248"/>
      <c r="B315" s="248"/>
      <c r="C315" s="248"/>
      <c r="D315" s="249"/>
      <c r="E315" s="248"/>
      <c r="F315" s="249"/>
      <c r="G315" s="248"/>
      <c r="H315" s="24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248"/>
      <c r="B316" s="248"/>
      <c r="C316" s="248"/>
      <c r="D316" s="249"/>
      <c r="E316" s="248"/>
      <c r="F316" s="249"/>
      <c r="G316" s="248"/>
      <c r="H316" s="24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248"/>
      <c r="B317" s="248"/>
      <c r="C317" s="248"/>
      <c r="D317" s="249"/>
      <c r="E317" s="248"/>
      <c r="F317" s="249"/>
      <c r="G317" s="248"/>
      <c r="H317" s="24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248"/>
      <c r="B318" s="248"/>
      <c r="C318" s="248"/>
      <c r="D318" s="249"/>
      <c r="E318" s="248"/>
      <c r="F318" s="249"/>
      <c r="G318" s="248"/>
      <c r="H318" s="24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248"/>
      <c r="B319" s="248"/>
      <c r="C319" s="248"/>
      <c r="D319" s="249"/>
      <c r="E319" s="248"/>
      <c r="F319" s="249"/>
      <c r="G319" s="248"/>
      <c r="H319" s="24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248"/>
      <c r="B320" s="248"/>
      <c r="C320" s="248"/>
      <c r="D320" s="249"/>
      <c r="E320" s="248"/>
      <c r="F320" s="249"/>
      <c r="G320" s="248"/>
      <c r="H320" s="24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248"/>
      <c r="B321" s="248"/>
      <c r="C321" s="248"/>
      <c r="D321" s="249"/>
      <c r="E321" s="248"/>
      <c r="F321" s="249"/>
      <c r="G321" s="248"/>
      <c r="H321" s="24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248"/>
      <c r="B322" s="248"/>
      <c r="C322" s="248"/>
      <c r="D322" s="249"/>
      <c r="E322" s="248"/>
      <c r="F322" s="249"/>
      <c r="G322" s="248"/>
      <c r="H322" s="24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248"/>
      <c r="B323" s="248"/>
      <c r="C323" s="248"/>
      <c r="D323" s="249"/>
      <c r="E323" s="248"/>
      <c r="F323" s="249"/>
      <c r="G323" s="248"/>
      <c r="H323" s="24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248"/>
      <c r="B324" s="248"/>
      <c r="C324" s="248"/>
      <c r="D324" s="249"/>
      <c r="E324" s="248"/>
      <c r="F324" s="249"/>
      <c r="G324" s="248"/>
      <c r="H324" s="24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248"/>
      <c r="B325" s="248"/>
      <c r="C325" s="248"/>
      <c r="D325" s="249"/>
      <c r="E325" s="248"/>
      <c r="F325" s="249"/>
      <c r="G325" s="248"/>
      <c r="H325" s="24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248"/>
      <c r="B326" s="248"/>
      <c r="C326" s="248"/>
      <c r="D326" s="249"/>
      <c r="E326" s="248"/>
      <c r="F326" s="249"/>
      <c r="G326" s="248"/>
      <c r="H326" s="24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248"/>
      <c r="B327" s="248"/>
      <c r="C327" s="248"/>
      <c r="D327" s="249"/>
      <c r="E327" s="248"/>
      <c r="F327" s="249"/>
      <c r="G327" s="248"/>
      <c r="H327" s="24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248"/>
      <c r="B328" s="248"/>
      <c r="C328" s="248"/>
      <c r="D328" s="249"/>
      <c r="E328" s="248"/>
      <c r="F328" s="249"/>
      <c r="G328" s="248"/>
      <c r="H328" s="24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248"/>
      <c r="B329" s="248"/>
      <c r="C329" s="248"/>
      <c r="D329" s="249"/>
      <c r="E329" s="248"/>
      <c r="F329" s="249"/>
      <c r="G329" s="248"/>
      <c r="H329" s="24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248"/>
      <c r="B330" s="248"/>
      <c r="C330" s="248"/>
      <c r="D330" s="249"/>
      <c r="E330" s="248"/>
      <c r="F330" s="249"/>
      <c r="G330" s="248"/>
      <c r="H330" s="24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248"/>
      <c r="B331" s="248"/>
      <c r="C331" s="248"/>
      <c r="D331" s="249"/>
      <c r="E331" s="248"/>
      <c r="F331" s="249"/>
      <c r="G331" s="248"/>
      <c r="H331" s="24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248"/>
      <c r="B332" s="248"/>
      <c r="C332" s="248"/>
      <c r="D332" s="249"/>
      <c r="E332" s="248"/>
      <c r="F332" s="249"/>
      <c r="G332" s="248"/>
      <c r="H332" s="24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248"/>
      <c r="B333" s="248"/>
      <c r="C333" s="248"/>
      <c r="D333" s="249"/>
      <c r="E333" s="248"/>
      <c r="F333" s="249"/>
      <c r="G333" s="248"/>
      <c r="H333" s="24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248"/>
      <c r="B334" s="248"/>
      <c r="C334" s="248"/>
      <c r="D334" s="249"/>
      <c r="E334" s="248"/>
      <c r="F334" s="249"/>
      <c r="G334" s="248"/>
      <c r="H334" s="24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248"/>
      <c r="B335" s="248"/>
      <c r="C335" s="248"/>
      <c r="D335" s="249"/>
      <c r="E335" s="248"/>
      <c r="F335" s="249"/>
      <c r="G335" s="248"/>
      <c r="H335" s="24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248"/>
      <c r="B336" s="248"/>
      <c r="C336" s="248"/>
      <c r="D336" s="249"/>
      <c r="E336" s="248"/>
      <c r="F336" s="249"/>
      <c r="G336" s="248"/>
      <c r="H336" s="24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248"/>
      <c r="B337" s="248"/>
      <c r="C337" s="248"/>
      <c r="D337" s="249"/>
      <c r="E337" s="248"/>
      <c r="F337" s="249"/>
      <c r="G337" s="248"/>
      <c r="H337" s="24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248"/>
      <c r="B338" s="248"/>
      <c r="C338" s="248"/>
      <c r="D338" s="249"/>
      <c r="E338" s="248"/>
      <c r="F338" s="249"/>
      <c r="G338" s="248"/>
      <c r="H338" s="24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248"/>
      <c r="B339" s="248"/>
      <c r="C339" s="248"/>
      <c r="D339" s="249"/>
      <c r="E339" s="248"/>
      <c r="F339" s="249"/>
      <c r="G339" s="248"/>
      <c r="H339" s="24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248"/>
      <c r="B340" s="248"/>
      <c r="C340" s="248"/>
      <c r="D340" s="249"/>
      <c r="E340" s="248"/>
      <c r="F340" s="249"/>
      <c r="G340" s="248"/>
      <c r="H340" s="24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248"/>
      <c r="B341" s="248"/>
      <c r="C341" s="248"/>
      <c r="D341" s="249"/>
      <c r="E341" s="248"/>
      <c r="F341" s="249"/>
      <c r="G341" s="248"/>
      <c r="H341" s="24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248"/>
      <c r="B342" s="248"/>
      <c r="C342" s="248"/>
      <c r="D342" s="249"/>
      <c r="E342" s="248"/>
      <c r="F342" s="249"/>
      <c r="G342" s="248"/>
      <c r="H342" s="24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248"/>
      <c r="B343" s="248"/>
      <c r="C343" s="248"/>
      <c r="D343" s="249"/>
      <c r="E343" s="248"/>
      <c r="F343" s="249"/>
      <c r="G343" s="248"/>
      <c r="H343" s="24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248"/>
      <c r="B344" s="248"/>
      <c r="C344" s="248"/>
      <c r="D344" s="249"/>
      <c r="E344" s="248"/>
      <c r="F344" s="249"/>
      <c r="G344" s="248"/>
      <c r="H344" s="24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248"/>
      <c r="B345" s="248"/>
      <c r="C345" s="248"/>
      <c r="D345" s="249"/>
      <c r="E345" s="248"/>
      <c r="F345" s="249"/>
      <c r="G345" s="248"/>
      <c r="H345" s="24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248"/>
      <c r="B346" s="248"/>
      <c r="C346" s="248"/>
      <c r="D346" s="249"/>
      <c r="E346" s="248"/>
      <c r="F346" s="249"/>
      <c r="G346" s="248"/>
      <c r="H346" s="24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248"/>
      <c r="B347" s="248"/>
      <c r="C347" s="248"/>
      <c r="D347" s="249"/>
      <c r="E347" s="248"/>
      <c r="F347" s="249"/>
      <c r="G347" s="248"/>
      <c r="H347" s="24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248"/>
      <c r="B348" s="248"/>
      <c r="C348" s="248"/>
      <c r="D348" s="249"/>
      <c r="E348" s="248"/>
      <c r="F348" s="249"/>
      <c r="G348" s="248"/>
      <c r="H348" s="24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248"/>
      <c r="B349" s="248"/>
      <c r="C349" s="248"/>
      <c r="D349" s="249"/>
      <c r="E349" s="248"/>
      <c r="F349" s="249"/>
      <c r="G349" s="248"/>
      <c r="H349" s="24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248"/>
      <c r="B350" s="248"/>
      <c r="C350" s="248"/>
      <c r="D350" s="249"/>
      <c r="E350" s="248"/>
      <c r="F350" s="249"/>
      <c r="G350" s="248"/>
      <c r="H350" s="24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248"/>
      <c r="B351" s="248"/>
      <c r="C351" s="248"/>
      <c r="D351" s="249"/>
      <c r="E351" s="248"/>
      <c r="F351" s="249"/>
      <c r="G351" s="248"/>
      <c r="H351" s="24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248"/>
      <c r="B352" s="248"/>
      <c r="C352" s="248"/>
      <c r="D352" s="249"/>
      <c r="E352" s="248"/>
      <c r="F352" s="249"/>
      <c r="G352" s="248"/>
      <c r="H352" s="24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248"/>
      <c r="B353" s="248"/>
      <c r="C353" s="248"/>
      <c r="D353" s="249"/>
      <c r="E353" s="248"/>
      <c r="F353" s="249"/>
      <c r="G353" s="248"/>
      <c r="H353" s="24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248"/>
      <c r="B354" s="248"/>
      <c r="C354" s="248"/>
      <c r="D354" s="249"/>
      <c r="E354" s="248"/>
      <c r="F354" s="249"/>
      <c r="G354" s="248"/>
      <c r="H354" s="24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248"/>
      <c r="B355" s="248"/>
      <c r="C355" s="248"/>
      <c r="D355" s="249"/>
      <c r="E355" s="248"/>
      <c r="F355" s="249"/>
      <c r="G355" s="248"/>
      <c r="H355" s="24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248"/>
      <c r="B356" s="248"/>
      <c r="C356" s="248"/>
      <c r="D356" s="249"/>
      <c r="E356" s="248"/>
      <c r="F356" s="249"/>
      <c r="G356" s="248"/>
      <c r="H356" s="24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248"/>
      <c r="B357" s="248"/>
      <c r="C357" s="248"/>
      <c r="D357" s="249"/>
      <c r="E357" s="248"/>
      <c r="F357" s="249"/>
      <c r="G357" s="248"/>
      <c r="H357" s="24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248"/>
      <c r="B358" s="248"/>
      <c r="C358" s="248"/>
      <c r="D358" s="249"/>
      <c r="E358" s="248"/>
      <c r="F358" s="249"/>
      <c r="G358" s="248"/>
      <c r="H358" s="24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248"/>
      <c r="B359" s="248"/>
      <c r="C359" s="248"/>
      <c r="D359" s="249"/>
      <c r="E359" s="248"/>
      <c r="F359" s="249"/>
      <c r="G359" s="248"/>
      <c r="H359" s="24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248"/>
      <c r="B360" s="248"/>
      <c r="C360" s="248"/>
      <c r="D360" s="249"/>
      <c r="E360" s="248"/>
      <c r="F360" s="249"/>
      <c r="G360" s="248"/>
      <c r="H360" s="24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248"/>
      <c r="B361" s="248"/>
      <c r="C361" s="248"/>
      <c r="D361" s="249"/>
      <c r="E361" s="248"/>
      <c r="F361" s="249"/>
      <c r="G361" s="248"/>
      <c r="H361" s="24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248"/>
      <c r="B362" s="248"/>
      <c r="C362" s="248"/>
      <c r="D362" s="249"/>
      <c r="E362" s="248"/>
      <c r="F362" s="249"/>
      <c r="G362" s="248"/>
      <c r="H362" s="24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248"/>
      <c r="B363" s="248"/>
      <c r="C363" s="248"/>
      <c r="D363" s="249"/>
      <c r="E363" s="248"/>
      <c r="F363" s="249"/>
      <c r="G363" s="248"/>
      <c r="H363" s="24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248"/>
      <c r="B364" s="248"/>
      <c r="C364" s="248"/>
      <c r="D364" s="249"/>
      <c r="E364" s="248"/>
      <c r="F364" s="249"/>
      <c r="G364" s="248"/>
      <c r="H364" s="24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248"/>
      <c r="B365" s="248"/>
      <c r="C365" s="248"/>
      <c r="D365" s="249"/>
      <c r="E365" s="248"/>
      <c r="F365" s="249"/>
      <c r="G365" s="248"/>
      <c r="H365" s="24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248"/>
      <c r="B366" s="248"/>
      <c r="C366" s="248"/>
      <c r="D366" s="249"/>
      <c r="E366" s="248"/>
      <c r="F366" s="249"/>
      <c r="G366" s="248"/>
      <c r="H366" s="24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248"/>
      <c r="B367" s="248"/>
      <c r="C367" s="248"/>
      <c r="D367" s="249"/>
      <c r="E367" s="248"/>
      <c r="F367" s="249"/>
      <c r="G367" s="248"/>
      <c r="H367" s="24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248"/>
      <c r="B368" s="248"/>
      <c r="C368" s="248"/>
      <c r="D368" s="249"/>
      <c r="E368" s="248"/>
      <c r="F368" s="249"/>
      <c r="G368" s="248"/>
      <c r="H368" s="24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248"/>
      <c r="B369" s="248"/>
      <c r="C369" s="248"/>
      <c r="D369" s="249"/>
      <c r="E369" s="248"/>
      <c r="F369" s="249"/>
      <c r="G369" s="248"/>
      <c r="H369" s="24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248"/>
      <c r="B370" s="248"/>
      <c r="C370" s="248"/>
      <c r="D370" s="249"/>
      <c r="E370" s="248"/>
      <c r="F370" s="249"/>
      <c r="G370" s="248"/>
      <c r="H370" s="24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248"/>
      <c r="B371" s="248"/>
      <c r="C371" s="248"/>
      <c r="D371" s="249"/>
      <c r="E371" s="248"/>
      <c r="F371" s="249"/>
      <c r="G371" s="248"/>
      <c r="H371" s="24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248"/>
      <c r="B372" s="248"/>
      <c r="C372" s="248"/>
      <c r="D372" s="249"/>
      <c r="E372" s="248"/>
      <c r="F372" s="249"/>
      <c r="G372" s="248"/>
      <c r="H372" s="24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248"/>
      <c r="B373" s="248"/>
      <c r="C373" s="248"/>
      <c r="D373" s="249"/>
      <c r="E373" s="248"/>
      <c r="F373" s="249"/>
      <c r="G373" s="248"/>
      <c r="H373" s="24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248"/>
      <c r="B374" s="248"/>
      <c r="C374" s="248"/>
      <c r="D374" s="249"/>
      <c r="E374" s="248"/>
      <c r="F374" s="249"/>
      <c r="G374" s="248"/>
      <c r="H374" s="24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248"/>
      <c r="B375" s="248"/>
      <c r="C375" s="248"/>
      <c r="D375" s="249"/>
      <c r="E375" s="248"/>
      <c r="F375" s="249"/>
      <c r="G375" s="248"/>
      <c r="H375" s="24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248"/>
      <c r="B376" s="248"/>
      <c r="C376" s="248"/>
      <c r="D376" s="249"/>
      <c r="E376" s="248"/>
      <c r="F376" s="249"/>
      <c r="G376" s="248"/>
      <c r="H376" s="24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248"/>
      <c r="B377" s="248"/>
      <c r="C377" s="248"/>
      <c r="D377" s="249"/>
      <c r="E377" s="248"/>
      <c r="F377" s="249"/>
      <c r="G377" s="248"/>
      <c r="H377" s="24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248"/>
      <c r="B378" s="248"/>
      <c r="C378" s="248"/>
      <c r="D378" s="249"/>
      <c r="E378" s="248"/>
      <c r="F378" s="249"/>
      <c r="G378" s="248"/>
      <c r="H378" s="24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248"/>
      <c r="B379" s="248"/>
      <c r="C379" s="248"/>
      <c r="D379" s="249"/>
      <c r="E379" s="248"/>
      <c r="F379" s="249"/>
      <c r="G379" s="248"/>
      <c r="H379" s="24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248"/>
      <c r="B380" s="248"/>
      <c r="C380" s="248"/>
      <c r="D380" s="249"/>
      <c r="E380" s="248"/>
      <c r="F380" s="249"/>
      <c r="G380" s="248"/>
      <c r="H380" s="24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248"/>
      <c r="B381" s="248"/>
      <c r="C381" s="248"/>
      <c r="D381" s="249"/>
      <c r="E381" s="248"/>
      <c r="F381" s="249"/>
      <c r="G381" s="248"/>
      <c r="H381" s="24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248"/>
      <c r="B382" s="248"/>
      <c r="C382" s="248"/>
      <c r="D382" s="249"/>
      <c r="E382" s="248"/>
      <c r="F382" s="249"/>
      <c r="G382" s="248"/>
      <c r="H382" s="24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248"/>
      <c r="B383" s="248"/>
      <c r="C383" s="248"/>
      <c r="D383" s="249"/>
      <c r="E383" s="248"/>
      <c r="F383" s="249"/>
      <c r="G383" s="248"/>
      <c r="H383" s="24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248"/>
      <c r="B384" s="248"/>
      <c r="C384" s="248"/>
      <c r="D384" s="249"/>
      <c r="E384" s="248"/>
      <c r="F384" s="249"/>
      <c r="G384" s="248"/>
      <c r="H384" s="24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248"/>
      <c r="B385" s="248"/>
      <c r="C385" s="248"/>
      <c r="D385" s="249"/>
      <c r="E385" s="248"/>
      <c r="F385" s="249"/>
      <c r="G385" s="248"/>
      <c r="H385" s="24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248"/>
      <c r="B386" s="248"/>
      <c r="C386" s="248"/>
      <c r="D386" s="249"/>
      <c r="E386" s="248"/>
      <c r="F386" s="249"/>
      <c r="G386" s="248"/>
      <c r="H386" s="24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248"/>
      <c r="B387" s="248"/>
      <c r="C387" s="248"/>
      <c r="D387" s="249"/>
      <c r="E387" s="248"/>
      <c r="F387" s="249"/>
      <c r="G387" s="248"/>
      <c r="H387" s="24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248"/>
      <c r="B388" s="248"/>
      <c r="C388" s="248"/>
      <c r="D388" s="249"/>
      <c r="E388" s="248"/>
      <c r="F388" s="249"/>
      <c r="G388" s="248"/>
      <c r="H388" s="24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248"/>
      <c r="B389" s="248"/>
      <c r="C389" s="248"/>
      <c r="D389" s="249"/>
      <c r="E389" s="248"/>
      <c r="F389" s="249"/>
      <c r="G389" s="248"/>
      <c r="H389" s="24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248"/>
      <c r="B390" s="248"/>
      <c r="C390" s="248"/>
      <c r="D390" s="249"/>
      <c r="E390" s="248"/>
      <c r="F390" s="249"/>
      <c r="G390" s="248"/>
      <c r="H390" s="24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248"/>
      <c r="B391" s="248"/>
      <c r="C391" s="248"/>
      <c r="D391" s="249"/>
      <c r="E391" s="248"/>
      <c r="F391" s="249"/>
      <c r="G391" s="248"/>
      <c r="H391" s="24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248"/>
      <c r="B392" s="248"/>
      <c r="C392" s="248"/>
      <c r="D392" s="249"/>
      <c r="E392" s="248"/>
      <c r="F392" s="249"/>
      <c r="G392" s="248"/>
      <c r="H392" s="24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248"/>
      <c r="B393" s="248"/>
      <c r="C393" s="248"/>
      <c r="D393" s="249"/>
      <c r="E393" s="248"/>
      <c r="F393" s="249"/>
      <c r="G393" s="248"/>
      <c r="H393" s="24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248"/>
      <c r="B394" s="248"/>
      <c r="C394" s="248"/>
      <c r="D394" s="249"/>
      <c r="E394" s="248"/>
      <c r="F394" s="249"/>
      <c r="G394" s="248"/>
      <c r="H394" s="24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248"/>
      <c r="B395" s="248"/>
      <c r="C395" s="248"/>
      <c r="D395" s="249"/>
      <c r="E395" s="248"/>
      <c r="F395" s="249"/>
      <c r="G395" s="248"/>
      <c r="H395" s="24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248"/>
      <c r="B396" s="248"/>
      <c r="C396" s="248"/>
      <c r="D396" s="249"/>
      <c r="E396" s="248"/>
      <c r="F396" s="249"/>
      <c r="G396" s="248"/>
      <c r="H396" s="24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248"/>
      <c r="B397" s="248"/>
      <c r="C397" s="248"/>
      <c r="D397" s="249"/>
      <c r="E397" s="248"/>
      <c r="F397" s="249"/>
      <c r="G397" s="248"/>
      <c r="H397" s="24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248"/>
      <c r="B398" s="248"/>
      <c r="C398" s="248"/>
      <c r="D398" s="249"/>
      <c r="E398" s="248"/>
      <c r="F398" s="249"/>
      <c r="G398" s="248"/>
      <c r="H398" s="24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248"/>
      <c r="B399" s="248"/>
      <c r="C399" s="248"/>
      <c r="D399" s="249"/>
      <c r="E399" s="248"/>
      <c r="F399" s="249"/>
      <c r="G399" s="248"/>
      <c r="H399" s="24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248"/>
      <c r="B400" s="248"/>
      <c r="C400" s="248"/>
      <c r="D400" s="249"/>
      <c r="E400" s="248"/>
      <c r="F400" s="249"/>
      <c r="G400" s="248"/>
      <c r="H400" s="24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248"/>
      <c r="B401" s="248"/>
      <c r="C401" s="248"/>
      <c r="D401" s="249"/>
      <c r="E401" s="248"/>
      <c r="F401" s="249"/>
      <c r="G401" s="248"/>
      <c r="H401" s="24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248"/>
      <c r="B402" s="248"/>
      <c r="C402" s="248"/>
      <c r="D402" s="249"/>
      <c r="E402" s="248"/>
      <c r="F402" s="249"/>
      <c r="G402" s="248"/>
      <c r="H402" s="24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248"/>
      <c r="B403" s="248"/>
      <c r="C403" s="248"/>
      <c r="D403" s="249"/>
      <c r="E403" s="248"/>
      <c r="F403" s="249"/>
      <c r="G403" s="248"/>
      <c r="H403" s="24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248"/>
      <c r="B404" s="248"/>
      <c r="C404" s="248"/>
      <c r="D404" s="249"/>
      <c r="E404" s="248"/>
      <c r="F404" s="249"/>
      <c r="G404" s="248"/>
      <c r="H404" s="24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248"/>
      <c r="B405" s="248"/>
      <c r="C405" s="248"/>
      <c r="D405" s="249"/>
      <c r="E405" s="248"/>
      <c r="F405" s="249"/>
      <c r="G405" s="248"/>
      <c r="H405" s="24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248"/>
      <c r="B406" s="248"/>
      <c r="C406" s="248"/>
      <c r="D406" s="249"/>
      <c r="E406" s="248"/>
      <c r="F406" s="249"/>
      <c r="G406" s="248"/>
      <c r="H406" s="24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248"/>
      <c r="B407" s="248"/>
      <c r="C407" s="248"/>
      <c r="D407" s="249"/>
      <c r="E407" s="248"/>
      <c r="F407" s="249"/>
      <c r="G407" s="248"/>
      <c r="H407" s="24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248"/>
      <c r="B408" s="248"/>
      <c r="C408" s="248"/>
      <c r="D408" s="249"/>
      <c r="E408" s="248"/>
      <c r="F408" s="249"/>
      <c r="G408" s="248"/>
      <c r="H408" s="24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248"/>
      <c r="B409" s="248"/>
      <c r="C409" s="248"/>
      <c r="D409" s="249"/>
      <c r="E409" s="248"/>
      <c r="F409" s="249"/>
      <c r="G409" s="248"/>
      <c r="H409" s="24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248"/>
      <c r="B410" s="248"/>
      <c r="C410" s="248"/>
      <c r="D410" s="249"/>
      <c r="E410" s="248"/>
      <c r="F410" s="249"/>
      <c r="G410" s="248"/>
      <c r="H410" s="24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248"/>
      <c r="B411" s="248"/>
      <c r="C411" s="248"/>
      <c r="D411" s="249"/>
      <c r="E411" s="248"/>
      <c r="F411" s="249"/>
      <c r="G411" s="248"/>
      <c r="H411" s="24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248"/>
      <c r="B412" s="248"/>
      <c r="C412" s="248"/>
      <c r="D412" s="249"/>
      <c r="E412" s="248"/>
      <c r="F412" s="249"/>
      <c r="G412" s="248"/>
      <c r="H412" s="24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248"/>
      <c r="B413" s="248"/>
      <c r="C413" s="248"/>
      <c r="D413" s="249"/>
      <c r="E413" s="248"/>
      <c r="F413" s="249"/>
      <c r="G413" s="248"/>
      <c r="H413" s="24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248"/>
      <c r="B414" s="248"/>
      <c r="C414" s="248"/>
      <c r="D414" s="249"/>
      <c r="E414" s="248"/>
      <c r="F414" s="249"/>
      <c r="G414" s="248"/>
      <c r="H414" s="24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248"/>
      <c r="B415" s="248"/>
      <c r="C415" s="248"/>
      <c r="D415" s="249"/>
      <c r="E415" s="248"/>
      <c r="F415" s="249"/>
      <c r="G415" s="248"/>
      <c r="H415" s="24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248"/>
      <c r="B416" s="248"/>
      <c r="C416" s="248"/>
      <c r="D416" s="249"/>
      <c r="E416" s="248"/>
      <c r="F416" s="249"/>
      <c r="G416" s="248"/>
      <c r="H416" s="24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248"/>
      <c r="B417" s="248"/>
      <c r="C417" s="248"/>
      <c r="D417" s="249"/>
      <c r="E417" s="248"/>
      <c r="F417" s="249"/>
      <c r="G417" s="248"/>
      <c r="H417" s="24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248"/>
      <c r="B418" s="248"/>
      <c r="C418" s="248"/>
      <c r="D418" s="249"/>
      <c r="E418" s="248"/>
      <c r="F418" s="249"/>
      <c r="G418" s="248"/>
      <c r="H418" s="24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248"/>
      <c r="B419" s="248"/>
      <c r="C419" s="248"/>
      <c r="D419" s="249"/>
      <c r="E419" s="248"/>
      <c r="F419" s="249"/>
      <c r="G419" s="248"/>
      <c r="H419" s="24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248"/>
      <c r="B420" s="248"/>
      <c r="C420" s="248"/>
      <c r="D420" s="249"/>
      <c r="E420" s="248"/>
      <c r="F420" s="249"/>
      <c r="G420" s="248"/>
      <c r="H420" s="24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248"/>
      <c r="B421" s="248"/>
      <c r="C421" s="248"/>
      <c r="D421" s="249"/>
      <c r="E421" s="248"/>
      <c r="F421" s="249"/>
      <c r="G421" s="248"/>
      <c r="H421" s="24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248"/>
      <c r="B422" s="248"/>
      <c r="C422" s="248"/>
      <c r="D422" s="249"/>
      <c r="E422" s="248"/>
      <c r="F422" s="249"/>
      <c r="G422" s="248"/>
      <c r="H422" s="24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248"/>
      <c r="B423" s="248"/>
      <c r="C423" s="248"/>
      <c r="D423" s="249"/>
      <c r="E423" s="248"/>
      <c r="F423" s="249"/>
      <c r="G423" s="248"/>
      <c r="H423" s="24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248"/>
      <c r="B424" s="248"/>
      <c r="C424" s="248"/>
      <c r="D424" s="249"/>
      <c r="E424" s="248"/>
      <c r="F424" s="249"/>
      <c r="G424" s="248"/>
      <c r="H424" s="24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248"/>
      <c r="B425" s="248"/>
      <c r="C425" s="248"/>
      <c r="D425" s="249"/>
      <c r="E425" s="248"/>
      <c r="F425" s="249"/>
      <c r="G425" s="248"/>
      <c r="H425" s="24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248"/>
      <c r="B426" s="248"/>
      <c r="C426" s="248"/>
      <c r="D426" s="249"/>
      <c r="E426" s="248"/>
      <c r="F426" s="249"/>
      <c r="G426" s="248"/>
      <c r="H426" s="24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248"/>
      <c r="B427" s="248"/>
      <c r="C427" s="248"/>
      <c r="D427" s="249"/>
      <c r="E427" s="248"/>
      <c r="F427" s="249"/>
      <c r="G427" s="248"/>
      <c r="H427" s="24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248"/>
      <c r="B428" s="248"/>
      <c r="C428" s="248"/>
      <c r="D428" s="249"/>
      <c r="E428" s="248"/>
      <c r="F428" s="249"/>
      <c r="G428" s="248"/>
      <c r="H428" s="24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248"/>
      <c r="B429" s="248"/>
      <c r="C429" s="248"/>
      <c r="D429" s="249"/>
      <c r="E429" s="248"/>
      <c r="F429" s="249"/>
      <c r="G429" s="248"/>
      <c r="H429" s="24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248"/>
      <c r="B430" s="248"/>
      <c r="C430" s="248"/>
      <c r="D430" s="249"/>
      <c r="E430" s="248"/>
      <c r="F430" s="249"/>
      <c r="G430" s="248"/>
      <c r="H430" s="24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248"/>
      <c r="B431" s="248"/>
      <c r="C431" s="248"/>
      <c r="D431" s="249"/>
      <c r="E431" s="248"/>
      <c r="F431" s="249"/>
      <c r="G431" s="248"/>
      <c r="H431" s="24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248"/>
      <c r="B432" s="248"/>
      <c r="C432" s="248"/>
      <c r="D432" s="249"/>
      <c r="E432" s="248"/>
      <c r="F432" s="249"/>
      <c r="G432" s="248"/>
      <c r="H432" s="24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248"/>
      <c r="B433" s="248"/>
      <c r="C433" s="248"/>
      <c r="D433" s="249"/>
      <c r="E433" s="248"/>
      <c r="F433" s="249"/>
      <c r="G433" s="248"/>
      <c r="H433" s="24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248"/>
      <c r="B434" s="248"/>
      <c r="C434" s="248"/>
      <c r="D434" s="249"/>
      <c r="E434" s="248"/>
      <c r="F434" s="249"/>
      <c r="G434" s="248"/>
      <c r="H434" s="24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248"/>
      <c r="B435" s="248"/>
      <c r="C435" s="248"/>
      <c r="D435" s="249"/>
      <c r="E435" s="248"/>
      <c r="F435" s="249"/>
      <c r="G435" s="248"/>
      <c r="H435" s="24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248"/>
      <c r="B436" s="248"/>
      <c r="C436" s="248"/>
      <c r="D436" s="249"/>
      <c r="E436" s="248"/>
      <c r="F436" s="249"/>
      <c r="G436" s="248"/>
      <c r="H436" s="24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248"/>
      <c r="B437" s="248"/>
      <c r="C437" s="248"/>
      <c r="D437" s="249"/>
      <c r="E437" s="248"/>
      <c r="F437" s="249"/>
      <c r="G437" s="248"/>
      <c r="H437" s="24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248"/>
      <c r="B438" s="248"/>
      <c r="C438" s="248"/>
      <c r="D438" s="249"/>
      <c r="E438" s="248"/>
      <c r="F438" s="249"/>
      <c r="G438" s="248"/>
      <c r="H438" s="24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248"/>
      <c r="B439" s="248"/>
      <c r="C439" s="248"/>
      <c r="D439" s="249"/>
      <c r="E439" s="248"/>
      <c r="F439" s="249"/>
      <c r="G439" s="248"/>
      <c r="H439" s="24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248"/>
      <c r="B440" s="248"/>
      <c r="C440" s="248"/>
      <c r="D440" s="249"/>
      <c r="E440" s="248"/>
      <c r="F440" s="249"/>
      <c r="G440" s="248"/>
      <c r="H440" s="24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248"/>
      <c r="B441" s="248"/>
      <c r="C441" s="248"/>
      <c r="D441" s="249"/>
      <c r="E441" s="248"/>
      <c r="F441" s="249"/>
      <c r="G441" s="248"/>
      <c r="H441" s="24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248"/>
      <c r="B442" s="248"/>
      <c r="C442" s="248"/>
      <c r="D442" s="249"/>
      <c r="E442" s="248"/>
      <c r="F442" s="249"/>
      <c r="G442" s="248"/>
      <c r="H442" s="24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248"/>
      <c r="B443" s="248"/>
      <c r="C443" s="248"/>
      <c r="D443" s="249"/>
      <c r="E443" s="248"/>
      <c r="F443" s="249"/>
      <c r="G443" s="248"/>
      <c r="H443" s="24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248"/>
      <c r="B444" s="248"/>
      <c r="C444" s="248"/>
      <c r="D444" s="249"/>
      <c r="E444" s="248"/>
      <c r="F444" s="249"/>
      <c r="G444" s="248"/>
      <c r="H444" s="24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248"/>
      <c r="B445" s="248"/>
      <c r="C445" s="248"/>
      <c r="D445" s="249"/>
      <c r="E445" s="248"/>
      <c r="F445" s="249"/>
      <c r="G445" s="248"/>
      <c r="H445" s="24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248"/>
      <c r="B446" s="248"/>
      <c r="C446" s="248"/>
      <c r="D446" s="249"/>
      <c r="E446" s="248"/>
      <c r="F446" s="249"/>
      <c r="G446" s="248"/>
      <c r="H446" s="24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248"/>
      <c r="B447" s="248"/>
      <c r="C447" s="248"/>
      <c r="D447" s="249"/>
      <c r="E447" s="248"/>
      <c r="F447" s="249"/>
      <c r="G447" s="248"/>
      <c r="H447" s="24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248"/>
      <c r="B448" s="248"/>
      <c r="C448" s="248"/>
      <c r="D448" s="249"/>
      <c r="E448" s="248"/>
      <c r="F448" s="249"/>
      <c r="G448" s="248"/>
      <c r="H448" s="24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248"/>
      <c r="B449" s="248"/>
      <c r="C449" s="248"/>
      <c r="D449" s="249"/>
      <c r="E449" s="248"/>
      <c r="F449" s="249"/>
      <c r="G449" s="248"/>
      <c r="H449" s="24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248"/>
      <c r="B450" s="248"/>
      <c r="C450" s="248"/>
      <c r="D450" s="249"/>
      <c r="E450" s="248"/>
      <c r="F450" s="249"/>
      <c r="G450" s="248"/>
      <c r="H450" s="24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248"/>
      <c r="B451" s="248"/>
      <c r="C451" s="248"/>
      <c r="D451" s="249"/>
      <c r="E451" s="248"/>
      <c r="F451" s="249"/>
      <c r="G451" s="248"/>
      <c r="H451" s="24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248"/>
      <c r="B452" s="248"/>
      <c r="C452" s="248"/>
      <c r="D452" s="249"/>
      <c r="E452" s="248"/>
      <c r="F452" s="249"/>
      <c r="G452" s="248"/>
      <c r="H452" s="24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248"/>
      <c r="B453" s="248"/>
      <c r="C453" s="248"/>
      <c r="D453" s="249"/>
      <c r="E453" s="248"/>
      <c r="F453" s="249"/>
      <c r="G453" s="248"/>
      <c r="H453" s="24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248"/>
      <c r="B454" s="248"/>
      <c r="C454" s="248"/>
      <c r="D454" s="249"/>
      <c r="E454" s="248"/>
      <c r="F454" s="249"/>
      <c r="G454" s="248"/>
      <c r="H454" s="24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248"/>
      <c r="B455" s="248"/>
      <c r="C455" s="248"/>
      <c r="D455" s="249"/>
      <c r="E455" s="248"/>
      <c r="F455" s="249"/>
      <c r="G455" s="248"/>
      <c r="H455" s="24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248"/>
      <c r="B456" s="248"/>
      <c r="C456" s="248"/>
      <c r="D456" s="249"/>
      <c r="E456" s="248"/>
      <c r="F456" s="249"/>
      <c r="G456" s="248"/>
      <c r="H456" s="24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248"/>
      <c r="B457" s="248"/>
      <c r="C457" s="248"/>
      <c r="D457" s="249"/>
      <c r="E457" s="248"/>
      <c r="F457" s="249"/>
      <c r="G457" s="248"/>
      <c r="H457" s="24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248"/>
      <c r="B458" s="248"/>
      <c r="C458" s="248"/>
      <c r="D458" s="249"/>
      <c r="E458" s="248"/>
      <c r="F458" s="249"/>
      <c r="G458" s="248"/>
      <c r="H458" s="24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248"/>
      <c r="B459" s="248"/>
      <c r="C459" s="248"/>
      <c r="D459" s="249"/>
      <c r="E459" s="248"/>
      <c r="F459" s="249"/>
      <c r="G459" s="248"/>
      <c r="H459" s="24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248"/>
      <c r="B460" s="248"/>
      <c r="C460" s="248"/>
      <c r="D460" s="249"/>
      <c r="E460" s="248"/>
      <c r="F460" s="249"/>
      <c r="G460" s="248"/>
      <c r="H460" s="24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248"/>
      <c r="B461" s="248"/>
      <c r="C461" s="248"/>
      <c r="D461" s="249"/>
      <c r="E461" s="248"/>
      <c r="F461" s="249"/>
      <c r="G461" s="248"/>
      <c r="H461" s="24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248"/>
      <c r="B462" s="248"/>
      <c r="C462" s="248"/>
      <c r="D462" s="249"/>
      <c r="E462" s="248"/>
      <c r="F462" s="249"/>
      <c r="G462" s="248"/>
      <c r="H462" s="24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248"/>
      <c r="B463" s="248"/>
      <c r="C463" s="248"/>
      <c r="D463" s="249"/>
      <c r="E463" s="248"/>
      <c r="F463" s="249"/>
      <c r="G463" s="248"/>
      <c r="H463" s="24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248"/>
      <c r="B464" s="248"/>
      <c r="C464" s="248"/>
      <c r="D464" s="249"/>
      <c r="E464" s="248"/>
      <c r="F464" s="249"/>
      <c r="G464" s="248"/>
      <c r="H464" s="24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248"/>
      <c r="B465" s="248"/>
      <c r="C465" s="248"/>
      <c r="D465" s="249"/>
      <c r="E465" s="248"/>
      <c r="F465" s="249"/>
      <c r="G465" s="248"/>
      <c r="H465" s="24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248"/>
      <c r="B466" s="248"/>
      <c r="C466" s="248"/>
      <c r="D466" s="249"/>
      <c r="E466" s="248"/>
      <c r="F466" s="249"/>
      <c r="G466" s="248"/>
      <c r="H466" s="24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248"/>
      <c r="B467" s="248"/>
      <c r="C467" s="248"/>
      <c r="D467" s="249"/>
      <c r="E467" s="248"/>
      <c r="F467" s="249"/>
      <c r="G467" s="248"/>
      <c r="H467" s="24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248"/>
      <c r="B468" s="248"/>
      <c r="C468" s="248"/>
      <c r="D468" s="249"/>
      <c r="E468" s="248"/>
      <c r="F468" s="249"/>
      <c r="G468" s="248"/>
      <c r="H468" s="24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248"/>
      <c r="B469" s="248"/>
      <c r="C469" s="248"/>
      <c r="D469" s="249"/>
      <c r="E469" s="248"/>
      <c r="F469" s="249"/>
      <c r="G469" s="248"/>
      <c r="H469" s="24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248"/>
      <c r="B470" s="248"/>
      <c r="C470" s="248"/>
      <c r="D470" s="249"/>
      <c r="E470" s="248"/>
      <c r="F470" s="249"/>
      <c r="G470" s="248"/>
      <c r="H470" s="24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248"/>
      <c r="B471" s="248"/>
      <c r="C471" s="248"/>
      <c r="D471" s="249"/>
      <c r="E471" s="248"/>
      <c r="F471" s="249"/>
      <c r="G471" s="248"/>
      <c r="H471" s="24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248"/>
      <c r="B472" s="248"/>
      <c r="C472" s="248"/>
      <c r="D472" s="249"/>
      <c r="E472" s="248"/>
      <c r="F472" s="249"/>
      <c r="G472" s="248"/>
      <c r="H472" s="24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248"/>
      <c r="B473" s="248"/>
      <c r="C473" s="248"/>
      <c r="D473" s="249"/>
      <c r="E473" s="248"/>
      <c r="F473" s="249"/>
      <c r="G473" s="248"/>
      <c r="H473" s="24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248"/>
      <c r="B474" s="248"/>
      <c r="C474" s="248"/>
      <c r="D474" s="249"/>
      <c r="E474" s="248"/>
      <c r="F474" s="249"/>
      <c r="G474" s="248"/>
      <c r="H474" s="24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248"/>
      <c r="B475" s="248"/>
      <c r="C475" s="248"/>
      <c r="D475" s="249"/>
      <c r="E475" s="248"/>
      <c r="F475" s="249"/>
      <c r="G475" s="248"/>
      <c r="H475" s="24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248"/>
      <c r="B476" s="248"/>
      <c r="C476" s="248"/>
      <c r="D476" s="249"/>
      <c r="E476" s="248"/>
      <c r="F476" s="249"/>
      <c r="G476" s="248"/>
      <c r="H476" s="24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248"/>
      <c r="B477" s="248"/>
      <c r="C477" s="248"/>
      <c r="D477" s="249"/>
      <c r="E477" s="248"/>
      <c r="F477" s="249"/>
      <c r="G477" s="248"/>
      <c r="H477" s="24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248"/>
      <c r="B478" s="248"/>
      <c r="C478" s="248"/>
      <c r="D478" s="249"/>
      <c r="E478" s="248"/>
      <c r="F478" s="249"/>
      <c r="G478" s="248"/>
      <c r="H478" s="24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248"/>
      <c r="B479" s="248"/>
      <c r="C479" s="248"/>
      <c r="D479" s="249"/>
      <c r="E479" s="248"/>
      <c r="F479" s="249"/>
      <c r="G479" s="248"/>
      <c r="H479" s="24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248"/>
      <c r="B480" s="248"/>
      <c r="C480" s="248"/>
      <c r="D480" s="249"/>
      <c r="E480" s="248"/>
      <c r="F480" s="249"/>
      <c r="G480" s="248"/>
      <c r="H480" s="24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248"/>
      <c r="B481" s="248"/>
      <c r="C481" s="248"/>
      <c r="D481" s="249"/>
      <c r="E481" s="248"/>
      <c r="F481" s="249"/>
      <c r="G481" s="248"/>
      <c r="H481" s="24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248"/>
      <c r="B482" s="248"/>
      <c r="C482" s="248"/>
      <c r="D482" s="249"/>
      <c r="E482" s="248"/>
      <c r="F482" s="249"/>
      <c r="G482" s="248"/>
      <c r="H482" s="24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248"/>
      <c r="B483" s="248"/>
      <c r="C483" s="248"/>
      <c r="D483" s="249"/>
      <c r="E483" s="248"/>
      <c r="F483" s="249"/>
      <c r="G483" s="248"/>
      <c r="H483" s="24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248"/>
      <c r="B484" s="248"/>
      <c r="C484" s="248"/>
      <c r="D484" s="249"/>
      <c r="E484" s="248"/>
      <c r="F484" s="249"/>
      <c r="G484" s="248"/>
      <c r="H484" s="24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248"/>
      <c r="B485" s="248"/>
      <c r="C485" s="248"/>
      <c r="D485" s="249"/>
      <c r="E485" s="248"/>
      <c r="F485" s="249"/>
      <c r="G485" s="248"/>
      <c r="H485" s="24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248"/>
      <c r="B486" s="248"/>
      <c r="C486" s="248"/>
      <c r="D486" s="249"/>
      <c r="E486" s="248"/>
      <c r="F486" s="249"/>
      <c r="G486" s="248"/>
      <c r="H486" s="24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248"/>
      <c r="B487" s="248"/>
      <c r="C487" s="248"/>
      <c r="D487" s="249"/>
      <c r="E487" s="248"/>
      <c r="F487" s="249"/>
      <c r="G487" s="248"/>
      <c r="H487" s="24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248"/>
      <c r="B488" s="248"/>
      <c r="C488" s="248"/>
      <c r="D488" s="249"/>
      <c r="E488" s="248"/>
      <c r="F488" s="249"/>
      <c r="G488" s="248"/>
      <c r="H488" s="24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248"/>
      <c r="B489" s="248"/>
      <c r="C489" s="248"/>
      <c r="D489" s="249"/>
      <c r="E489" s="248"/>
      <c r="F489" s="249"/>
      <c r="G489" s="248"/>
      <c r="H489" s="24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248"/>
      <c r="B490" s="248"/>
      <c r="C490" s="248"/>
      <c r="D490" s="249"/>
      <c r="E490" s="248"/>
      <c r="F490" s="249"/>
      <c r="G490" s="248"/>
      <c r="H490" s="24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248"/>
      <c r="B491" s="248"/>
      <c r="C491" s="248"/>
      <c r="D491" s="249"/>
      <c r="E491" s="248"/>
      <c r="F491" s="249"/>
      <c r="G491" s="248"/>
      <c r="H491" s="24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248"/>
      <c r="B492" s="248"/>
      <c r="C492" s="248"/>
      <c r="D492" s="249"/>
      <c r="E492" s="248"/>
      <c r="F492" s="249"/>
      <c r="G492" s="248"/>
      <c r="H492" s="24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248"/>
      <c r="B493" s="248"/>
      <c r="C493" s="248"/>
      <c r="D493" s="249"/>
      <c r="E493" s="248"/>
      <c r="F493" s="249"/>
      <c r="G493" s="248"/>
      <c r="H493" s="24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248"/>
      <c r="B494" s="248"/>
      <c r="C494" s="248"/>
      <c r="D494" s="249"/>
      <c r="E494" s="248"/>
      <c r="F494" s="249"/>
      <c r="G494" s="248"/>
      <c r="H494" s="24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248"/>
      <c r="B495" s="248"/>
      <c r="C495" s="248"/>
      <c r="D495" s="249"/>
      <c r="E495" s="248"/>
      <c r="F495" s="249"/>
      <c r="G495" s="248"/>
      <c r="H495" s="24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248"/>
      <c r="B496" s="248"/>
      <c r="C496" s="248"/>
      <c r="D496" s="249"/>
      <c r="E496" s="248"/>
      <c r="F496" s="249"/>
      <c r="G496" s="248"/>
      <c r="H496" s="24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248"/>
      <c r="B497" s="248"/>
      <c r="C497" s="248"/>
      <c r="D497" s="249"/>
      <c r="E497" s="248"/>
      <c r="F497" s="249"/>
      <c r="G497" s="248"/>
      <c r="H497" s="24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248"/>
      <c r="B498" s="248"/>
      <c r="C498" s="248"/>
      <c r="D498" s="249"/>
      <c r="E498" s="248"/>
      <c r="F498" s="249"/>
      <c r="G498" s="248"/>
      <c r="H498" s="24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248"/>
      <c r="B499" s="248"/>
      <c r="C499" s="248"/>
      <c r="D499" s="249"/>
      <c r="E499" s="248"/>
      <c r="F499" s="249"/>
      <c r="G499" s="248"/>
      <c r="H499" s="24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248"/>
      <c r="B500" s="248"/>
      <c r="C500" s="248"/>
      <c r="D500" s="249"/>
      <c r="E500" s="248"/>
      <c r="F500" s="249"/>
      <c r="G500" s="248"/>
      <c r="H500" s="24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248"/>
      <c r="B501" s="248"/>
      <c r="C501" s="248"/>
      <c r="D501" s="249"/>
      <c r="E501" s="248"/>
      <c r="F501" s="249"/>
      <c r="G501" s="248"/>
      <c r="H501" s="24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248"/>
      <c r="B502" s="248"/>
      <c r="C502" s="248"/>
      <c r="D502" s="249"/>
      <c r="E502" s="248"/>
      <c r="F502" s="249"/>
      <c r="G502" s="248"/>
      <c r="H502" s="24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248"/>
      <c r="B503" s="248"/>
      <c r="C503" s="248"/>
      <c r="D503" s="249"/>
      <c r="E503" s="248"/>
      <c r="F503" s="249"/>
      <c r="G503" s="248"/>
      <c r="H503" s="24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248"/>
      <c r="B504" s="248"/>
      <c r="C504" s="248"/>
      <c r="D504" s="249"/>
      <c r="E504" s="248"/>
      <c r="F504" s="249"/>
      <c r="G504" s="248"/>
      <c r="H504" s="24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248"/>
      <c r="B505" s="248"/>
      <c r="C505" s="248"/>
      <c r="D505" s="249"/>
      <c r="E505" s="248"/>
      <c r="F505" s="249"/>
      <c r="G505" s="248"/>
      <c r="H505" s="24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248"/>
      <c r="B506" s="248"/>
      <c r="C506" s="248"/>
      <c r="D506" s="249"/>
      <c r="E506" s="248"/>
      <c r="F506" s="249"/>
      <c r="G506" s="248"/>
      <c r="H506" s="24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248"/>
      <c r="B507" s="248"/>
      <c r="C507" s="248"/>
      <c r="D507" s="249"/>
      <c r="E507" s="248"/>
      <c r="F507" s="249"/>
      <c r="G507" s="248"/>
      <c r="H507" s="24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248"/>
      <c r="B508" s="248"/>
      <c r="C508" s="248"/>
      <c r="D508" s="249"/>
      <c r="E508" s="248"/>
      <c r="F508" s="249"/>
      <c r="G508" s="248"/>
      <c r="H508" s="24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248"/>
      <c r="B509" s="248"/>
      <c r="C509" s="248"/>
      <c r="D509" s="249"/>
      <c r="E509" s="248"/>
      <c r="F509" s="249"/>
      <c r="G509" s="248"/>
      <c r="H509" s="24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248"/>
      <c r="B510" s="248"/>
      <c r="C510" s="248"/>
      <c r="D510" s="249"/>
      <c r="E510" s="248"/>
      <c r="F510" s="249"/>
      <c r="G510" s="248"/>
      <c r="H510" s="24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248"/>
      <c r="B511" s="248"/>
      <c r="C511" s="248"/>
      <c r="D511" s="249"/>
      <c r="E511" s="248"/>
      <c r="F511" s="249"/>
      <c r="G511" s="248"/>
      <c r="H511" s="24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248"/>
      <c r="B512" s="248"/>
      <c r="C512" s="248"/>
      <c r="D512" s="249"/>
      <c r="E512" s="248"/>
      <c r="F512" s="249"/>
      <c r="G512" s="248"/>
      <c r="H512" s="24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248"/>
      <c r="B513" s="248"/>
      <c r="C513" s="248"/>
      <c r="D513" s="249"/>
      <c r="E513" s="248"/>
      <c r="F513" s="249"/>
      <c r="G513" s="248"/>
      <c r="H513" s="24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248"/>
      <c r="B514" s="248"/>
      <c r="C514" s="248"/>
      <c r="D514" s="249"/>
      <c r="E514" s="248"/>
      <c r="F514" s="249"/>
      <c r="G514" s="248"/>
      <c r="H514" s="24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248"/>
      <c r="B515" s="248"/>
      <c r="C515" s="248"/>
      <c r="D515" s="249"/>
      <c r="E515" s="248"/>
      <c r="F515" s="249"/>
      <c r="G515" s="248"/>
      <c r="H515" s="24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248"/>
      <c r="B516" s="248"/>
      <c r="C516" s="248"/>
      <c r="D516" s="249"/>
      <c r="E516" s="248"/>
      <c r="F516" s="249"/>
      <c r="G516" s="248"/>
      <c r="H516" s="24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248"/>
      <c r="B517" s="248"/>
      <c r="C517" s="248"/>
      <c r="D517" s="249"/>
      <c r="E517" s="248"/>
      <c r="F517" s="249"/>
      <c r="G517" s="248"/>
      <c r="H517" s="24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248"/>
      <c r="B518" s="248"/>
      <c r="C518" s="248"/>
      <c r="D518" s="249"/>
      <c r="E518" s="248"/>
      <c r="F518" s="249"/>
      <c r="G518" s="248"/>
      <c r="H518" s="24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248"/>
      <c r="B519" s="248"/>
      <c r="C519" s="248"/>
      <c r="D519" s="249"/>
      <c r="E519" s="248"/>
      <c r="F519" s="249"/>
      <c r="G519" s="248"/>
      <c r="H519" s="24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248"/>
      <c r="B520" s="248"/>
      <c r="C520" s="248"/>
      <c r="D520" s="249"/>
      <c r="E520" s="248"/>
      <c r="F520" s="249"/>
      <c r="G520" s="248"/>
      <c r="H520" s="24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248"/>
      <c r="B521" s="248"/>
      <c r="C521" s="248"/>
      <c r="D521" s="249"/>
      <c r="E521" s="248"/>
      <c r="F521" s="249"/>
      <c r="G521" s="248"/>
      <c r="H521" s="24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248"/>
      <c r="B522" s="248"/>
      <c r="C522" s="248"/>
      <c r="D522" s="249"/>
      <c r="E522" s="248"/>
      <c r="F522" s="249"/>
      <c r="G522" s="248"/>
      <c r="H522" s="24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248"/>
      <c r="B523" s="248"/>
      <c r="C523" s="248"/>
      <c r="D523" s="249"/>
      <c r="E523" s="248"/>
      <c r="F523" s="249"/>
      <c r="G523" s="248"/>
      <c r="H523" s="24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248"/>
      <c r="B524" s="248"/>
      <c r="C524" s="248"/>
      <c r="D524" s="249"/>
      <c r="E524" s="248"/>
      <c r="F524" s="249"/>
      <c r="G524" s="248"/>
      <c r="H524" s="24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248"/>
      <c r="B525" s="248"/>
      <c r="C525" s="248"/>
      <c r="D525" s="249"/>
      <c r="E525" s="248"/>
      <c r="F525" s="249"/>
      <c r="G525" s="248"/>
      <c r="H525" s="24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248"/>
      <c r="B526" s="248"/>
      <c r="C526" s="248"/>
      <c r="D526" s="249"/>
      <c r="E526" s="248"/>
      <c r="F526" s="249"/>
      <c r="G526" s="248"/>
      <c r="H526" s="24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248"/>
      <c r="B527" s="248"/>
      <c r="C527" s="248"/>
      <c r="D527" s="249"/>
      <c r="E527" s="248"/>
      <c r="F527" s="249"/>
      <c r="G527" s="248"/>
      <c r="H527" s="24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248"/>
      <c r="B528" s="248"/>
      <c r="C528" s="248"/>
      <c r="D528" s="249"/>
      <c r="E528" s="248"/>
      <c r="F528" s="249"/>
      <c r="G528" s="248"/>
      <c r="H528" s="24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248"/>
      <c r="B529" s="248"/>
      <c r="C529" s="248"/>
      <c r="D529" s="249"/>
      <c r="E529" s="248"/>
      <c r="F529" s="249"/>
      <c r="G529" s="248"/>
      <c r="H529" s="24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248"/>
      <c r="B530" s="248"/>
      <c r="C530" s="248"/>
      <c r="D530" s="249"/>
      <c r="E530" s="248"/>
      <c r="F530" s="249"/>
      <c r="G530" s="248"/>
      <c r="H530" s="24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248"/>
      <c r="B531" s="248"/>
      <c r="C531" s="248"/>
      <c r="D531" s="249"/>
      <c r="E531" s="248"/>
      <c r="F531" s="249"/>
      <c r="G531" s="248"/>
      <c r="H531" s="24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248"/>
      <c r="B532" s="248"/>
      <c r="C532" s="248"/>
      <c r="D532" s="249"/>
      <c r="E532" s="248"/>
      <c r="F532" s="249"/>
      <c r="G532" s="248"/>
      <c r="H532" s="24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248"/>
      <c r="B533" s="248"/>
      <c r="C533" s="248"/>
      <c r="D533" s="249"/>
      <c r="E533" s="248"/>
      <c r="F533" s="249"/>
      <c r="G533" s="248"/>
      <c r="H533" s="24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248"/>
      <c r="B534" s="248"/>
      <c r="C534" s="248"/>
      <c r="D534" s="249"/>
      <c r="E534" s="248"/>
      <c r="F534" s="249"/>
      <c r="G534" s="248"/>
      <c r="H534" s="24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248"/>
      <c r="B535" s="248"/>
      <c r="C535" s="248"/>
      <c r="D535" s="249"/>
      <c r="E535" s="248"/>
      <c r="F535" s="249"/>
      <c r="G535" s="248"/>
      <c r="H535" s="24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248"/>
      <c r="B536" s="248"/>
      <c r="C536" s="248"/>
      <c r="D536" s="249"/>
      <c r="E536" s="248"/>
      <c r="F536" s="249"/>
      <c r="G536" s="248"/>
      <c r="H536" s="24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248"/>
      <c r="B537" s="248"/>
      <c r="C537" s="248"/>
      <c r="D537" s="249"/>
      <c r="E537" s="248"/>
      <c r="F537" s="249"/>
      <c r="G537" s="248"/>
      <c r="H537" s="24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248"/>
      <c r="B538" s="248"/>
      <c r="C538" s="248"/>
      <c r="D538" s="249"/>
      <c r="E538" s="248"/>
      <c r="F538" s="249"/>
      <c r="G538" s="248"/>
      <c r="H538" s="24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248"/>
      <c r="B539" s="248"/>
      <c r="C539" s="248"/>
      <c r="D539" s="249"/>
      <c r="E539" s="248"/>
      <c r="F539" s="249"/>
      <c r="G539" s="248"/>
      <c r="H539" s="24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248"/>
      <c r="B540" s="248"/>
      <c r="C540" s="248"/>
      <c r="D540" s="249"/>
      <c r="E540" s="248"/>
      <c r="F540" s="249"/>
      <c r="G540" s="248"/>
      <c r="H540" s="24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248"/>
      <c r="B541" s="248"/>
      <c r="C541" s="248"/>
      <c r="D541" s="249"/>
      <c r="E541" s="248"/>
      <c r="F541" s="249"/>
      <c r="G541" s="248"/>
      <c r="H541" s="24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248"/>
      <c r="B542" s="248"/>
      <c r="C542" s="248"/>
      <c r="D542" s="249"/>
      <c r="E542" s="248"/>
      <c r="F542" s="249"/>
      <c r="G542" s="248"/>
      <c r="H542" s="24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248"/>
      <c r="B543" s="248"/>
      <c r="C543" s="248"/>
      <c r="D543" s="249"/>
      <c r="E543" s="248"/>
      <c r="F543" s="249"/>
      <c r="G543" s="248"/>
      <c r="H543" s="24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248"/>
      <c r="B544" s="248"/>
      <c r="C544" s="248"/>
      <c r="D544" s="249"/>
      <c r="E544" s="248"/>
      <c r="F544" s="249"/>
      <c r="G544" s="248"/>
      <c r="H544" s="24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248"/>
      <c r="B545" s="248"/>
      <c r="C545" s="248"/>
      <c r="D545" s="249"/>
      <c r="E545" s="248"/>
      <c r="F545" s="249"/>
      <c r="G545" s="248"/>
      <c r="H545" s="24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248"/>
      <c r="B546" s="248"/>
      <c r="C546" s="248"/>
      <c r="D546" s="249"/>
      <c r="E546" s="248"/>
      <c r="F546" s="249"/>
      <c r="G546" s="248"/>
      <c r="H546" s="24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248"/>
      <c r="B547" s="248"/>
      <c r="C547" s="248"/>
      <c r="D547" s="249"/>
      <c r="E547" s="248"/>
      <c r="F547" s="249"/>
      <c r="G547" s="248"/>
      <c r="H547" s="24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248"/>
      <c r="B548" s="248"/>
      <c r="C548" s="248"/>
      <c r="D548" s="249"/>
      <c r="E548" s="248"/>
      <c r="F548" s="249"/>
      <c r="G548" s="248"/>
      <c r="H548" s="24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248"/>
      <c r="B549" s="248"/>
      <c r="C549" s="248"/>
      <c r="D549" s="249"/>
      <c r="E549" s="248"/>
      <c r="F549" s="249"/>
      <c r="G549" s="248"/>
      <c r="H549" s="24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248"/>
      <c r="B550" s="248"/>
      <c r="C550" s="248"/>
      <c r="D550" s="249"/>
      <c r="E550" s="248"/>
      <c r="F550" s="249"/>
      <c r="G550" s="248"/>
      <c r="H550" s="24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248"/>
      <c r="B551" s="248"/>
      <c r="C551" s="248"/>
      <c r="D551" s="249"/>
      <c r="E551" s="248"/>
      <c r="F551" s="249"/>
      <c r="G551" s="248"/>
      <c r="H551" s="24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248"/>
      <c r="B552" s="248"/>
      <c r="C552" s="248"/>
      <c r="D552" s="249"/>
      <c r="E552" s="248"/>
      <c r="F552" s="249"/>
      <c r="G552" s="248"/>
      <c r="H552" s="24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248"/>
      <c r="B553" s="248"/>
      <c r="C553" s="248"/>
      <c r="D553" s="249"/>
      <c r="E553" s="248"/>
      <c r="F553" s="249"/>
      <c r="G553" s="248"/>
      <c r="H553" s="24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248"/>
      <c r="B554" s="248"/>
      <c r="C554" s="248"/>
      <c r="D554" s="249"/>
      <c r="E554" s="248"/>
      <c r="F554" s="249"/>
      <c r="G554" s="248"/>
      <c r="H554" s="24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248"/>
      <c r="B555" s="248"/>
      <c r="C555" s="248"/>
      <c r="D555" s="249"/>
      <c r="E555" s="248"/>
      <c r="F555" s="249"/>
      <c r="G555" s="248"/>
      <c r="H555" s="24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248"/>
      <c r="B556" s="248"/>
      <c r="C556" s="248"/>
      <c r="D556" s="249"/>
      <c r="E556" s="248"/>
      <c r="F556" s="249"/>
      <c r="G556" s="248"/>
      <c r="H556" s="24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248"/>
      <c r="B557" s="248"/>
      <c r="C557" s="248"/>
      <c r="D557" s="249"/>
      <c r="E557" s="248"/>
      <c r="F557" s="249"/>
      <c r="G557" s="248"/>
      <c r="H557" s="24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248"/>
      <c r="B558" s="248"/>
      <c r="C558" s="248"/>
      <c r="D558" s="249"/>
      <c r="E558" s="248"/>
      <c r="F558" s="249"/>
      <c r="G558" s="248"/>
      <c r="H558" s="24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248"/>
      <c r="B559" s="248"/>
      <c r="C559" s="248"/>
      <c r="D559" s="249"/>
      <c r="E559" s="248"/>
      <c r="F559" s="249"/>
      <c r="G559" s="248"/>
      <c r="H559" s="24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248"/>
      <c r="B560" s="248"/>
      <c r="C560" s="248"/>
      <c r="D560" s="249"/>
      <c r="E560" s="248"/>
      <c r="F560" s="249"/>
      <c r="G560" s="248"/>
      <c r="H560" s="24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248"/>
      <c r="B561" s="248"/>
      <c r="C561" s="248"/>
      <c r="D561" s="249"/>
      <c r="E561" s="248"/>
      <c r="F561" s="249"/>
      <c r="G561" s="248"/>
      <c r="H561" s="24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248"/>
      <c r="B562" s="248"/>
      <c r="C562" s="248"/>
      <c r="D562" s="249"/>
      <c r="E562" s="248"/>
      <c r="F562" s="249"/>
      <c r="G562" s="248"/>
      <c r="H562" s="24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248"/>
      <c r="B563" s="248"/>
      <c r="C563" s="248"/>
      <c r="D563" s="249"/>
      <c r="E563" s="248"/>
      <c r="F563" s="249"/>
      <c r="G563" s="248"/>
      <c r="H563" s="24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248"/>
      <c r="B564" s="248"/>
      <c r="C564" s="248"/>
      <c r="D564" s="249"/>
      <c r="E564" s="248"/>
      <c r="F564" s="249"/>
      <c r="G564" s="248"/>
      <c r="H564" s="24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248"/>
      <c r="B565" s="248"/>
      <c r="C565" s="248"/>
      <c r="D565" s="249"/>
      <c r="E565" s="248"/>
      <c r="F565" s="249"/>
      <c r="G565" s="248"/>
      <c r="H565" s="24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248"/>
      <c r="B566" s="248"/>
      <c r="C566" s="248"/>
      <c r="D566" s="249"/>
      <c r="E566" s="248"/>
      <c r="F566" s="249"/>
      <c r="G566" s="248"/>
      <c r="H566" s="24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248"/>
      <c r="B567" s="248"/>
      <c r="C567" s="248"/>
      <c r="D567" s="249"/>
      <c r="E567" s="248"/>
      <c r="F567" s="249"/>
      <c r="G567" s="248"/>
      <c r="H567" s="24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248"/>
      <c r="B568" s="248"/>
      <c r="C568" s="248"/>
      <c r="D568" s="249"/>
      <c r="E568" s="248"/>
      <c r="F568" s="249"/>
      <c r="G568" s="248"/>
      <c r="H568" s="24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248"/>
      <c r="B569" s="248"/>
      <c r="C569" s="248"/>
      <c r="D569" s="249"/>
      <c r="E569" s="248"/>
      <c r="F569" s="249"/>
      <c r="G569" s="248"/>
      <c r="H569" s="24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248"/>
      <c r="B570" s="248"/>
      <c r="C570" s="248"/>
      <c r="D570" s="249"/>
      <c r="E570" s="248"/>
      <c r="F570" s="249"/>
      <c r="G570" s="248"/>
      <c r="H570" s="24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248"/>
      <c r="B571" s="248"/>
      <c r="C571" s="248"/>
      <c r="D571" s="249"/>
      <c r="E571" s="248"/>
      <c r="F571" s="249"/>
      <c r="G571" s="248"/>
      <c r="H571" s="24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248"/>
      <c r="B572" s="248"/>
      <c r="C572" s="248"/>
      <c r="D572" s="249"/>
      <c r="E572" s="248"/>
      <c r="F572" s="249"/>
      <c r="G572" s="248"/>
      <c r="H572" s="24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248"/>
      <c r="B573" s="248"/>
      <c r="C573" s="248"/>
      <c r="D573" s="249"/>
      <c r="E573" s="248"/>
      <c r="F573" s="249"/>
      <c r="G573" s="248"/>
      <c r="H573" s="24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248"/>
      <c r="B574" s="248"/>
      <c r="C574" s="248"/>
      <c r="D574" s="249"/>
      <c r="E574" s="248"/>
      <c r="F574" s="249"/>
      <c r="G574" s="248"/>
      <c r="H574" s="24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248"/>
      <c r="B575" s="248"/>
      <c r="C575" s="248"/>
      <c r="D575" s="249"/>
      <c r="E575" s="248"/>
      <c r="F575" s="249"/>
      <c r="G575" s="248"/>
      <c r="H575" s="24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248"/>
      <c r="B576" s="248"/>
      <c r="C576" s="248"/>
      <c r="D576" s="249"/>
      <c r="E576" s="248"/>
      <c r="F576" s="249"/>
      <c r="G576" s="248"/>
      <c r="H576" s="24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248"/>
      <c r="B577" s="248"/>
      <c r="C577" s="248"/>
      <c r="D577" s="249"/>
      <c r="E577" s="248"/>
      <c r="F577" s="249"/>
      <c r="G577" s="248"/>
      <c r="H577" s="24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248"/>
      <c r="B578" s="248"/>
      <c r="C578" s="248"/>
      <c r="D578" s="249"/>
      <c r="E578" s="248"/>
      <c r="F578" s="249"/>
      <c r="G578" s="248"/>
      <c r="H578" s="24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248"/>
      <c r="B579" s="248"/>
      <c r="C579" s="248"/>
      <c r="D579" s="249"/>
      <c r="E579" s="248"/>
      <c r="F579" s="249"/>
      <c r="G579" s="248"/>
      <c r="H579" s="24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248"/>
      <c r="B580" s="248"/>
      <c r="C580" s="248"/>
      <c r="D580" s="249"/>
      <c r="E580" s="248"/>
      <c r="F580" s="249"/>
      <c r="G580" s="248"/>
      <c r="H580" s="24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248"/>
      <c r="B581" s="248"/>
      <c r="C581" s="248"/>
      <c r="D581" s="249"/>
      <c r="E581" s="248"/>
      <c r="F581" s="249"/>
      <c r="G581" s="248"/>
      <c r="H581" s="24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248"/>
      <c r="B582" s="248"/>
      <c r="C582" s="248"/>
      <c r="D582" s="249"/>
      <c r="E582" s="248"/>
      <c r="F582" s="249"/>
      <c r="G582" s="248"/>
      <c r="H582" s="24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248"/>
      <c r="B583" s="248"/>
      <c r="C583" s="248"/>
      <c r="D583" s="249"/>
      <c r="E583" s="248"/>
      <c r="F583" s="249"/>
      <c r="G583" s="248"/>
      <c r="H583" s="24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248"/>
      <c r="B584" s="248"/>
      <c r="C584" s="248"/>
      <c r="D584" s="249"/>
      <c r="E584" s="248"/>
      <c r="F584" s="249"/>
      <c r="G584" s="248"/>
      <c r="H584" s="24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248"/>
      <c r="B585" s="248"/>
      <c r="C585" s="248"/>
      <c r="D585" s="249"/>
      <c r="E585" s="248"/>
      <c r="F585" s="249"/>
      <c r="G585" s="248"/>
      <c r="H585" s="24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248"/>
      <c r="B586" s="248"/>
      <c r="C586" s="248"/>
      <c r="D586" s="249"/>
      <c r="E586" s="248"/>
      <c r="F586" s="249"/>
      <c r="G586" s="248"/>
      <c r="H586" s="24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248"/>
      <c r="B587" s="248"/>
      <c r="C587" s="248"/>
      <c r="D587" s="249"/>
      <c r="E587" s="248"/>
      <c r="F587" s="249"/>
      <c r="G587" s="248"/>
      <c r="H587" s="24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248"/>
      <c r="B588" s="248"/>
      <c r="C588" s="248"/>
      <c r="D588" s="249"/>
      <c r="E588" s="248"/>
      <c r="F588" s="249"/>
      <c r="G588" s="248"/>
      <c r="H588" s="24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248"/>
      <c r="B589" s="248"/>
      <c r="C589" s="248"/>
      <c r="D589" s="249"/>
      <c r="E589" s="248"/>
      <c r="F589" s="249"/>
      <c r="G589" s="248"/>
      <c r="H589" s="24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248"/>
      <c r="B590" s="248"/>
      <c r="C590" s="248"/>
      <c r="D590" s="249"/>
      <c r="E590" s="248"/>
      <c r="F590" s="249"/>
      <c r="G590" s="248"/>
      <c r="H590" s="24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248"/>
      <c r="B591" s="248"/>
      <c r="C591" s="248"/>
      <c r="D591" s="249"/>
      <c r="E591" s="248"/>
      <c r="F591" s="249"/>
      <c r="G591" s="248"/>
      <c r="H591" s="24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248"/>
      <c r="B592" s="248"/>
      <c r="C592" s="248"/>
      <c r="D592" s="249"/>
      <c r="E592" s="248"/>
      <c r="F592" s="249"/>
      <c r="G592" s="248"/>
      <c r="H592" s="24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248"/>
      <c r="B593" s="248"/>
      <c r="C593" s="248"/>
      <c r="D593" s="249"/>
      <c r="E593" s="248"/>
      <c r="F593" s="249"/>
      <c r="G593" s="248"/>
      <c r="H593" s="24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248"/>
      <c r="B594" s="248"/>
      <c r="C594" s="248"/>
      <c r="D594" s="249"/>
      <c r="E594" s="248"/>
      <c r="F594" s="249"/>
      <c r="G594" s="248"/>
      <c r="H594" s="24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248"/>
      <c r="B595" s="248"/>
      <c r="C595" s="248"/>
      <c r="D595" s="249"/>
      <c r="E595" s="248"/>
      <c r="F595" s="249"/>
      <c r="G595" s="248"/>
      <c r="H595" s="24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248"/>
      <c r="B596" s="248"/>
      <c r="C596" s="248"/>
      <c r="D596" s="249"/>
      <c r="E596" s="248"/>
      <c r="F596" s="249"/>
      <c r="G596" s="248"/>
      <c r="H596" s="24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248"/>
      <c r="B597" s="248"/>
      <c r="C597" s="248"/>
      <c r="D597" s="249"/>
      <c r="E597" s="248"/>
      <c r="F597" s="249"/>
      <c r="G597" s="248"/>
      <c r="H597" s="24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248"/>
      <c r="B598" s="248"/>
      <c r="C598" s="248"/>
      <c r="D598" s="249"/>
      <c r="E598" s="248"/>
      <c r="F598" s="249"/>
      <c r="G598" s="248"/>
      <c r="H598" s="24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248"/>
      <c r="B599" s="248"/>
      <c r="C599" s="248"/>
      <c r="D599" s="249"/>
      <c r="E599" s="248"/>
      <c r="F599" s="249"/>
      <c r="G599" s="248"/>
      <c r="H599" s="24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248"/>
      <c r="B600" s="248"/>
      <c r="C600" s="248"/>
      <c r="D600" s="249"/>
      <c r="E600" s="248"/>
      <c r="F600" s="249"/>
      <c r="G600" s="248"/>
      <c r="H600" s="24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248"/>
      <c r="B601" s="248"/>
      <c r="C601" s="248"/>
      <c r="D601" s="249"/>
      <c r="E601" s="248"/>
      <c r="F601" s="249"/>
      <c r="G601" s="248"/>
      <c r="H601" s="24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248"/>
      <c r="B602" s="248"/>
      <c r="C602" s="248"/>
      <c r="D602" s="249"/>
      <c r="E602" s="248"/>
      <c r="F602" s="249"/>
      <c r="G602" s="248"/>
      <c r="H602" s="24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248"/>
      <c r="B603" s="248"/>
      <c r="C603" s="248"/>
      <c r="D603" s="249"/>
      <c r="E603" s="248"/>
      <c r="F603" s="249"/>
      <c r="G603" s="248"/>
      <c r="H603" s="24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248"/>
      <c r="B604" s="248"/>
      <c r="C604" s="248"/>
      <c r="D604" s="249"/>
      <c r="E604" s="248"/>
      <c r="F604" s="249"/>
      <c r="G604" s="248"/>
      <c r="H604" s="24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248"/>
      <c r="B605" s="248"/>
      <c r="C605" s="248"/>
      <c r="D605" s="249"/>
      <c r="E605" s="248"/>
      <c r="F605" s="249"/>
      <c r="G605" s="248"/>
      <c r="H605" s="24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248"/>
      <c r="B606" s="248"/>
      <c r="C606" s="248"/>
      <c r="D606" s="249"/>
      <c r="E606" s="248"/>
      <c r="F606" s="249"/>
      <c r="G606" s="248"/>
      <c r="H606" s="24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248"/>
      <c r="B607" s="248"/>
      <c r="C607" s="248"/>
      <c r="D607" s="249"/>
      <c r="E607" s="248"/>
      <c r="F607" s="249"/>
      <c r="G607" s="248"/>
      <c r="H607" s="24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248"/>
      <c r="B608" s="248"/>
      <c r="C608" s="248"/>
      <c r="D608" s="249"/>
      <c r="E608" s="248"/>
      <c r="F608" s="249"/>
      <c r="G608" s="248"/>
      <c r="H608" s="24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248"/>
      <c r="B609" s="248"/>
      <c r="C609" s="248"/>
      <c r="D609" s="249"/>
      <c r="E609" s="248"/>
      <c r="F609" s="249"/>
      <c r="G609" s="248"/>
      <c r="H609" s="24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248"/>
      <c r="B610" s="248"/>
      <c r="C610" s="248"/>
      <c r="D610" s="249"/>
      <c r="E610" s="248"/>
      <c r="F610" s="249"/>
      <c r="G610" s="248"/>
      <c r="H610" s="24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248"/>
      <c r="B611" s="248"/>
      <c r="C611" s="248"/>
      <c r="D611" s="249"/>
      <c r="E611" s="248"/>
      <c r="F611" s="249"/>
      <c r="G611" s="248"/>
      <c r="H611" s="24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248"/>
      <c r="B612" s="248"/>
      <c r="C612" s="248"/>
      <c r="D612" s="249"/>
      <c r="E612" s="248"/>
      <c r="F612" s="249"/>
      <c r="G612" s="248"/>
      <c r="H612" s="24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248"/>
      <c r="B613" s="248"/>
      <c r="C613" s="248"/>
      <c r="D613" s="249"/>
      <c r="E613" s="248"/>
      <c r="F613" s="249"/>
      <c r="G613" s="248"/>
      <c r="H613" s="24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248"/>
      <c r="B614" s="248"/>
      <c r="C614" s="248"/>
      <c r="D614" s="249"/>
      <c r="E614" s="248"/>
      <c r="F614" s="249"/>
      <c r="G614" s="248"/>
      <c r="H614" s="24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248"/>
      <c r="B615" s="248"/>
      <c r="C615" s="248"/>
      <c r="D615" s="249"/>
      <c r="E615" s="248"/>
      <c r="F615" s="249"/>
      <c r="G615" s="248"/>
      <c r="H615" s="24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248"/>
      <c r="B616" s="248"/>
      <c r="C616" s="248"/>
      <c r="D616" s="249"/>
      <c r="E616" s="248"/>
      <c r="F616" s="249"/>
      <c r="G616" s="248"/>
      <c r="H616" s="24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248"/>
      <c r="B617" s="248"/>
      <c r="C617" s="248"/>
      <c r="D617" s="249"/>
      <c r="E617" s="248"/>
      <c r="F617" s="249"/>
      <c r="G617" s="248"/>
      <c r="H617" s="24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248"/>
      <c r="B618" s="248"/>
      <c r="C618" s="248"/>
      <c r="D618" s="249"/>
      <c r="E618" s="248"/>
      <c r="F618" s="249"/>
      <c r="G618" s="248"/>
      <c r="H618" s="24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248"/>
      <c r="B619" s="248"/>
      <c r="C619" s="248"/>
      <c r="D619" s="249"/>
      <c r="E619" s="248"/>
      <c r="F619" s="249"/>
      <c r="G619" s="248"/>
      <c r="H619" s="24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248"/>
      <c r="B620" s="248"/>
      <c r="C620" s="248"/>
      <c r="D620" s="249"/>
      <c r="E620" s="248"/>
      <c r="F620" s="249"/>
      <c r="G620" s="248"/>
      <c r="H620" s="24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248"/>
      <c r="B621" s="248"/>
      <c r="C621" s="248"/>
      <c r="D621" s="249"/>
      <c r="E621" s="248"/>
      <c r="F621" s="249"/>
      <c r="G621" s="248"/>
      <c r="H621" s="24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248"/>
      <c r="B622" s="248"/>
      <c r="C622" s="248"/>
      <c r="D622" s="249"/>
      <c r="E622" s="248"/>
      <c r="F622" s="249"/>
      <c r="G622" s="248"/>
      <c r="H622" s="24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248"/>
      <c r="B623" s="248"/>
      <c r="C623" s="248"/>
      <c r="D623" s="249"/>
      <c r="E623" s="248"/>
      <c r="F623" s="249"/>
      <c r="G623" s="248"/>
      <c r="H623" s="24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248"/>
      <c r="B624" s="248"/>
      <c r="C624" s="248"/>
      <c r="D624" s="249"/>
      <c r="E624" s="248"/>
      <c r="F624" s="249"/>
      <c r="G624" s="248"/>
      <c r="H624" s="24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248"/>
      <c r="B625" s="248"/>
      <c r="C625" s="248"/>
      <c r="D625" s="249"/>
      <c r="E625" s="248"/>
      <c r="F625" s="249"/>
      <c r="G625" s="248"/>
      <c r="H625" s="24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248"/>
      <c r="B626" s="248"/>
      <c r="C626" s="248"/>
      <c r="D626" s="249"/>
      <c r="E626" s="248"/>
      <c r="F626" s="249"/>
      <c r="G626" s="248"/>
      <c r="H626" s="24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248"/>
      <c r="B627" s="248"/>
      <c r="C627" s="248"/>
      <c r="D627" s="249"/>
      <c r="E627" s="248"/>
      <c r="F627" s="249"/>
      <c r="G627" s="248"/>
      <c r="H627" s="24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248"/>
      <c r="B628" s="248"/>
      <c r="C628" s="248"/>
      <c r="D628" s="249"/>
      <c r="E628" s="248"/>
      <c r="F628" s="249"/>
      <c r="G628" s="248"/>
      <c r="H628" s="24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248"/>
      <c r="B629" s="248"/>
      <c r="C629" s="248"/>
      <c r="D629" s="249"/>
      <c r="E629" s="248"/>
      <c r="F629" s="249"/>
      <c r="G629" s="248"/>
      <c r="H629" s="24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248"/>
      <c r="B630" s="248"/>
      <c r="C630" s="248"/>
      <c r="D630" s="249"/>
      <c r="E630" s="248"/>
      <c r="F630" s="249"/>
      <c r="G630" s="248"/>
      <c r="H630" s="24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248"/>
      <c r="B631" s="248"/>
      <c r="C631" s="248"/>
      <c r="D631" s="249"/>
      <c r="E631" s="248"/>
      <c r="F631" s="249"/>
      <c r="G631" s="248"/>
      <c r="H631" s="24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248"/>
      <c r="B632" s="248"/>
      <c r="C632" s="248"/>
      <c r="D632" s="249"/>
      <c r="E632" s="248"/>
      <c r="F632" s="249"/>
      <c r="G632" s="248"/>
      <c r="H632" s="24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248"/>
      <c r="B633" s="248"/>
      <c r="C633" s="248"/>
      <c r="D633" s="249"/>
      <c r="E633" s="248"/>
      <c r="F633" s="249"/>
      <c r="G633" s="248"/>
      <c r="H633" s="24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248"/>
      <c r="B634" s="248"/>
      <c r="C634" s="248"/>
      <c r="D634" s="249"/>
      <c r="E634" s="248"/>
      <c r="F634" s="249"/>
      <c r="G634" s="248"/>
      <c r="H634" s="24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248"/>
      <c r="B635" s="248"/>
      <c r="C635" s="248"/>
      <c r="D635" s="249"/>
      <c r="E635" s="248"/>
      <c r="F635" s="249"/>
      <c r="G635" s="248"/>
      <c r="H635" s="24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248"/>
      <c r="B636" s="248"/>
      <c r="C636" s="248"/>
      <c r="D636" s="249"/>
      <c r="E636" s="248"/>
      <c r="F636" s="249"/>
      <c r="G636" s="248"/>
      <c r="H636" s="24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248"/>
      <c r="B637" s="248"/>
      <c r="C637" s="248"/>
      <c r="D637" s="249"/>
      <c r="E637" s="248"/>
      <c r="F637" s="249"/>
      <c r="G637" s="248"/>
      <c r="H637" s="24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248"/>
      <c r="B638" s="248"/>
      <c r="C638" s="248"/>
      <c r="D638" s="249"/>
      <c r="E638" s="248"/>
      <c r="F638" s="249"/>
      <c r="G638" s="248"/>
      <c r="H638" s="24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248"/>
      <c r="B639" s="248"/>
      <c r="C639" s="248"/>
      <c r="D639" s="249"/>
      <c r="E639" s="248"/>
      <c r="F639" s="249"/>
      <c r="G639" s="248"/>
      <c r="H639" s="24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248"/>
      <c r="B640" s="248"/>
      <c r="C640" s="248"/>
      <c r="D640" s="249"/>
      <c r="E640" s="248"/>
      <c r="F640" s="249"/>
      <c r="G640" s="248"/>
      <c r="H640" s="24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248"/>
      <c r="B641" s="248"/>
      <c r="C641" s="248"/>
      <c r="D641" s="249"/>
      <c r="E641" s="248"/>
      <c r="F641" s="249"/>
      <c r="G641" s="248"/>
      <c r="H641" s="24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248"/>
      <c r="B642" s="248"/>
      <c r="C642" s="248"/>
      <c r="D642" s="249"/>
      <c r="E642" s="248"/>
      <c r="F642" s="249"/>
      <c r="G642" s="248"/>
      <c r="H642" s="24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248"/>
      <c r="B643" s="248"/>
      <c r="C643" s="248"/>
      <c r="D643" s="249"/>
      <c r="E643" s="248"/>
      <c r="F643" s="249"/>
      <c r="G643" s="248"/>
      <c r="H643" s="24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248"/>
      <c r="B644" s="248"/>
      <c r="C644" s="248"/>
      <c r="D644" s="249"/>
      <c r="E644" s="248"/>
      <c r="F644" s="249"/>
      <c r="G644" s="248"/>
      <c r="H644" s="24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248"/>
      <c r="B645" s="248"/>
      <c r="C645" s="248"/>
      <c r="D645" s="249"/>
      <c r="E645" s="248"/>
      <c r="F645" s="249"/>
      <c r="G645" s="248"/>
      <c r="H645" s="24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248"/>
      <c r="B646" s="248"/>
      <c r="C646" s="248"/>
      <c r="D646" s="249"/>
      <c r="E646" s="248"/>
      <c r="F646" s="249"/>
      <c r="G646" s="248"/>
      <c r="H646" s="24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248"/>
      <c r="B647" s="248"/>
      <c r="C647" s="248"/>
      <c r="D647" s="249"/>
      <c r="E647" s="248"/>
      <c r="F647" s="249"/>
      <c r="G647" s="248"/>
      <c r="H647" s="24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248"/>
      <c r="B648" s="248"/>
      <c r="C648" s="248"/>
      <c r="D648" s="249"/>
      <c r="E648" s="248"/>
      <c r="F648" s="249"/>
      <c r="G648" s="248"/>
      <c r="H648" s="24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248"/>
      <c r="B649" s="248"/>
      <c r="C649" s="248"/>
      <c r="D649" s="249"/>
      <c r="E649" s="248"/>
      <c r="F649" s="249"/>
      <c r="G649" s="248"/>
      <c r="H649" s="24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248"/>
      <c r="B650" s="248"/>
      <c r="C650" s="248"/>
      <c r="D650" s="249"/>
      <c r="E650" s="248"/>
      <c r="F650" s="249"/>
      <c r="G650" s="248"/>
      <c r="H650" s="24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248"/>
      <c r="B651" s="248"/>
      <c r="C651" s="248"/>
      <c r="D651" s="249"/>
      <c r="E651" s="248"/>
      <c r="F651" s="249"/>
      <c r="G651" s="248"/>
      <c r="H651" s="24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248"/>
      <c r="B652" s="248"/>
      <c r="C652" s="248"/>
      <c r="D652" s="249"/>
      <c r="E652" s="248"/>
      <c r="F652" s="249"/>
      <c r="G652" s="248"/>
      <c r="H652" s="24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248"/>
      <c r="B653" s="248"/>
      <c r="C653" s="248"/>
      <c r="D653" s="249"/>
      <c r="E653" s="248"/>
      <c r="F653" s="249"/>
      <c r="G653" s="248"/>
      <c r="H653" s="24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248"/>
      <c r="B654" s="248"/>
      <c r="C654" s="248"/>
      <c r="D654" s="249"/>
      <c r="E654" s="248"/>
      <c r="F654" s="249"/>
      <c r="G654" s="248"/>
      <c r="H654" s="24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248"/>
      <c r="B655" s="248"/>
      <c r="C655" s="248"/>
      <c r="D655" s="249"/>
      <c r="E655" s="248"/>
      <c r="F655" s="249"/>
      <c r="G655" s="248"/>
      <c r="H655" s="24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248"/>
      <c r="B656" s="248"/>
      <c r="C656" s="248"/>
      <c r="D656" s="249"/>
      <c r="E656" s="248"/>
      <c r="F656" s="249"/>
      <c r="G656" s="248"/>
      <c r="H656" s="24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248"/>
      <c r="B657" s="248"/>
      <c r="C657" s="248"/>
      <c r="D657" s="249"/>
      <c r="E657" s="248"/>
      <c r="F657" s="249"/>
      <c r="G657" s="248"/>
      <c r="H657" s="24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248"/>
      <c r="B658" s="248"/>
      <c r="C658" s="248"/>
      <c r="D658" s="249"/>
      <c r="E658" s="248"/>
      <c r="F658" s="249"/>
      <c r="G658" s="248"/>
      <c r="H658" s="24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248"/>
      <c r="B659" s="248"/>
      <c r="C659" s="248"/>
      <c r="D659" s="249"/>
      <c r="E659" s="248"/>
      <c r="F659" s="249"/>
      <c r="G659" s="248"/>
      <c r="H659" s="24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248"/>
      <c r="B660" s="248"/>
      <c r="C660" s="248"/>
      <c r="D660" s="249"/>
      <c r="E660" s="248"/>
      <c r="F660" s="249"/>
      <c r="G660" s="248"/>
      <c r="H660" s="24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248"/>
      <c r="B661" s="248"/>
      <c r="C661" s="248"/>
      <c r="D661" s="249"/>
      <c r="E661" s="248"/>
      <c r="F661" s="249"/>
      <c r="G661" s="248"/>
      <c r="H661" s="24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248"/>
      <c r="B662" s="248"/>
      <c r="C662" s="248"/>
      <c r="D662" s="249"/>
      <c r="E662" s="248"/>
      <c r="F662" s="249"/>
      <c r="G662" s="248"/>
      <c r="H662" s="24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248"/>
      <c r="B663" s="248"/>
      <c r="C663" s="248"/>
      <c r="D663" s="249"/>
      <c r="E663" s="248"/>
      <c r="F663" s="249"/>
      <c r="G663" s="248"/>
      <c r="H663" s="24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248"/>
      <c r="B664" s="248"/>
      <c r="C664" s="248"/>
      <c r="D664" s="249"/>
      <c r="E664" s="248"/>
      <c r="F664" s="249"/>
      <c r="G664" s="248"/>
      <c r="H664" s="24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248"/>
      <c r="B665" s="248"/>
      <c r="C665" s="248"/>
      <c r="D665" s="249"/>
      <c r="E665" s="248"/>
      <c r="F665" s="249"/>
      <c r="G665" s="248"/>
      <c r="H665" s="24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248"/>
      <c r="B666" s="248"/>
      <c r="C666" s="248"/>
      <c r="D666" s="249"/>
      <c r="E666" s="248"/>
      <c r="F666" s="249"/>
      <c r="G666" s="248"/>
      <c r="H666" s="24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248"/>
      <c r="B667" s="248"/>
      <c r="C667" s="248"/>
      <c r="D667" s="249"/>
      <c r="E667" s="248"/>
      <c r="F667" s="249"/>
      <c r="G667" s="248"/>
      <c r="H667" s="24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248"/>
      <c r="B668" s="248"/>
      <c r="C668" s="248"/>
      <c r="D668" s="249"/>
      <c r="E668" s="248"/>
      <c r="F668" s="249"/>
      <c r="G668" s="248"/>
      <c r="H668" s="24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248"/>
      <c r="B669" s="248"/>
      <c r="C669" s="248"/>
      <c r="D669" s="249"/>
      <c r="E669" s="248"/>
      <c r="F669" s="249"/>
      <c r="G669" s="248"/>
      <c r="H669" s="24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248"/>
      <c r="B670" s="248"/>
      <c r="C670" s="248"/>
      <c r="D670" s="249"/>
      <c r="E670" s="248"/>
      <c r="F670" s="249"/>
      <c r="G670" s="248"/>
      <c r="H670" s="24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248"/>
      <c r="B671" s="248"/>
      <c r="C671" s="248"/>
      <c r="D671" s="249"/>
      <c r="E671" s="248"/>
      <c r="F671" s="249"/>
      <c r="G671" s="248"/>
      <c r="H671" s="24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248"/>
      <c r="B672" s="248"/>
      <c r="C672" s="248"/>
      <c r="D672" s="249"/>
      <c r="E672" s="248"/>
      <c r="F672" s="249"/>
      <c r="G672" s="248"/>
      <c r="H672" s="24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248"/>
      <c r="B673" s="248"/>
      <c r="C673" s="248"/>
      <c r="D673" s="249"/>
      <c r="E673" s="248"/>
      <c r="F673" s="249"/>
      <c r="G673" s="248"/>
      <c r="H673" s="24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248"/>
      <c r="B674" s="248"/>
      <c r="C674" s="248"/>
      <c r="D674" s="249"/>
      <c r="E674" s="248"/>
      <c r="F674" s="249"/>
      <c r="G674" s="248"/>
      <c r="H674" s="24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248"/>
      <c r="B675" s="248"/>
      <c r="C675" s="248"/>
      <c r="D675" s="249"/>
      <c r="E675" s="248"/>
      <c r="F675" s="249"/>
      <c r="G675" s="248"/>
      <c r="H675" s="24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248"/>
      <c r="B676" s="248"/>
      <c r="C676" s="248"/>
      <c r="D676" s="249"/>
      <c r="E676" s="248"/>
      <c r="F676" s="249"/>
      <c r="G676" s="248"/>
      <c r="H676" s="24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248"/>
      <c r="B677" s="248"/>
      <c r="C677" s="248"/>
      <c r="D677" s="249"/>
      <c r="E677" s="248"/>
      <c r="F677" s="249"/>
      <c r="G677" s="248"/>
      <c r="H677" s="24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248"/>
      <c r="B678" s="248"/>
      <c r="C678" s="248"/>
      <c r="D678" s="249"/>
      <c r="E678" s="248"/>
      <c r="F678" s="249"/>
      <c r="G678" s="248"/>
      <c r="H678" s="24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248"/>
      <c r="B679" s="248"/>
      <c r="C679" s="248"/>
      <c r="D679" s="249"/>
      <c r="E679" s="248"/>
      <c r="F679" s="249"/>
      <c r="G679" s="248"/>
      <c r="H679" s="24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248"/>
      <c r="B680" s="248"/>
      <c r="C680" s="248"/>
      <c r="D680" s="249"/>
      <c r="E680" s="248"/>
      <c r="F680" s="249"/>
      <c r="G680" s="248"/>
      <c r="H680" s="24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248"/>
      <c r="B681" s="248"/>
      <c r="C681" s="248"/>
      <c r="D681" s="249"/>
      <c r="E681" s="248"/>
      <c r="F681" s="249"/>
      <c r="G681" s="248"/>
      <c r="H681" s="24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248"/>
      <c r="B682" s="248"/>
      <c r="C682" s="248"/>
      <c r="D682" s="249"/>
      <c r="E682" s="248"/>
      <c r="F682" s="249"/>
      <c r="G682" s="248"/>
      <c r="H682" s="24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248"/>
      <c r="B683" s="248"/>
      <c r="C683" s="248"/>
      <c r="D683" s="249"/>
      <c r="E683" s="248"/>
      <c r="F683" s="249"/>
      <c r="G683" s="248"/>
      <c r="H683" s="24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248"/>
      <c r="B684" s="248"/>
      <c r="C684" s="248"/>
      <c r="D684" s="249"/>
      <c r="E684" s="248"/>
      <c r="F684" s="249"/>
      <c r="G684" s="248"/>
      <c r="H684" s="24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248"/>
      <c r="B685" s="248"/>
      <c r="C685" s="248"/>
      <c r="D685" s="249"/>
      <c r="E685" s="248"/>
      <c r="F685" s="249"/>
      <c r="G685" s="248"/>
      <c r="H685" s="24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248"/>
      <c r="B686" s="248"/>
      <c r="C686" s="248"/>
      <c r="D686" s="249"/>
      <c r="E686" s="248"/>
      <c r="F686" s="249"/>
      <c r="G686" s="248"/>
      <c r="H686" s="24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248"/>
      <c r="B687" s="248"/>
      <c r="C687" s="248"/>
      <c r="D687" s="249"/>
      <c r="E687" s="248"/>
      <c r="F687" s="249"/>
      <c r="G687" s="248"/>
      <c r="H687" s="24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248"/>
      <c r="B688" s="248"/>
      <c r="C688" s="248"/>
      <c r="D688" s="249"/>
      <c r="E688" s="248"/>
      <c r="F688" s="249"/>
      <c r="G688" s="248"/>
      <c r="H688" s="24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248"/>
      <c r="B689" s="248"/>
      <c r="C689" s="248"/>
      <c r="D689" s="249"/>
      <c r="E689" s="248"/>
      <c r="F689" s="249"/>
      <c r="G689" s="248"/>
      <c r="H689" s="24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248"/>
      <c r="B690" s="248"/>
      <c r="C690" s="248"/>
      <c r="D690" s="249"/>
      <c r="E690" s="248"/>
      <c r="F690" s="249"/>
      <c r="G690" s="248"/>
      <c r="H690" s="24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248"/>
      <c r="B691" s="248"/>
      <c r="C691" s="248"/>
      <c r="D691" s="249"/>
      <c r="E691" s="248"/>
      <c r="F691" s="249"/>
      <c r="G691" s="248"/>
      <c r="H691" s="24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248"/>
      <c r="B692" s="248"/>
      <c r="C692" s="248"/>
      <c r="D692" s="249"/>
      <c r="E692" s="248"/>
      <c r="F692" s="249"/>
      <c r="G692" s="248"/>
      <c r="H692" s="24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248"/>
      <c r="B693" s="248"/>
      <c r="C693" s="248"/>
      <c r="D693" s="249"/>
      <c r="E693" s="248"/>
      <c r="F693" s="249"/>
      <c r="G693" s="248"/>
      <c r="H693" s="24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248"/>
      <c r="B694" s="248"/>
      <c r="C694" s="248"/>
      <c r="D694" s="249"/>
      <c r="E694" s="248"/>
      <c r="F694" s="249"/>
      <c r="G694" s="248"/>
      <c r="H694" s="24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248"/>
      <c r="B695" s="248"/>
      <c r="C695" s="248"/>
      <c r="D695" s="249"/>
      <c r="E695" s="248"/>
      <c r="F695" s="249"/>
      <c r="G695" s="248"/>
      <c r="H695" s="24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248"/>
      <c r="B696" s="248"/>
      <c r="C696" s="248"/>
      <c r="D696" s="249"/>
      <c r="E696" s="248"/>
      <c r="F696" s="249"/>
      <c r="G696" s="248"/>
      <c r="H696" s="24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248"/>
      <c r="B697" s="248"/>
      <c r="C697" s="248"/>
      <c r="D697" s="249"/>
      <c r="E697" s="248"/>
      <c r="F697" s="249"/>
      <c r="G697" s="248"/>
      <c r="H697" s="24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248"/>
      <c r="B698" s="248"/>
      <c r="C698" s="248"/>
      <c r="D698" s="249"/>
      <c r="E698" s="248"/>
      <c r="F698" s="249"/>
      <c r="G698" s="248"/>
      <c r="H698" s="24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248"/>
      <c r="B699" s="248"/>
      <c r="C699" s="248"/>
      <c r="D699" s="249"/>
      <c r="E699" s="248"/>
      <c r="F699" s="249"/>
      <c r="G699" s="248"/>
      <c r="H699" s="24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248"/>
      <c r="B700" s="248"/>
      <c r="C700" s="248"/>
      <c r="D700" s="249"/>
      <c r="E700" s="248"/>
      <c r="F700" s="249"/>
      <c r="G700" s="248"/>
      <c r="H700" s="24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248"/>
      <c r="B701" s="248"/>
      <c r="C701" s="248"/>
      <c r="D701" s="249"/>
      <c r="E701" s="248"/>
      <c r="F701" s="249"/>
      <c r="G701" s="248"/>
      <c r="H701" s="24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248"/>
      <c r="B702" s="248"/>
      <c r="C702" s="248"/>
      <c r="D702" s="249"/>
      <c r="E702" s="248"/>
      <c r="F702" s="249"/>
      <c r="G702" s="248"/>
      <c r="H702" s="24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248"/>
      <c r="B703" s="248"/>
      <c r="C703" s="248"/>
      <c r="D703" s="249"/>
      <c r="E703" s="248"/>
      <c r="F703" s="249"/>
      <c r="G703" s="248"/>
      <c r="H703" s="24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248"/>
      <c r="B704" s="248"/>
      <c r="C704" s="248"/>
      <c r="D704" s="249"/>
      <c r="E704" s="248"/>
      <c r="F704" s="249"/>
      <c r="G704" s="248"/>
      <c r="H704" s="24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248"/>
      <c r="B705" s="248"/>
      <c r="C705" s="248"/>
      <c r="D705" s="249"/>
      <c r="E705" s="248"/>
      <c r="F705" s="249"/>
      <c r="G705" s="248"/>
      <c r="H705" s="24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248"/>
      <c r="B706" s="248"/>
      <c r="C706" s="248"/>
      <c r="D706" s="249"/>
      <c r="E706" s="248"/>
      <c r="F706" s="249"/>
      <c r="G706" s="248"/>
      <c r="H706" s="24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248"/>
      <c r="B707" s="248"/>
      <c r="C707" s="248"/>
      <c r="D707" s="249"/>
      <c r="E707" s="248"/>
      <c r="F707" s="249"/>
      <c r="G707" s="248"/>
      <c r="H707" s="24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248"/>
      <c r="B708" s="248"/>
      <c r="C708" s="248"/>
      <c r="D708" s="249"/>
      <c r="E708" s="248"/>
      <c r="F708" s="249"/>
      <c r="G708" s="248"/>
      <c r="H708" s="24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248"/>
      <c r="B709" s="248"/>
      <c r="C709" s="248"/>
      <c r="D709" s="249"/>
      <c r="E709" s="248"/>
      <c r="F709" s="249"/>
      <c r="G709" s="248"/>
      <c r="H709" s="24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248"/>
      <c r="B710" s="248"/>
      <c r="C710" s="248"/>
      <c r="D710" s="249"/>
      <c r="E710" s="248"/>
      <c r="F710" s="249"/>
      <c r="G710" s="248"/>
      <c r="H710" s="24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248"/>
      <c r="B711" s="248"/>
      <c r="C711" s="248"/>
      <c r="D711" s="249"/>
      <c r="E711" s="248"/>
      <c r="F711" s="249"/>
      <c r="G711" s="248"/>
      <c r="H711" s="24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248"/>
      <c r="B712" s="248"/>
      <c r="C712" s="248"/>
      <c r="D712" s="249"/>
      <c r="E712" s="248"/>
      <c r="F712" s="249"/>
      <c r="G712" s="248"/>
      <c r="H712" s="24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248"/>
      <c r="B713" s="248"/>
      <c r="C713" s="248"/>
      <c r="D713" s="249"/>
      <c r="E713" s="248"/>
      <c r="F713" s="249"/>
      <c r="G713" s="248"/>
      <c r="H713" s="24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248"/>
      <c r="B714" s="248"/>
      <c r="C714" s="248"/>
      <c r="D714" s="249"/>
      <c r="E714" s="248"/>
      <c r="F714" s="249"/>
      <c r="G714" s="248"/>
      <c r="H714" s="24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248"/>
      <c r="B715" s="248"/>
      <c r="C715" s="248"/>
      <c r="D715" s="249"/>
      <c r="E715" s="248"/>
      <c r="F715" s="249"/>
      <c r="G715" s="248"/>
      <c r="H715" s="24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248"/>
      <c r="B716" s="248"/>
      <c r="C716" s="248"/>
      <c r="D716" s="249"/>
      <c r="E716" s="248"/>
      <c r="F716" s="249"/>
      <c r="G716" s="248"/>
      <c r="H716" s="24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248"/>
      <c r="B717" s="248"/>
      <c r="C717" s="248"/>
      <c r="D717" s="249"/>
      <c r="E717" s="248"/>
      <c r="F717" s="249"/>
      <c r="G717" s="248"/>
      <c r="H717" s="24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248"/>
      <c r="B718" s="248"/>
      <c r="C718" s="248"/>
      <c r="D718" s="249"/>
      <c r="E718" s="248"/>
      <c r="F718" s="249"/>
      <c r="G718" s="248"/>
      <c r="H718" s="24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248"/>
      <c r="B719" s="248"/>
      <c r="C719" s="248"/>
      <c r="D719" s="249"/>
      <c r="E719" s="248"/>
      <c r="F719" s="249"/>
      <c r="G719" s="248"/>
      <c r="H719" s="24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248"/>
      <c r="B720" s="248"/>
      <c r="C720" s="248"/>
      <c r="D720" s="249"/>
      <c r="E720" s="248"/>
      <c r="F720" s="249"/>
      <c r="G720" s="248"/>
      <c r="H720" s="24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248"/>
      <c r="B721" s="248"/>
      <c r="C721" s="248"/>
      <c r="D721" s="249"/>
      <c r="E721" s="248"/>
      <c r="F721" s="249"/>
      <c r="G721" s="248"/>
      <c r="H721" s="24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248"/>
      <c r="B722" s="248"/>
      <c r="C722" s="248"/>
      <c r="D722" s="249"/>
      <c r="E722" s="248"/>
      <c r="F722" s="249"/>
      <c r="G722" s="248"/>
      <c r="H722" s="24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248"/>
      <c r="B723" s="248"/>
      <c r="C723" s="248"/>
      <c r="D723" s="249"/>
      <c r="E723" s="248"/>
      <c r="F723" s="249"/>
      <c r="G723" s="248"/>
      <c r="H723" s="24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248"/>
      <c r="B724" s="248"/>
      <c r="C724" s="248"/>
      <c r="D724" s="249"/>
      <c r="E724" s="248"/>
      <c r="F724" s="249"/>
      <c r="G724" s="248"/>
      <c r="H724" s="24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248"/>
      <c r="B725" s="248"/>
      <c r="C725" s="248"/>
      <c r="D725" s="249"/>
      <c r="E725" s="248"/>
      <c r="F725" s="249"/>
      <c r="G725" s="248"/>
      <c r="H725" s="24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248"/>
      <c r="B726" s="248"/>
      <c r="C726" s="248"/>
      <c r="D726" s="249"/>
      <c r="E726" s="248"/>
      <c r="F726" s="249"/>
      <c r="G726" s="248"/>
      <c r="H726" s="24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248"/>
      <c r="B727" s="248"/>
      <c r="C727" s="248"/>
      <c r="D727" s="249"/>
      <c r="E727" s="248"/>
      <c r="F727" s="249"/>
      <c r="G727" s="248"/>
      <c r="H727" s="24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248"/>
      <c r="B728" s="248"/>
      <c r="C728" s="248"/>
      <c r="D728" s="249"/>
      <c r="E728" s="248"/>
      <c r="F728" s="249"/>
      <c r="G728" s="248"/>
      <c r="H728" s="24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248"/>
      <c r="B729" s="248"/>
      <c r="C729" s="248"/>
      <c r="D729" s="249"/>
      <c r="E729" s="248"/>
      <c r="F729" s="249"/>
      <c r="G729" s="248"/>
      <c r="H729" s="24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248"/>
      <c r="B730" s="248"/>
      <c r="C730" s="248"/>
      <c r="D730" s="249"/>
      <c r="E730" s="248"/>
      <c r="F730" s="249"/>
      <c r="G730" s="248"/>
      <c r="H730" s="24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248"/>
      <c r="B731" s="248"/>
      <c r="C731" s="248"/>
      <c r="D731" s="249"/>
      <c r="E731" s="248"/>
      <c r="F731" s="249"/>
      <c r="G731" s="248"/>
      <c r="H731" s="24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248"/>
      <c r="B732" s="248"/>
      <c r="C732" s="248"/>
      <c r="D732" s="249"/>
      <c r="E732" s="248"/>
      <c r="F732" s="249"/>
      <c r="G732" s="248"/>
      <c r="H732" s="24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248"/>
      <c r="B733" s="248"/>
      <c r="C733" s="248"/>
      <c r="D733" s="249"/>
      <c r="E733" s="248"/>
      <c r="F733" s="249"/>
      <c r="G733" s="248"/>
      <c r="H733" s="24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248"/>
      <c r="B734" s="248"/>
      <c r="C734" s="248"/>
      <c r="D734" s="249"/>
      <c r="E734" s="248"/>
      <c r="F734" s="249"/>
      <c r="G734" s="248"/>
      <c r="H734" s="24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248"/>
      <c r="B735" s="248"/>
      <c r="C735" s="248"/>
      <c r="D735" s="249"/>
      <c r="E735" s="248"/>
      <c r="F735" s="249"/>
      <c r="G735" s="248"/>
      <c r="H735" s="24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248"/>
      <c r="B736" s="248"/>
      <c r="C736" s="248"/>
      <c r="D736" s="249"/>
      <c r="E736" s="248"/>
      <c r="F736" s="249"/>
      <c r="G736" s="248"/>
      <c r="H736" s="24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248"/>
      <c r="B737" s="248"/>
      <c r="C737" s="248"/>
      <c r="D737" s="249"/>
      <c r="E737" s="248"/>
      <c r="F737" s="249"/>
      <c r="G737" s="248"/>
      <c r="H737" s="24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248"/>
      <c r="B738" s="248"/>
      <c r="C738" s="248"/>
      <c r="D738" s="249"/>
      <c r="E738" s="248"/>
      <c r="F738" s="249"/>
      <c r="G738" s="248"/>
      <c r="H738" s="24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248"/>
      <c r="B739" s="248"/>
      <c r="C739" s="248"/>
      <c r="D739" s="249"/>
      <c r="E739" s="248"/>
      <c r="F739" s="249"/>
      <c r="G739" s="248"/>
      <c r="H739" s="24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248"/>
      <c r="B740" s="248"/>
      <c r="C740" s="248"/>
      <c r="D740" s="249"/>
      <c r="E740" s="248"/>
      <c r="F740" s="249"/>
      <c r="G740" s="248"/>
      <c r="H740" s="24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248"/>
      <c r="B741" s="248"/>
      <c r="C741" s="248"/>
      <c r="D741" s="249"/>
      <c r="E741" s="248"/>
      <c r="F741" s="249"/>
      <c r="G741" s="248"/>
      <c r="H741" s="24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248"/>
      <c r="B742" s="248"/>
      <c r="C742" s="248"/>
      <c r="D742" s="249"/>
      <c r="E742" s="248"/>
      <c r="F742" s="249"/>
      <c r="G742" s="248"/>
      <c r="H742" s="24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248"/>
      <c r="B743" s="248"/>
      <c r="C743" s="248"/>
      <c r="D743" s="249"/>
      <c r="E743" s="248"/>
      <c r="F743" s="249"/>
      <c r="G743" s="248"/>
      <c r="H743" s="24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248"/>
      <c r="B744" s="248"/>
      <c r="C744" s="248"/>
      <c r="D744" s="249"/>
      <c r="E744" s="248"/>
      <c r="F744" s="249"/>
      <c r="G744" s="248"/>
      <c r="H744" s="24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248"/>
      <c r="B745" s="248"/>
      <c r="C745" s="248"/>
      <c r="D745" s="249"/>
      <c r="E745" s="248"/>
      <c r="F745" s="249"/>
      <c r="G745" s="248"/>
      <c r="H745" s="24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248"/>
      <c r="B746" s="248"/>
      <c r="C746" s="248"/>
      <c r="D746" s="249"/>
      <c r="E746" s="248"/>
      <c r="F746" s="249"/>
      <c r="G746" s="248"/>
      <c r="H746" s="24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248"/>
      <c r="B747" s="248"/>
      <c r="C747" s="248"/>
      <c r="D747" s="249"/>
      <c r="E747" s="248"/>
      <c r="F747" s="249"/>
      <c r="G747" s="248"/>
      <c r="H747" s="24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248"/>
      <c r="B748" s="248"/>
      <c r="C748" s="248"/>
      <c r="D748" s="249"/>
      <c r="E748" s="248"/>
      <c r="F748" s="249"/>
      <c r="G748" s="248"/>
      <c r="H748" s="24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248"/>
      <c r="B749" s="248"/>
      <c r="C749" s="248"/>
      <c r="D749" s="249"/>
      <c r="E749" s="248"/>
      <c r="F749" s="249"/>
      <c r="G749" s="248"/>
      <c r="H749" s="24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248"/>
      <c r="B750" s="248"/>
      <c r="C750" s="248"/>
      <c r="D750" s="249"/>
      <c r="E750" s="248"/>
      <c r="F750" s="249"/>
      <c r="G750" s="248"/>
      <c r="H750" s="24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248"/>
      <c r="B751" s="248"/>
      <c r="C751" s="248"/>
      <c r="D751" s="249"/>
      <c r="E751" s="248"/>
      <c r="F751" s="249"/>
      <c r="G751" s="248"/>
      <c r="H751" s="24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248"/>
      <c r="B752" s="248"/>
      <c r="C752" s="248"/>
      <c r="D752" s="249"/>
      <c r="E752" s="248"/>
      <c r="F752" s="249"/>
      <c r="G752" s="248"/>
      <c r="H752" s="24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248"/>
      <c r="B753" s="248"/>
      <c r="C753" s="248"/>
      <c r="D753" s="249"/>
      <c r="E753" s="248"/>
      <c r="F753" s="249"/>
      <c r="G753" s="248"/>
      <c r="H753" s="24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248"/>
      <c r="B754" s="248"/>
      <c r="C754" s="248"/>
      <c r="D754" s="249"/>
      <c r="E754" s="248"/>
      <c r="F754" s="249"/>
      <c r="G754" s="248"/>
      <c r="H754" s="24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248"/>
      <c r="B755" s="248"/>
      <c r="C755" s="248"/>
      <c r="D755" s="249"/>
      <c r="E755" s="248"/>
      <c r="F755" s="249"/>
      <c r="G755" s="248"/>
      <c r="H755" s="24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248"/>
      <c r="B756" s="248"/>
      <c r="C756" s="248"/>
      <c r="D756" s="249"/>
      <c r="E756" s="248"/>
      <c r="F756" s="249"/>
      <c r="G756" s="248"/>
      <c r="H756" s="24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248"/>
      <c r="B757" s="248"/>
      <c r="C757" s="248"/>
      <c r="D757" s="249"/>
      <c r="E757" s="248"/>
      <c r="F757" s="249"/>
      <c r="G757" s="248"/>
      <c r="H757" s="24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248"/>
      <c r="B758" s="248"/>
      <c r="C758" s="248"/>
      <c r="D758" s="249"/>
      <c r="E758" s="248"/>
      <c r="F758" s="249"/>
      <c r="G758" s="248"/>
      <c r="H758" s="24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248"/>
      <c r="B759" s="248"/>
      <c r="C759" s="248"/>
      <c r="D759" s="249"/>
      <c r="E759" s="248"/>
      <c r="F759" s="249"/>
      <c r="G759" s="248"/>
      <c r="H759" s="24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248"/>
      <c r="B760" s="248"/>
      <c r="C760" s="248"/>
      <c r="D760" s="249"/>
      <c r="E760" s="248"/>
      <c r="F760" s="249"/>
      <c r="G760" s="248"/>
      <c r="H760" s="24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248"/>
      <c r="B761" s="248"/>
      <c r="C761" s="248"/>
      <c r="D761" s="249"/>
      <c r="E761" s="248"/>
      <c r="F761" s="249"/>
      <c r="G761" s="248"/>
      <c r="H761" s="24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248"/>
      <c r="B762" s="248"/>
      <c r="C762" s="248"/>
      <c r="D762" s="249"/>
      <c r="E762" s="248"/>
      <c r="F762" s="249"/>
      <c r="G762" s="248"/>
      <c r="H762" s="24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248"/>
      <c r="B763" s="248"/>
      <c r="C763" s="248"/>
      <c r="D763" s="249"/>
      <c r="E763" s="248"/>
      <c r="F763" s="249"/>
      <c r="G763" s="248"/>
      <c r="H763" s="24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248"/>
      <c r="B764" s="248"/>
      <c r="C764" s="248"/>
      <c r="D764" s="249"/>
      <c r="E764" s="248"/>
      <c r="F764" s="249"/>
      <c r="G764" s="248"/>
      <c r="H764" s="24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248"/>
      <c r="B765" s="248"/>
      <c r="C765" s="248"/>
      <c r="D765" s="249"/>
      <c r="E765" s="248"/>
      <c r="F765" s="249"/>
      <c r="G765" s="248"/>
      <c r="H765" s="24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248"/>
      <c r="B766" s="248"/>
      <c r="C766" s="248"/>
      <c r="D766" s="249"/>
      <c r="E766" s="248"/>
      <c r="F766" s="249"/>
      <c r="G766" s="248"/>
      <c r="H766" s="24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248"/>
      <c r="B767" s="248"/>
      <c r="C767" s="248"/>
      <c r="D767" s="249"/>
      <c r="E767" s="248"/>
      <c r="F767" s="249"/>
      <c r="G767" s="248"/>
      <c r="H767" s="24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248"/>
      <c r="B768" s="248"/>
      <c r="C768" s="248"/>
      <c r="D768" s="249"/>
      <c r="E768" s="248"/>
      <c r="F768" s="249"/>
      <c r="G768" s="248"/>
      <c r="H768" s="24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248"/>
      <c r="B769" s="248"/>
      <c r="C769" s="248"/>
      <c r="D769" s="249"/>
      <c r="E769" s="248"/>
      <c r="F769" s="249"/>
      <c r="G769" s="248"/>
      <c r="H769" s="24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248"/>
      <c r="B770" s="248"/>
      <c r="C770" s="248"/>
      <c r="D770" s="249"/>
      <c r="E770" s="248"/>
      <c r="F770" s="249"/>
      <c r="G770" s="248"/>
      <c r="H770" s="24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248"/>
      <c r="B771" s="248"/>
      <c r="C771" s="248"/>
      <c r="D771" s="249"/>
      <c r="E771" s="248"/>
      <c r="F771" s="249"/>
      <c r="G771" s="248"/>
      <c r="H771" s="24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248"/>
      <c r="B772" s="248"/>
      <c r="C772" s="248"/>
      <c r="D772" s="249"/>
      <c r="E772" s="248"/>
      <c r="F772" s="249"/>
      <c r="G772" s="248"/>
      <c r="H772" s="24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248"/>
      <c r="B773" s="248"/>
      <c r="C773" s="248"/>
      <c r="D773" s="249"/>
      <c r="E773" s="248"/>
      <c r="F773" s="249"/>
      <c r="G773" s="248"/>
      <c r="H773" s="24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248"/>
      <c r="B774" s="248"/>
      <c r="C774" s="248"/>
      <c r="D774" s="249"/>
      <c r="E774" s="248"/>
      <c r="F774" s="249"/>
      <c r="G774" s="248"/>
      <c r="H774" s="24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248"/>
      <c r="B775" s="248"/>
      <c r="C775" s="248"/>
      <c r="D775" s="249"/>
      <c r="E775" s="248"/>
      <c r="F775" s="249"/>
      <c r="G775" s="248"/>
      <c r="H775" s="24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248"/>
      <c r="B776" s="248"/>
      <c r="C776" s="248"/>
      <c r="D776" s="249"/>
      <c r="E776" s="248"/>
      <c r="F776" s="249"/>
      <c r="G776" s="248"/>
      <c r="H776" s="24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248"/>
      <c r="B777" s="248"/>
      <c r="C777" s="248"/>
      <c r="D777" s="249"/>
      <c r="E777" s="248"/>
      <c r="F777" s="249"/>
      <c r="G777" s="248"/>
      <c r="H777" s="24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248"/>
      <c r="B778" s="248"/>
      <c r="C778" s="248"/>
      <c r="D778" s="249"/>
      <c r="E778" s="248"/>
      <c r="F778" s="249"/>
      <c r="G778" s="248"/>
      <c r="H778" s="24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248"/>
      <c r="B779" s="248"/>
      <c r="C779" s="248"/>
      <c r="D779" s="249"/>
      <c r="E779" s="248"/>
      <c r="F779" s="249"/>
      <c r="G779" s="248"/>
      <c r="H779" s="24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248"/>
      <c r="B780" s="248"/>
      <c r="C780" s="248"/>
      <c r="D780" s="249"/>
      <c r="E780" s="248"/>
      <c r="F780" s="249"/>
      <c r="G780" s="248"/>
      <c r="H780" s="24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248"/>
      <c r="B781" s="248"/>
      <c r="C781" s="248"/>
      <c r="D781" s="249"/>
      <c r="E781" s="248"/>
      <c r="F781" s="249"/>
      <c r="G781" s="248"/>
      <c r="H781" s="24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248"/>
      <c r="B782" s="248"/>
      <c r="C782" s="248"/>
      <c r="D782" s="249"/>
      <c r="E782" s="248"/>
      <c r="F782" s="249"/>
      <c r="G782" s="248"/>
      <c r="H782" s="24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248"/>
      <c r="B783" s="248"/>
      <c r="C783" s="248"/>
      <c r="D783" s="249"/>
      <c r="E783" s="248"/>
      <c r="F783" s="249"/>
      <c r="G783" s="248"/>
      <c r="H783" s="24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248"/>
      <c r="B784" s="248"/>
      <c r="C784" s="248"/>
      <c r="D784" s="249"/>
      <c r="E784" s="248"/>
      <c r="F784" s="249"/>
      <c r="G784" s="248"/>
      <c r="H784" s="24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248"/>
      <c r="B785" s="248"/>
      <c r="C785" s="248"/>
      <c r="D785" s="249"/>
      <c r="E785" s="248"/>
      <c r="F785" s="249"/>
      <c r="G785" s="248"/>
      <c r="H785" s="24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248"/>
      <c r="B786" s="248"/>
      <c r="C786" s="248"/>
      <c r="D786" s="249"/>
      <c r="E786" s="248"/>
      <c r="F786" s="249"/>
      <c r="G786" s="248"/>
      <c r="H786" s="24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248"/>
      <c r="B787" s="248"/>
      <c r="C787" s="248"/>
      <c r="D787" s="249"/>
      <c r="E787" s="248"/>
      <c r="F787" s="249"/>
      <c r="G787" s="248"/>
      <c r="H787" s="24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248"/>
      <c r="B788" s="248"/>
      <c r="C788" s="248"/>
      <c r="D788" s="249"/>
      <c r="E788" s="248"/>
      <c r="F788" s="249"/>
      <c r="G788" s="248"/>
      <c r="H788" s="24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248"/>
      <c r="B789" s="248"/>
      <c r="C789" s="248"/>
      <c r="D789" s="249"/>
      <c r="E789" s="248"/>
      <c r="F789" s="249"/>
      <c r="G789" s="248"/>
      <c r="H789" s="24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248"/>
      <c r="B790" s="248"/>
      <c r="C790" s="248"/>
      <c r="D790" s="249"/>
      <c r="E790" s="248"/>
      <c r="F790" s="249"/>
      <c r="G790" s="248"/>
      <c r="H790" s="24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248"/>
      <c r="B791" s="248"/>
      <c r="C791" s="248"/>
      <c r="D791" s="249"/>
      <c r="E791" s="248"/>
      <c r="F791" s="249"/>
      <c r="G791" s="248"/>
      <c r="H791" s="24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248"/>
      <c r="B792" s="248"/>
      <c r="C792" s="248"/>
      <c r="D792" s="249"/>
      <c r="E792" s="248"/>
      <c r="F792" s="249"/>
      <c r="G792" s="248"/>
      <c r="H792" s="24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248"/>
      <c r="B793" s="248"/>
      <c r="C793" s="248"/>
      <c r="D793" s="249"/>
      <c r="E793" s="248"/>
      <c r="F793" s="249"/>
      <c r="G793" s="248"/>
      <c r="H793" s="24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248"/>
      <c r="B794" s="248"/>
      <c r="C794" s="248"/>
      <c r="D794" s="249"/>
      <c r="E794" s="248"/>
      <c r="F794" s="249"/>
      <c r="G794" s="248"/>
      <c r="H794" s="24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248"/>
      <c r="B795" s="248"/>
      <c r="C795" s="248"/>
      <c r="D795" s="249"/>
      <c r="E795" s="248"/>
      <c r="F795" s="249"/>
      <c r="G795" s="248"/>
      <c r="H795" s="24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248"/>
      <c r="B796" s="248"/>
      <c r="C796" s="248"/>
      <c r="D796" s="249"/>
      <c r="E796" s="248"/>
      <c r="F796" s="249"/>
      <c r="G796" s="248"/>
      <c r="H796" s="24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248"/>
      <c r="B797" s="248"/>
      <c r="C797" s="248"/>
      <c r="D797" s="249"/>
      <c r="E797" s="248"/>
      <c r="F797" s="249"/>
      <c r="G797" s="248"/>
      <c r="H797" s="24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248"/>
      <c r="B798" s="248"/>
      <c r="C798" s="248"/>
      <c r="D798" s="249"/>
      <c r="E798" s="248"/>
      <c r="F798" s="249"/>
      <c r="G798" s="248"/>
      <c r="H798" s="24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248"/>
      <c r="B799" s="248"/>
      <c r="C799" s="248"/>
      <c r="D799" s="249"/>
      <c r="E799" s="248"/>
      <c r="F799" s="249"/>
      <c r="G799" s="248"/>
      <c r="H799" s="24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248"/>
      <c r="B800" s="248"/>
      <c r="C800" s="248"/>
      <c r="D800" s="249"/>
      <c r="E800" s="248"/>
      <c r="F800" s="249"/>
      <c r="G800" s="248"/>
      <c r="H800" s="24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248"/>
      <c r="B801" s="248"/>
      <c r="C801" s="248"/>
      <c r="D801" s="249"/>
      <c r="E801" s="248"/>
      <c r="F801" s="249"/>
      <c r="G801" s="248"/>
      <c r="H801" s="24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248"/>
      <c r="B802" s="248"/>
      <c r="C802" s="248"/>
      <c r="D802" s="249"/>
      <c r="E802" s="248"/>
      <c r="F802" s="249"/>
      <c r="G802" s="248"/>
      <c r="H802" s="24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248"/>
      <c r="B803" s="248"/>
      <c r="C803" s="248"/>
      <c r="D803" s="249"/>
      <c r="E803" s="248"/>
      <c r="F803" s="249"/>
      <c r="G803" s="248"/>
      <c r="H803" s="24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248"/>
      <c r="B804" s="248"/>
      <c r="C804" s="248"/>
      <c r="D804" s="249"/>
      <c r="E804" s="248"/>
      <c r="F804" s="249"/>
      <c r="G804" s="248"/>
      <c r="H804" s="24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248"/>
      <c r="B805" s="248"/>
      <c r="C805" s="248"/>
      <c r="D805" s="249"/>
      <c r="E805" s="248"/>
      <c r="F805" s="249"/>
      <c r="G805" s="248"/>
      <c r="H805" s="24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248"/>
      <c r="B806" s="248"/>
      <c r="C806" s="248"/>
      <c r="D806" s="249"/>
      <c r="E806" s="248"/>
      <c r="F806" s="249"/>
      <c r="G806" s="248"/>
      <c r="H806" s="24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248"/>
      <c r="B807" s="248"/>
      <c r="C807" s="248"/>
      <c r="D807" s="249"/>
      <c r="E807" s="248"/>
      <c r="F807" s="249"/>
      <c r="G807" s="248"/>
      <c r="H807" s="24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248"/>
      <c r="B808" s="248"/>
      <c r="C808" s="248"/>
      <c r="D808" s="249"/>
      <c r="E808" s="248"/>
      <c r="F808" s="249"/>
      <c r="G808" s="248"/>
      <c r="H808" s="24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248"/>
      <c r="B809" s="248"/>
      <c r="C809" s="248"/>
      <c r="D809" s="249"/>
      <c r="E809" s="248"/>
      <c r="F809" s="249"/>
      <c r="G809" s="248"/>
      <c r="H809" s="24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248"/>
      <c r="B810" s="248"/>
      <c r="C810" s="248"/>
      <c r="D810" s="249"/>
      <c r="E810" s="248"/>
      <c r="F810" s="249"/>
      <c r="G810" s="248"/>
      <c r="H810" s="24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248"/>
      <c r="B811" s="248"/>
      <c r="C811" s="248"/>
      <c r="D811" s="249"/>
      <c r="E811" s="248"/>
      <c r="F811" s="249"/>
      <c r="G811" s="248"/>
      <c r="H811" s="24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248"/>
      <c r="B812" s="248"/>
      <c r="C812" s="248"/>
      <c r="D812" s="249"/>
      <c r="E812" s="248"/>
      <c r="F812" s="249"/>
      <c r="G812" s="248"/>
      <c r="H812" s="24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248"/>
      <c r="B813" s="248"/>
      <c r="C813" s="248"/>
      <c r="D813" s="249"/>
      <c r="E813" s="248"/>
      <c r="F813" s="249"/>
      <c r="G813" s="248"/>
      <c r="H813" s="24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248"/>
      <c r="B814" s="248"/>
      <c r="C814" s="248"/>
      <c r="D814" s="249"/>
      <c r="E814" s="248"/>
      <c r="F814" s="249"/>
      <c r="G814" s="248"/>
      <c r="H814" s="24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248"/>
      <c r="B815" s="248"/>
      <c r="C815" s="248"/>
      <c r="D815" s="249"/>
      <c r="E815" s="248"/>
      <c r="F815" s="249"/>
      <c r="G815" s="248"/>
      <c r="H815" s="24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248"/>
      <c r="B816" s="248"/>
      <c r="C816" s="248"/>
      <c r="D816" s="249"/>
      <c r="E816" s="248"/>
      <c r="F816" s="249"/>
      <c r="G816" s="248"/>
      <c r="H816" s="24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248"/>
      <c r="B817" s="248"/>
      <c r="C817" s="248"/>
      <c r="D817" s="249"/>
      <c r="E817" s="248"/>
      <c r="F817" s="249"/>
      <c r="G817" s="248"/>
      <c r="H817" s="24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248"/>
      <c r="B818" s="248"/>
      <c r="C818" s="248"/>
      <c r="D818" s="249"/>
      <c r="E818" s="248"/>
      <c r="F818" s="249"/>
      <c r="G818" s="248"/>
      <c r="H818" s="24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248"/>
      <c r="B819" s="248"/>
      <c r="C819" s="248"/>
      <c r="D819" s="249"/>
      <c r="E819" s="248"/>
      <c r="F819" s="249"/>
      <c r="G819" s="248"/>
      <c r="H819" s="24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248"/>
      <c r="B820" s="248"/>
      <c r="C820" s="248"/>
      <c r="D820" s="249"/>
      <c r="E820" s="248"/>
      <c r="F820" s="249"/>
      <c r="G820" s="248"/>
      <c r="H820" s="24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248"/>
      <c r="B821" s="248"/>
      <c r="C821" s="248"/>
      <c r="D821" s="249"/>
      <c r="E821" s="248"/>
      <c r="F821" s="249"/>
      <c r="G821" s="248"/>
      <c r="H821" s="24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248"/>
      <c r="B822" s="248"/>
      <c r="C822" s="248"/>
      <c r="D822" s="249"/>
      <c r="E822" s="248"/>
      <c r="F822" s="249"/>
      <c r="G822" s="248"/>
      <c r="H822" s="24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248"/>
      <c r="B823" s="248"/>
      <c r="C823" s="248"/>
      <c r="D823" s="249"/>
      <c r="E823" s="248"/>
      <c r="F823" s="249"/>
      <c r="G823" s="248"/>
      <c r="H823" s="24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248"/>
      <c r="B824" s="248"/>
      <c r="C824" s="248"/>
      <c r="D824" s="249"/>
      <c r="E824" s="248"/>
      <c r="F824" s="249"/>
      <c r="G824" s="248"/>
      <c r="H824" s="24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248"/>
      <c r="B825" s="248"/>
      <c r="C825" s="248"/>
      <c r="D825" s="249"/>
      <c r="E825" s="248"/>
      <c r="F825" s="249"/>
      <c r="G825" s="248"/>
      <c r="H825" s="24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248"/>
      <c r="B826" s="248"/>
      <c r="C826" s="248"/>
      <c r="D826" s="249"/>
      <c r="E826" s="248"/>
      <c r="F826" s="249"/>
      <c r="G826" s="248"/>
      <c r="H826" s="24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248"/>
      <c r="B827" s="248"/>
      <c r="C827" s="248"/>
      <c r="D827" s="249"/>
      <c r="E827" s="248"/>
      <c r="F827" s="249"/>
      <c r="G827" s="248"/>
      <c r="H827" s="24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248"/>
      <c r="B828" s="248"/>
      <c r="C828" s="248"/>
      <c r="D828" s="249"/>
      <c r="E828" s="248"/>
      <c r="F828" s="249"/>
      <c r="G828" s="248"/>
      <c r="H828" s="24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248"/>
      <c r="B829" s="248"/>
      <c r="C829" s="248"/>
      <c r="D829" s="249"/>
      <c r="E829" s="248"/>
      <c r="F829" s="249"/>
      <c r="G829" s="248"/>
      <c r="H829" s="24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248"/>
      <c r="B830" s="248"/>
      <c r="C830" s="248"/>
      <c r="D830" s="249"/>
      <c r="E830" s="248"/>
      <c r="F830" s="249"/>
      <c r="G830" s="248"/>
      <c r="H830" s="24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248"/>
      <c r="B831" s="248"/>
      <c r="C831" s="248"/>
      <c r="D831" s="249"/>
      <c r="E831" s="248"/>
      <c r="F831" s="249"/>
      <c r="G831" s="248"/>
      <c r="H831" s="24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248"/>
      <c r="B832" s="248"/>
      <c r="C832" s="248"/>
      <c r="D832" s="249"/>
      <c r="E832" s="248"/>
      <c r="F832" s="249"/>
      <c r="G832" s="248"/>
      <c r="H832" s="24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248"/>
      <c r="B833" s="248"/>
      <c r="C833" s="248"/>
      <c r="D833" s="249"/>
      <c r="E833" s="248"/>
      <c r="F833" s="249"/>
      <c r="G833" s="248"/>
      <c r="H833" s="24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248"/>
      <c r="B834" s="248"/>
      <c r="C834" s="248"/>
      <c r="D834" s="249"/>
      <c r="E834" s="248"/>
      <c r="F834" s="249"/>
      <c r="G834" s="248"/>
      <c r="H834" s="24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248"/>
      <c r="B835" s="248"/>
      <c r="C835" s="248"/>
      <c r="D835" s="249"/>
      <c r="E835" s="248"/>
      <c r="F835" s="249"/>
      <c r="G835" s="248"/>
      <c r="H835" s="24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248"/>
      <c r="B836" s="248"/>
      <c r="C836" s="248"/>
      <c r="D836" s="249"/>
      <c r="E836" s="248"/>
      <c r="F836" s="249"/>
      <c r="G836" s="248"/>
      <c r="H836" s="24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248"/>
      <c r="B837" s="248"/>
      <c r="C837" s="248"/>
      <c r="D837" s="249"/>
      <c r="E837" s="248"/>
      <c r="F837" s="249"/>
      <c r="G837" s="248"/>
      <c r="H837" s="24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248"/>
      <c r="B838" s="248"/>
      <c r="C838" s="248"/>
      <c r="D838" s="249"/>
      <c r="E838" s="248"/>
      <c r="F838" s="249"/>
      <c r="G838" s="248"/>
      <c r="H838" s="24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248"/>
      <c r="B839" s="248"/>
      <c r="C839" s="248"/>
      <c r="D839" s="249"/>
      <c r="E839" s="248"/>
      <c r="F839" s="249"/>
      <c r="G839" s="248"/>
      <c r="H839" s="24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248"/>
      <c r="B840" s="248"/>
      <c r="C840" s="248"/>
      <c r="D840" s="249"/>
      <c r="E840" s="248"/>
      <c r="F840" s="249"/>
      <c r="G840" s="248"/>
      <c r="H840" s="24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248"/>
      <c r="B841" s="248"/>
      <c r="C841" s="248"/>
      <c r="D841" s="249"/>
      <c r="E841" s="248"/>
      <c r="F841" s="249"/>
      <c r="G841" s="248"/>
      <c r="H841" s="24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248"/>
      <c r="B842" s="248"/>
      <c r="C842" s="248"/>
      <c r="D842" s="249"/>
      <c r="E842" s="248"/>
      <c r="F842" s="249"/>
      <c r="G842" s="248"/>
      <c r="H842" s="24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248"/>
      <c r="B843" s="248"/>
      <c r="C843" s="248"/>
      <c r="D843" s="249"/>
      <c r="E843" s="248"/>
      <c r="F843" s="249"/>
      <c r="G843" s="248"/>
      <c r="H843" s="24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248"/>
      <c r="B844" s="248"/>
      <c r="C844" s="248"/>
      <c r="D844" s="249"/>
      <c r="E844" s="248"/>
      <c r="F844" s="249"/>
      <c r="G844" s="248"/>
      <c r="H844" s="24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248"/>
      <c r="B845" s="248"/>
      <c r="C845" s="248"/>
      <c r="D845" s="249"/>
      <c r="E845" s="248"/>
      <c r="F845" s="249"/>
      <c r="G845" s="248"/>
      <c r="H845" s="24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248"/>
      <c r="B846" s="248"/>
      <c r="C846" s="248"/>
      <c r="D846" s="249"/>
      <c r="E846" s="248"/>
      <c r="F846" s="249"/>
      <c r="G846" s="248"/>
      <c r="H846" s="24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248"/>
      <c r="B847" s="248"/>
      <c r="C847" s="248"/>
      <c r="D847" s="249"/>
      <c r="E847" s="248"/>
      <c r="F847" s="249"/>
      <c r="G847" s="248"/>
      <c r="H847" s="24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248"/>
      <c r="B848" s="248"/>
      <c r="C848" s="248"/>
      <c r="D848" s="249"/>
      <c r="E848" s="248"/>
      <c r="F848" s="249"/>
      <c r="G848" s="248"/>
      <c r="H848" s="24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248"/>
      <c r="B849" s="248"/>
      <c r="C849" s="248"/>
      <c r="D849" s="249"/>
      <c r="E849" s="248"/>
      <c r="F849" s="249"/>
      <c r="G849" s="248"/>
      <c r="H849" s="24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248"/>
      <c r="B850" s="248"/>
      <c r="C850" s="248"/>
      <c r="D850" s="249"/>
      <c r="E850" s="248"/>
      <c r="F850" s="249"/>
      <c r="G850" s="248"/>
      <c r="H850" s="24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248"/>
      <c r="B851" s="248"/>
      <c r="C851" s="248"/>
      <c r="D851" s="249"/>
      <c r="E851" s="248"/>
      <c r="F851" s="249"/>
      <c r="G851" s="248"/>
      <c r="H851" s="24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248"/>
      <c r="B852" s="248"/>
      <c r="C852" s="248"/>
      <c r="D852" s="249"/>
      <c r="E852" s="248"/>
      <c r="F852" s="249"/>
      <c r="G852" s="248"/>
      <c r="H852" s="24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248"/>
      <c r="B853" s="248"/>
      <c r="C853" s="248"/>
      <c r="D853" s="249"/>
      <c r="E853" s="248"/>
      <c r="F853" s="249"/>
      <c r="G853" s="248"/>
      <c r="H853" s="24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248"/>
      <c r="B854" s="248"/>
      <c r="C854" s="248"/>
      <c r="D854" s="249"/>
      <c r="E854" s="248"/>
      <c r="F854" s="249"/>
      <c r="G854" s="248"/>
      <c r="H854" s="24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248"/>
      <c r="B855" s="248"/>
      <c r="C855" s="248"/>
      <c r="D855" s="249"/>
      <c r="E855" s="248"/>
      <c r="F855" s="249"/>
      <c r="G855" s="248"/>
      <c r="H855" s="24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248"/>
      <c r="B856" s="248"/>
      <c r="C856" s="248"/>
      <c r="D856" s="249"/>
      <c r="E856" s="248"/>
      <c r="F856" s="249"/>
      <c r="G856" s="248"/>
      <c r="H856" s="24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248"/>
      <c r="B857" s="248"/>
      <c r="C857" s="248"/>
      <c r="D857" s="249"/>
      <c r="E857" s="248"/>
      <c r="F857" s="249"/>
      <c r="G857" s="248"/>
      <c r="H857" s="24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248"/>
      <c r="B858" s="248"/>
      <c r="C858" s="248"/>
      <c r="D858" s="249"/>
      <c r="E858" s="248"/>
      <c r="F858" s="249"/>
      <c r="G858" s="248"/>
      <c r="H858" s="24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248"/>
      <c r="B859" s="248"/>
      <c r="C859" s="248"/>
      <c r="D859" s="249"/>
      <c r="E859" s="248"/>
      <c r="F859" s="249"/>
      <c r="G859" s="248"/>
      <c r="H859" s="24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248"/>
      <c r="B860" s="248"/>
      <c r="C860" s="248"/>
      <c r="D860" s="249"/>
      <c r="E860" s="248"/>
      <c r="F860" s="249"/>
      <c r="G860" s="248"/>
      <c r="H860" s="24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248"/>
      <c r="B861" s="248"/>
      <c r="C861" s="248"/>
      <c r="D861" s="249"/>
      <c r="E861" s="248"/>
      <c r="F861" s="249"/>
      <c r="G861" s="248"/>
      <c r="H861" s="24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248"/>
      <c r="B862" s="248"/>
      <c r="C862" s="248"/>
      <c r="D862" s="249"/>
      <c r="E862" s="248"/>
      <c r="F862" s="249"/>
      <c r="G862" s="248"/>
      <c r="H862" s="24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248"/>
      <c r="B863" s="248"/>
      <c r="C863" s="248"/>
      <c r="D863" s="249"/>
      <c r="E863" s="248"/>
      <c r="F863" s="249"/>
      <c r="G863" s="248"/>
      <c r="H863" s="24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248"/>
      <c r="B864" s="248"/>
      <c r="C864" s="248"/>
      <c r="D864" s="249"/>
      <c r="E864" s="248"/>
      <c r="F864" s="249"/>
      <c r="G864" s="248"/>
      <c r="H864" s="24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248"/>
      <c r="B865" s="248"/>
      <c r="C865" s="248"/>
      <c r="D865" s="249"/>
      <c r="E865" s="248"/>
      <c r="F865" s="249"/>
      <c r="G865" s="248"/>
      <c r="H865" s="24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248"/>
      <c r="B866" s="248"/>
      <c r="C866" s="248"/>
      <c r="D866" s="249"/>
      <c r="E866" s="248"/>
      <c r="F866" s="249"/>
      <c r="G866" s="248"/>
      <c r="H866" s="24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248"/>
      <c r="B867" s="248"/>
      <c r="C867" s="248"/>
      <c r="D867" s="249"/>
      <c r="E867" s="248"/>
      <c r="F867" s="249"/>
      <c r="G867" s="248"/>
      <c r="H867" s="24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248"/>
      <c r="B868" s="248"/>
      <c r="C868" s="248"/>
      <c r="D868" s="249"/>
      <c r="E868" s="248"/>
      <c r="F868" s="249"/>
      <c r="G868" s="248"/>
      <c r="H868" s="24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248"/>
      <c r="B869" s="248"/>
      <c r="C869" s="248"/>
      <c r="D869" s="249"/>
      <c r="E869" s="248"/>
      <c r="F869" s="249"/>
      <c r="G869" s="248"/>
      <c r="H869" s="24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248"/>
      <c r="B870" s="248"/>
      <c r="C870" s="248"/>
      <c r="D870" s="249"/>
      <c r="E870" s="248"/>
      <c r="F870" s="249"/>
      <c r="G870" s="248"/>
      <c r="H870" s="24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248"/>
      <c r="B871" s="248"/>
      <c r="C871" s="248"/>
      <c r="D871" s="249"/>
      <c r="E871" s="248"/>
      <c r="F871" s="249"/>
      <c r="G871" s="248"/>
      <c r="H871" s="24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248"/>
      <c r="B872" s="248"/>
      <c r="C872" s="248"/>
      <c r="D872" s="249"/>
      <c r="E872" s="248"/>
      <c r="F872" s="249"/>
      <c r="G872" s="248"/>
      <c r="H872" s="24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248"/>
      <c r="B873" s="248"/>
      <c r="C873" s="248"/>
      <c r="D873" s="249"/>
      <c r="E873" s="248"/>
      <c r="F873" s="249"/>
      <c r="G873" s="248"/>
      <c r="H873" s="24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248"/>
      <c r="B874" s="248"/>
      <c r="C874" s="248"/>
      <c r="D874" s="249"/>
      <c r="E874" s="248"/>
      <c r="F874" s="249"/>
      <c r="G874" s="248"/>
      <c r="H874" s="24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248"/>
      <c r="B875" s="248"/>
      <c r="C875" s="248"/>
      <c r="D875" s="249"/>
      <c r="E875" s="248"/>
      <c r="F875" s="249"/>
      <c r="G875" s="248"/>
      <c r="H875" s="24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248"/>
      <c r="B876" s="248"/>
      <c r="C876" s="248"/>
      <c r="D876" s="249"/>
      <c r="E876" s="248"/>
      <c r="F876" s="249"/>
      <c r="G876" s="248"/>
      <c r="H876" s="24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248"/>
      <c r="B877" s="248"/>
      <c r="C877" s="248"/>
      <c r="D877" s="249"/>
      <c r="E877" s="248"/>
      <c r="F877" s="249"/>
      <c r="G877" s="248"/>
      <c r="H877" s="24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248"/>
      <c r="B878" s="248"/>
      <c r="C878" s="248"/>
      <c r="D878" s="249"/>
      <c r="E878" s="248"/>
      <c r="F878" s="249"/>
      <c r="G878" s="248"/>
      <c r="H878" s="24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248"/>
      <c r="B879" s="248"/>
      <c r="C879" s="248"/>
      <c r="D879" s="249"/>
      <c r="E879" s="248"/>
      <c r="F879" s="249"/>
      <c r="G879" s="248"/>
      <c r="H879" s="24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248"/>
      <c r="B880" s="248"/>
      <c r="C880" s="248"/>
      <c r="D880" s="249"/>
      <c r="E880" s="248"/>
      <c r="F880" s="249"/>
      <c r="G880" s="248"/>
      <c r="H880" s="24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248"/>
      <c r="B881" s="248"/>
      <c r="C881" s="248"/>
      <c r="D881" s="249"/>
      <c r="E881" s="248"/>
      <c r="F881" s="249"/>
      <c r="G881" s="248"/>
      <c r="H881" s="24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248"/>
      <c r="B882" s="248"/>
      <c r="C882" s="248"/>
      <c r="D882" s="249"/>
      <c r="E882" s="248"/>
      <c r="F882" s="249"/>
      <c r="G882" s="248"/>
      <c r="H882" s="24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248"/>
      <c r="B883" s="248"/>
      <c r="C883" s="248"/>
      <c r="D883" s="249"/>
      <c r="E883" s="248"/>
      <c r="F883" s="249"/>
      <c r="G883" s="248"/>
      <c r="H883" s="24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248"/>
      <c r="B884" s="248"/>
      <c r="C884" s="248"/>
      <c r="D884" s="249"/>
      <c r="E884" s="248"/>
      <c r="F884" s="249"/>
      <c r="G884" s="248"/>
      <c r="H884" s="24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248"/>
      <c r="B885" s="248"/>
      <c r="C885" s="248"/>
      <c r="D885" s="249"/>
      <c r="E885" s="248"/>
      <c r="F885" s="249"/>
      <c r="G885" s="248"/>
      <c r="H885" s="24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248"/>
      <c r="B886" s="248"/>
      <c r="C886" s="248"/>
      <c r="D886" s="249"/>
      <c r="E886" s="248"/>
      <c r="F886" s="249"/>
      <c r="G886" s="248"/>
      <c r="H886" s="24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248"/>
      <c r="B887" s="248"/>
      <c r="C887" s="248"/>
      <c r="D887" s="249"/>
      <c r="E887" s="248"/>
      <c r="F887" s="249"/>
      <c r="G887" s="248"/>
      <c r="H887" s="24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248"/>
      <c r="B888" s="248"/>
      <c r="C888" s="248"/>
      <c r="D888" s="249"/>
      <c r="E888" s="248"/>
      <c r="F888" s="249"/>
      <c r="G888" s="248"/>
      <c r="H888" s="24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248"/>
      <c r="B889" s="248"/>
      <c r="C889" s="248"/>
      <c r="D889" s="249"/>
      <c r="E889" s="248"/>
      <c r="F889" s="249"/>
      <c r="G889" s="248"/>
      <c r="H889" s="24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248"/>
      <c r="B890" s="248"/>
      <c r="C890" s="248"/>
      <c r="D890" s="249"/>
      <c r="E890" s="248"/>
      <c r="F890" s="249"/>
      <c r="G890" s="248"/>
      <c r="H890" s="24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248"/>
      <c r="B891" s="248"/>
      <c r="C891" s="248"/>
      <c r="D891" s="249"/>
      <c r="E891" s="248"/>
      <c r="F891" s="249"/>
      <c r="G891" s="248"/>
      <c r="H891" s="24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248"/>
      <c r="B892" s="248"/>
      <c r="C892" s="248"/>
      <c r="D892" s="249"/>
      <c r="E892" s="248"/>
      <c r="F892" s="249"/>
      <c r="G892" s="248"/>
      <c r="H892" s="24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248"/>
      <c r="B893" s="248"/>
      <c r="C893" s="248"/>
      <c r="D893" s="249"/>
      <c r="E893" s="248"/>
      <c r="F893" s="249"/>
      <c r="G893" s="248"/>
      <c r="H893" s="24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248"/>
      <c r="B894" s="248"/>
      <c r="C894" s="248"/>
      <c r="D894" s="249"/>
      <c r="E894" s="248"/>
      <c r="F894" s="249"/>
      <c r="G894" s="248"/>
      <c r="H894" s="24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248"/>
      <c r="B895" s="248"/>
      <c r="C895" s="248"/>
      <c r="D895" s="249"/>
      <c r="E895" s="248"/>
      <c r="F895" s="249"/>
      <c r="G895" s="248"/>
      <c r="H895" s="24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248"/>
      <c r="B896" s="248"/>
      <c r="C896" s="248"/>
      <c r="D896" s="249"/>
      <c r="E896" s="248"/>
      <c r="F896" s="249"/>
      <c r="G896" s="248"/>
      <c r="H896" s="24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248"/>
      <c r="B897" s="248"/>
      <c r="C897" s="248"/>
      <c r="D897" s="249"/>
      <c r="E897" s="248"/>
      <c r="F897" s="249"/>
      <c r="G897" s="248"/>
      <c r="H897" s="24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248"/>
      <c r="B898" s="248"/>
      <c r="C898" s="248"/>
      <c r="D898" s="249"/>
      <c r="E898" s="248"/>
      <c r="F898" s="249"/>
      <c r="G898" s="248"/>
      <c r="H898" s="24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248"/>
      <c r="B899" s="248"/>
      <c r="C899" s="248"/>
      <c r="D899" s="249"/>
      <c r="E899" s="248"/>
      <c r="F899" s="249"/>
      <c r="G899" s="248"/>
      <c r="H899" s="24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248"/>
      <c r="B900" s="248"/>
      <c r="C900" s="248"/>
      <c r="D900" s="249"/>
      <c r="E900" s="248"/>
      <c r="F900" s="249"/>
      <c r="G900" s="248"/>
      <c r="H900" s="24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248"/>
      <c r="B901" s="248"/>
      <c r="C901" s="248"/>
      <c r="D901" s="249"/>
      <c r="E901" s="248"/>
      <c r="F901" s="249"/>
      <c r="G901" s="248"/>
      <c r="H901" s="24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248"/>
      <c r="B902" s="248"/>
      <c r="C902" s="248"/>
      <c r="D902" s="249"/>
      <c r="E902" s="248"/>
      <c r="F902" s="249"/>
      <c r="G902" s="248"/>
      <c r="H902" s="24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248"/>
      <c r="B903" s="248"/>
      <c r="C903" s="248"/>
      <c r="D903" s="249"/>
      <c r="E903" s="248"/>
      <c r="F903" s="249"/>
      <c r="G903" s="248"/>
      <c r="H903" s="24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248"/>
      <c r="B904" s="248"/>
      <c r="C904" s="248"/>
      <c r="D904" s="249"/>
      <c r="E904" s="248"/>
      <c r="F904" s="249"/>
      <c r="G904" s="248"/>
      <c r="H904" s="24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248"/>
      <c r="B905" s="248"/>
      <c r="C905" s="248"/>
      <c r="D905" s="249"/>
      <c r="E905" s="248"/>
      <c r="F905" s="249"/>
      <c r="G905" s="248"/>
      <c r="H905" s="24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248"/>
      <c r="B906" s="248"/>
      <c r="C906" s="248"/>
      <c r="D906" s="249"/>
      <c r="E906" s="248"/>
      <c r="F906" s="249"/>
      <c r="G906" s="248"/>
      <c r="H906" s="24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248"/>
      <c r="B907" s="248"/>
      <c r="C907" s="248"/>
      <c r="D907" s="249"/>
      <c r="E907" s="248"/>
      <c r="F907" s="249"/>
      <c r="G907" s="248"/>
      <c r="H907" s="24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248"/>
      <c r="B908" s="248"/>
      <c r="C908" s="248"/>
      <c r="D908" s="249"/>
      <c r="E908" s="248"/>
      <c r="F908" s="249"/>
      <c r="G908" s="248"/>
      <c r="H908" s="24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248"/>
      <c r="B909" s="248"/>
      <c r="C909" s="248"/>
      <c r="D909" s="249"/>
      <c r="E909" s="248"/>
      <c r="F909" s="249"/>
      <c r="G909" s="248"/>
      <c r="H909" s="24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248"/>
      <c r="B910" s="248"/>
      <c r="C910" s="248"/>
      <c r="D910" s="249"/>
      <c r="E910" s="248"/>
      <c r="F910" s="249"/>
      <c r="G910" s="248"/>
      <c r="H910" s="24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248"/>
      <c r="B911" s="248"/>
      <c r="C911" s="248"/>
      <c r="D911" s="249"/>
      <c r="E911" s="248"/>
      <c r="F911" s="249"/>
      <c r="G911" s="248"/>
      <c r="H911" s="24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248"/>
      <c r="B912" s="248"/>
      <c r="C912" s="248"/>
      <c r="D912" s="249"/>
      <c r="E912" s="248"/>
      <c r="F912" s="249"/>
      <c r="G912" s="248"/>
      <c r="H912" s="24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248"/>
      <c r="B913" s="248"/>
      <c r="C913" s="248"/>
      <c r="D913" s="249"/>
      <c r="E913" s="248"/>
      <c r="F913" s="249"/>
      <c r="G913" s="248"/>
      <c r="H913" s="24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248"/>
      <c r="B914" s="248"/>
      <c r="C914" s="248"/>
      <c r="D914" s="249"/>
      <c r="E914" s="248"/>
      <c r="F914" s="249"/>
      <c r="G914" s="248"/>
      <c r="H914" s="24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248"/>
      <c r="B915" s="248"/>
      <c r="C915" s="248"/>
      <c r="D915" s="249"/>
      <c r="E915" s="248"/>
      <c r="F915" s="249"/>
      <c r="G915" s="248"/>
      <c r="H915" s="24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248"/>
      <c r="B916" s="248"/>
      <c r="C916" s="248"/>
      <c r="D916" s="249"/>
      <c r="E916" s="248"/>
      <c r="F916" s="249"/>
      <c r="G916" s="248"/>
      <c r="H916" s="24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248"/>
      <c r="B917" s="248"/>
      <c r="C917" s="248"/>
      <c r="D917" s="249"/>
      <c r="E917" s="248"/>
      <c r="F917" s="249"/>
      <c r="G917" s="248"/>
      <c r="H917" s="24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248"/>
      <c r="B918" s="248"/>
      <c r="C918" s="248"/>
      <c r="D918" s="249"/>
      <c r="E918" s="248"/>
      <c r="F918" s="249"/>
      <c r="G918" s="248"/>
      <c r="H918" s="24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248"/>
      <c r="B919" s="248"/>
      <c r="C919" s="248"/>
      <c r="D919" s="249"/>
      <c r="E919" s="248"/>
      <c r="F919" s="249"/>
      <c r="G919" s="248"/>
      <c r="H919" s="24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248"/>
      <c r="B920" s="248"/>
      <c r="C920" s="248"/>
      <c r="D920" s="249"/>
      <c r="E920" s="248"/>
      <c r="F920" s="249"/>
      <c r="G920" s="248"/>
      <c r="H920" s="24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248"/>
      <c r="B921" s="248"/>
      <c r="C921" s="248"/>
      <c r="D921" s="249"/>
      <c r="E921" s="248"/>
      <c r="F921" s="249"/>
      <c r="G921" s="248"/>
      <c r="H921" s="24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248"/>
      <c r="B922" s="248"/>
      <c r="C922" s="248"/>
      <c r="D922" s="249"/>
      <c r="E922" s="248"/>
      <c r="F922" s="249"/>
      <c r="G922" s="248"/>
      <c r="H922" s="24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248"/>
      <c r="B923" s="248"/>
      <c r="C923" s="248"/>
      <c r="D923" s="249"/>
      <c r="E923" s="248"/>
      <c r="F923" s="249"/>
      <c r="G923" s="248"/>
      <c r="H923" s="24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248"/>
      <c r="B924" s="248"/>
      <c r="C924" s="248"/>
      <c r="D924" s="249"/>
      <c r="E924" s="248"/>
      <c r="F924" s="249"/>
      <c r="G924" s="248"/>
      <c r="H924" s="24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248"/>
      <c r="B925" s="248"/>
      <c r="C925" s="248"/>
      <c r="D925" s="249"/>
      <c r="E925" s="248"/>
      <c r="F925" s="249"/>
      <c r="G925" s="248"/>
      <c r="H925" s="24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248"/>
      <c r="B926" s="248"/>
      <c r="C926" s="248"/>
      <c r="D926" s="249"/>
      <c r="E926" s="248"/>
      <c r="F926" s="249"/>
      <c r="G926" s="248"/>
      <c r="H926" s="24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248"/>
      <c r="B927" s="248"/>
      <c r="C927" s="248"/>
      <c r="D927" s="249"/>
      <c r="E927" s="248"/>
      <c r="F927" s="249"/>
      <c r="G927" s="248"/>
      <c r="H927" s="24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248"/>
      <c r="B928" s="248"/>
      <c r="C928" s="248"/>
      <c r="D928" s="249"/>
      <c r="E928" s="248"/>
      <c r="F928" s="249"/>
      <c r="G928" s="248"/>
      <c r="H928" s="24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248"/>
      <c r="B929" s="248"/>
      <c r="C929" s="248"/>
      <c r="D929" s="249"/>
      <c r="E929" s="248"/>
      <c r="F929" s="249"/>
      <c r="G929" s="248"/>
      <c r="H929" s="24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248"/>
      <c r="B930" s="248"/>
      <c r="C930" s="248"/>
      <c r="D930" s="249"/>
      <c r="E930" s="248"/>
      <c r="F930" s="249"/>
      <c r="G930" s="248"/>
      <c r="H930" s="24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248"/>
      <c r="B931" s="248"/>
      <c r="C931" s="248"/>
      <c r="D931" s="249"/>
      <c r="E931" s="248"/>
      <c r="F931" s="249"/>
      <c r="G931" s="248"/>
      <c r="H931" s="24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248"/>
      <c r="B932" s="248"/>
      <c r="C932" s="248"/>
      <c r="D932" s="249"/>
      <c r="E932" s="248"/>
      <c r="F932" s="249"/>
      <c r="G932" s="248"/>
      <c r="H932" s="24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248"/>
      <c r="B933" s="248"/>
      <c r="C933" s="248"/>
      <c r="D933" s="249"/>
      <c r="E933" s="248"/>
      <c r="F933" s="249"/>
      <c r="G933" s="248"/>
      <c r="H933" s="24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248"/>
      <c r="B934" s="248"/>
      <c r="C934" s="248"/>
      <c r="D934" s="249"/>
      <c r="E934" s="248"/>
      <c r="F934" s="249"/>
      <c r="G934" s="248"/>
      <c r="H934" s="24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248"/>
      <c r="B935" s="248"/>
      <c r="C935" s="248"/>
      <c r="D935" s="249"/>
      <c r="E935" s="248"/>
      <c r="F935" s="249"/>
      <c r="G935" s="248"/>
      <c r="H935" s="24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248"/>
      <c r="B936" s="248"/>
      <c r="C936" s="248"/>
      <c r="D936" s="249"/>
      <c r="E936" s="248"/>
      <c r="F936" s="249"/>
      <c r="G936" s="248"/>
      <c r="H936" s="24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248"/>
      <c r="B937" s="248"/>
      <c r="C937" s="248"/>
      <c r="D937" s="249"/>
      <c r="E937" s="248"/>
      <c r="F937" s="249"/>
      <c r="G937" s="248"/>
      <c r="H937" s="24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248"/>
      <c r="B938" s="248"/>
      <c r="C938" s="248"/>
      <c r="D938" s="249"/>
      <c r="E938" s="248"/>
      <c r="F938" s="249"/>
      <c r="G938" s="248"/>
      <c r="H938" s="24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248"/>
      <c r="B939" s="248"/>
      <c r="C939" s="248"/>
      <c r="D939" s="249"/>
      <c r="E939" s="248"/>
      <c r="F939" s="249"/>
      <c r="G939" s="248"/>
      <c r="H939" s="24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248"/>
      <c r="B940" s="248"/>
      <c r="C940" s="248"/>
      <c r="D940" s="249"/>
      <c r="E940" s="248"/>
      <c r="F940" s="249"/>
      <c r="G940" s="248"/>
      <c r="H940" s="24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248"/>
      <c r="B941" s="248"/>
      <c r="C941" s="248"/>
      <c r="D941" s="249"/>
      <c r="E941" s="248"/>
      <c r="F941" s="249"/>
      <c r="G941" s="248"/>
      <c r="H941" s="24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248"/>
      <c r="B942" s="248"/>
      <c r="C942" s="248"/>
      <c r="D942" s="249"/>
      <c r="E942" s="248"/>
      <c r="F942" s="249"/>
      <c r="G942" s="248"/>
      <c r="H942" s="24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248"/>
      <c r="B943" s="248"/>
      <c r="C943" s="248"/>
      <c r="D943" s="249"/>
      <c r="E943" s="248"/>
      <c r="F943" s="249"/>
      <c r="G943" s="248"/>
      <c r="H943" s="24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248"/>
      <c r="B944" s="248"/>
      <c r="C944" s="248"/>
      <c r="D944" s="249"/>
      <c r="E944" s="248"/>
      <c r="F944" s="249"/>
      <c r="G944" s="248"/>
      <c r="H944" s="24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248"/>
      <c r="B945" s="248"/>
      <c r="C945" s="248"/>
      <c r="D945" s="249"/>
      <c r="E945" s="248"/>
      <c r="F945" s="249"/>
      <c r="G945" s="248"/>
      <c r="H945" s="24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248"/>
      <c r="B946" s="248"/>
      <c r="C946" s="248"/>
      <c r="D946" s="249"/>
      <c r="E946" s="248"/>
      <c r="F946" s="249"/>
      <c r="G946" s="248"/>
      <c r="H946" s="24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248"/>
      <c r="B947" s="248"/>
      <c r="C947" s="248"/>
      <c r="D947" s="249"/>
      <c r="E947" s="248"/>
      <c r="F947" s="249"/>
      <c r="G947" s="248"/>
      <c r="H947" s="24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248"/>
      <c r="B948" s="248"/>
      <c r="C948" s="248"/>
      <c r="D948" s="249"/>
      <c r="E948" s="248"/>
      <c r="F948" s="249"/>
      <c r="G948" s="248"/>
      <c r="H948" s="24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248"/>
      <c r="B949" s="248"/>
      <c r="C949" s="248"/>
      <c r="D949" s="249"/>
      <c r="E949" s="248"/>
      <c r="F949" s="249"/>
      <c r="G949" s="248"/>
      <c r="H949" s="24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248"/>
      <c r="B950" s="248"/>
      <c r="C950" s="248"/>
      <c r="D950" s="249"/>
      <c r="E950" s="248"/>
      <c r="F950" s="249"/>
      <c r="G950" s="248"/>
      <c r="H950" s="24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248"/>
      <c r="B951" s="248"/>
      <c r="C951" s="248"/>
      <c r="D951" s="249"/>
      <c r="E951" s="248"/>
      <c r="F951" s="249"/>
      <c r="G951" s="248"/>
      <c r="H951" s="24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248"/>
      <c r="B952" s="248"/>
      <c r="C952" s="248"/>
      <c r="D952" s="249"/>
      <c r="E952" s="248"/>
      <c r="F952" s="249"/>
      <c r="G952" s="248"/>
      <c r="H952" s="24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248"/>
      <c r="B953" s="248"/>
      <c r="C953" s="248"/>
      <c r="D953" s="249"/>
      <c r="E953" s="248"/>
      <c r="F953" s="249"/>
      <c r="G953" s="248"/>
      <c r="H953" s="24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248"/>
      <c r="B954" s="248"/>
      <c r="C954" s="248"/>
      <c r="D954" s="249"/>
      <c r="E954" s="248"/>
      <c r="F954" s="249"/>
      <c r="G954" s="248"/>
      <c r="H954" s="24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248"/>
      <c r="B955" s="248"/>
      <c r="C955" s="248"/>
      <c r="D955" s="249"/>
      <c r="E955" s="248"/>
      <c r="F955" s="249"/>
      <c r="G955" s="248"/>
      <c r="H955" s="24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248"/>
      <c r="B956" s="248"/>
      <c r="C956" s="248"/>
      <c r="D956" s="249"/>
      <c r="E956" s="248"/>
      <c r="F956" s="249"/>
      <c r="G956" s="248"/>
      <c r="H956" s="24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248"/>
      <c r="B957" s="248"/>
      <c r="C957" s="248"/>
      <c r="D957" s="249"/>
      <c r="E957" s="248"/>
      <c r="F957" s="249"/>
      <c r="G957" s="248"/>
      <c r="H957" s="24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248"/>
      <c r="B958" s="248"/>
      <c r="C958" s="248"/>
      <c r="D958" s="249"/>
      <c r="E958" s="248"/>
      <c r="F958" s="249"/>
      <c r="G958" s="248"/>
      <c r="H958" s="24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248"/>
      <c r="B959" s="248"/>
      <c r="C959" s="248"/>
      <c r="D959" s="249"/>
      <c r="E959" s="248"/>
      <c r="F959" s="249"/>
      <c r="G959" s="248"/>
      <c r="H959" s="24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248"/>
      <c r="B960" s="248"/>
      <c r="C960" s="248"/>
      <c r="D960" s="249"/>
      <c r="E960" s="248"/>
      <c r="F960" s="249"/>
      <c r="G960" s="248"/>
      <c r="H960" s="24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248"/>
      <c r="B961" s="248"/>
      <c r="C961" s="248"/>
      <c r="D961" s="249"/>
      <c r="E961" s="248"/>
      <c r="F961" s="249"/>
      <c r="G961" s="248"/>
      <c r="H961" s="24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248"/>
      <c r="B962" s="248"/>
      <c r="C962" s="248"/>
      <c r="D962" s="249"/>
      <c r="E962" s="248"/>
      <c r="F962" s="249"/>
      <c r="G962" s="248"/>
      <c r="H962" s="24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248"/>
      <c r="B963" s="248"/>
      <c r="C963" s="248"/>
      <c r="D963" s="249"/>
      <c r="E963" s="248"/>
      <c r="F963" s="249"/>
      <c r="G963" s="248"/>
      <c r="H963" s="24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248"/>
      <c r="B964" s="248"/>
      <c r="C964" s="248"/>
      <c r="D964" s="249"/>
      <c r="E964" s="248"/>
      <c r="F964" s="249"/>
      <c r="G964" s="248"/>
      <c r="H964" s="24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248"/>
      <c r="B965" s="248"/>
      <c r="C965" s="248"/>
      <c r="D965" s="249"/>
      <c r="E965" s="248"/>
      <c r="F965" s="249"/>
      <c r="G965" s="248"/>
      <c r="H965" s="24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248"/>
      <c r="B966" s="248"/>
      <c r="C966" s="248"/>
      <c r="D966" s="249"/>
      <c r="E966" s="248"/>
      <c r="F966" s="249"/>
      <c r="G966" s="248"/>
      <c r="H966" s="24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248"/>
      <c r="B967" s="248"/>
      <c r="C967" s="248"/>
      <c r="D967" s="249"/>
      <c r="E967" s="248"/>
      <c r="F967" s="249"/>
      <c r="G967" s="248"/>
      <c r="H967" s="24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248"/>
      <c r="B968" s="248"/>
      <c r="C968" s="248"/>
      <c r="D968" s="249"/>
      <c r="E968" s="248"/>
      <c r="F968" s="249"/>
      <c r="G968" s="248"/>
      <c r="H968" s="24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248"/>
      <c r="B969" s="248"/>
      <c r="C969" s="248"/>
      <c r="D969" s="249"/>
      <c r="E969" s="248"/>
      <c r="F969" s="249"/>
      <c r="G969" s="248"/>
      <c r="H969" s="24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248"/>
      <c r="B970" s="248"/>
      <c r="C970" s="248"/>
      <c r="D970" s="249"/>
      <c r="E970" s="248"/>
      <c r="F970" s="249"/>
      <c r="G970" s="248"/>
      <c r="H970" s="24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248"/>
      <c r="B971" s="248"/>
      <c r="C971" s="248"/>
      <c r="D971" s="249"/>
      <c r="E971" s="248"/>
      <c r="F971" s="249"/>
      <c r="G971" s="248"/>
      <c r="H971" s="24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248"/>
      <c r="B972" s="248"/>
      <c r="C972" s="248"/>
      <c r="D972" s="249"/>
      <c r="E972" s="248"/>
      <c r="F972" s="249"/>
      <c r="G972" s="248"/>
      <c r="H972" s="24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248"/>
      <c r="B973" s="248"/>
      <c r="C973" s="248"/>
      <c r="D973" s="249"/>
      <c r="E973" s="248"/>
      <c r="F973" s="249"/>
      <c r="G973" s="248"/>
      <c r="H973" s="24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248"/>
      <c r="B974" s="248"/>
      <c r="C974" s="248"/>
      <c r="D974" s="249"/>
      <c r="E974" s="248"/>
      <c r="F974" s="249"/>
      <c r="G974" s="248"/>
      <c r="H974" s="24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248"/>
      <c r="B975" s="248"/>
      <c r="C975" s="248"/>
      <c r="D975" s="249"/>
      <c r="E975" s="248"/>
      <c r="F975" s="249"/>
      <c r="G975" s="248"/>
      <c r="H975" s="24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248"/>
      <c r="B976" s="248"/>
      <c r="C976" s="248"/>
      <c r="D976" s="249"/>
      <c r="E976" s="248"/>
      <c r="F976" s="249"/>
      <c r="G976" s="248"/>
      <c r="H976" s="24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248"/>
      <c r="B977" s="248"/>
      <c r="C977" s="248"/>
      <c r="D977" s="249"/>
      <c r="E977" s="248"/>
      <c r="F977" s="249"/>
      <c r="G977" s="248"/>
      <c r="H977" s="24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248"/>
      <c r="B978" s="248"/>
      <c r="C978" s="248"/>
      <c r="D978" s="249"/>
      <c r="E978" s="248"/>
      <c r="F978" s="249"/>
      <c r="G978" s="248"/>
      <c r="H978" s="24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248"/>
      <c r="B979" s="248"/>
      <c r="C979" s="248"/>
      <c r="D979" s="249"/>
      <c r="E979" s="248"/>
      <c r="F979" s="249"/>
      <c r="G979" s="248"/>
      <c r="H979" s="24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248"/>
      <c r="B980" s="248"/>
      <c r="C980" s="248"/>
      <c r="D980" s="249"/>
      <c r="E980" s="248"/>
      <c r="F980" s="249"/>
      <c r="G980" s="248"/>
      <c r="H980" s="24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248"/>
      <c r="B981" s="248"/>
      <c r="C981" s="248"/>
      <c r="D981" s="249"/>
      <c r="E981" s="248"/>
      <c r="F981" s="249"/>
      <c r="G981" s="248"/>
      <c r="H981" s="24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248"/>
      <c r="B982" s="248"/>
      <c r="C982" s="248"/>
      <c r="D982" s="249"/>
      <c r="E982" s="248"/>
      <c r="F982" s="249"/>
      <c r="G982" s="248"/>
      <c r="H982" s="24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248"/>
      <c r="B983" s="248"/>
      <c r="C983" s="248"/>
      <c r="D983" s="249"/>
      <c r="E983" s="248"/>
      <c r="F983" s="249"/>
      <c r="G983" s="248"/>
      <c r="H983" s="24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248"/>
      <c r="B984" s="248"/>
      <c r="C984" s="248"/>
      <c r="D984" s="249"/>
      <c r="E984" s="248"/>
      <c r="F984" s="249"/>
      <c r="G984" s="248"/>
      <c r="H984" s="24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248"/>
      <c r="B985" s="248"/>
      <c r="C985" s="248"/>
      <c r="D985" s="249"/>
      <c r="E985" s="248"/>
      <c r="F985" s="249"/>
      <c r="G985" s="248"/>
      <c r="H985" s="24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248"/>
      <c r="B986" s="248"/>
      <c r="C986" s="248"/>
      <c r="D986" s="249"/>
      <c r="E986" s="248"/>
      <c r="F986" s="249"/>
      <c r="G986" s="248"/>
      <c r="H986" s="24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248"/>
      <c r="B987" s="248"/>
      <c r="C987" s="248"/>
      <c r="D987" s="249"/>
      <c r="E987" s="248"/>
      <c r="F987" s="249"/>
      <c r="G987" s="248"/>
      <c r="H987" s="24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248"/>
      <c r="B988" s="248"/>
      <c r="C988" s="248"/>
      <c r="D988" s="249"/>
      <c r="E988" s="248"/>
      <c r="F988" s="249"/>
      <c r="G988" s="248"/>
      <c r="H988" s="24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248"/>
      <c r="B989" s="248"/>
      <c r="C989" s="248"/>
      <c r="D989" s="249"/>
      <c r="E989" s="248"/>
      <c r="F989" s="249"/>
      <c r="G989" s="248"/>
      <c r="H989" s="24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248"/>
      <c r="B990" s="248"/>
      <c r="C990" s="248"/>
      <c r="D990" s="249"/>
      <c r="E990" s="248"/>
      <c r="F990" s="249"/>
      <c r="G990" s="248"/>
      <c r="H990" s="24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248"/>
      <c r="B991" s="248"/>
      <c r="C991" s="248"/>
      <c r="D991" s="249"/>
      <c r="E991" s="248"/>
      <c r="F991" s="249"/>
      <c r="G991" s="248"/>
      <c r="H991" s="24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248"/>
      <c r="B992" s="248"/>
      <c r="C992" s="248"/>
      <c r="D992" s="249"/>
      <c r="E992" s="248"/>
      <c r="F992" s="249"/>
      <c r="G992" s="248"/>
      <c r="H992" s="24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248"/>
      <c r="B993" s="248"/>
      <c r="C993" s="248"/>
      <c r="D993" s="249"/>
      <c r="E993" s="248"/>
      <c r="F993" s="249"/>
      <c r="G993" s="248"/>
      <c r="H993" s="24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248"/>
      <c r="B994" s="248"/>
      <c r="C994" s="248"/>
      <c r="D994" s="249"/>
      <c r="E994" s="248"/>
      <c r="F994" s="249"/>
      <c r="G994" s="248"/>
      <c r="H994" s="24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248"/>
      <c r="B995" s="248"/>
      <c r="C995" s="248"/>
      <c r="D995" s="249"/>
      <c r="E995" s="248"/>
      <c r="F995" s="249"/>
      <c r="G995" s="248"/>
      <c r="H995" s="24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248"/>
      <c r="B996" s="248"/>
      <c r="C996" s="248"/>
      <c r="D996" s="249"/>
      <c r="E996" s="248"/>
      <c r="F996" s="249"/>
      <c r="G996" s="248"/>
      <c r="H996" s="24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248"/>
      <c r="B997" s="248"/>
      <c r="C997" s="248"/>
      <c r="D997" s="249"/>
      <c r="E997" s="248"/>
      <c r="F997" s="249"/>
      <c r="G997" s="248"/>
      <c r="H997" s="24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248"/>
      <c r="B998" s="248"/>
      <c r="C998" s="248"/>
      <c r="D998" s="249"/>
      <c r="E998" s="248"/>
      <c r="F998" s="249"/>
      <c r="G998" s="248"/>
      <c r="H998" s="24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248"/>
      <c r="B999" s="248"/>
      <c r="C999" s="248"/>
      <c r="D999" s="249"/>
      <c r="E999" s="248"/>
      <c r="F999" s="249"/>
      <c r="G999" s="248"/>
      <c r="H999" s="24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248"/>
      <c r="B1000" s="248"/>
      <c r="C1000" s="248"/>
      <c r="D1000" s="249"/>
      <c r="E1000" s="248"/>
      <c r="F1000" s="249"/>
      <c r="G1000" s="248"/>
      <c r="H1000" s="24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248"/>
      <c r="B1001" s="248"/>
      <c r="C1001" s="248"/>
      <c r="D1001" s="249"/>
      <c r="E1001" s="248"/>
      <c r="F1001" s="249"/>
      <c r="G1001" s="248"/>
      <c r="H1001" s="24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248"/>
      <c r="B1002" s="248"/>
      <c r="C1002" s="248"/>
      <c r="D1002" s="249"/>
      <c r="E1002" s="248"/>
      <c r="F1002" s="249"/>
      <c r="G1002" s="248"/>
      <c r="H1002" s="24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248"/>
      <c r="B1003" s="248"/>
      <c r="C1003" s="248"/>
      <c r="D1003" s="249"/>
      <c r="E1003" s="248"/>
      <c r="F1003" s="249"/>
      <c r="G1003" s="248"/>
      <c r="H1003" s="24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248"/>
      <c r="B1004" s="248"/>
      <c r="C1004" s="248"/>
      <c r="D1004" s="249"/>
      <c r="E1004" s="248"/>
      <c r="F1004" s="249"/>
      <c r="G1004" s="248"/>
      <c r="H1004" s="24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248"/>
      <c r="B1005" s="248"/>
      <c r="C1005" s="248"/>
      <c r="D1005" s="249"/>
      <c r="E1005" s="248"/>
      <c r="F1005" s="249"/>
      <c r="G1005" s="248"/>
      <c r="H1005" s="24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248"/>
      <c r="B1006" s="248"/>
      <c r="C1006" s="248"/>
      <c r="D1006" s="249"/>
      <c r="E1006" s="248"/>
      <c r="F1006" s="249"/>
      <c r="G1006" s="248"/>
      <c r="H1006" s="24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">
      <c r="A1007" s="248"/>
      <c r="B1007" s="248"/>
      <c r="C1007" s="248"/>
      <c r="D1007" s="249"/>
      <c r="E1007" s="248"/>
      <c r="F1007" s="249"/>
      <c r="G1007" s="248"/>
      <c r="H1007" s="24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">
      <c r="A1008" s="248"/>
      <c r="B1008" s="248"/>
      <c r="C1008" s="248"/>
      <c r="D1008" s="249"/>
      <c r="E1008" s="248"/>
      <c r="F1008" s="249"/>
      <c r="G1008" s="248"/>
      <c r="H1008" s="24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3">
      <c r="A1009" s="248"/>
      <c r="B1009" s="248"/>
      <c r="C1009" s="248"/>
      <c r="D1009" s="249"/>
      <c r="E1009" s="248"/>
      <c r="F1009" s="249"/>
      <c r="G1009" s="248"/>
      <c r="H1009" s="24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3">
      <c r="A1010" s="248"/>
      <c r="B1010" s="248"/>
      <c r="C1010" s="248"/>
      <c r="D1010" s="249"/>
      <c r="E1010" s="248"/>
      <c r="F1010" s="249"/>
      <c r="G1010" s="248"/>
      <c r="H1010" s="24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3">
      <c r="A1011" s="248"/>
      <c r="B1011" s="248"/>
      <c r="C1011" s="248"/>
      <c r="D1011" s="249"/>
      <c r="E1011" s="248"/>
      <c r="F1011" s="249"/>
      <c r="G1011" s="248"/>
      <c r="H1011" s="24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3">
      <c r="A1012" s="248"/>
      <c r="B1012" s="248"/>
      <c r="C1012" s="248"/>
      <c r="D1012" s="249"/>
      <c r="E1012" s="248"/>
      <c r="F1012" s="249"/>
      <c r="G1012" s="248"/>
      <c r="H1012" s="24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3">
      <c r="A1013" s="248"/>
      <c r="B1013" s="248"/>
      <c r="C1013" s="248"/>
      <c r="D1013" s="249"/>
      <c r="E1013" s="248"/>
      <c r="F1013" s="249"/>
      <c r="G1013" s="248"/>
      <c r="H1013" s="24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3">
      <c r="A1014" s="248"/>
      <c r="B1014" s="248"/>
      <c r="C1014" s="248"/>
      <c r="D1014" s="249"/>
      <c r="E1014" s="248"/>
      <c r="F1014" s="249"/>
      <c r="G1014" s="248"/>
      <c r="H1014" s="24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3">
      <c r="A1015" s="248"/>
      <c r="B1015" s="248"/>
      <c r="C1015" s="248"/>
      <c r="D1015" s="249"/>
      <c r="E1015" s="248"/>
      <c r="F1015" s="249"/>
      <c r="G1015" s="248"/>
      <c r="H1015" s="24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</sheetData>
  <mergeCells count="14">
    <mergeCell ref="B52:C52"/>
    <mergeCell ref="H2:J2"/>
    <mergeCell ref="B4:J4"/>
    <mergeCell ref="B5:J5"/>
    <mergeCell ref="B6:J6"/>
    <mergeCell ref="B7:J7"/>
    <mergeCell ref="B9:D9"/>
    <mergeCell ref="E9:J9"/>
    <mergeCell ref="B24:C24"/>
    <mergeCell ref="B26:D26"/>
    <mergeCell ref="E26:J26"/>
    <mergeCell ref="B42:C42"/>
    <mergeCell ref="B44:D44"/>
    <mergeCell ref="E44:J4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Grom</cp:lastModifiedBy>
  <dcterms:created xsi:type="dcterms:W3CDTF">2020-11-14T13:09:40Z</dcterms:created>
  <dcterms:modified xsi:type="dcterms:W3CDTF">2023-11-24T12:39:37Z</dcterms:modified>
</cp:coreProperties>
</file>