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Диск D\Гранти\Балаба Вова - Музика в облозі\Звітність\"/>
    </mc:Choice>
  </mc:AlternateContent>
  <xr:revisionPtr revIDLastSave="0" documentId="13_ncr:1_{6F4671A3-40E0-4936-BF46-FE24E83904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ві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K38" i="1" s="1"/>
  <c r="G38" i="1"/>
  <c r="J37" i="1"/>
  <c r="G37" i="1"/>
  <c r="J36" i="1"/>
  <c r="G36" i="1"/>
  <c r="J35" i="1"/>
  <c r="G35" i="1"/>
  <c r="J33" i="1"/>
  <c r="G33" i="1"/>
  <c r="J32" i="1"/>
  <c r="G32" i="1"/>
  <c r="J39" i="1"/>
  <c r="G39" i="1"/>
  <c r="K39" i="1" s="1"/>
  <c r="J34" i="1"/>
  <c r="G34" i="1"/>
  <c r="J31" i="1"/>
  <c r="G31" i="1"/>
  <c r="J30" i="1"/>
  <c r="G30" i="1"/>
  <c r="J29" i="1"/>
  <c r="G29" i="1"/>
  <c r="J28" i="1"/>
  <c r="G28" i="1"/>
  <c r="J27" i="1"/>
  <c r="G27" i="1"/>
  <c r="K37" i="1" l="1"/>
  <c r="K36" i="1"/>
  <c r="K35" i="1"/>
  <c r="K29" i="1"/>
  <c r="K33" i="1"/>
  <c r="K32" i="1"/>
  <c r="K34" i="1"/>
  <c r="K28" i="1"/>
  <c r="K31" i="1"/>
  <c r="J40" i="1"/>
  <c r="J23" i="1" s="1"/>
  <c r="J42" i="1" s="1"/>
  <c r="K30" i="1"/>
  <c r="G40" i="1"/>
  <c r="G23" i="1" s="1"/>
  <c r="G42" i="1" s="1"/>
  <c r="K27" i="1"/>
  <c r="K40" i="1" l="1"/>
  <c r="K23" i="1"/>
</calcChain>
</file>

<file path=xl/sharedStrings.xml><?xml version="1.0" encoding="utf-8"?>
<sst xmlns="http://schemas.openxmlformats.org/spreadsheetml/2006/main" count="93" uniqueCount="71">
  <si>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</si>
  <si>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</si>
  <si>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</si>
  <si>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</si>
  <si>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</si>
  <si>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</si>
  <si>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</si>
  <si>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</si>
  <si>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</si>
  <si>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</si>
  <si>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</si>
  <si>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</si>
  <si>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</si>
  <si>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</si>
  <si>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</si>
  <si>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</si>
  <si>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</si>
  <si>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</si>
  <si>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</si>
  <si>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</si>
  <si>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</si>
  <si>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</si>
  <si>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</si>
  <si>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</si>
  <si>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</si>
  <si>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</si>
  <si>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</si>
  <si>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</si>
  <si>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</si>
  <si>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</si>
  <si>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</si>
  <si>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</si>
  <si>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</si>
  <si>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</si>
  <si>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</si>
  <si>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</si>
  <si>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</si>
  <si>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</si>
  <si>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</si>
  <si>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</si>
  <si>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Балаба Володимир Володимирович</t>
  </si>
  <si>
    <t>Аудіозапис міні-альбому "Музика в облозі"</t>
  </si>
  <si>
    <t>за період   з 15.09.2022 по 30.11.2022  р.</t>
  </si>
  <si>
    <t>15.09.2022-30.11.2022</t>
  </si>
  <si>
    <t xml:space="preserve"> Зовнішній жорсткий диск на 1Тб</t>
  </si>
  <si>
    <t>3.1</t>
  </si>
  <si>
    <t>3.2</t>
  </si>
  <si>
    <t>Упаковка паперу А4</t>
  </si>
  <si>
    <t>Упаковка паперу на 500 аркушів (для друку нот, текстів, документів). Вартість відповідає середньоринковій, дещо зросла з початку планування проєкту.</t>
  </si>
  <si>
    <t>4</t>
  </si>
  <si>
    <t>Інші витрати, які здійснюються на підставі чеків, рахунків, квитанцій тощо та не передбачають укладення угод або договорів. (Послуга  звукозапису)</t>
  </si>
  <si>
    <t>шт.</t>
  </si>
  <si>
    <t>5</t>
  </si>
  <si>
    <t>Інші витрати, які здійснюються на підставі чеків, рахунків, квитанцій тощо та не передбачають укладення угод або договорів. (Послуги саунд-дизайну).</t>
  </si>
  <si>
    <t>Створення звукової електронної партитури шумів та звуків оточуючого середовища (для 5 треків). Ці види витрат забезпечать створення ще одного звукового пласту, який передбачений концепцією альбому в доповнення до акустичної частини.</t>
  </si>
  <si>
    <t>Інші витрати, які здійснюються на підставі чеків, рахунків, квитанцій тощо та не передбачають укладення угод або договорів. (Послуги оренди нежитлового приміщення)</t>
  </si>
  <si>
    <t>Оренда нежитлового приміщення (коворкінг) для проведення репетиційного процесу включно із звуковим обладнанням для 4 інструменталістів. Вартість сформована на основі розрахунку: 15 днів, 1700 грн/день. Цей етап дозволить вивчити і підготувати музичний матеріал до звукозапису.</t>
  </si>
  <si>
    <t xml:space="preserve">Інші витрати, які здійснюються на підставі чеків, рахунків, квитанцій тощо та не передбачають укладення угод або договорів . (Послуги зведення і мастерингу). </t>
  </si>
  <si>
    <t>Інші витрати, які здійснюються на підставі чеків, рахунків, квитанцій тощо та не передбачають укладення угод або договорів . (Рекламно-інформаційні послуги)</t>
  </si>
  <si>
    <t>Робота над 5ма треками (3800 за 1 трек). Робота з акустичною та шумовою частинами альбому.</t>
  </si>
  <si>
    <t>Інші витрати, які здійснюються на підставі чеків, рахунків, квитанцій тощо та не передбачають укладення угод або договорів. (Послуги відеозйомки)</t>
  </si>
  <si>
    <t>Інші витрати, які здійснюються на підставі чеків, рахунків, квитанцій тощо та не передбачають укладення угод або договорів  (Послуги монтажу відео)</t>
  </si>
  <si>
    <t>Комісія за проведення розрахункових операцій</t>
  </si>
  <si>
    <t>Комісія за проведення розрахункових операцій, не була врахована при початковому плануванні кошторису. Відображена у банківській виписці.</t>
  </si>
  <si>
    <t>Балаба В. В.</t>
  </si>
  <si>
    <t>№ 5DORS51-33385 від 14.09.2022 року</t>
  </si>
  <si>
    <t xml:space="preserve">Необхідний для збереження та подальшої роботи з аудіо та відеоматеріалом.Технічні характеристики: USB 3.0, обсяг пам'яті - 1 Тб. Дещо зросла вартість диску порівняно з ціною в період планування проєкту. </t>
  </si>
  <si>
    <t xml:space="preserve">Звукозапис 5 творів. Перевищення витрат у зв'язку з більш складними музичними задачами, ніж планували спершу, знадобилося на 2 робочі зміни більше -- 7 змін. Відповідно, вартість послуг зросла. (1 зміна = 4 години).  Розрахунок: 600 грн/година. Включає вартість самого звукозапису, оренди студії та апаратури. Необхідно для фіксації музичного матеріалу (по партіях). </t>
  </si>
  <si>
    <t xml:space="preserve">Перевищення вартості послуг у зв'язку з подорожчанням послуг реклами в соц. мережах через курсові коливання. Інформаційно-рекламна кампанія: робота зі ЗМІ (створення прес-кіту та поширення по базі ЗМІ), написання інтерв'ю та рецензії на альбом, SMM у соц. мережах (складання плану публікацій, створення та розміщення постів). Налаштування реклами в соціальних мережах(включно з рекламним бюджетом).  Включатиме рекламу новоствореної сторінки, на якій відбуватиметься: 1)інформування про альбом; 2)рекламні пости з презентацією результатів діяльності; 3)тематичні заходи.  Послуга необхідна для інформування аудиторії про результати діяльності стипендіата. </t>
  </si>
  <si>
    <t>Економія коштів у результаті збільшення витрат на більш пріоритетні статті витрат (звукозапис). Також в процесі поглибилася сюжетна складова відеозйомки, тому це потребувало значно більших часових затрат і людського ресурсу.  У підсумку було створено презентаційний ролик із замальовками для YouTube та один сюжетний відеокліп.</t>
  </si>
  <si>
    <t>Монтаж та кольорокорекція відео. Вартість сформована на основі розрахунку: 500 грн/год. Спершу передбачалося 16 годин роботи, але через зростання в ціні інших послуг та товарів, сума на відеомантаж зменшилася (вистачало на 7 годин роботи). З них 2 години було витрачено на створення презентаційного відео для мережі YouTube (надано на флешці). Відповідно залишку коштів вистачило для монтажу 1 сюжетної відеороботи.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</si>
</sst>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5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8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165" fontId="8" fillId="0" borderId="31" xfId="0" applyNumberFormat="1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165" fontId="8" fillId="0" borderId="32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3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165" fontId="8" fillId="0" borderId="35" xfId="0" applyNumberFormat="1" applyFont="1" applyBorder="1" applyAlignment="1">
      <alignment vertical="top" wrapText="1"/>
    </xf>
    <xf numFmtId="165" fontId="14" fillId="4" borderId="38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39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0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1" xfId="0" applyNumberFormat="1" applyFont="1" applyFill="1" applyBorder="1" applyAlignment="1">
      <alignment horizontal="right" vertical="top"/>
    </xf>
    <xf numFmtId="0" fontId="15" fillId="0" borderId="0" xfId="0" applyFont="1" applyAlignment="1">
      <alignment vertical="top"/>
    </xf>
    <xf numFmtId="0" fontId="8" fillId="0" borderId="42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46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49" fontId="8" fillId="0" borderId="31" xfId="0" applyNumberFormat="1" applyFont="1" applyBorder="1" applyAlignment="1">
      <alignment horizontal="center" vertical="top" wrapText="1"/>
    </xf>
    <xf numFmtId="165" fontId="23" fillId="0" borderId="48" xfId="0" applyNumberFormat="1" applyFont="1" applyBorder="1" applyAlignment="1">
      <alignment vertical="center" wrapText="1"/>
    </xf>
    <xf numFmtId="165" fontId="8" fillId="0" borderId="49" xfId="0" applyNumberFormat="1" applyFont="1" applyBorder="1" applyAlignment="1">
      <alignment horizontal="center" vertical="center" wrapText="1"/>
    </xf>
    <xf numFmtId="165" fontId="8" fillId="0" borderId="50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top" wrapText="1"/>
    </xf>
    <xf numFmtId="165" fontId="24" fillId="0" borderId="52" xfId="0" applyNumberFormat="1" applyFont="1" applyBorder="1" applyAlignment="1">
      <alignment vertical="center" wrapText="1"/>
    </xf>
    <xf numFmtId="165" fontId="13" fillId="0" borderId="53" xfId="0" applyNumberFormat="1" applyFont="1" applyBorder="1" applyAlignment="1">
      <alignment horizontal="center" vertical="center" wrapText="1"/>
    </xf>
    <xf numFmtId="165" fontId="13" fillId="0" borderId="54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vertical="top" wrapText="1"/>
    </xf>
    <xf numFmtId="0" fontId="8" fillId="0" borderId="55" xfId="0" applyFont="1" applyBorder="1" applyAlignment="1">
      <alignment horizontal="center" vertical="center" wrapText="1"/>
    </xf>
    <xf numFmtId="165" fontId="24" fillId="0" borderId="51" xfId="0" applyNumberFormat="1" applyFont="1" applyBorder="1" applyAlignment="1">
      <alignment vertical="center" wrapText="1"/>
    </xf>
    <xf numFmtId="165" fontId="13" fillId="0" borderId="51" xfId="0" applyNumberFormat="1" applyFont="1" applyBorder="1" applyAlignment="1">
      <alignment horizontal="center" vertical="center" wrapText="1"/>
    </xf>
    <xf numFmtId="165" fontId="24" fillId="0" borderId="57" xfId="0" applyNumberFormat="1" applyFont="1" applyBorder="1" applyAlignment="1">
      <alignment vertical="center" wrapText="1"/>
    </xf>
    <xf numFmtId="165" fontId="13" fillId="0" borderId="57" xfId="0" applyNumberFormat="1" applyFont="1" applyBorder="1" applyAlignment="1">
      <alignment horizontal="center" vertical="center" wrapText="1"/>
    </xf>
    <xf numFmtId="0" fontId="8" fillId="0" borderId="58" xfId="0" applyFont="1" applyBorder="1" applyAlignment="1">
      <alignment vertical="top" wrapText="1"/>
    </xf>
    <xf numFmtId="165" fontId="8" fillId="0" borderId="6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165" fontId="8" fillId="0" borderId="51" xfId="0" applyNumberFormat="1" applyFont="1" applyBorder="1" applyAlignment="1">
      <alignment vertical="top" wrapText="1"/>
    </xf>
    <xf numFmtId="0" fontId="8" fillId="0" borderId="51" xfId="0" applyFont="1" applyBorder="1" applyAlignment="1">
      <alignment horizontal="center" vertical="top" wrapText="1"/>
    </xf>
    <xf numFmtId="166" fontId="8" fillId="0" borderId="33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166" fontId="8" fillId="0" borderId="5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8" fillId="0" borderId="51" xfId="0" applyNumberFormat="1" applyFont="1" applyBorder="1" applyAlignment="1">
      <alignment horizontal="center" vertical="center" wrapText="1"/>
    </xf>
    <xf numFmtId="166" fontId="8" fillId="0" borderId="55" xfId="0" applyNumberFormat="1" applyFont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66" fontId="8" fillId="0" borderId="37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166" fontId="8" fillId="0" borderId="57" xfId="0" applyNumberFormat="1" applyFont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 wrapText="1"/>
    </xf>
    <xf numFmtId="166" fontId="8" fillId="0" borderId="59" xfId="0" applyNumberFormat="1" applyFont="1" applyBorder="1" applyAlignment="1">
      <alignment horizontal="right" vertical="top" wrapText="1"/>
    </xf>
    <xf numFmtId="166" fontId="8" fillId="0" borderId="60" xfId="0" applyNumberFormat="1" applyFont="1" applyBorder="1" applyAlignment="1">
      <alignment horizontal="right" vertical="top" wrapText="1"/>
    </xf>
    <xf numFmtId="166" fontId="8" fillId="0" borderId="60" xfId="0" applyNumberFormat="1" applyFont="1" applyBorder="1" applyAlignment="1">
      <alignment horizontal="center" vertical="center" wrapText="1"/>
    </xf>
    <xf numFmtId="166" fontId="8" fillId="0" borderId="61" xfId="0" applyNumberFormat="1" applyFont="1" applyBorder="1" applyAlignment="1">
      <alignment horizontal="center" vertical="center" wrapText="1"/>
    </xf>
    <xf numFmtId="166" fontId="8" fillId="0" borderId="62" xfId="0" applyNumberFormat="1" applyFont="1" applyBorder="1" applyAlignment="1">
      <alignment horizontal="right" vertical="center" wrapText="1"/>
    </xf>
    <xf numFmtId="166" fontId="8" fillId="0" borderId="63" xfId="0" applyNumberFormat="1" applyFont="1" applyBorder="1" applyAlignment="1">
      <alignment horizontal="right" vertical="center" wrapText="1"/>
    </xf>
    <xf numFmtId="166" fontId="8" fillId="0" borderId="63" xfId="0" applyNumberFormat="1" applyFont="1" applyBorder="1" applyAlignment="1">
      <alignment horizontal="center" vertical="center" wrapText="1"/>
    </xf>
    <xf numFmtId="166" fontId="8" fillId="0" borderId="64" xfId="0" applyNumberFormat="1" applyFont="1" applyBorder="1" applyAlignment="1">
      <alignment horizontal="right" vertical="center" wrapText="1"/>
    </xf>
    <xf numFmtId="166" fontId="8" fillId="0" borderId="30" xfId="0" applyNumberFormat="1" applyFont="1" applyBorder="1" applyAlignment="1">
      <alignment horizontal="right" vertical="top" wrapText="1"/>
    </xf>
    <xf numFmtId="166" fontId="8" fillId="0" borderId="34" xfId="0" applyNumberFormat="1" applyFont="1" applyBorder="1" applyAlignment="1">
      <alignment horizontal="right" vertical="top" wrapText="1"/>
    </xf>
    <xf numFmtId="166" fontId="8" fillId="0" borderId="34" xfId="0" applyNumberFormat="1" applyFont="1" applyBorder="1" applyAlignment="1">
      <alignment horizontal="center" vertical="center" wrapText="1"/>
    </xf>
    <xf numFmtId="165" fontId="8" fillId="4" borderId="65" xfId="0" applyNumberFormat="1" applyFont="1" applyFill="1" applyBorder="1" applyAlignment="1">
      <alignment horizontal="center" vertical="top" wrapText="1"/>
    </xf>
    <xf numFmtId="165" fontId="8" fillId="4" borderId="65" xfId="0" applyNumberFormat="1" applyFont="1" applyFill="1" applyBorder="1" applyAlignment="1">
      <alignment horizontal="right" vertical="top" wrapText="1"/>
    </xf>
    <xf numFmtId="166" fontId="8" fillId="4" borderId="66" xfId="0" applyNumberFormat="1" applyFont="1" applyFill="1" applyBorder="1" applyAlignment="1">
      <alignment vertical="top"/>
    </xf>
    <xf numFmtId="166" fontId="8" fillId="4" borderId="67" xfId="0" applyNumberFormat="1" applyFont="1" applyFill="1" applyBorder="1" applyAlignment="1">
      <alignment vertical="top"/>
    </xf>
    <xf numFmtId="166" fontId="8" fillId="4" borderId="68" xfId="0" applyNumberFormat="1" applyFont="1" applyFill="1" applyBorder="1" applyAlignment="1">
      <alignment horizontal="right" vertical="top"/>
    </xf>
    <xf numFmtId="2" fontId="8" fillId="0" borderId="69" xfId="0" applyNumberFormat="1" applyFont="1" applyBorder="1" applyAlignment="1">
      <alignment horizontal="center" vertical="top" wrapText="1"/>
    </xf>
    <xf numFmtId="2" fontId="8" fillId="0" borderId="70" xfId="0" applyNumberFormat="1" applyFont="1" applyBorder="1" applyAlignment="1">
      <alignment horizontal="center" vertical="top" wrapText="1"/>
    </xf>
    <xf numFmtId="2" fontId="8" fillId="0" borderId="71" xfId="0" applyNumberFormat="1" applyFont="1" applyBorder="1" applyAlignment="1">
      <alignment horizontal="right" vertical="top" wrapText="1"/>
    </xf>
    <xf numFmtId="2" fontId="8" fillId="0" borderId="72" xfId="0" applyNumberFormat="1" applyFont="1" applyBorder="1" applyAlignment="1">
      <alignment horizontal="center" vertical="top" wrapText="1"/>
    </xf>
    <xf numFmtId="2" fontId="8" fillId="0" borderId="73" xfId="0" applyNumberFormat="1" applyFont="1" applyBorder="1" applyAlignment="1">
      <alignment horizontal="right" vertical="top" wrapText="1"/>
    </xf>
    <xf numFmtId="2" fontId="8" fillId="0" borderId="72" xfId="0" applyNumberFormat="1" applyFont="1" applyBorder="1" applyAlignment="1">
      <alignment horizontal="center" vertical="center" wrapText="1"/>
    </xf>
    <xf numFmtId="2" fontId="8" fillId="0" borderId="73" xfId="0" applyNumberFormat="1" applyFont="1" applyBorder="1" applyAlignment="1">
      <alignment horizontal="center" vertical="center" wrapText="1"/>
    </xf>
    <xf numFmtId="2" fontId="8" fillId="0" borderId="74" xfId="0" applyNumberFormat="1" applyFont="1" applyBorder="1" applyAlignment="1">
      <alignment horizontal="center" vertical="center" wrapText="1"/>
    </xf>
    <xf numFmtId="2" fontId="8" fillId="0" borderId="75" xfId="0" applyNumberFormat="1" applyFont="1" applyBorder="1" applyAlignment="1">
      <alignment horizontal="center" vertical="center" wrapText="1"/>
    </xf>
    <xf numFmtId="2" fontId="8" fillId="0" borderId="54" xfId="0" applyNumberFormat="1" applyFont="1" applyBorder="1" applyAlignment="1">
      <alignment horizontal="center" vertical="center" wrapText="1"/>
    </xf>
    <xf numFmtId="2" fontId="8" fillId="0" borderId="76" xfId="0" applyNumberFormat="1" applyFont="1" applyBorder="1" applyAlignment="1">
      <alignment horizontal="right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2" fontId="8" fillId="0" borderId="77" xfId="0" applyNumberFormat="1" applyFont="1" applyBorder="1" applyAlignment="1">
      <alignment horizontal="right" vertical="center" wrapText="1"/>
    </xf>
    <xf numFmtId="2" fontId="8" fillId="0" borderId="78" xfId="0" applyNumberFormat="1" applyFont="1" applyBorder="1" applyAlignment="1">
      <alignment horizontal="center" vertical="center" wrapText="1"/>
    </xf>
    <xf numFmtId="2" fontId="8" fillId="0" borderId="79" xfId="0" applyNumberFormat="1" applyFont="1" applyBorder="1" applyAlignment="1">
      <alignment horizontal="center" vertical="center" wrapText="1"/>
    </xf>
    <xf numFmtId="2" fontId="8" fillId="0" borderId="80" xfId="0" applyNumberFormat="1" applyFont="1" applyBorder="1" applyAlignment="1">
      <alignment horizontal="right" vertical="center" wrapText="1"/>
    </xf>
    <xf numFmtId="166" fontId="8" fillId="0" borderId="47" xfId="0" applyNumberFormat="1" applyFont="1" applyBorder="1" applyAlignment="1">
      <alignment horizontal="center" vertical="center" wrapText="1"/>
    </xf>
    <xf numFmtId="166" fontId="8" fillId="0" borderId="81" xfId="0" applyNumberFormat="1" applyFont="1" applyBorder="1" applyAlignment="1">
      <alignment horizontal="right" vertical="center" wrapText="1"/>
    </xf>
    <xf numFmtId="166" fontId="8" fillId="0" borderId="82" xfId="0" applyNumberFormat="1" applyFont="1" applyBorder="1" applyAlignment="1">
      <alignment horizontal="right" vertical="center" wrapText="1"/>
    </xf>
    <xf numFmtId="0" fontId="8" fillId="4" borderId="83" xfId="0" applyFont="1" applyFill="1" applyBorder="1" applyAlignment="1">
      <alignment vertical="top" wrapText="1"/>
    </xf>
    <xf numFmtId="0" fontId="8" fillId="0" borderId="84" xfId="0" applyFont="1" applyBorder="1" applyAlignment="1">
      <alignment vertical="top" wrapText="1"/>
    </xf>
    <xf numFmtId="0" fontId="8" fillId="0" borderId="85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86" xfId="0" applyFont="1" applyBorder="1" applyAlignment="1">
      <alignment vertical="top" wrapText="1"/>
    </xf>
    <xf numFmtId="166" fontId="8" fillId="0" borderId="8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3" xfId="0" applyFont="1" applyFill="1" applyBorder="1" applyAlignment="1">
      <alignment horizontal="left"/>
    </xf>
    <xf numFmtId="0" fontId="11" fillId="0" borderId="44" xfId="0" applyFont="1" applyBorder="1"/>
    <xf numFmtId="0" fontId="11" fillId="0" borderId="45" xfId="0" applyFont="1" applyBorder="1"/>
    <xf numFmtId="0" fontId="18" fillId="0" borderId="47" xfId="0" applyFont="1" applyBorder="1" applyAlignment="1">
      <alignment horizontal="center"/>
    </xf>
    <xf numFmtId="0" fontId="11" fillId="0" borderId="47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3" fillId="0" borderId="46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6"/>
  <sheetViews>
    <sheetView tabSelected="1" topLeftCell="A38" zoomScale="80" zoomScaleNormal="80" workbookViewId="0">
      <selection activeCell="J7" sqref="J7"/>
    </sheetView>
  </sheetViews>
  <sheetFormatPr defaultColWidth="14.453125" defaultRowHeight="15" customHeight="1" x14ac:dyDescent="0.35"/>
  <cols>
    <col min="1" max="1" width="13.54296875" customWidth="1"/>
    <col min="2" max="2" width="5.81640625" customWidth="1"/>
    <col min="3" max="3" width="32.54296875" customWidth="1"/>
    <col min="4" max="4" width="11.08984375" customWidth="1"/>
    <col min="5" max="5" width="13" customWidth="1"/>
    <col min="6" max="6" width="11.08984375" customWidth="1"/>
    <col min="7" max="7" width="13.81640625" customWidth="1"/>
    <col min="8" max="8" width="12.26953125" customWidth="1"/>
    <col min="9" max="9" width="10.7265625" customWidth="1"/>
    <col min="10" max="10" width="16" customWidth="1"/>
    <col min="11" max="11" width="12.26953125" customWidth="1"/>
    <col min="12" max="12" width="33.81640625" customWidth="1"/>
    <col min="13" max="26" width="7.54296875" customWidth="1"/>
  </cols>
  <sheetData>
    <row r="1" spans="1:26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1"/>
      <c r="B7" s="1"/>
      <c r="C7" s="1"/>
      <c r="D7" s="1"/>
      <c r="E7" s="1"/>
      <c r="F7" s="1"/>
      <c r="G7" s="1"/>
      <c r="H7" s="1"/>
      <c r="I7" s="1"/>
      <c r="J7" s="6" t="s">
        <v>65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199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5">
      <c r="A11" s="199" t="s">
        <v>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5">
      <c r="A12" s="199" t="s">
        <v>42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5">
      <c r="A14" s="7" t="s">
        <v>4</v>
      </c>
      <c r="B14" s="8"/>
      <c r="C14" s="8"/>
      <c r="D14" s="200" t="s">
        <v>40</v>
      </c>
      <c r="E14" s="182"/>
      <c r="F14" s="182"/>
      <c r="G14" s="182"/>
      <c r="H14" s="182"/>
      <c r="I14" s="182"/>
      <c r="J14" s="182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5">
      <c r="A15" s="192" t="s">
        <v>5</v>
      </c>
      <c r="B15" s="182"/>
      <c r="C15" s="182"/>
      <c r="D15" s="200" t="s">
        <v>41</v>
      </c>
      <c r="E15" s="182"/>
      <c r="F15" s="182"/>
      <c r="G15" s="182"/>
      <c r="H15" s="182"/>
      <c r="I15" s="182"/>
      <c r="J15" s="182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 x14ac:dyDescent="0.35">
      <c r="A16" s="192" t="s">
        <v>6</v>
      </c>
      <c r="B16" s="182"/>
      <c r="C16" s="182"/>
      <c r="D16" s="181" t="s">
        <v>43</v>
      </c>
      <c r="E16" s="182"/>
      <c r="F16" s="182"/>
      <c r="G16" s="182"/>
      <c r="H16" s="182"/>
      <c r="I16" s="182"/>
      <c r="J16" s="182"/>
      <c r="K16" s="182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3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5" x14ac:dyDescent="0.3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35">
      <c r="A19" s="193" t="s">
        <v>7</v>
      </c>
      <c r="B19" s="193" t="s">
        <v>8</v>
      </c>
      <c r="C19" s="193" t="s">
        <v>9</v>
      </c>
      <c r="D19" s="194" t="s">
        <v>10</v>
      </c>
      <c r="E19" s="195" t="s">
        <v>11</v>
      </c>
      <c r="F19" s="196"/>
      <c r="G19" s="197"/>
      <c r="H19" s="195" t="s">
        <v>12</v>
      </c>
      <c r="I19" s="196"/>
      <c r="J19" s="197"/>
      <c r="K19" s="183" t="s">
        <v>13</v>
      </c>
      <c r="L19" s="185" t="s">
        <v>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35">
      <c r="A20" s="184"/>
      <c r="B20" s="184"/>
      <c r="C20" s="184"/>
      <c r="D20" s="186"/>
      <c r="E20" s="22" t="s">
        <v>15</v>
      </c>
      <c r="F20" s="23" t="s">
        <v>16</v>
      </c>
      <c r="G20" s="24" t="s">
        <v>17</v>
      </c>
      <c r="H20" s="22" t="s">
        <v>15</v>
      </c>
      <c r="I20" s="23" t="s">
        <v>16</v>
      </c>
      <c r="J20" s="24" t="s">
        <v>18</v>
      </c>
      <c r="K20" s="184"/>
      <c r="L20" s="18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35">
      <c r="A21" s="25" t="s">
        <v>19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35">
      <c r="A22" s="28" t="s">
        <v>20</v>
      </c>
      <c r="B22" s="29" t="s">
        <v>21</v>
      </c>
      <c r="C22" s="30" t="s">
        <v>22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35">
      <c r="A23" s="36" t="s">
        <v>23</v>
      </c>
      <c r="B23" s="37" t="s">
        <v>24</v>
      </c>
      <c r="C23" s="38" t="s">
        <v>25</v>
      </c>
      <c r="D23" s="39" t="s">
        <v>26</v>
      </c>
      <c r="E23" s="40"/>
      <c r="F23" s="40"/>
      <c r="G23" s="41">
        <f>G40</f>
        <v>106120</v>
      </c>
      <c r="H23" s="40"/>
      <c r="I23" s="40"/>
      <c r="J23" s="41">
        <f>J40</f>
        <v>106120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35">
      <c r="A24" s="43" t="s">
        <v>27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thickBot="1" x14ac:dyDescent="0.4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thickBot="1" x14ac:dyDescent="0.4">
      <c r="A26" s="58" t="s">
        <v>20</v>
      </c>
      <c r="B26" s="59" t="s">
        <v>28</v>
      </c>
      <c r="C26" s="60" t="s">
        <v>29</v>
      </c>
      <c r="D26" s="61"/>
      <c r="E26" s="61"/>
      <c r="F26" s="61"/>
      <c r="G26" s="62"/>
      <c r="H26" s="151"/>
      <c r="I26" s="151"/>
      <c r="J26" s="15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35">
      <c r="A27" s="65" t="s">
        <v>23</v>
      </c>
      <c r="B27" s="66">
        <v>1</v>
      </c>
      <c r="C27" s="67" t="s">
        <v>30</v>
      </c>
      <c r="D27" s="68" t="s">
        <v>31</v>
      </c>
      <c r="E27" s="69"/>
      <c r="F27" s="70"/>
      <c r="G27" s="140">
        <f t="shared" ref="G27:G39" si="0">E27*F27</f>
        <v>0</v>
      </c>
      <c r="H27" s="156"/>
      <c r="I27" s="157"/>
      <c r="J27" s="158">
        <f t="shared" ref="J27:J39" si="1">H27*I27</f>
        <v>0</v>
      </c>
      <c r="K27" s="148">
        <f t="shared" ref="K27:K39" si="2">G27-J27</f>
        <v>0</v>
      </c>
      <c r="L27" s="71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35">
      <c r="A28" s="72" t="s">
        <v>23</v>
      </c>
      <c r="B28" s="73">
        <v>2</v>
      </c>
      <c r="C28" s="74" t="s">
        <v>32</v>
      </c>
      <c r="D28" s="75" t="s">
        <v>33</v>
      </c>
      <c r="E28" s="76"/>
      <c r="F28" s="77"/>
      <c r="G28" s="141">
        <f t="shared" si="0"/>
        <v>0</v>
      </c>
      <c r="H28" s="159"/>
      <c r="I28" s="78"/>
      <c r="J28" s="160">
        <f t="shared" si="1"/>
        <v>0</v>
      </c>
      <c r="K28" s="149">
        <f t="shared" si="2"/>
        <v>0</v>
      </c>
      <c r="L28" s="79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35">
      <c r="A29" s="72" t="s">
        <v>23</v>
      </c>
      <c r="B29" s="73">
        <v>3</v>
      </c>
      <c r="C29" s="74" t="s">
        <v>34</v>
      </c>
      <c r="D29" s="75" t="s">
        <v>31</v>
      </c>
      <c r="E29" s="76"/>
      <c r="F29" s="77"/>
      <c r="G29" s="141">
        <f t="shared" si="0"/>
        <v>0</v>
      </c>
      <c r="H29" s="159"/>
      <c r="I29" s="78"/>
      <c r="J29" s="160">
        <f t="shared" si="1"/>
        <v>0</v>
      </c>
      <c r="K29" s="149">
        <f t="shared" si="2"/>
        <v>0</v>
      </c>
      <c r="L29" s="79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95.5" customHeight="1" x14ac:dyDescent="0.35">
      <c r="A30" s="72"/>
      <c r="B30" s="109" t="s">
        <v>45</v>
      </c>
      <c r="C30" s="74" t="s">
        <v>44</v>
      </c>
      <c r="D30" s="75" t="s">
        <v>31</v>
      </c>
      <c r="E30" s="128">
        <v>1</v>
      </c>
      <c r="F30" s="77">
        <v>2400</v>
      </c>
      <c r="G30" s="141">
        <f t="shared" si="0"/>
        <v>2400</v>
      </c>
      <c r="H30" s="159">
        <v>1</v>
      </c>
      <c r="I30" s="78">
        <v>2499.9</v>
      </c>
      <c r="J30" s="160">
        <f t="shared" si="1"/>
        <v>2499.9</v>
      </c>
      <c r="K30" s="149">
        <f t="shared" si="2"/>
        <v>-99.900000000000091</v>
      </c>
      <c r="L30" s="79" t="s">
        <v>66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66.5" customHeight="1" x14ac:dyDescent="0.35">
      <c r="A31" s="72"/>
      <c r="B31" s="109" t="s">
        <v>46</v>
      </c>
      <c r="C31" s="74" t="s">
        <v>47</v>
      </c>
      <c r="D31" s="75" t="s">
        <v>51</v>
      </c>
      <c r="E31" s="128">
        <v>1</v>
      </c>
      <c r="F31" s="77">
        <v>220</v>
      </c>
      <c r="G31" s="141">
        <f t="shared" si="0"/>
        <v>220</v>
      </c>
      <c r="H31" s="159">
        <v>1</v>
      </c>
      <c r="I31" s="78">
        <v>285</v>
      </c>
      <c r="J31" s="160">
        <f t="shared" si="1"/>
        <v>285</v>
      </c>
      <c r="K31" s="149">
        <f t="shared" si="2"/>
        <v>-65</v>
      </c>
      <c r="L31" s="79" t="s">
        <v>48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45.5" customHeight="1" x14ac:dyDescent="0.35">
      <c r="A32" s="72" t="s">
        <v>23</v>
      </c>
      <c r="B32" s="109" t="s">
        <v>49</v>
      </c>
      <c r="C32" s="74" t="s">
        <v>50</v>
      </c>
      <c r="D32" s="129" t="s">
        <v>35</v>
      </c>
      <c r="E32" s="76">
        <v>1</v>
      </c>
      <c r="F32" s="77">
        <v>12000</v>
      </c>
      <c r="G32" s="141">
        <f t="shared" si="0"/>
        <v>12000</v>
      </c>
      <c r="H32" s="159">
        <v>1</v>
      </c>
      <c r="I32" s="78">
        <v>16800</v>
      </c>
      <c r="J32" s="160">
        <f t="shared" si="1"/>
        <v>16800</v>
      </c>
      <c r="K32" s="149">
        <f t="shared" si="2"/>
        <v>-4800</v>
      </c>
      <c r="L32" s="79" t="s">
        <v>67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94" customHeight="1" thickBot="1" x14ac:dyDescent="0.4">
      <c r="A33" s="72" t="s">
        <v>23</v>
      </c>
      <c r="B33" s="109" t="s">
        <v>52</v>
      </c>
      <c r="C33" s="110" t="s">
        <v>53</v>
      </c>
      <c r="D33" s="111" t="s">
        <v>35</v>
      </c>
      <c r="E33" s="112">
        <v>1</v>
      </c>
      <c r="F33" s="40">
        <v>11000</v>
      </c>
      <c r="G33" s="142">
        <f t="shared" si="0"/>
        <v>11000</v>
      </c>
      <c r="H33" s="161">
        <v>1</v>
      </c>
      <c r="I33" s="135">
        <v>11000</v>
      </c>
      <c r="J33" s="162">
        <f t="shared" si="1"/>
        <v>11000</v>
      </c>
      <c r="K33" s="150">
        <f t="shared" si="2"/>
        <v>0</v>
      </c>
      <c r="L33" s="123" t="s">
        <v>54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8" customHeight="1" x14ac:dyDescent="0.35">
      <c r="A34" s="72" t="s">
        <v>23</v>
      </c>
      <c r="B34" s="73">
        <v>6</v>
      </c>
      <c r="C34" s="114" t="s">
        <v>55</v>
      </c>
      <c r="D34" s="115" t="s">
        <v>35</v>
      </c>
      <c r="E34" s="116">
        <v>1</v>
      </c>
      <c r="F34" s="136">
        <v>25500</v>
      </c>
      <c r="G34" s="143">
        <f t="shared" si="0"/>
        <v>25500</v>
      </c>
      <c r="H34" s="163">
        <v>1</v>
      </c>
      <c r="I34" s="137">
        <v>25500</v>
      </c>
      <c r="J34" s="164">
        <f t="shared" si="1"/>
        <v>25500</v>
      </c>
      <c r="K34" s="172">
        <f t="shared" si="2"/>
        <v>0</v>
      </c>
      <c r="L34" s="176" t="s">
        <v>56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73.5" customHeight="1" x14ac:dyDescent="0.35">
      <c r="A35" s="80" t="s">
        <v>23</v>
      </c>
      <c r="B35" s="113">
        <v>7</v>
      </c>
      <c r="C35" s="121" t="s">
        <v>57</v>
      </c>
      <c r="D35" s="122" t="s">
        <v>35</v>
      </c>
      <c r="E35" s="122">
        <v>1</v>
      </c>
      <c r="F35" s="138">
        <v>19000</v>
      </c>
      <c r="G35" s="144">
        <f t="shared" si="0"/>
        <v>19000</v>
      </c>
      <c r="H35" s="165">
        <v>1</v>
      </c>
      <c r="I35" s="139">
        <v>19000</v>
      </c>
      <c r="J35" s="166">
        <f t="shared" si="1"/>
        <v>19000</v>
      </c>
      <c r="K35" s="173">
        <f t="shared" si="2"/>
        <v>0</v>
      </c>
      <c r="L35" s="177" t="s">
        <v>59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246.5" customHeight="1" x14ac:dyDescent="0.35">
      <c r="A36" s="126" t="s">
        <v>23</v>
      </c>
      <c r="B36" s="127">
        <v>8</v>
      </c>
      <c r="C36" s="119" t="s">
        <v>58</v>
      </c>
      <c r="D36" s="120" t="s">
        <v>35</v>
      </c>
      <c r="E36" s="120">
        <v>1</v>
      </c>
      <c r="F36" s="132">
        <v>18000</v>
      </c>
      <c r="G36" s="145">
        <f t="shared" si="0"/>
        <v>18000</v>
      </c>
      <c r="H36" s="167">
        <v>1</v>
      </c>
      <c r="I36" s="134">
        <v>20000</v>
      </c>
      <c r="J36" s="168">
        <f t="shared" si="1"/>
        <v>20000</v>
      </c>
      <c r="K36" s="174">
        <f t="shared" si="2"/>
        <v>-2000</v>
      </c>
      <c r="L36" s="178" t="s">
        <v>68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5.5" customHeight="1" x14ac:dyDescent="0.35">
      <c r="A37" s="126" t="s">
        <v>23</v>
      </c>
      <c r="B37" s="127">
        <v>9</v>
      </c>
      <c r="C37" s="119" t="s">
        <v>60</v>
      </c>
      <c r="D37" s="120" t="s">
        <v>35</v>
      </c>
      <c r="E37" s="120">
        <v>1</v>
      </c>
      <c r="F37" s="132">
        <v>10000</v>
      </c>
      <c r="G37" s="146">
        <f t="shared" si="0"/>
        <v>10000</v>
      </c>
      <c r="H37" s="167">
        <v>1</v>
      </c>
      <c r="I37" s="134">
        <v>7500</v>
      </c>
      <c r="J37" s="168">
        <f t="shared" si="1"/>
        <v>7500</v>
      </c>
      <c r="K37" s="174">
        <f t="shared" si="2"/>
        <v>2500</v>
      </c>
      <c r="L37" s="178" t="s">
        <v>69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9" customHeight="1" x14ac:dyDescent="0.35">
      <c r="A38" s="126" t="s">
        <v>23</v>
      </c>
      <c r="B38" s="127">
        <v>10</v>
      </c>
      <c r="C38" s="119" t="s">
        <v>61</v>
      </c>
      <c r="D38" s="120" t="s">
        <v>35</v>
      </c>
      <c r="E38" s="120">
        <v>1</v>
      </c>
      <c r="F38" s="132">
        <v>8000</v>
      </c>
      <c r="G38" s="146">
        <f t="shared" si="0"/>
        <v>8000</v>
      </c>
      <c r="H38" s="167">
        <v>1</v>
      </c>
      <c r="I38" s="134">
        <v>3514.1</v>
      </c>
      <c r="J38" s="168">
        <f t="shared" si="1"/>
        <v>3514.1</v>
      </c>
      <c r="K38" s="174">
        <f t="shared" si="2"/>
        <v>4485.8999999999996</v>
      </c>
      <c r="L38" s="178" t="s">
        <v>70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57.5" customHeight="1" thickBot="1" x14ac:dyDescent="0.4">
      <c r="A39" s="124" t="s">
        <v>23</v>
      </c>
      <c r="B39" s="125">
        <v>11</v>
      </c>
      <c r="C39" s="117" t="s">
        <v>62</v>
      </c>
      <c r="D39" s="118"/>
      <c r="E39" s="130"/>
      <c r="F39" s="133"/>
      <c r="G39" s="147">
        <f t="shared" si="0"/>
        <v>0</v>
      </c>
      <c r="H39" s="169">
        <v>7</v>
      </c>
      <c r="I39" s="170">
        <v>3</v>
      </c>
      <c r="J39" s="171">
        <f t="shared" si="1"/>
        <v>21</v>
      </c>
      <c r="K39" s="180">
        <f t="shared" si="2"/>
        <v>-21</v>
      </c>
      <c r="L39" s="179" t="s">
        <v>63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 customHeight="1" thickBot="1" x14ac:dyDescent="0.4">
      <c r="A40" s="81" t="s">
        <v>36</v>
      </c>
      <c r="B40" s="82"/>
      <c r="C40" s="83"/>
      <c r="D40" s="84"/>
      <c r="E40" s="85"/>
      <c r="F40" s="86"/>
      <c r="G40" s="87">
        <f>SUM(G27:G39)</f>
        <v>106120</v>
      </c>
      <c r="H40" s="153"/>
      <c r="I40" s="154"/>
      <c r="J40" s="155">
        <f t="shared" ref="J40:K40" si="3">SUM(J27:J39)</f>
        <v>106120</v>
      </c>
      <c r="K40" s="88">
        <f t="shared" si="3"/>
        <v>0</v>
      </c>
      <c r="L40" s="175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5.75" customHeight="1" thickBot="1" x14ac:dyDescent="0.4">
      <c r="A41" s="90"/>
      <c r="B41" s="91"/>
      <c r="C41" s="92"/>
      <c r="D41" s="92"/>
      <c r="E41" s="131"/>
      <c r="F41" s="92"/>
      <c r="G41" s="92"/>
      <c r="H41" s="92"/>
      <c r="I41" s="92"/>
      <c r="J41" s="92"/>
      <c r="K41" s="93"/>
      <c r="L41" s="94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35">
      <c r="A42" s="187" t="s">
        <v>37</v>
      </c>
      <c r="B42" s="188"/>
      <c r="C42" s="189"/>
      <c r="D42" s="95"/>
      <c r="E42" s="95"/>
      <c r="F42" s="95"/>
      <c r="G42" s="96">
        <f>G23-G40</f>
        <v>0</v>
      </c>
      <c r="H42" s="95"/>
      <c r="I42" s="95"/>
      <c r="J42" s="96">
        <f>J23-J40</f>
        <v>0</v>
      </c>
      <c r="K42" s="97"/>
      <c r="L42" s="9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35">
      <c r="A43" s="92"/>
      <c r="B43" s="99"/>
      <c r="C43" s="92"/>
      <c r="D43" s="92"/>
      <c r="E43" s="92"/>
      <c r="F43" s="92"/>
      <c r="G43" s="92"/>
      <c r="H43" s="92"/>
      <c r="I43" s="92"/>
      <c r="J43" s="92"/>
      <c r="K43" s="100"/>
      <c r="L43" s="9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35">
      <c r="A44" s="11"/>
      <c r="B44" s="11"/>
      <c r="C44" s="101"/>
      <c r="D44" s="102"/>
      <c r="E44" s="102"/>
      <c r="F44" s="103"/>
      <c r="G44" s="198" t="s">
        <v>64</v>
      </c>
      <c r="H44" s="198"/>
      <c r="I44" s="198"/>
      <c r="J44" s="102"/>
      <c r="K44" s="15"/>
      <c r="L44" s="9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4">
      <c r="A45" s="11"/>
      <c r="B45" s="11"/>
      <c r="C45" s="103"/>
      <c r="D45" s="190" t="s">
        <v>38</v>
      </c>
      <c r="E45" s="191"/>
      <c r="F45" s="104"/>
      <c r="G45" s="190" t="s">
        <v>39</v>
      </c>
      <c r="H45" s="191"/>
      <c r="I45" s="191"/>
      <c r="J45" s="191"/>
      <c r="K45" s="15"/>
      <c r="L45" s="9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35">
      <c r="A46" s="92"/>
      <c r="B46" s="99"/>
      <c r="C46" s="92"/>
      <c r="D46" s="92"/>
      <c r="E46" s="92"/>
      <c r="F46" s="92"/>
      <c r="G46" s="92"/>
      <c r="H46" s="92"/>
      <c r="I46" s="92"/>
      <c r="J46" s="92"/>
      <c r="K46" s="15"/>
      <c r="L46" s="9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35">
      <c r="A47" s="92"/>
      <c r="B47" s="99"/>
      <c r="C47" s="92"/>
      <c r="D47" s="92"/>
      <c r="E47" s="92"/>
      <c r="F47" s="92"/>
      <c r="G47" s="92"/>
      <c r="H47" s="92"/>
      <c r="I47" s="92"/>
      <c r="J47" s="92"/>
      <c r="K47" s="15"/>
      <c r="L47" s="9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35">
      <c r="A48" s="92"/>
      <c r="B48" s="99"/>
      <c r="C48" s="105"/>
      <c r="J48" s="105"/>
      <c r="K48" s="15"/>
      <c r="L48" s="9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35">
      <c r="A49" s="92"/>
      <c r="B49" s="99"/>
      <c r="C49" s="106"/>
      <c r="K49" s="15"/>
      <c r="L49" s="9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35">
      <c r="A50" s="92"/>
      <c r="B50" s="99"/>
      <c r="C50" s="107"/>
      <c r="D50" s="15"/>
      <c r="H50" s="106"/>
      <c r="J50" s="107"/>
      <c r="K50" s="15"/>
      <c r="L50" s="9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35">
      <c r="A51" s="11"/>
      <c r="B51" s="10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35">
      <c r="A52" s="11"/>
      <c r="B52" s="10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35">
      <c r="A53" s="11"/>
      <c r="B53" s="10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35">
      <c r="A54" s="11"/>
      <c r="B54" s="10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35">
      <c r="A55" s="11"/>
      <c r="B55" s="10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35">
      <c r="A56" s="11"/>
      <c r="B56" s="10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35">
      <c r="A57" s="11"/>
      <c r="B57" s="10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35">
      <c r="A58" s="11"/>
      <c r="B58" s="10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35">
      <c r="A59" s="11"/>
      <c r="B59" s="10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35">
      <c r="A60" s="11"/>
      <c r="B60" s="10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35">
      <c r="A61" s="11"/>
      <c r="B61" s="10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35">
      <c r="A62" s="11"/>
      <c r="B62" s="10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35">
      <c r="A63" s="11"/>
      <c r="B63" s="10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35">
      <c r="A64" s="11"/>
      <c r="B64" s="10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35">
      <c r="A65" s="11"/>
      <c r="B65" s="10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35">
      <c r="A66" s="11"/>
      <c r="B66" s="10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35">
      <c r="A67" s="11"/>
      <c r="B67" s="10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35">
      <c r="A68" s="11"/>
      <c r="B68" s="10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35">
      <c r="A69" s="11"/>
      <c r="B69" s="10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35">
      <c r="A70" s="11"/>
      <c r="B70" s="10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35">
      <c r="A71" s="11"/>
      <c r="B71" s="10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35">
      <c r="A72" s="11"/>
      <c r="B72" s="10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35">
      <c r="A73" s="11"/>
      <c r="B73" s="10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35">
      <c r="A74" s="11"/>
      <c r="B74" s="10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35">
      <c r="A75" s="11"/>
      <c r="B75" s="10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35">
      <c r="A76" s="11"/>
      <c r="B76" s="10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35">
      <c r="A77" s="11"/>
      <c r="B77" s="10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35">
      <c r="A78" s="11"/>
      <c r="B78" s="10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35">
      <c r="A79" s="11"/>
      <c r="B79" s="10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35">
      <c r="A80" s="11"/>
      <c r="B80" s="10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35">
      <c r="A81" s="11"/>
      <c r="B81" s="10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35">
      <c r="A82" s="11"/>
      <c r="B82" s="10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35">
      <c r="A83" s="11"/>
      <c r="B83" s="10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35">
      <c r="A84" s="11"/>
      <c r="B84" s="10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35">
      <c r="A85" s="11"/>
      <c r="B85" s="10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35">
      <c r="A86" s="11"/>
      <c r="B86" s="10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35">
      <c r="A87" s="11"/>
      <c r="B87" s="10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35">
      <c r="A88" s="11"/>
      <c r="B88" s="10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35">
      <c r="A89" s="11"/>
      <c r="B89" s="10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35">
      <c r="A90" s="11"/>
      <c r="B90" s="10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35">
      <c r="A91" s="11"/>
      <c r="B91" s="108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35">
      <c r="A92" s="11"/>
      <c r="B92" s="108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35">
      <c r="A93" s="11"/>
      <c r="B93" s="108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35">
      <c r="A94" s="11"/>
      <c r="B94" s="108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35">
      <c r="A95" s="11"/>
      <c r="B95" s="108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35">
      <c r="A96" s="11"/>
      <c r="B96" s="108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35">
      <c r="A97" s="11"/>
      <c r="B97" s="108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35">
      <c r="A98" s="11"/>
      <c r="B98" s="10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35">
      <c r="A99" s="11"/>
      <c r="B99" s="10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35">
      <c r="A100" s="11"/>
      <c r="B100" s="10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35">
      <c r="A101" s="11"/>
      <c r="B101" s="108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35">
      <c r="A102" s="11"/>
      <c r="B102" s="108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35">
      <c r="A103" s="11"/>
      <c r="B103" s="108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35">
      <c r="A104" s="11"/>
      <c r="B104" s="108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35">
      <c r="A105" s="11"/>
      <c r="B105" s="108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35">
      <c r="A106" s="11"/>
      <c r="B106" s="108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35">
      <c r="A107" s="11"/>
      <c r="B107" s="108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35">
      <c r="A108" s="11"/>
      <c r="B108" s="108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35">
      <c r="A109" s="11"/>
      <c r="B109" s="10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35">
      <c r="A110" s="11"/>
      <c r="B110" s="108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35">
      <c r="A111" s="11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35">
      <c r="A112" s="11"/>
      <c r="B112" s="108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35">
      <c r="A113" s="11"/>
      <c r="B113" s="108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35">
      <c r="A114" s="11"/>
      <c r="B114" s="10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35">
      <c r="A115" s="11"/>
      <c r="B115" s="108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35">
      <c r="A116" s="11"/>
      <c r="B116" s="108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35">
      <c r="A117" s="11"/>
      <c r="B117" s="108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35">
      <c r="A118" s="11"/>
      <c r="B118" s="108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35">
      <c r="A119" s="11"/>
      <c r="B119" s="108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35">
      <c r="A120" s="11"/>
      <c r="B120" s="108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35">
      <c r="A121" s="11"/>
      <c r="B121" s="108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35">
      <c r="A122" s="11"/>
      <c r="B122" s="108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35">
      <c r="A123" s="11"/>
      <c r="B123" s="108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35">
      <c r="A124" s="11"/>
      <c r="B124" s="108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35">
      <c r="A125" s="11"/>
      <c r="B125" s="108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35">
      <c r="A126" s="11"/>
      <c r="B126" s="108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35">
      <c r="A127" s="11"/>
      <c r="B127" s="108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35">
      <c r="A128" s="11"/>
      <c r="B128" s="108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35">
      <c r="A129" s="11"/>
      <c r="B129" s="108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35">
      <c r="A130" s="11"/>
      <c r="B130" s="10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35">
      <c r="A131" s="11"/>
      <c r="B131" s="108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35">
      <c r="A132" s="11"/>
      <c r="B132" s="108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35">
      <c r="A133" s="11"/>
      <c r="B133" s="108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35">
      <c r="A134" s="11"/>
      <c r="B134" s="108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35">
      <c r="A135" s="11"/>
      <c r="B135" s="108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35">
      <c r="A136" s="11"/>
      <c r="B136" s="108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35">
      <c r="A137" s="11"/>
      <c r="B137" s="108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35">
      <c r="A138" s="11"/>
      <c r="B138" s="10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35">
      <c r="A139" s="11"/>
      <c r="B139" s="108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35">
      <c r="A140" s="11"/>
      <c r="B140" s="108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35">
      <c r="A141" s="11"/>
      <c r="B141" s="108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35">
      <c r="A142" s="11"/>
      <c r="B142" s="108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35">
      <c r="A143" s="11"/>
      <c r="B143" s="108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35">
      <c r="A144" s="11"/>
      <c r="B144" s="108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35">
      <c r="A145" s="11"/>
      <c r="B145" s="108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35">
      <c r="A146" s="11"/>
      <c r="B146" s="108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35">
      <c r="A147" s="11"/>
      <c r="B147" s="108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35">
      <c r="A148" s="11"/>
      <c r="B148" s="108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35">
      <c r="A149" s="11"/>
      <c r="B149" s="108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35">
      <c r="A150" s="11"/>
      <c r="B150" s="108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35">
      <c r="A151" s="11"/>
      <c r="B151" s="108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35">
      <c r="A152" s="11"/>
      <c r="B152" s="108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35">
      <c r="A153" s="11"/>
      <c r="B153" s="108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35">
      <c r="A154" s="11"/>
      <c r="B154" s="108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35">
      <c r="A155" s="11"/>
      <c r="B155" s="108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35">
      <c r="A156" s="11"/>
      <c r="B156" s="108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35">
      <c r="A157" s="11"/>
      <c r="B157" s="108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35">
      <c r="A158" s="11"/>
      <c r="B158" s="108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35">
      <c r="A159" s="11"/>
      <c r="B159" s="108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35">
      <c r="A160" s="11"/>
      <c r="B160" s="108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35">
      <c r="A161" s="11"/>
      <c r="B161" s="108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35">
      <c r="A162" s="11"/>
      <c r="B162" s="108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35">
      <c r="A163" s="11"/>
      <c r="B163" s="108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35">
      <c r="A164" s="11"/>
      <c r="B164" s="108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35">
      <c r="A165" s="11"/>
      <c r="B165" s="108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35">
      <c r="A166" s="11"/>
      <c r="B166" s="108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35">
      <c r="A167" s="11"/>
      <c r="B167" s="108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35">
      <c r="A168" s="11"/>
      <c r="B168" s="108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35">
      <c r="A169" s="11"/>
      <c r="B169" s="108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35">
      <c r="A170" s="11"/>
      <c r="B170" s="108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35">
      <c r="A171" s="11"/>
      <c r="B171" s="108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35">
      <c r="A172" s="11"/>
      <c r="B172" s="108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35">
      <c r="A173" s="11"/>
      <c r="B173" s="108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35">
      <c r="A174" s="11"/>
      <c r="B174" s="108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35">
      <c r="A175" s="11"/>
      <c r="B175" s="108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35">
      <c r="A176" s="11"/>
      <c r="B176" s="108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35">
      <c r="A177" s="11"/>
      <c r="B177" s="108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35">
      <c r="A178" s="11"/>
      <c r="B178" s="108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35">
      <c r="A179" s="11"/>
      <c r="B179" s="108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35">
      <c r="A180" s="11"/>
      <c r="B180" s="108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35">
      <c r="A181" s="11"/>
      <c r="B181" s="108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35">
      <c r="A182" s="11"/>
      <c r="B182" s="108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35">
      <c r="A183" s="11"/>
      <c r="B183" s="108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35">
      <c r="A184" s="11"/>
      <c r="B184" s="108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35">
      <c r="A185" s="11"/>
      <c r="B185" s="108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35">
      <c r="A186" s="11"/>
      <c r="B186" s="108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35">
      <c r="A187" s="11"/>
      <c r="B187" s="108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35">
      <c r="A188" s="11"/>
      <c r="B188" s="108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35">
      <c r="A189" s="11"/>
      <c r="B189" s="108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35">
      <c r="A190" s="11"/>
      <c r="B190" s="108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35">
      <c r="A191" s="11"/>
      <c r="B191" s="108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35">
      <c r="A192" s="11"/>
      <c r="B192" s="108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35">
      <c r="A193" s="11"/>
      <c r="B193" s="108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35">
      <c r="A194" s="11"/>
      <c r="B194" s="108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35">
      <c r="A195" s="11"/>
      <c r="B195" s="108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35">
      <c r="A196" s="11"/>
      <c r="B196" s="108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35">
      <c r="A197" s="11"/>
      <c r="B197" s="108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35">
      <c r="A198" s="11"/>
      <c r="B198" s="108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35">
      <c r="A199" s="11"/>
      <c r="B199" s="108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35">
      <c r="A200" s="11"/>
      <c r="B200" s="108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35">
      <c r="A201" s="11"/>
      <c r="B201" s="108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35">
      <c r="A202" s="11"/>
      <c r="B202" s="108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35">
      <c r="A203" s="11"/>
      <c r="B203" s="108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35">
      <c r="A204" s="11"/>
      <c r="B204" s="108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35">
      <c r="A205" s="11"/>
      <c r="B205" s="108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35">
      <c r="A206" s="11"/>
      <c r="B206" s="108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35">
      <c r="A207" s="11"/>
      <c r="B207" s="108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35">
      <c r="A208" s="11"/>
      <c r="B208" s="108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35">
      <c r="A209" s="11"/>
      <c r="B209" s="108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35">
      <c r="A210" s="11"/>
      <c r="B210" s="108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35">
      <c r="A211" s="11"/>
      <c r="B211" s="108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35">
      <c r="A212" s="11"/>
      <c r="B212" s="108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35">
      <c r="A213" s="11"/>
      <c r="B213" s="108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35">
      <c r="A214" s="11"/>
      <c r="B214" s="108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35">
      <c r="A215" s="11"/>
      <c r="B215" s="108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35">
      <c r="A216" s="11"/>
      <c r="B216" s="108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35">
      <c r="A217" s="11"/>
      <c r="B217" s="108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35">
      <c r="A218" s="11"/>
      <c r="B218" s="108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35">
      <c r="A219" s="11"/>
      <c r="B219" s="108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35">
      <c r="A220" s="11"/>
      <c r="B220" s="108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35">
      <c r="A221" s="11"/>
      <c r="B221" s="108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35">
      <c r="A222" s="11"/>
      <c r="B222" s="108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35">
      <c r="A223" s="11"/>
      <c r="B223" s="108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35">
      <c r="A224" s="11"/>
      <c r="B224" s="108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35">
      <c r="A225" s="11"/>
      <c r="B225" s="108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35">
      <c r="A226" s="11"/>
      <c r="B226" s="108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35">
      <c r="A227" s="11"/>
      <c r="B227" s="108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35">
      <c r="A228" s="11"/>
      <c r="B228" s="108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35">
      <c r="A229" s="11"/>
      <c r="B229" s="108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35">
      <c r="A230" s="11"/>
      <c r="B230" s="108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35">
      <c r="A231" s="11"/>
      <c r="B231" s="108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35">
      <c r="A232" s="11"/>
      <c r="B232" s="108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35">
      <c r="A233" s="11"/>
      <c r="B233" s="108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35">
      <c r="A234" s="11"/>
      <c r="B234" s="108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35">
      <c r="A235" s="11"/>
      <c r="B235" s="108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35">
      <c r="A236" s="11"/>
      <c r="B236" s="108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35">
      <c r="A237" s="11"/>
      <c r="B237" s="108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35">
      <c r="A238" s="11"/>
      <c r="B238" s="108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35">
      <c r="A239" s="11"/>
      <c r="B239" s="108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35">
      <c r="A240" s="11"/>
      <c r="B240" s="108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35">
      <c r="A241" s="11"/>
      <c r="B241" s="108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35">
      <c r="A242" s="11"/>
      <c r="B242" s="108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35">
      <c r="A243" s="11"/>
      <c r="B243" s="108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35">
      <c r="A244" s="11"/>
      <c r="B244" s="108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35">
      <c r="A245" s="11"/>
      <c r="B245" s="108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35">
      <c r="A246" s="11"/>
      <c r="B246" s="108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35">
      <c r="A247" s="11"/>
      <c r="B247" s="108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35">
      <c r="A248" s="11"/>
      <c r="B248" s="108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35">
      <c r="A249" s="11"/>
      <c r="B249" s="108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35">
      <c r="A250" s="11"/>
      <c r="B250" s="108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35"/>
    <row r="252" spans="1:26" ht="15.75" customHeight="1" x14ac:dyDescent="0.35"/>
    <row r="253" spans="1:26" ht="15.75" customHeight="1" x14ac:dyDescent="0.35"/>
    <row r="254" spans="1:26" ht="15.75" customHeight="1" x14ac:dyDescent="0.35"/>
    <row r="255" spans="1:26" ht="15.75" customHeight="1" x14ac:dyDescent="0.35"/>
    <row r="256" spans="1:2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</sheetData>
  <mergeCells count="20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42:C42"/>
    <mergeCell ref="D45:E45"/>
    <mergeCell ref="G45:J45"/>
    <mergeCell ref="A16:C16"/>
    <mergeCell ref="A19:A20"/>
    <mergeCell ref="B19:B20"/>
    <mergeCell ref="C19:C20"/>
    <mergeCell ref="D19:D20"/>
    <mergeCell ref="E19:G19"/>
    <mergeCell ref="H19:J19"/>
    <mergeCell ref="G44:I44"/>
  </mergeCells>
  <printOptions horizontalCentered="1" verticalCentered="1"/>
  <pageMargins left="0.19685039370078741" right="0.19685039370078741" top="0.39370078740157483" bottom="0.39370078740157483" header="0" footer="0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2022-11-30T14:21:30Z</cp:lastPrinted>
  <dcterms:modified xsi:type="dcterms:W3CDTF">2022-11-30T21:06:44Z</dcterms:modified>
</cp:coreProperties>
</file>