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525" windowHeight="8100"/>
  </bookViews>
  <sheets>
    <sheet name="Звіт" sheetId="1" r:id="rId1"/>
  </sheets>
  <calcPr calcId="145621" refMode="R1C1"/>
</workbook>
</file>

<file path=xl/calcChain.xml><?xml version="1.0" encoding="utf-8"?>
<calcChain xmlns="http://schemas.openxmlformats.org/spreadsheetml/2006/main">
  <c r="K49" i="1" l="1"/>
  <c r="K42" i="1"/>
  <c r="K31" i="1"/>
  <c r="K30" i="1"/>
  <c r="K33" i="1"/>
  <c r="J50" i="1" l="1"/>
  <c r="K50" i="1" s="1"/>
  <c r="J48" i="1"/>
  <c r="J41" i="1"/>
  <c r="J40" i="1"/>
  <c r="J39" i="1"/>
  <c r="J38" i="1"/>
  <c r="J37" i="1"/>
  <c r="J36" i="1"/>
  <c r="J35" i="1"/>
  <c r="J34" i="1"/>
  <c r="J47" i="1"/>
  <c r="J46" i="1"/>
  <c r="J45" i="1"/>
  <c r="J44" i="1"/>
  <c r="J43" i="1"/>
  <c r="J29" i="1"/>
  <c r="G29" i="1"/>
  <c r="K29" i="1" s="1"/>
  <c r="J55" i="1" l="1"/>
  <c r="K48" i="1"/>
  <c r="J54" i="1"/>
  <c r="G54" i="1"/>
  <c r="J53" i="1"/>
  <c r="G53" i="1"/>
  <c r="J52" i="1"/>
  <c r="G52" i="1"/>
  <c r="J51" i="1"/>
  <c r="G51" i="1"/>
  <c r="J28" i="1"/>
  <c r="G28" i="1"/>
  <c r="J27" i="1"/>
  <c r="G27" i="1"/>
  <c r="K53" i="1" l="1"/>
  <c r="K27" i="1"/>
  <c r="G55" i="1"/>
  <c r="G23" i="1" s="1"/>
  <c r="K52" i="1"/>
  <c r="K54" i="1"/>
  <c r="K28" i="1"/>
  <c r="K51" i="1"/>
  <c r="K55" i="1" s="1"/>
  <c r="K23" i="1" l="1"/>
</calcChain>
</file>

<file path=xl/sharedStrings.xml><?xml version="1.0" encoding="utf-8"?>
<sst xmlns="http://schemas.openxmlformats.org/spreadsheetml/2006/main" count="114" uniqueCount="88">
  <si>
    <t>Додаток № 4</t>
  </si>
  <si>
    <t>до Договору про надання стипендії (гранту)</t>
  </si>
  <si>
    <t>№ __________________ від ______________  року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</si>
  <si>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</si>
  <si>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</si>
  <si>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</si>
  <si>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проекту:</t>
  </si>
  <si>
    <t>Період реалізації проекту: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</si>
  <si>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</si>
  <si>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</si>
  <si>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</si>
  <si>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</si>
  <si>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</si>
  <si>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</si>
  <si>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</si>
  <si>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</si>
  <si>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</si>
  <si>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</si>
  <si>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</si>
  <si>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</si>
  <si>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</si>
  <si>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</si>
  <si>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</si>
  <si>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</si>
  <si>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</si>
  <si>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</si>
  <si>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</si>
  <si>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</si>
  <si>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</si>
  <si>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</si>
  <si>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</si>
  <si>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</si>
  <si>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</si>
  <si>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</si>
  <si>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</si>
  <si>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</si>
  <si>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</si>
  <si>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</si>
  <si>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</si>
  <si>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</si>
  <si>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</si>
  <si>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</si>
  <si>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</si>
  <si>
    <t>за період   вересень 2022 року по 15  листопада 2022  р.</t>
  </si>
  <si>
    <t>Тіло і простір у розрізі архітектури</t>
  </si>
  <si>
    <t>Дроздов Олег Анатолійович</t>
  </si>
  <si>
    <t xml:space="preserve"> вересень 2022 року - 15 листопада 2022 року</t>
  </si>
  <si>
    <t xml:space="preserve">Акрил </t>
  </si>
  <si>
    <t xml:space="preserve">ДВП/HDF </t>
  </si>
  <si>
    <t xml:space="preserve">Картон </t>
  </si>
  <si>
    <t>Полістирол</t>
  </si>
  <si>
    <t>Гофрокартон</t>
  </si>
  <si>
    <t>Вспінений ПВХ</t>
  </si>
  <si>
    <t>3.1</t>
  </si>
  <si>
    <t>3.2</t>
  </si>
  <si>
    <t>3.3</t>
  </si>
  <si>
    <t>3.4</t>
  </si>
  <si>
    <t>3.5</t>
  </si>
  <si>
    <t>15.00</t>
  </si>
  <si>
    <t>3.,6</t>
  </si>
  <si>
    <t>3.7</t>
  </si>
  <si>
    <t>3.8</t>
  </si>
  <si>
    <t>шт.</t>
  </si>
  <si>
    <t>70.00</t>
  </si>
  <si>
    <t>Дерево Бальза :</t>
  </si>
  <si>
    <t>- 6*100*1000 мм(Важка)</t>
  </si>
  <si>
    <t>- 4*100*1000 мм (Легка)</t>
  </si>
  <si>
    <t>- 3*100*1000 мм (Легка)</t>
  </si>
  <si>
    <t>-2*100*915 мм(Середня)</t>
  </si>
  <si>
    <t>- 1*100*1000 мм (Середня)</t>
  </si>
  <si>
    <t>Фанера :</t>
  </si>
  <si>
    <t>- шліфована 1525*1525*4 мм II/II</t>
  </si>
  <si>
    <t>- шліфована 1525*1525*6 мм II/II</t>
  </si>
  <si>
    <t>- ФК 1525*1525*8 мм сорт (3/4Ш2)III/IV</t>
  </si>
  <si>
    <t>- шліфована 1525*1525*10 мм III/IV</t>
  </si>
  <si>
    <t>- шліфована 1525*1525*12 мм с2/2 Ш2 ВВ/ВВ</t>
  </si>
  <si>
    <t>- 1*1000*500 мм авіа</t>
  </si>
  <si>
    <t>- 2*1000*500 мм авіа</t>
  </si>
  <si>
    <t>- 4*1000*500 мм авіа</t>
  </si>
  <si>
    <t>Кількість одиниць товару змінилась після створення творчої концепції та детального планування проєкту. Одиниця виміру м2.</t>
  </si>
  <si>
    <t>Під час створення розробки творчої концепції дана позиція товару не знадобилась</t>
  </si>
  <si>
    <t>Кількість одиниць товару збільшилась під час  створення творчої концепції та детального планування проєкту</t>
  </si>
  <si>
    <t>Сума змінилась в наслідок збільшення вартості товару на момент закупки.</t>
  </si>
  <si>
    <t>Кількість одиниць товару збільшилась під час  створення творчої концепції та детального планування проєкту. Сума витрат зменшилася в результаті зміни постачальника</t>
  </si>
  <si>
    <t>Кількість одиниць товару збільшилась під час  створення творчої концепції та детального планування проєкту. Сума витрат зменшилась в результаті зміни постачальника</t>
  </si>
  <si>
    <t>Кількість одиниць товару збільшилась піж час створення творчої концепції та детального планування проєкту.Сума витрат зменшилась в результаті зміни постачальника. Одиниця виміру м2.</t>
  </si>
  <si>
    <t>Дроздов О.А.</t>
  </si>
  <si>
    <t>Кількість одиниць товару змешилася під час  створення творчої концепції та детального планування проєкту. Сума витрат збільшилася в результаті збільшення вартості товару га момент придбання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</si>
</sst>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  <numFmt numFmtId="168" formatCode="_-* #,##0.000_₴_-;\-* #,##0.000_₴_-;_-* &quot;-&quot;???_₴_-;_-@_-"/>
    <numFmt numFmtId="169" formatCode="0.000"/>
  </numFmts>
  <fonts count="3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</font>
    <font>
      <sz val="10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vertAlign val="subscript"/>
      <sz val="11"/>
      <color theme="1"/>
      <name val="Arial"/>
      <family val="2"/>
      <charset val="204"/>
    </font>
    <font>
      <vertAlign val="subscript"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204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5" fontId="7" fillId="4" borderId="14" xfId="0" applyNumberFormat="1" applyFont="1" applyFill="1" applyBorder="1" applyAlignment="1">
      <alignment vertical="top"/>
    </xf>
    <xf numFmtId="49" fontId="7" fillId="4" borderId="15" xfId="0" applyNumberFormat="1" applyFont="1" applyFill="1" applyBorder="1" applyAlignment="1">
      <alignment horizontal="center" vertical="top"/>
    </xf>
    <xf numFmtId="165" fontId="7" fillId="4" borderId="15" xfId="0" applyNumberFormat="1" applyFont="1" applyFill="1" applyBorder="1" applyAlignment="1">
      <alignment vertical="top"/>
    </xf>
    <xf numFmtId="165" fontId="9" fillId="4" borderId="15" xfId="0" applyNumberFormat="1" applyFont="1" applyFill="1" applyBorder="1" applyAlignment="1">
      <alignment horizontal="center" vertical="top" wrapText="1"/>
    </xf>
    <xf numFmtId="165" fontId="9" fillId="4" borderId="15" xfId="0" applyNumberFormat="1" applyFont="1" applyFill="1" applyBorder="1" applyAlignment="1">
      <alignment horizontal="right" vertical="top" wrapText="1"/>
    </xf>
    <xf numFmtId="165" fontId="13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65" fontId="14" fillId="0" borderId="17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horizontal="center" vertical="center"/>
    </xf>
    <xf numFmtId="165" fontId="14" fillId="0" borderId="18" xfId="0" applyNumberFormat="1" applyFont="1" applyBorder="1" applyAlignment="1">
      <alignment vertical="center"/>
    </xf>
    <xf numFmtId="165" fontId="9" fillId="0" borderId="18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vertical="center" wrapText="1"/>
    </xf>
    <xf numFmtId="165" fontId="15" fillId="4" borderId="20" xfId="0" applyNumberFormat="1" applyFont="1" applyFill="1" applyBorder="1" applyAlignment="1">
      <alignment vertical="top"/>
    </xf>
    <xf numFmtId="49" fontId="9" fillId="4" borderId="21" xfId="0" applyNumberFormat="1" applyFont="1" applyFill="1" applyBorder="1" applyAlignment="1">
      <alignment horizontal="center" vertical="top" wrapText="1"/>
    </xf>
    <xf numFmtId="165" fontId="9" fillId="4" borderId="21" xfId="0" applyNumberFormat="1" applyFont="1" applyFill="1" applyBorder="1" applyAlignment="1">
      <alignment vertical="top" wrapText="1"/>
    </xf>
    <xf numFmtId="165" fontId="9" fillId="4" borderId="21" xfId="0" applyNumberFormat="1" applyFont="1" applyFill="1" applyBorder="1" applyAlignment="1">
      <alignment horizontal="center" vertical="top" wrapText="1"/>
    </xf>
    <xf numFmtId="165" fontId="9" fillId="4" borderId="21" xfId="0" applyNumberFormat="1" applyFont="1" applyFill="1" applyBorder="1" applyAlignment="1">
      <alignment horizontal="right" vertical="top" wrapText="1"/>
    </xf>
    <xf numFmtId="165" fontId="13" fillId="4" borderId="21" xfId="0" applyNumberFormat="1" applyFont="1" applyFill="1" applyBorder="1" applyAlignment="1">
      <alignment horizontal="right" vertical="top" wrapText="1"/>
    </xf>
    <xf numFmtId="0" fontId="9" fillId="4" borderId="22" xfId="0" applyFont="1" applyFill="1" applyBorder="1" applyAlignment="1">
      <alignment vertical="top" wrapText="1"/>
    </xf>
    <xf numFmtId="165" fontId="14" fillId="5" borderId="23" xfId="0" applyNumberFormat="1" applyFont="1" applyFill="1" applyBorder="1" applyAlignment="1">
      <alignment vertical="top"/>
    </xf>
    <xf numFmtId="49" fontId="14" fillId="5" borderId="24" xfId="0" applyNumberFormat="1" applyFont="1" applyFill="1" applyBorder="1" applyAlignment="1">
      <alignment horizontal="center" vertical="top"/>
    </xf>
    <xf numFmtId="165" fontId="14" fillId="5" borderId="24" xfId="0" applyNumberFormat="1" applyFont="1" applyFill="1" applyBorder="1" applyAlignment="1">
      <alignment vertical="top"/>
    </xf>
    <xf numFmtId="165" fontId="9" fillId="5" borderId="24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Alignment="1">
      <alignment horizontal="center" vertical="top" wrapText="1"/>
    </xf>
    <xf numFmtId="165" fontId="9" fillId="0" borderId="0" xfId="0" applyNumberFormat="1" applyFont="1" applyAlignment="1">
      <alignment horizontal="right" vertical="top" wrapText="1"/>
    </xf>
    <xf numFmtId="165" fontId="13" fillId="0" borderId="0" xfId="0" applyNumberFormat="1" applyFont="1" applyAlignment="1">
      <alignment horizontal="right" vertical="top" wrapText="1"/>
    </xf>
    <xf numFmtId="0" fontId="9" fillId="0" borderId="25" xfId="0" applyFont="1" applyBorder="1" applyAlignment="1">
      <alignment vertical="top" wrapText="1"/>
    </xf>
    <xf numFmtId="165" fontId="7" fillId="4" borderId="11" xfId="0" applyNumberFormat="1" applyFont="1" applyFill="1" applyBorder="1" applyAlignment="1">
      <alignment vertical="top"/>
    </xf>
    <xf numFmtId="49" fontId="7" fillId="4" borderId="12" xfId="0" applyNumberFormat="1" applyFont="1" applyFill="1" applyBorder="1" applyAlignment="1">
      <alignment horizontal="center" vertical="top"/>
    </xf>
    <xf numFmtId="165" fontId="7" fillId="4" borderId="12" xfId="0" applyNumberFormat="1" applyFont="1" applyFill="1" applyBorder="1" applyAlignment="1">
      <alignment vertical="top"/>
    </xf>
    <xf numFmtId="165" fontId="9" fillId="4" borderId="12" xfId="0" applyNumberFormat="1" applyFont="1" applyFill="1" applyBorder="1" applyAlignment="1">
      <alignment horizontal="center" vertical="top" wrapText="1"/>
    </xf>
    <xf numFmtId="165" fontId="9" fillId="4" borderId="12" xfId="0" applyNumberFormat="1" applyFont="1" applyFill="1" applyBorder="1" applyAlignment="1">
      <alignment horizontal="right" vertical="top" wrapText="1"/>
    </xf>
    <xf numFmtId="165" fontId="13" fillId="4" borderId="12" xfId="0" applyNumberFormat="1" applyFont="1" applyFill="1" applyBorder="1" applyAlignment="1">
      <alignment horizontal="right" vertical="top" wrapText="1"/>
    </xf>
    <xf numFmtId="165" fontId="9" fillId="0" borderId="26" xfId="0" applyNumberFormat="1" applyFont="1" applyBorder="1" applyAlignment="1">
      <alignment vertical="top" wrapText="1"/>
    </xf>
    <xf numFmtId="0" fontId="9" fillId="0" borderId="26" xfId="0" applyFont="1" applyBorder="1" applyAlignment="1">
      <alignment horizontal="center" vertical="top" wrapText="1"/>
    </xf>
    <xf numFmtId="165" fontId="9" fillId="0" borderId="27" xfId="0" applyNumberFormat="1" applyFont="1" applyBorder="1" applyAlignment="1">
      <alignment vertical="top" wrapText="1"/>
    </xf>
    <xf numFmtId="0" fontId="9" fillId="0" borderId="28" xfId="0" applyFont="1" applyBorder="1" applyAlignment="1">
      <alignment horizontal="center" vertical="center" wrapText="1"/>
    </xf>
    <xf numFmtId="166" fontId="9" fillId="0" borderId="29" xfId="0" applyNumberFormat="1" applyFont="1" applyBorder="1" applyAlignment="1">
      <alignment horizontal="center" vertical="top" wrapText="1"/>
    </xf>
    <xf numFmtId="166" fontId="9" fillId="0" borderId="28" xfId="0" applyNumberFormat="1" applyFont="1" applyBorder="1" applyAlignment="1">
      <alignment horizontal="center" vertical="top" wrapText="1"/>
    </xf>
    <xf numFmtId="165" fontId="9" fillId="0" borderId="32" xfId="0" applyNumberFormat="1" applyFont="1" applyBorder="1" applyAlignment="1">
      <alignment vertical="top" wrapText="1"/>
    </xf>
    <xf numFmtId="0" fontId="9" fillId="0" borderId="32" xfId="0" applyFont="1" applyBorder="1" applyAlignment="1">
      <alignment horizontal="center" vertical="top" wrapText="1"/>
    </xf>
    <xf numFmtId="165" fontId="9" fillId="0" borderId="33" xfId="0" applyNumberFormat="1" applyFont="1" applyBorder="1" applyAlignment="1">
      <alignment vertical="top" wrapText="1"/>
    </xf>
    <xf numFmtId="0" fontId="9" fillId="0" borderId="18" xfId="0" applyFont="1" applyBorder="1" applyAlignment="1">
      <alignment horizontal="center" vertical="center" wrapText="1"/>
    </xf>
    <xf numFmtId="166" fontId="9" fillId="0" borderId="34" xfId="0" applyNumberFormat="1" applyFont="1" applyBorder="1" applyAlignment="1">
      <alignment horizontal="center" vertical="top" wrapText="1"/>
    </xf>
    <xf numFmtId="166" fontId="9" fillId="0" borderId="18" xfId="0" applyNumberFormat="1" applyFont="1" applyBorder="1" applyAlignment="1">
      <alignment horizontal="center" vertical="top" wrapText="1"/>
    </xf>
    <xf numFmtId="166" fontId="9" fillId="0" borderId="19" xfId="0" applyNumberFormat="1" applyFont="1" applyBorder="1" applyAlignment="1">
      <alignment horizontal="right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right" vertical="top" wrapText="1"/>
    </xf>
    <xf numFmtId="166" fontId="9" fillId="0" borderId="32" xfId="0" applyNumberFormat="1" applyFont="1" applyBorder="1" applyAlignment="1">
      <alignment horizontal="right" vertical="top" wrapText="1"/>
    </xf>
    <xf numFmtId="0" fontId="9" fillId="0" borderId="35" xfId="0" applyFont="1" applyBorder="1" applyAlignment="1">
      <alignment vertical="top" wrapText="1"/>
    </xf>
    <xf numFmtId="165" fontId="9" fillId="0" borderId="36" xfId="0" applyNumberFormat="1" applyFont="1" applyBorder="1" applyAlignment="1">
      <alignment vertical="top" wrapText="1"/>
    </xf>
    <xf numFmtId="0" fontId="9" fillId="0" borderId="36" xfId="0" applyFont="1" applyBorder="1" applyAlignment="1">
      <alignment horizontal="center" vertical="top" wrapText="1"/>
    </xf>
    <xf numFmtId="165" fontId="9" fillId="0" borderId="37" xfId="0" applyNumberFormat="1" applyFont="1" applyBorder="1" applyAlignment="1">
      <alignment vertical="top" wrapText="1"/>
    </xf>
    <xf numFmtId="0" fontId="9" fillId="0" borderId="38" xfId="0" applyFont="1" applyBorder="1" applyAlignment="1">
      <alignment horizontal="center" vertical="center" wrapText="1"/>
    </xf>
    <xf numFmtId="166" fontId="9" fillId="0" borderId="39" xfId="0" applyNumberFormat="1" applyFont="1" applyBorder="1" applyAlignment="1">
      <alignment horizontal="center" vertical="top" wrapText="1"/>
    </xf>
    <xf numFmtId="166" fontId="9" fillId="0" borderId="38" xfId="0" applyNumberFormat="1" applyFont="1" applyBorder="1" applyAlignment="1">
      <alignment horizontal="center" vertical="top" wrapText="1"/>
    </xf>
    <xf numFmtId="166" fontId="9" fillId="0" borderId="40" xfId="0" applyNumberFormat="1" applyFont="1" applyBorder="1" applyAlignment="1">
      <alignment horizontal="right" vertical="top" wrapText="1"/>
    </xf>
    <xf numFmtId="165" fontId="15" fillId="4" borderId="41" xfId="0" applyNumberFormat="1" applyFont="1" applyFill="1" applyBorder="1" applyAlignment="1">
      <alignment vertical="top"/>
    </xf>
    <xf numFmtId="165" fontId="9" fillId="4" borderId="12" xfId="0" applyNumberFormat="1" applyFont="1" applyFill="1" applyBorder="1" applyAlignment="1">
      <alignment horizontal="center" vertical="top"/>
    </xf>
    <xf numFmtId="165" fontId="9" fillId="4" borderId="42" xfId="0" applyNumberFormat="1" applyFont="1" applyFill="1" applyBorder="1" applyAlignment="1">
      <alignment vertical="top"/>
    </xf>
    <xf numFmtId="165" fontId="9" fillId="4" borderId="12" xfId="0" applyNumberFormat="1" applyFont="1" applyFill="1" applyBorder="1" applyAlignment="1">
      <alignment vertical="top"/>
    </xf>
    <xf numFmtId="166" fontId="9" fillId="4" borderId="43" xfId="0" applyNumberFormat="1" applyFont="1" applyFill="1" applyBorder="1" applyAlignment="1">
      <alignment vertical="top"/>
    </xf>
    <xf numFmtId="166" fontId="9" fillId="4" borderId="12" xfId="0" applyNumberFormat="1" applyFont="1" applyFill="1" applyBorder="1" applyAlignment="1">
      <alignment vertical="top"/>
    </xf>
    <xf numFmtId="166" fontId="9" fillId="4" borderId="13" xfId="0" applyNumberFormat="1" applyFont="1" applyFill="1" applyBorder="1" applyAlignment="1">
      <alignment horizontal="right" vertical="top"/>
    </xf>
    <xf numFmtId="166" fontId="9" fillId="4" borderId="44" xfId="0" applyNumberFormat="1" applyFont="1" applyFill="1" applyBorder="1" applyAlignment="1">
      <alignment horizontal="right" vertical="top"/>
    </xf>
    <xf numFmtId="0" fontId="9" fillId="4" borderId="45" xfId="0" applyFont="1" applyFill="1" applyBorder="1" applyAlignment="1">
      <alignment vertical="top" wrapText="1"/>
    </xf>
    <xf numFmtId="0" fontId="16" fillId="0" borderId="0" xfId="0" applyFont="1" applyAlignment="1">
      <alignment vertical="top"/>
    </xf>
    <xf numFmtId="0" fontId="9" fillId="0" borderId="46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67" fontId="17" fillId="0" borderId="0" xfId="0" applyNumberFormat="1" applyFont="1" applyAlignment="1">
      <alignment wrapText="1"/>
    </xf>
    <xf numFmtId="0" fontId="9" fillId="0" borderId="25" xfId="0" applyFont="1" applyBorder="1" applyAlignment="1">
      <alignment wrapText="1"/>
    </xf>
    <xf numFmtId="0" fontId="9" fillId="4" borderId="12" xfId="0" applyFont="1" applyFill="1" applyBorder="1" applyAlignment="1">
      <alignment wrapText="1"/>
    </xf>
    <xf numFmtId="166" fontId="9" fillId="4" borderId="12" xfId="0" applyNumberFormat="1" applyFont="1" applyFill="1" applyBorder="1" applyAlignment="1">
      <alignment wrapText="1"/>
    </xf>
    <xf numFmtId="0" fontId="9" fillId="4" borderId="13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167" fontId="18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50" xfId="0" applyFont="1" applyBorder="1" applyAlignment="1">
      <alignment wrapText="1"/>
    </xf>
    <xf numFmtId="0" fontId="4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0" xfId="0" applyFont="1"/>
    <xf numFmtId="0" fontId="23" fillId="0" borderId="0" xfId="0" applyFont="1" applyAlignment="1">
      <alignment horizontal="center" wrapText="1"/>
    </xf>
    <xf numFmtId="0" fontId="0" fillId="0" borderId="0" xfId="0" applyFont="1" applyAlignment="1"/>
    <xf numFmtId="49" fontId="26" fillId="0" borderId="32" xfId="0" applyNumberFormat="1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center" wrapText="1"/>
    </xf>
    <xf numFmtId="3" fontId="26" fillId="2" borderId="8" xfId="0" applyNumberFormat="1" applyFont="1" applyFill="1" applyBorder="1" applyAlignment="1">
      <alignment horizontal="center" vertical="center" wrapText="1"/>
    </xf>
    <xf numFmtId="49" fontId="1" fillId="6" borderId="52" xfId="0" applyNumberFormat="1" applyFont="1" applyFill="1" applyBorder="1" applyAlignment="1">
      <alignment vertical="center" wrapText="1"/>
    </xf>
    <xf numFmtId="165" fontId="9" fillId="6" borderId="33" xfId="0" applyNumberFormat="1" applyFont="1" applyFill="1" applyBorder="1" applyAlignment="1">
      <alignment vertical="top" wrapText="1"/>
    </xf>
    <xf numFmtId="49" fontId="0" fillId="6" borderId="52" xfId="0" applyNumberFormat="1" applyFont="1" applyFill="1" applyBorder="1" applyAlignment="1">
      <alignment vertical="center" wrapText="1"/>
    </xf>
    <xf numFmtId="49" fontId="0" fillId="6" borderId="52" xfId="0" applyNumberFormat="1" applyFont="1" applyFill="1" applyBorder="1" applyAlignment="1">
      <alignment horizontal="left" vertical="center" wrapText="1" readingOrder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166" fontId="26" fillId="0" borderId="34" xfId="0" applyNumberFormat="1" applyFont="1" applyBorder="1" applyAlignment="1">
      <alignment horizontal="center" vertical="center" wrapText="1"/>
    </xf>
    <xf numFmtId="166" fontId="9" fillId="0" borderId="19" xfId="0" applyNumberFormat="1" applyFont="1" applyBorder="1" applyAlignment="1">
      <alignment horizontal="center" vertical="center" wrapText="1"/>
    </xf>
    <xf numFmtId="169" fontId="26" fillId="0" borderId="17" xfId="0" applyNumberFormat="1" applyFont="1" applyBorder="1" applyAlignment="1">
      <alignment horizontal="center" vertical="center" wrapText="1"/>
    </xf>
    <xf numFmtId="169" fontId="9" fillId="0" borderId="17" xfId="0" applyNumberFormat="1" applyFont="1" applyBorder="1" applyAlignment="1">
      <alignment horizontal="center" vertical="center" wrapText="1"/>
    </xf>
    <xf numFmtId="166" fontId="9" fillId="0" borderId="34" xfId="0" applyNumberFormat="1" applyFont="1" applyBorder="1" applyAlignment="1">
      <alignment horizontal="center" vertical="center" wrapText="1"/>
    </xf>
    <xf numFmtId="166" fontId="9" fillId="0" borderId="39" xfId="0" applyNumberFormat="1" applyFont="1" applyBorder="1" applyAlignment="1">
      <alignment horizontal="center" vertical="center" wrapText="1"/>
    </xf>
    <xf numFmtId="166" fontId="9" fillId="0" borderId="56" xfId="0" applyNumberFormat="1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2" fontId="9" fillId="0" borderId="56" xfId="0" applyNumberFormat="1" applyFont="1" applyBorder="1" applyAlignment="1">
      <alignment horizontal="center" vertical="center" wrapText="1"/>
    </xf>
    <xf numFmtId="169" fontId="9" fillId="0" borderId="31" xfId="0" applyNumberFormat="1" applyFont="1" applyBorder="1" applyAlignment="1">
      <alignment horizontal="center" vertical="center" wrapText="1"/>
    </xf>
    <xf numFmtId="4" fontId="29" fillId="6" borderId="55" xfId="0" applyNumberFormat="1" applyFont="1" applyFill="1" applyBorder="1" applyAlignment="1">
      <alignment horizontal="center" vertical="center" wrapText="1"/>
    </xf>
    <xf numFmtId="49" fontId="29" fillId="6" borderId="52" xfId="0" applyNumberFormat="1" applyFont="1" applyFill="1" applyBorder="1" applyAlignment="1">
      <alignment horizontal="center" vertical="center" wrapText="1"/>
    </xf>
    <xf numFmtId="168" fontId="29" fillId="6" borderId="53" xfId="0" applyNumberFormat="1" applyFont="1" applyFill="1" applyBorder="1" applyAlignment="1">
      <alignment horizontal="center" vertical="center" wrapText="1"/>
    </xf>
    <xf numFmtId="4" fontId="29" fillId="6" borderId="54" xfId="0" applyNumberFormat="1" applyFont="1" applyFill="1" applyBorder="1" applyAlignment="1">
      <alignment horizontal="center" vertical="center" wrapText="1"/>
    </xf>
    <xf numFmtId="166" fontId="9" fillId="0" borderId="32" xfId="0" applyNumberFormat="1" applyFont="1" applyBorder="1" applyAlignment="1">
      <alignment horizontal="center" vertical="center" wrapText="1"/>
    </xf>
    <xf numFmtId="166" fontId="9" fillId="6" borderId="32" xfId="0" applyNumberFormat="1" applyFont="1" applyFill="1" applyBorder="1" applyAlignment="1">
      <alignment horizontal="center" vertical="center" wrapText="1"/>
    </xf>
    <xf numFmtId="166" fontId="9" fillId="0" borderId="30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6" borderId="17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26" fillId="0" borderId="35" xfId="0" applyFont="1" applyBorder="1" applyAlignment="1">
      <alignment vertical="top" wrapText="1"/>
    </xf>
    <xf numFmtId="0" fontId="3" fillId="0" borderId="24" xfId="0" applyFont="1" applyBorder="1" applyAlignment="1">
      <alignment wrapText="1"/>
    </xf>
    <xf numFmtId="0" fontId="26" fillId="0" borderId="24" xfId="0" applyFont="1" applyBorder="1" applyAlignment="1">
      <alignment vertical="top" wrapText="1"/>
    </xf>
    <xf numFmtId="0" fontId="0" fillId="0" borderId="24" xfId="0" applyFont="1" applyBorder="1" applyAlignment="1"/>
    <xf numFmtId="169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17" fillId="4" borderId="12" xfId="0" applyNumberFormat="1" applyFont="1" applyFill="1" applyBorder="1" applyAlignment="1">
      <alignment wrapText="1"/>
    </xf>
    <xf numFmtId="0" fontId="9" fillId="0" borderId="24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169" fontId="26" fillId="0" borderId="24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166" fontId="9" fillId="0" borderId="27" xfId="0" applyNumberFormat="1" applyFont="1" applyBorder="1" applyAlignment="1">
      <alignment horizontal="center" vertical="center" wrapText="1"/>
    </xf>
    <xf numFmtId="166" fontId="9" fillId="0" borderId="33" xfId="0" applyNumberFormat="1" applyFont="1" applyBorder="1" applyAlignment="1">
      <alignment horizontal="center" vertical="center" wrapText="1"/>
    </xf>
    <xf numFmtId="0" fontId="9" fillId="4" borderId="58" xfId="0" applyFont="1" applyFill="1" applyBorder="1" applyAlignment="1">
      <alignment vertical="top" wrapText="1"/>
    </xf>
    <xf numFmtId="49" fontId="1" fillId="6" borderId="59" xfId="0" applyNumberFormat="1" applyFont="1" applyFill="1" applyBorder="1" applyAlignment="1">
      <alignment vertical="center" wrapText="1"/>
    </xf>
    <xf numFmtId="0" fontId="9" fillId="0" borderId="60" xfId="0" applyFont="1" applyBorder="1" applyAlignment="1">
      <alignment vertical="top" wrapText="1"/>
    </xf>
    <xf numFmtId="0" fontId="9" fillId="0" borderId="61" xfId="0" applyFont="1" applyBorder="1" applyAlignment="1">
      <alignment vertical="top" wrapText="1"/>
    </xf>
    <xf numFmtId="0" fontId="26" fillId="0" borderId="61" xfId="0" applyFont="1" applyBorder="1" applyAlignment="1">
      <alignment vertical="top" wrapText="1"/>
    </xf>
    <xf numFmtId="169" fontId="30" fillId="0" borderId="52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166" fontId="9" fillId="0" borderId="34" xfId="0" applyNumberFormat="1" applyFont="1" applyFill="1" applyBorder="1" applyAlignment="1">
      <alignment horizontal="center" vertical="center" wrapText="1"/>
    </xf>
    <xf numFmtId="166" fontId="9" fillId="0" borderId="18" xfId="0" applyNumberFormat="1" applyFont="1" applyFill="1" applyBorder="1" applyAlignment="1">
      <alignment horizontal="center" vertical="center" wrapText="1"/>
    </xf>
    <xf numFmtId="166" fontId="9" fillId="0" borderId="19" xfId="0" applyNumberFormat="1" applyFont="1" applyFill="1" applyBorder="1" applyAlignment="1">
      <alignment horizontal="center" vertical="center" wrapText="1"/>
    </xf>
    <xf numFmtId="166" fontId="9" fillId="0" borderId="57" xfId="0" applyNumberFormat="1" applyFont="1" applyFill="1" applyBorder="1" applyAlignment="1">
      <alignment horizontal="center" vertical="center" wrapText="1"/>
    </xf>
    <xf numFmtId="166" fontId="26" fillId="0" borderId="34" xfId="0" applyNumberFormat="1" applyFont="1" applyFill="1" applyBorder="1" applyAlignment="1">
      <alignment horizontal="center" vertical="center" wrapText="1"/>
    </xf>
    <xf numFmtId="0" fontId="26" fillId="0" borderId="62" xfId="0" applyFont="1" applyBorder="1" applyAlignment="1">
      <alignment vertical="top" wrapText="1"/>
    </xf>
    <xf numFmtId="2" fontId="9" fillId="0" borderId="39" xfId="0" applyNumberFormat="1" applyFont="1" applyBorder="1" applyAlignment="1">
      <alignment horizontal="center" vertical="center" wrapText="1"/>
    </xf>
    <xf numFmtId="0" fontId="9" fillId="0" borderId="56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24" fillId="0" borderId="0" xfId="0" applyFont="1" applyAlignment="1">
      <alignment horizontal="left" vertical="center"/>
    </xf>
    <xf numFmtId="0" fontId="25" fillId="0" borderId="0" xfId="0" applyFont="1" applyAlignment="1"/>
    <xf numFmtId="0" fontId="7" fillId="0" borderId="0" xfId="0" applyFont="1" applyAlignment="1">
      <alignment horizontal="left" vertical="top"/>
    </xf>
    <xf numFmtId="0" fontId="27" fillId="0" borderId="0" xfId="0" applyFont="1" applyAlignment="1">
      <alignment horizontal="left" vertical="center"/>
    </xf>
    <xf numFmtId="0" fontId="28" fillId="0" borderId="0" xfId="0" applyFont="1" applyAlignment="1"/>
    <xf numFmtId="164" fontId="9" fillId="2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/>
    <xf numFmtId="164" fontId="9" fillId="2" borderId="2" xfId="0" applyNumberFormat="1" applyFont="1" applyFill="1" applyBorder="1" applyAlignment="1">
      <alignment horizontal="center" vertical="center" wrapText="1"/>
    </xf>
    <xf numFmtId="0" fontId="12" fillId="0" borderId="7" xfId="0" applyFont="1" applyBorder="1"/>
    <xf numFmtId="0" fontId="14" fillId="4" borderId="47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0" fontId="14" fillId="4" borderId="49" xfId="0" applyFont="1" applyFill="1" applyBorder="1" applyAlignment="1">
      <alignment horizontal="left"/>
    </xf>
    <xf numFmtId="0" fontId="19" fillId="0" borderId="51" xfId="0" applyFont="1" applyBorder="1" applyAlignment="1">
      <alignment horizontal="center"/>
    </xf>
    <xf numFmtId="0" fontId="12" fillId="0" borderId="51" xfId="0" applyFont="1" applyBorder="1"/>
    <xf numFmtId="0" fontId="9" fillId="2" borderId="1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5" xfId="0" applyFont="1" applyBorder="1"/>
    <xf numFmtId="2" fontId="9" fillId="0" borderId="2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21"/>
  <sheetViews>
    <sheetView tabSelected="1" topLeftCell="A19" workbookViewId="0">
      <selection activeCell="M24" sqref="M24"/>
    </sheetView>
  </sheetViews>
  <sheetFormatPr defaultColWidth="14.42578125" defaultRowHeight="15" customHeight="1"/>
  <cols>
    <col min="1" max="1" width="12.7109375" customWidth="1"/>
    <col min="2" max="2" width="11.28515625" bestFit="1" customWidth="1"/>
    <col min="3" max="3" width="32.5703125" customWidth="1"/>
    <col min="4" max="4" width="11.140625" customWidth="1"/>
    <col min="5" max="5" width="13" customWidth="1"/>
    <col min="6" max="6" width="11.140625" customWidth="1"/>
    <col min="7" max="7" width="13.85546875" customWidth="1"/>
    <col min="8" max="8" width="12.28515625" customWidth="1"/>
    <col min="9" max="9" width="10.7109375" customWidth="1"/>
    <col min="10" max="10" width="16" customWidth="1"/>
    <col min="11" max="11" width="12.28515625" customWidth="1"/>
    <col min="12" max="12" width="30.42578125" customWidth="1"/>
    <col min="13" max="13" width="10.85546875" customWidth="1"/>
    <col min="14" max="14" width="50.42578125" customWidth="1"/>
    <col min="15" max="15" width="13.42578125" customWidth="1"/>
    <col min="16" max="26" width="7.570312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7" t="s">
        <v>2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82" t="s">
        <v>3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82" t="s">
        <v>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82" t="s">
        <v>43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8" t="s">
        <v>5</v>
      </c>
      <c r="B14" s="9"/>
      <c r="C14" s="9"/>
      <c r="D14" s="184" t="s">
        <v>45</v>
      </c>
      <c r="E14" s="185"/>
      <c r="F14" s="185"/>
      <c r="G14" s="185"/>
      <c r="H14" s="185"/>
      <c r="I14" s="185"/>
      <c r="J14" s="185"/>
      <c r="K14" s="10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86" t="s">
        <v>6</v>
      </c>
      <c r="B15" s="183"/>
      <c r="C15" s="183"/>
      <c r="D15" s="184" t="s">
        <v>44</v>
      </c>
      <c r="E15" s="185"/>
      <c r="F15" s="185"/>
      <c r="G15" s="185"/>
      <c r="H15" s="185"/>
      <c r="I15" s="185"/>
      <c r="J15" s="185"/>
      <c r="K15" s="10"/>
      <c r="L15" s="1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186" t="s">
        <v>7</v>
      </c>
      <c r="B16" s="183"/>
      <c r="C16" s="183"/>
      <c r="D16" s="187" t="s">
        <v>46</v>
      </c>
      <c r="E16" s="188"/>
      <c r="F16" s="188"/>
      <c r="G16" s="188"/>
      <c r="H16" s="188"/>
      <c r="I16" s="188"/>
      <c r="J16" s="188"/>
      <c r="K16" s="188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5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 thickBot="1">
      <c r="A18" s="16"/>
      <c r="B18" s="17"/>
      <c r="C18" s="18"/>
      <c r="D18" s="19"/>
      <c r="E18" s="19"/>
      <c r="F18" s="19"/>
      <c r="G18" s="19"/>
      <c r="H18" s="19"/>
      <c r="I18" s="19"/>
      <c r="J18" s="19"/>
      <c r="K18" s="20"/>
      <c r="L18" s="2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>
      <c r="A19" s="198" t="s">
        <v>8</v>
      </c>
      <c r="B19" s="198" t="s">
        <v>9</v>
      </c>
      <c r="C19" s="198" t="s">
        <v>10</v>
      </c>
      <c r="D19" s="199" t="s">
        <v>11</v>
      </c>
      <c r="E19" s="200" t="s">
        <v>12</v>
      </c>
      <c r="F19" s="201"/>
      <c r="G19" s="202"/>
      <c r="H19" s="200" t="s">
        <v>13</v>
      </c>
      <c r="I19" s="201"/>
      <c r="J19" s="202"/>
      <c r="K19" s="189" t="s">
        <v>14</v>
      </c>
      <c r="L19" s="191" t="s">
        <v>15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52.5" customHeight="1" thickBot="1">
      <c r="A20" s="190"/>
      <c r="B20" s="190"/>
      <c r="C20" s="190"/>
      <c r="D20" s="192"/>
      <c r="E20" s="23" t="s">
        <v>16</v>
      </c>
      <c r="F20" s="24" t="s">
        <v>17</v>
      </c>
      <c r="G20" s="25" t="s">
        <v>18</v>
      </c>
      <c r="H20" s="121" t="s">
        <v>16</v>
      </c>
      <c r="I20" s="24" t="s">
        <v>17</v>
      </c>
      <c r="J20" s="25" t="s">
        <v>19</v>
      </c>
      <c r="K20" s="190"/>
      <c r="L20" s="19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thickBot="1">
      <c r="A21" s="26" t="s">
        <v>20</v>
      </c>
      <c r="B21" s="27">
        <v>1</v>
      </c>
      <c r="C21" s="27">
        <v>2</v>
      </c>
      <c r="D21" s="27">
        <v>3</v>
      </c>
      <c r="E21" s="27">
        <v>4</v>
      </c>
      <c r="F21" s="27">
        <v>5</v>
      </c>
      <c r="G21" s="27">
        <v>6</v>
      </c>
      <c r="H21" s="27">
        <v>7</v>
      </c>
      <c r="I21" s="27">
        <v>8</v>
      </c>
      <c r="J21" s="27">
        <v>9</v>
      </c>
      <c r="K21" s="27">
        <v>10</v>
      </c>
      <c r="L21" s="28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>
      <c r="A22" s="29" t="s">
        <v>21</v>
      </c>
      <c r="B22" s="30" t="s">
        <v>22</v>
      </c>
      <c r="C22" s="31" t="s">
        <v>23</v>
      </c>
      <c r="D22" s="32"/>
      <c r="E22" s="32"/>
      <c r="F22" s="32"/>
      <c r="G22" s="33"/>
      <c r="H22" s="32"/>
      <c r="I22" s="32"/>
      <c r="J22" s="33"/>
      <c r="K22" s="34"/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24" customHeight="1">
      <c r="A23" s="37" t="s">
        <v>24</v>
      </c>
      <c r="B23" s="38" t="s">
        <v>25</v>
      </c>
      <c r="C23" s="39" t="s">
        <v>26</v>
      </c>
      <c r="D23" s="40" t="s">
        <v>27</v>
      </c>
      <c r="E23" s="41"/>
      <c r="F23" s="41"/>
      <c r="G23" s="42">
        <f>G55</f>
        <v>96305</v>
      </c>
      <c r="H23" s="41"/>
      <c r="I23" s="41"/>
      <c r="J23" s="42">
        <v>96601.8</v>
      </c>
      <c r="K23" s="42">
        <f>G23-J23</f>
        <v>-296.80000000000291</v>
      </c>
      <c r="L23" s="43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0" customHeight="1" thickBot="1">
      <c r="A24" s="44" t="s">
        <v>28</v>
      </c>
      <c r="B24" s="45"/>
      <c r="C24" s="46"/>
      <c r="D24" s="47"/>
      <c r="E24" s="47"/>
      <c r="F24" s="47"/>
      <c r="G24" s="48">
        <v>96305</v>
      </c>
      <c r="H24" s="47"/>
      <c r="I24" s="47"/>
      <c r="J24" s="48">
        <v>96601.8</v>
      </c>
      <c r="K24" s="49">
        <v>-296.8</v>
      </c>
      <c r="L24" s="5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8" customHeight="1" thickBot="1">
      <c r="A25" s="51"/>
      <c r="B25" s="52"/>
      <c r="C25" s="53"/>
      <c r="D25" s="54"/>
      <c r="E25" s="55"/>
      <c r="F25" s="55"/>
      <c r="G25" s="56"/>
      <c r="H25" s="55"/>
      <c r="I25" s="55"/>
      <c r="J25" s="56"/>
      <c r="K25" s="57"/>
      <c r="L25" s="58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2.5" customHeight="1" thickBot="1">
      <c r="A26" s="59" t="s">
        <v>21</v>
      </c>
      <c r="B26" s="60" t="s">
        <v>29</v>
      </c>
      <c r="C26" s="61" t="s">
        <v>30</v>
      </c>
      <c r="D26" s="62"/>
      <c r="E26" s="62"/>
      <c r="F26" s="62"/>
      <c r="G26" s="63"/>
      <c r="H26" s="62"/>
      <c r="I26" s="62"/>
      <c r="J26" s="63"/>
      <c r="K26" s="64"/>
      <c r="L26" s="167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30.75" customHeight="1">
      <c r="A27" s="65" t="s">
        <v>24</v>
      </c>
      <c r="B27" s="66">
        <v>1</v>
      </c>
      <c r="C27" s="67" t="s">
        <v>31</v>
      </c>
      <c r="D27" s="68" t="s">
        <v>32</v>
      </c>
      <c r="E27" s="69"/>
      <c r="F27" s="70"/>
      <c r="G27" s="144">
        <f t="shared" ref="G27:G54" si="0">E27*F27</f>
        <v>0</v>
      </c>
      <c r="H27" s="145"/>
      <c r="I27" s="146"/>
      <c r="J27" s="147">
        <f t="shared" ref="J27:J54" si="1">H27*I27</f>
        <v>0</v>
      </c>
      <c r="K27" s="165">
        <f>G27-J27</f>
        <v>0</v>
      </c>
      <c r="L27" s="169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36.75" customHeight="1">
      <c r="A28" s="71" t="s">
        <v>24</v>
      </c>
      <c r="B28" s="72">
        <v>2</v>
      </c>
      <c r="C28" s="73" t="s">
        <v>33</v>
      </c>
      <c r="D28" s="74" t="s">
        <v>34</v>
      </c>
      <c r="E28" s="75"/>
      <c r="F28" s="76"/>
      <c r="G28" s="129">
        <f t="shared" si="0"/>
        <v>0</v>
      </c>
      <c r="H28" s="148"/>
      <c r="I28" s="126"/>
      <c r="J28" s="127">
        <f t="shared" si="1"/>
        <v>0</v>
      </c>
      <c r="K28" s="166">
        <f>G28-J28</f>
        <v>0</v>
      </c>
      <c r="L28" s="17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s="118" customFormat="1" ht="36.75" customHeight="1">
      <c r="A29" s="71" t="s">
        <v>24</v>
      </c>
      <c r="B29" s="72">
        <v>3</v>
      </c>
      <c r="C29" s="73" t="s">
        <v>35</v>
      </c>
      <c r="D29" s="74" t="s">
        <v>32</v>
      </c>
      <c r="E29" s="75"/>
      <c r="F29" s="76"/>
      <c r="G29" s="129">
        <f t="shared" ref="G29" si="2">E29*F29</f>
        <v>0</v>
      </c>
      <c r="H29" s="149"/>
      <c r="I29" s="126"/>
      <c r="J29" s="127">
        <f t="shared" ref="J29" si="3">H29*I29</f>
        <v>0</v>
      </c>
      <c r="K29" s="166">
        <f>G29-J29</f>
        <v>0</v>
      </c>
      <c r="L29" s="170"/>
      <c r="M29" s="151"/>
      <c r="N29" s="151"/>
      <c r="O29" s="151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s="118" customFormat="1" ht="66.75" customHeight="1">
      <c r="A30" s="71"/>
      <c r="B30" s="119" t="s">
        <v>53</v>
      </c>
      <c r="C30" s="122" t="s">
        <v>47</v>
      </c>
      <c r="D30" s="139" t="s">
        <v>62</v>
      </c>
      <c r="E30" s="140" t="s">
        <v>58</v>
      </c>
      <c r="F30" s="141">
        <v>1543</v>
      </c>
      <c r="G30" s="138">
        <v>23145</v>
      </c>
      <c r="H30" s="172">
        <v>30.138000000000002</v>
      </c>
      <c r="I30" s="157">
        <v>628.37</v>
      </c>
      <c r="J30" s="158">
        <v>18937.759999999998</v>
      </c>
      <c r="K30" s="166">
        <f>G30-J30</f>
        <v>4207.2400000000016</v>
      </c>
      <c r="L30" s="171" t="s">
        <v>79</v>
      </c>
      <c r="M30" s="151"/>
      <c r="N30" s="151"/>
      <c r="O30" s="151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s="118" customFormat="1" ht="43.5" customHeight="1">
      <c r="A31" s="71"/>
      <c r="B31" s="119" t="s">
        <v>54</v>
      </c>
      <c r="C31" s="123" t="s">
        <v>48</v>
      </c>
      <c r="D31" s="120" t="s">
        <v>32</v>
      </c>
      <c r="E31" s="128" t="s">
        <v>58</v>
      </c>
      <c r="F31" s="41">
        <v>305</v>
      </c>
      <c r="G31" s="129">
        <v>4575</v>
      </c>
      <c r="H31" s="130" t="s">
        <v>58</v>
      </c>
      <c r="I31" s="126">
        <v>338</v>
      </c>
      <c r="J31" s="127">
        <v>5070</v>
      </c>
      <c r="K31" s="166">
        <f>G31-J31</f>
        <v>-495</v>
      </c>
      <c r="L31" s="171" t="s">
        <v>82</v>
      </c>
      <c r="M31" s="163"/>
      <c r="N31" s="164"/>
      <c r="O31" s="164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s="118" customFormat="1" ht="45.75" customHeight="1">
      <c r="A32" s="71"/>
      <c r="B32" s="119" t="s">
        <v>55</v>
      </c>
      <c r="C32" s="124" t="s">
        <v>49</v>
      </c>
      <c r="D32" s="120" t="s">
        <v>62</v>
      </c>
      <c r="E32" s="128" t="s">
        <v>63</v>
      </c>
      <c r="F32" s="41">
        <v>41</v>
      </c>
      <c r="G32" s="129">
        <v>2870</v>
      </c>
      <c r="H32" s="156"/>
      <c r="I32" s="157"/>
      <c r="J32" s="158"/>
      <c r="K32" s="166">
        <v>2870</v>
      </c>
      <c r="L32" s="179" t="s">
        <v>80</v>
      </c>
      <c r="M32" s="151"/>
      <c r="N32" s="151"/>
      <c r="O32" s="151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118" customFormat="1" ht="93.75" customHeight="1">
      <c r="A33" s="71"/>
      <c r="B33" s="119" t="s">
        <v>56</v>
      </c>
      <c r="C33" s="122" t="s">
        <v>70</v>
      </c>
      <c r="D33" s="120" t="s">
        <v>62</v>
      </c>
      <c r="E33" s="132">
        <v>40</v>
      </c>
      <c r="F33" s="41">
        <v>453</v>
      </c>
      <c r="G33" s="129">
        <v>18120</v>
      </c>
      <c r="H33" s="131">
        <v>36</v>
      </c>
      <c r="I33" s="157"/>
      <c r="J33" s="158">
        <v>37522</v>
      </c>
      <c r="K33" s="166">
        <f>G33-J33</f>
        <v>-19402</v>
      </c>
      <c r="L33" s="181" t="s">
        <v>87</v>
      </c>
      <c r="M33" s="151"/>
      <c r="N33" s="150"/>
      <c r="O33" s="151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118" customFormat="1" ht="36.75" customHeight="1">
      <c r="A34" s="71"/>
      <c r="B34" s="119"/>
      <c r="C34" s="122"/>
      <c r="D34" s="173"/>
      <c r="E34" s="174"/>
      <c r="F34" s="175"/>
      <c r="G34" s="176"/>
      <c r="H34" s="132">
        <v>5</v>
      </c>
      <c r="I34" s="126">
        <v>776</v>
      </c>
      <c r="J34" s="127">
        <f t="shared" ref="J34:J41" si="4">H34*I34</f>
        <v>3880</v>
      </c>
      <c r="K34" s="142">
        <v>0</v>
      </c>
      <c r="L34" s="168" t="s">
        <v>71</v>
      </c>
      <c r="M34" s="36"/>
      <c r="N34" s="151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118" customFormat="1" ht="36.75" customHeight="1">
      <c r="A35" s="71"/>
      <c r="B35" s="119"/>
      <c r="C35" s="122"/>
      <c r="D35" s="173"/>
      <c r="E35" s="174"/>
      <c r="F35" s="175"/>
      <c r="G35" s="176"/>
      <c r="H35" s="132">
        <v>5</v>
      </c>
      <c r="I35" s="126">
        <v>1096</v>
      </c>
      <c r="J35" s="127">
        <f t="shared" si="4"/>
        <v>5480</v>
      </c>
      <c r="K35" s="142">
        <v>0</v>
      </c>
      <c r="L35" s="122" t="s">
        <v>72</v>
      </c>
      <c r="M35" s="36"/>
      <c r="N35" s="151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118" customFormat="1" ht="36.75" customHeight="1">
      <c r="A36" s="71"/>
      <c r="B36" s="119"/>
      <c r="C36" s="122"/>
      <c r="D36" s="173"/>
      <c r="E36" s="174"/>
      <c r="F36" s="175"/>
      <c r="G36" s="176"/>
      <c r="H36" s="132">
        <v>4</v>
      </c>
      <c r="I36" s="126">
        <v>867.5</v>
      </c>
      <c r="J36" s="127">
        <f t="shared" si="4"/>
        <v>3470</v>
      </c>
      <c r="K36" s="142">
        <v>0</v>
      </c>
      <c r="L36" s="122" t="s">
        <v>73</v>
      </c>
      <c r="M36" s="36"/>
      <c r="N36" s="151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118" customFormat="1" ht="36.75" customHeight="1">
      <c r="A37" s="71"/>
      <c r="B37" s="119"/>
      <c r="C37" s="122"/>
      <c r="D37" s="173"/>
      <c r="E37" s="174"/>
      <c r="F37" s="175"/>
      <c r="G37" s="176"/>
      <c r="H37" s="133">
        <v>4</v>
      </c>
      <c r="I37" s="126">
        <v>997.5</v>
      </c>
      <c r="J37" s="127">
        <f t="shared" si="4"/>
        <v>3990</v>
      </c>
      <c r="K37" s="142">
        <v>0</v>
      </c>
      <c r="L37" s="122" t="s">
        <v>74</v>
      </c>
      <c r="M37" s="36"/>
      <c r="N37" s="151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s="118" customFormat="1" ht="36.75" customHeight="1">
      <c r="A38" s="71"/>
      <c r="B38" s="119"/>
      <c r="C38" s="122"/>
      <c r="D38" s="173"/>
      <c r="E38" s="174"/>
      <c r="F38" s="175"/>
      <c r="G38" s="177"/>
      <c r="H38" s="134">
        <v>3</v>
      </c>
      <c r="I38" s="180">
        <v>1920</v>
      </c>
      <c r="J38" s="127">
        <f t="shared" si="4"/>
        <v>5760</v>
      </c>
      <c r="K38" s="142">
        <v>0</v>
      </c>
      <c r="L38" s="122" t="s">
        <v>75</v>
      </c>
      <c r="M38" s="36"/>
      <c r="N38" s="151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s="118" customFormat="1" ht="36.75" customHeight="1">
      <c r="A39" s="71"/>
      <c r="B39" s="119"/>
      <c r="C39" s="122"/>
      <c r="D39" s="173"/>
      <c r="E39" s="174"/>
      <c r="F39" s="175"/>
      <c r="G39" s="177"/>
      <c r="H39" s="134">
        <v>5</v>
      </c>
      <c r="I39" s="136">
        <v>866.4</v>
      </c>
      <c r="J39" s="135">
        <f t="shared" si="4"/>
        <v>4332</v>
      </c>
      <c r="K39" s="143">
        <v>0</v>
      </c>
      <c r="L39" s="122" t="s">
        <v>76</v>
      </c>
      <c r="M39" s="36"/>
      <c r="N39" s="151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s="118" customFormat="1" ht="36.75" customHeight="1">
      <c r="A40" s="71"/>
      <c r="B40" s="119"/>
      <c r="C40" s="122"/>
      <c r="D40" s="173"/>
      <c r="E40" s="174"/>
      <c r="F40" s="175"/>
      <c r="G40" s="177"/>
      <c r="H40" s="134">
        <v>5</v>
      </c>
      <c r="I40" s="136">
        <v>1090</v>
      </c>
      <c r="J40" s="135">
        <f t="shared" si="4"/>
        <v>5450</v>
      </c>
      <c r="K40" s="143">
        <v>0</v>
      </c>
      <c r="L40" s="122" t="s">
        <v>77</v>
      </c>
      <c r="M40" s="36"/>
      <c r="N40" s="151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s="118" customFormat="1" ht="36.75" customHeight="1">
      <c r="A41" s="71"/>
      <c r="B41" s="119"/>
      <c r="C41" s="122"/>
      <c r="D41" s="173"/>
      <c r="E41" s="174"/>
      <c r="F41" s="175"/>
      <c r="G41" s="177"/>
      <c r="H41" s="134">
        <v>5</v>
      </c>
      <c r="I41" s="136">
        <v>1032</v>
      </c>
      <c r="J41" s="135">
        <f t="shared" si="4"/>
        <v>5160</v>
      </c>
      <c r="K41" s="143">
        <v>0</v>
      </c>
      <c r="L41" s="122" t="s">
        <v>78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s="118" customFormat="1" ht="75.75" customHeight="1">
      <c r="A42" s="71"/>
      <c r="B42" s="119" t="s">
        <v>57</v>
      </c>
      <c r="C42" s="122" t="s">
        <v>64</v>
      </c>
      <c r="D42" s="120" t="s">
        <v>62</v>
      </c>
      <c r="E42" s="128" t="s">
        <v>58</v>
      </c>
      <c r="F42" s="41">
        <v>200</v>
      </c>
      <c r="G42" s="129">
        <v>3000</v>
      </c>
      <c r="H42" s="137">
        <v>25</v>
      </c>
      <c r="I42" s="203"/>
      <c r="J42" s="158">
        <v>2760</v>
      </c>
      <c r="K42" s="142">
        <f>G42-J42</f>
        <v>240</v>
      </c>
      <c r="L42" s="152" t="s">
        <v>83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s="118" customFormat="1" ht="36.75" customHeight="1">
      <c r="A43" s="71"/>
      <c r="B43" s="119"/>
      <c r="C43" s="122"/>
      <c r="D43" s="173"/>
      <c r="E43" s="174"/>
      <c r="F43" s="175"/>
      <c r="G43" s="176"/>
      <c r="H43" s="131">
        <v>5</v>
      </c>
      <c r="I43" s="126">
        <v>176</v>
      </c>
      <c r="J43" s="127">
        <f t="shared" ref="J43:J48" si="5">H43*I43</f>
        <v>880</v>
      </c>
      <c r="K43" s="142">
        <v>0</v>
      </c>
      <c r="L43" s="122" t="s">
        <v>65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s="118" customFormat="1" ht="36.75" customHeight="1">
      <c r="A44" s="71"/>
      <c r="B44" s="119"/>
      <c r="C44" s="122"/>
      <c r="D44" s="173"/>
      <c r="E44" s="174"/>
      <c r="F44" s="175"/>
      <c r="G44" s="176"/>
      <c r="H44" s="131">
        <v>5</v>
      </c>
      <c r="I44" s="126">
        <v>122</v>
      </c>
      <c r="J44" s="127">
        <f t="shared" si="5"/>
        <v>610</v>
      </c>
      <c r="K44" s="142">
        <v>0</v>
      </c>
      <c r="L44" s="122" t="s">
        <v>66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s="118" customFormat="1" ht="36.75" customHeight="1">
      <c r="A45" s="71"/>
      <c r="B45" s="119"/>
      <c r="C45" s="122"/>
      <c r="D45" s="173"/>
      <c r="E45" s="174"/>
      <c r="F45" s="175"/>
      <c r="G45" s="176"/>
      <c r="H45" s="131">
        <v>5</v>
      </c>
      <c r="I45" s="126">
        <v>118</v>
      </c>
      <c r="J45" s="127">
        <f t="shared" si="5"/>
        <v>590</v>
      </c>
      <c r="K45" s="142">
        <v>0</v>
      </c>
      <c r="L45" s="122" t="s">
        <v>67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s="118" customFormat="1" ht="36.75" customHeight="1">
      <c r="A46" s="71"/>
      <c r="B46" s="119"/>
      <c r="C46" s="122"/>
      <c r="D46" s="173"/>
      <c r="E46" s="174"/>
      <c r="F46" s="175"/>
      <c r="G46" s="176"/>
      <c r="H46" s="131">
        <v>5</v>
      </c>
      <c r="I46" s="126">
        <v>70</v>
      </c>
      <c r="J46" s="127">
        <f t="shared" si="5"/>
        <v>350</v>
      </c>
      <c r="K46" s="142">
        <v>0</v>
      </c>
      <c r="L46" s="122" t="s">
        <v>68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s="118" customFormat="1" ht="36.75" customHeight="1">
      <c r="A47" s="71"/>
      <c r="B47" s="119"/>
      <c r="C47" s="122"/>
      <c r="D47" s="173"/>
      <c r="E47" s="178"/>
      <c r="F47" s="175"/>
      <c r="G47" s="176"/>
      <c r="H47" s="131">
        <v>5</v>
      </c>
      <c r="I47" s="126">
        <v>66</v>
      </c>
      <c r="J47" s="127">
        <f t="shared" si="5"/>
        <v>330</v>
      </c>
      <c r="K47" s="142">
        <v>0</v>
      </c>
      <c r="L47" s="122" t="s">
        <v>69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s="118" customFormat="1" ht="74.25" customHeight="1">
      <c r="A48" s="71"/>
      <c r="B48" s="119" t="s">
        <v>59</v>
      </c>
      <c r="C48" s="124" t="s">
        <v>50</v>
      </c>
      <c r="D48" s="120" t="s">
        <v>62</v>
      </c>
      <c r="E48" s="132">
        <v>10</v>
      </c>
      <c r="F48" s="41">
        <v>183</v>
      </c>
      <c r="G48" s="129">
        <v>1830</v>
      </c>
      <c r="H48" s="131">
        <v>17</v>
      </c>
      <c r="I48" s="126">
        <v>220.4</v>
      </c>
      <c r="J48" s="127">
        <f t="shared" si="5"/>
        <v>3746.8</v>
      </c>
      <c r="K48" s="142">
        <f t="shared" ref="K48:K54" si="6">G48-J48</f>
        <v>-1916.8000000000002</v>
      </c>
      <c r="L48" s="152" t="s">
        <v>81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s="118" customFormat="1" ht="96.75" customHeight="1">
      <c r="A49" s="71"/>
      <c r="B49" s="119" t="s">
        <v>60</v>
      </c>
      <c r="C49" s="125" t="s">
        <v>52</v>
      </c>
      <c r="D49" s="120" t="s">
        <v>62</v>
      </c>
      <c r="E49" s="132">
        <v>15</v>
      </c>
      <c r="F49" s="41">
        <v>2500</v>
      </c>
      <c r="G49" s="129">
        <v>37500</v>
      </c>
      <c r="H49" s="156">
        <v>111.956</v>
      </c>
      <c r="I49" s="157">
        <v>248.18</v>
      </c>
      <c r="J49" s="158">
        <v>27785.24</v>
      </c>
      <c r="K49" s="142">
        <f t="shared" si="6"/>
        <v>9714.7599999999984</v>
      </c>
      <c r="L49" s="152" t="s">
        <v>85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s="118" customFormat="1" ht="82.5" customHeight="1">
      <c r="A50" s="71"/>
      <c r="B50" s="119" t="s">
        <v>61</v>
      </c>
      <c r="C50" s="125" t="s">
        <v>51</v>
      </c>
      <c r="D50" s="120" t="s">
        <v>62</v>
      </c>
      <c r="E50" s="132">
        <v>15</v>
      </c>
      <c r="F50" s="41">
        <v>351</v>
      </c>
      <c r="G50" s="129">
        <v>5265</v>
      </c>
      <c r="H50" s="131">
        <v>20</v>
      </c>
      <c r="I50" s="126">
        <v>39</v>
      </c>
      <c r="J50" s="127">
        <f>H50*I50</f>
        <v>780</v>
      </c>
      <c r="K50" s="142">
        <f t="shared" si="6"/>
        <v>4485</v>
      </c>
      <c r="L50" s="152" t="s">
        <v>84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60" customHeight="1">
      <c r="A51" s="71" t="s">
        <v>24</v>
      </c>
      <c r="B51" s="72">
        <v>4</v>
      </c>
      <c r="C51" s="73" t="s">
        <v>36</v>
      </c>
      <c r="D51" s="74" t="s">
        <v>32</v>
      </c>
      <c r="E51" s="75"/>
      <c r="F51" s="76"/>
      <c r="G51" s="77">
        <f t="shared" si="0"/>
        <v>0</v>
      </c>
      <c r="H51" s="78"/>
      <c r="I51" s="79"/>
      <c r="J51" s="80">
        <f t="shared" si="1"/>
        <v>0</v>
      </c>
      <c r="K51" s="81">
        <f t="shared" si="6"/>
        <v>0</v>
      </c>
      <c r="L51" s="82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70.5" customHeight="1">
      <c r="A52" s="71" t="s">
        <v>24</v>
      </c>
      <c r="B52" s="72">
        <v>5</v>
      </c>
      <c r="C52" s="73" t="s">
        <v>37</v>
      </c>
      <c r="D52" s="74" t="s">
        <v>38</v>
      </c>
      <c r="E52" s="75"/>
      <c r="F52" s="76"/>
      <c r="G52" s="77">
        <f t="shared" si="0"/>
        <v>0</v>
      </c>
      <c r="H52" s="78"/>
      <c r="I52" s="79"/>
      <c r="J52" s="80">
        <f t="shared" si="1"/>
        <v>0</v>
      </c>
      <c r="K52" s="81">
        <f t="shared" si="6"/>
        <v>0</v>
      </c>
      <c r="L52" s="82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67.5" customHeight="1">
      <c r="A53" s="71" t="s">
        <v>24</v>
      </c>
      <c r="B53" s="72">
        <v>6</v>
      </c>
      <c r="C53" s="73" t="s">
        <v>37</v>
      </c>
      <c r="D53" s="74" t="s">
        <v>38</v>
      </c>
      <c r="E53" s="75"/>
      <c r="F53" s="76"/>
      <c r="G53" s="77">
        <f t="shared" si="0"/>
        <v>0</v>
      </c>
      <c r="H53" s="78"/>
      <c r="I53" s="79"/>
      <c r="J53" s="80">
        <f t="shared" si="1"/>
        <v>0</v>
      </c>
      <c r="K53" s="81">
        <f t="shared" si="6"/>
        <v>0</v>
      </c>
      <c r="L53" s="82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69.75" customHeight="1" thickBot="1">
      <c r="A54" s="83" t="s">
        <v>24</v>
      </c>
      <c r="B54" s="84">
        <v>7</v>
      </c>
      <c r="C54" s="85" t="s">
        <v>37</v>
      </c>
      <c r="D54" s="86" t="s">
        <v>38</v>
      </c>
      <c r="E54" s="87"/>
      <c r="F54" s="88"/>
      <c r="G54" s="89">
        <f t="shared" si="0"/>
        <v>0</v>
      </c>
      <c r="H54" s="78"/>
      <c r="I54" s="79"/>
      <c r="J54" s="80">
        <f t="shared" si="1"/>
        <v>0</v>
      </c>
      <c r="K54" s="81">
        <f t="shared" si="6"/>
        <v>0</v>
      </c>
      <c r="L54" s="82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5.75" customHeight="1" thickBot="1">
      <c r="A55" s="90" t="s">
        <v>39</v>
      </c>
      <c r="B55" s="91"/>
      <c r="C55" s="92"/>
      <c r="D55" s="93"/>
      <c r="E55" s="94"/>
      <c r="F55" s="95"/>
      <c r="G55" s="96">
        <f>SUM(G27:G54)</f>
        <v>96305</v>
      </c>
      <c r="H55" s="94"/>
      <c r="I55" s="95"/>
      <c r="J55" s="96">
        <f>J30+J31+J33+J42+J48+J49+J50</f>
        <v>96601.8</v>
      </c>
      <c r="K55" s="97">
        <f>SUM(K27:K54)</f>
        <v>-296.79999999999927</v>
      </c>
      <c r="L55" s="98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5.75" customHeight="1" thickBot="1">
      <c r="A56" s="100"/>
      <c r="B56" s="101"/>
      <c r="C56" s="102"/>
      <c r="D56" s="102"/>
      <c r="E56" s="102"/>
      <c r="F56" s="102"/>
      <c r="G56" s="102"/>
      <c r="H56" s="102"/>
      <c r="I56" s="102"/>
      <c r="J56" s="102"/>
      <c r="K56" s="103"/>
      <c r="L56" s="104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thickBot="1">
      <c r="A57" s="193" t="s">
        <v>40</v>
      </c>
      <c r="B57" s="194"/>
      <c r="C57" s="195"/>
      <c r="D57" s="105"/>
      <c r="E57" s="105"/>
      <c r="F57" s="105"/>
      <c r="G57" s="106">
        <v>96305</v>
      </c>
      <c r="H57" s="105"/>
      <c r="I57" s="105"/>
      <c r="J57" s="106">
        <v>96601.8</v>
      </c>
      <c r="K57" s="159">
        <v>-296.8</v>
      </c>
      <c r="L57" s="107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>
      <c r="A58" s="102"/>
      <c r="B58" s="108"/>
      <c r="C58" s="102"/>
      <c r="D58" s="102"/>
      <c r="E58" s="102"/>
      <c r="F58" s="102"/>
      <c r="G58" s="102"/>
      <c r="H58" s="102"/>
      <c r="I58" s="102"/>
      <c r="J58" s="102"/>
      <c r="K58" s="109"/>
      <c r="L58" s="10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>
      <c r="A59" s="12"/>
      <c r="B59" s="12"/>
      <c r="C59" s="110"/>
      <c r="D59" s="111"/>
      <c r="E59" s="111"/>
      <c r="F59" s="112"/>
      <c r="G59" s="111" t="s">
        <v>86</v>
      </c>
      <c r="H59" s="111"/>
      <c r="I59" s="112"/>
      <c r="J59" s="111"/>
      <c r="K59" s="16"/>
      <c r="L59" s="10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>
      <c r="A60" s="12"/>
      <c r="B60" s="12"/>
      <c r="C60" s="112"/>
      <c r="D60" s="196" t="s">
        <v>41</v>
      </c>
      <c r="E60" s="197"/>
      <c r="F60" s="113"/>
      <c r="G60" s="196" t="s">
        <v>42</v>
      </c>
      <c r="H60" s="197"/>
      <c r="I60" s="197"/>
      <c r="J60" s="197"/>
      <c r="K60" s="16"/>
      <c r="L60" s="10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>
      <c r="A61" s="102"/>
      <c r="B61" s="108"/>
      <c r="C61" s="102"/>
      <c r="D61" s="102"/>
      <c r="E61" s="102"/>
      <c r="F61" s="102"/>
      <c r="G61" s="102"/>
      <c r="H61" s="102"/>
      <c r="I61" s="102"/>
      <c r="J61" s="102"/>
      <c r="K61" s="16"/>
      <c r="L61" s="10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>
      <c r="A62" s="160"/>
      <c r="B62" s="161"/>
      <c r="C62" s="160"/>
      <c r="D62" s="160"/>
      <c r="E62" s="160"/>
      <c r="F62" s="160"/>
      <c r="G62" s="160"/>
      <c r="H62" s="102"/>
      <c r="I62" s="102"/>
      <c r="J62" s="102"/>
      <c r="K62" s="16"/>
      <c r="L62" s="10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332.25" customHeight="1">
      <c r="A63" s="160"/>
      <c r="B63" s="161"/>
      <c r="C63" s="154"/>
      <c r="D63" s="154"/>
      <c r="E63" s="154"/>
      <c r="F63" s="155"/>
      <c r="G63" s="155"/>
      <c r="J63" s="114"/>
      <c r="K63" s="16"/>
      <c r="L63" s="150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32.25" customHeight="1">
      <c r="A64" s="160"/>
      <c r="B64" s="161"/>
      <c r="C64" s="154"/>
      <c r="D64" s="154"/>
      <c r="E64" s="154"/>
      <c r="F64" s="155"/>
      <c r="G64" s="155"/>
      <c r="K64" s="16"/>
      <c r="L64" s="150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>
      <c r="A65" s="160"/>
      <c r="B65" s="161"/>
      <c r="C65" s="154"/>
      <c r="D65" s="154"/>
      <c r="E65" s="154"/>
      <c r="F65" s="155"/>
      <c r="G65" s="155"/>
      <c r="H65" s="115"/>
      <c r="J65" s="116"/>
      <c r="K65" s="16"/>
      <c r="L65" s="150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>
      <c r="A66" s="153"/>
      <c r="B66" s="162"/>
      <c r="C66" s="154"/>
      <c r="D66" s="154"/>
      <c r="E66" s="154"/>
      <c r="F66" s="153"/>
      <c r="G66" s="153"/>
      <c r="H66" s="12"/>
      <c r="I66" s="12"/>
      <c r="J66" s="12"/>
      <c r="K66" s="12"/>
      <c r="L66" s="150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>
      <c r="A67" s="153"/>
      <c r="B67" s="162"/>
      <c r="C67" s="154"/>
      <c r="D67" s="154"/>
      <c r="E67" s="154"/>
      <c r="F67" s="153"/>
      <c r="G67" s="153"/>
      <c r="H67" s="12"/>
      <c r="I67" s="12"/>
      <c r="J67" s="12"/>
      <c r="K67" s="12"/>
      <c r="L67" s="150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>
      <c r="A68" s="153"/>
      <c r="B68" s="162"/>
      <c r="C68" s="154"/>
      <c r="D68" s="154"/>
      <c r="E68" s="154"/>
      <c r="F68" s="153"/>
      <c r="G68" s="153"/>
      <c r="H68" s="12"/>
      <c r="I68" s="12"/>
      <c r="J68" s="12"/>
      <c r="K68" s="12"/>
      <c r="L68" s="150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>
      <c r="A69" s="153"/>
      <c r="B69" s="162"/>
      <c r="C69" s="154"/>
      <c r="D69" s="154"/>
      <c r="E69" s="154"/>
      <c r="F69" s="153"/>
      <c r="G69" s="153"/>
      <c r="H69" s="12"/>
      <c r="I69" s="12"/>
      <c r="J69" s="12"/>
      <c r="K69" s="12"/>
      <c r="L69" s="150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>
      <c r="A70" s="153"/>
      <c r="B70" s="162"/>
      <c r="C70" s="154"/>
      <c r="D70" s="154"/>
      <c r="E70" s="154"/>
      <c r="F70" s="153"/>
      <c r="G70" s="153"/>
      <c r="H70" s="12"/>
      <c r="I70" s="12"/>
      <c r="J70" s="12"/>
      <c r="K70" s="12"/>
      <c r="L70" s="150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>
      <c r="A71" s="153"/>
      <c r="B71" s="162"/>
      <c r="C71" s="154"/>
      <c r="D71" s="154"/>
      <c r="E71" s="154"/>
      <c r="F71" s="153"/>
      <c r="G71" s="153"/>
      <c r="H71" s="12"/>
      <c r="I71" s="12"/>
      <c r="J71" s="12"/>
      <c r="K71" s="12"/>
      <c r="L71" s="150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>
      <c r="A72" s="153"/>
      <c r="B72" s="162"/>
      <c r="C72" s="154"/>
      <c r="D72" s="154"/>
      <c r="E72" s="154"/>
      <c r="F72" s="153"/>
      <c r="G72" s="153"/>
      <c r="H72" s="12"/>
      <c r="I72" s="12"/>
      <c r="J72" s="12"/>
      <c r="K72" s="12"/>
      <c r="L72" s="150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>
      <c r="A73" s="153"/>
      <c r="B73" s="162"/>
      <c r="C73" s="154"/>
      <c r="D73" s="154"/>
      <c r="E73" s="154"/>
      <c r="F73" s="153"/>
      <c r="G73" s="153"/>
      <c r="H73" s="12"/>
      <c r="I73" s="12"/>
      <c r="J73" s="12"/>
      <c r="K73" s="12"/>
      <c r="L73" s="150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>
      <c r="A74" s="153"/>
      <c r="B74" s="162"/>
      <c r="C74" s="154"/>
      <c r="D74" s="154"/>
      <c r="E74" s="154"/>
      <c r="F74" s="153"/>
      <c r="G74" s="153"/>
      <c r="H74" s="12"/>
      <c r="I74" s="12"/>
      <c r="J74" s="12"/>
      <c r="K74" s="12"/>
      <c r="L74" s="150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>
      <c r="A75" s="153"/>
      <c r="B75" s="162"/>
      <c r="C75" s="154"/>
      <c r="D75" s="154"/>
      <c r="E75" s="154"/>
      <c r="F75" s="153"/>
      <c r="G75" s="153"/>
      <c r="H75" s="12"/>
      <c r="I75" s="12"/>
      <c r="J75" s="12"/>
      <c r="K75" s="12"/>
      <c r="L75" s="150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>
      <c r="A76" s="153"/>
      <c r="B76" s="162"/>
      <c r="C76" s="154"/>
      <c r="D76" s="154"/>
      <c r="E76" s="154"/>
      <c r="F76" s="153"/>
      <c r="G76" s="153"/>
      <c r="H76" s="12"/>
      <c r="I76" s="12"/>
      <c r="J76" s="12"/>
      <c r="K76" s="12"/>
      <c r="L76" s="150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>
      <c r="A77" s="153"/>
      <c r="B77" s="162"/>
      <c r="C77" s="154"/>
      <c r="D77" s="154"/>
      <c r="E77" s="154"/>
      <c r="F77" s="153"/>
      <c r="G77" s="153"/>
      <c r="H77" s="12"/>
      <c r="I77" s="12"/>
      <c r="J77" s="12"/>
      <c r="K77" s="12"/>
      <c r="L77" s="150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>
      <c r="A78" s="153"/>
      <c r="B78" s="162"/>
      <c r="C78" s="154"/>
      <c r="D78" s="154"/>
      <c r="E78" s="154"/>
      <c r="F78" s="153"/>
      <c r="G78" s="153"/>
      <c r="H78" s="12"/>
      <c r="I78" s="12"/>
      <c r="J78" s="12"/>
      <c r="K78" s="12"/>
      <c r="L78" s="150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>
      <c r="A79" s="153"/>
      <c r="B79" s="162"/>
      <c r="C79" s="154"/>
      <c r="D79" s="154"/>
      <c r="E79" s="154"/>
      <c r="F79" s="153"/>
      <c r="G79" s="153"/>
      <c r="H79" s="12"/>
      <c r="I79" s="12"/>
      <c r="J79" s="12"/>
      <c r="K79" s="12"/>
      <c r="L79" s="150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>
      <c r="A80" s="153"/>
      <c r="B80" s="162"/>
      <c r="C80" s="154"/>
      <c r="D80" s="154"/>
      <c r="E80" s="154"/>
      <c r="F80" s="153"/>
      <c r="G80" s="153"/>
      <c r="H80" s="12"/>
      <c r="I80" s="12"/>
      <c r="J80" s="12"/>
      <c r="K80" s="12"/>
      <c r="L80" s="150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>
      <c r="A81" s="153"/>
      <c r="B81" s="162"/>
      <c r="C81" s="154"/>
      <c r="D81" s="154"/>
      <c r="E81" s="154"/>
      <c r="F81" s="153"/>
      <c r="G81" s="153"/>
      <c r="H81" s="12"/>
      <c r="I81" s="12"/>
      <c r="J81" s="12"/>
      <c r="K81" s="12"/>
      <c r="L81" s="150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>
      <c r="A82" s="153"/>
      <c r="B82" s="162"/>
      <c r="C82" s="154"/>
      <c r="D82" s="154"/>
      <c r="E82" s="154"/>
      <c r="F82" s="153"/>
      <c r="G82" s="153"/>
      <c r="H82" s="12"/>
      <c r="I82" s="12"/>
      <c r="J82" s="12"/>
      <c r="K82" s="12"/>
      <c r="L82" s="150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>
      <c r="A83" s="153"/>
      <c r="B83" s="162"/>
      <c r="C83" s="154"/>
      <c r="D83" s="154"/>
      <c r="E83" s="154"/>
      <c r="F83" s="153"/>
      <c r="G83" s="153"/>
      <c r="H83" s="12"/>
      <c r="I83" s="12"/>
      <c r="J83" s="12"/>
      <c r="K83" s="12"/>
      <c r="L83" s="150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>
      <c r="A84" s="153"/>
      <c r="B84" s="162"/>
      <c r="C84" s="154"/>
      <c r="D84" s="154"/>
      <c r="E84" s="154"/>
      <c r="F84" s="153"/>
      <c r="G84" s="153"/>
      <c r="H84" s="12"/>
      <c r="I84" s="12"/>
      <c r="J84" s="12"/>
      <c r="K84" s="12"/>
      <c r="L84" s="150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>
      <c r="A85" s="153"/>
      <c r="B85" s="162"/>
      <c r="C85" s="153"/>
      <c r="D85" s="153"/>
      <c r="E85" s="153"/>
      <c r="F85" s="153"/>
      <c r="G85" s="153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>
      <c r="A86" s="153"/>
      <c r="B86" s="162"/>
      <c r="C86" s="153"/>
      <c r="D86" s="153"/>
      <c r="E86" s="153"/>
      <c r="F86" s="153"/>
      <c r="G86" s="153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>
      <c r="A87" s="153"/>
      <c r="B87" s="162"/>
      <c r="C87" s="153"/>
      <c r="D87" s="153"/>
      <c r="E87" s="153"/>
      <c r="F87" s="153"/>
      <c r="G87" s="153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>
      <c r="A88" s="153"/>
      <c r="B88" s="162"/>
      <c r="C88" s="153"/>
      <c r="D88" s="153"/>
      <c r="E88" s="153"/>
      <c r="F88" s="153"/>
      <c r="G88" s="153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>
      <c r="A89" s="153"/>
      <c r="B89" s="162"/>
      <c r="C89" s="153"/>
      <c r="D89" s="153"/>
      <c r="E89" s="153"/>
      <c r="F89" s="153"/>
      <c r="G89" s="153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>
      <c r="A90" s="153"/>
      <c r="B90" s="162"/>
      <c r="C90" s="153"/>
      <c r="D90" s="153"/>
      <c r="E90" s="153"/>
      <c r="F90" s="153"/>
      <c r="G90" s="153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>
      <c r="A91" s="153"/>
      <c r="B91" s="162"/>
      <c r="C91" s="153"/>
      <c r="D91" s="153"/>
      <c r="E91" s="153"/>
      <c r="F91" s="153"/>
      <c r="G91" s="153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>
      <c r="A92" s="153"/>
      <c r="B92" s="162"/>
      <c r="C92" s="153"/>
      <c r="D92" s="153"/>
      <c r="E92" s="153"/>
      <c r="F92" s="153"/>
      <c r="G92" s="153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>
      <c r="A93" s="153"/>
      <c r="B93" s="162"/>
      <c r="C93" s="153"/>
      <c r="D93" s="153"/>
      <c r="E93" s="153"/>
      <c r="F93" s="153"/>
      <c r="G93" s="153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>
      <c r="A94" s="153"/>
      <c r="B94" s="162"/>
      <c r="C94" s="153"/>
      <c r="D94" s="153"/>
      <c r="E94" s="153"/>
      <c r="F94" s="153"/>
      <c r="G94" s="153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>
      <c r="A95" s="12"/>
      <c r="B95" s="117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>
      <c r="A96" s="12"/>
      <c r="B96" s="117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>
      <c r="A97" s="12"/>
      <c r="B97" s="117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>
      <c r="A98" s="12"/>
      <c r="B98" s="117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>
      <c r="A99" s="12"/>
      <c r="B99" s="117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>
      <c r="A100" s="12"/>
      <c r="B100" s="117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>
      <c r="A101" s="12"/>
      <c r="B101" s="117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>
      <c r="A102" s="12"/>
      <c r="B102" s="117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>
      <c r="A103" s="12"/>
      <c r="B103" s="117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>
      <c r="A104" s="12"/>
      <c r="B104" s="117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12"/>
      <c r="B105" s="117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12"/>
      <c r="B106" s="117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12"/>
      <c r="B107" s="117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12"/>
      <c r="B108" s="117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12"/>
      <c r="B109" s="117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12"/>
      <c r="B110" s="117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12"/>
      <c r="B111" s="117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12"/>
      <c r="B112" s="117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12"/>
      <c r="B113" s="117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>
      <c r="A114" s="12"/>
      <c r="B114" s="117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>
      <c r="A115" s="12"/>
      <c r="B115" s="117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>
      <c r="A116" s="12"/>
      <c r="B116" s="117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>
      <c r="A117" s="12"/>
      <c r="B117" s="117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>
      <c r="A118" s="12"/>
      <c r="B118" s="117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>
      <c r="A119" s="12"/>
      <c r="B119" s="117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>
      <c r="A120" s="12"/>
      <c r="B120" s="117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12"/>
      <c r="B121" s="117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12"/>
      <c r="B122" s="117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12"/>
      <c r="B123" s="117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12"/>
      <c r="B124" s="117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12"/>
      <c r="B125" s="117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12"/>
      <c r="B126" s="117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12"/>
      <c r="B127" s="117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12"/>
      <c r="B128" s="117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12"/>
      <c r="B129" s="117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>
      <c r="A130" s="12"/>
      <c r="B130" s="117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>
      <c r="A131" s="12"/>
      <c r="B131" s="117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>
      <c r="A132" s="12"/>
      <c r="B132" s="117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>
      <c r="A133" s="12"/>
      <c r="B133" s="117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>
      <c r="A134" s="12"/>
      <c r="B134" s="117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>
      <c r="A135" s="12"/>
      <c r="B135" s="117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>
      <c r="A136" s="12"/>
      <c r="B136" s="117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12"/>
      <c r="B137" s="117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12"/>
      <c r="B138" s="117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12"/>
      <c r="B139" s="117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12"/>
      <c r="B140" s="117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12"/>
      <c r="B141" s="117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12"/>
      <c r="B142" s="117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12"/>
      <c r="B143" s="117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12"/>
      <c r="B144" s="117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12"/>
      <c r="B145" s="117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>
      <c r="A146" s="12"/>
      <c r="B146" s="117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>
      <c r="A147" s="12"/>
      <c r="B147" s="117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>
      <c r="A148" s="12"/>
      <c r="B148" s="117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>
      <c r="A149" s="12"/>
      <c r="B149" s="117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>
      <c r="A150" s="12"/>
      <c r="B150" s="117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>
      <c r="A151" s="12"/>
      <c r="B151" s="117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>
      <c r="A152" s="12"/>
      <c r="B152" s="117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12"/>
      <c r="B153" s="117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12"/>
      <c r="B154" s="117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12"/>
      <c r="B155" s="117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12"/>
      <c r="B156" s="117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12"/>
      <c r="B157" s="117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12"/>
      <c r="B158" s="117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12"/>
      <c r="B159" s="117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12"/>
      <c r="B160" s="117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12"/>
      <c r="B161" s="117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>
      <c r="A162" s="12"/>
      <c r="B162" s="117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>
      <c r="A163" s="12"/>
      <c r="B163" s="117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12"/>
      <c r="B164" s="117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>
      <c r="A165" s="12"/>
      <c r="B165" s="117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>
      <c r="A166" s="12"/>
      <c r="B166" s="117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>
      <c r="A167" s="12"/>
      <c r="B167" s="117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>
      <c r="A168" s="12"/>
      <c r="B168" s="117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>
      <c r="A169" s="12"/>
      <c r="B169" s="117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>
      <c r="A170" s="12"/>
      <c r="B170" s="117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>
      <c r="A171" s="12"/>
      <c r="B171" s="117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>
      <c r="A172" s="12"/>
      <c r="B172" s="117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>
      <c r="A173" s="12"/>
      <c r="B173" s="117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>
      <c r="A174" s="12"/>
      <c r="B174" s="117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>
      <c r="A175" s="12"/>
      <c r="B175" s="117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>
      <c r="A176" s="12"/>
      <c r="B176" s="117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>
      <c r="A177" s="12"/>
      <c r="B177" s="117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>
      <c r="A178" s="12"/>
      <c r="B178" s="117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>
      <c r="A179" s="12"/>
      <c r="B179" s="117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>
      <c r="A180" s="12"/>
      <c r="B180" s="117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>
      <c r="A181" s="12"/>
      <c r="B181" s="117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>
      <c r="A182" s="12"/>
      <c r="B182" s="117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>
      <c r="A183" s="12"/>
      <c r="B183" s="117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>
      <c r="A184" s="12"/>
      <c r="B184" s="117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>
      <c r="A185" s="12"/>
      <c r="B185" s="117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>
      <c r="A186" s="12"/>
      <c r="B186" s="117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>
      <c r="A187" s="12"/>
      <c r="B187" s="117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>
      <c r="A188" s="12"/>
      <c r="B188" s="117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>
      <c r="A189" s="12"/>
      <c r="B189" s="117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>
      <c r="A190" s="12"/>
      <c r="B190" s="117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>
      <c r="A191" s="12"/>
      <c r="B191" s="117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>
      <c r="A192" s="12"/>
      <c r="B192" s="117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>
      <c r="A193" s="12"/>
      <c r="B193" s="117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>
      <c r="A194" s="12"/>
      <c r="B194" s="117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>
      <c r="A195" s="12"/>
      <c r="B195" s="117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>
      <c r="A196" s="12"/>
      <c r="B196" s="117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>
      <c r="A197" s="12"/>
      <c r="B197" s="117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>
      <c r="A198" s="12"/>
      <c r="B198" s="117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>
      <c r="A199" s="12"/>
      <c r="B199" s="117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>
      <c r="A200" s="12"/>
      <c r="B200" s="117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>
      <c r="A201" s="12"/>
      <c r="B201" s="117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>
      <c r="A202" s="12"/>
      <c r="B202" s="117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>
      <c r="A203" s="12"/>
      <c r="B203" s="117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>
      <c r="A204" s="12"/>
      <c r="B204" s="117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>
      <c r="A205" s="12"/>
      <c r="B205" s="117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>
      <c r="A206" s="12"/>
      <c r="B206" s="117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>
      <c r="A207" s="12"/>
      <c r="B207" s="117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>
      <c r="A208" s="12"/>
      <c r="B208" s="117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>
      <c r="A209" s="12"/>
      <c r="B209" s="117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>
      <c r="A210" s="12"/>
      <c r="B210" s="117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>
      <c r="A211" s="12"/>
      <c r="B211" s="117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>
      <c r="A212" s="12"/>
      <c r="B212" s="117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>
      <c r="A213" s="12"/>
      <c r="B213" s="117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>
      <c r="A214" s="12"/>
      <c r="B214" s="117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>
      <c r="A215" s="12"/>
      <c r="B215" s="117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>
      <c r="A216" s="12"/>
      <c r="B216" s="117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>
      <c r="A217" s="12"/>
      <c r="B217" s="117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>
      <c r="A218" s="12"/>
      <c r="B218" s="117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>
      <c r="A219" s="12"/>
      <c r="B219" s="117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>
      <c r="A220" s="12"/>
      <c r="B220" s="117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>
      <c r="A221" s="12"/>
      <c r="B221" s="117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>
      <c r="A222" s="12"/>
      <c r="B222" s="117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>
      <c r="A223" s="12"/>
      <c r="B223" s="117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>
      <c r="A224" s="12"/>
      <c r="B224" s="117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>
      <c r="A225" s="12"/>
      <c r="B225" s="117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>
      <c r="A226" s="12"/>
      <c r="B226" s="117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>
      <c r="A227" s="12"/>
      <c r="B227" s="117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>
      <c r="A228" s="12"/>
      <c r="B228" s="117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>
      <c r="A229" s="12"/>
      <c r="B229" s="117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>
      <c r="A230" s="12"/>
      <c r="B230" s="117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>
      <c r="A231" s="12"/>
      <c r="B231" s="117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>
      <c r="A232" s="12"/>
      <c r="B232" s="117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>
      <c r="A233" s="12"/>
      <c r="B233" s="117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>
      <c r="A234" s="12"/>
      <c r="B234" s="117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>
      <c r="A235" s="12"/>
      <c r="B235" s="117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>
      <c r="A236" s="12"/>
      <c r="B236" s="117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>
      <c r="A237" s="12"/>
      <c r="B237" s="117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>
      <c r="A238" s="12"/>
      <c r="B238" s="117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>
      <c r="A239" s="12"/>
      <c r="B239" s="117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>
      <c r="A240" s="12"/>
      <c r="B240" s="117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>
      <c r="A241" s="12"/>
      <c r="B241" s="117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>
      <c r="A242" s="12"/>
      <c r="B242" s="117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>
      <c r="A243" s="12"/>
      <c r="B243" s="117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>
      <c r="A244" s="12"/>
      <c r="B244" s="117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>
      <c r="A245" s="12"/>
      <c r="B245" s="117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>
      <c r="A246" s="12"/>
      <c r="B246" s="117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>
      <c r="A247" s="12"/>
      <c r="B247" s="117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>
      <c r="A248" s="12"/>
      <c r="B248" s="117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>
      <c r="A249" s="12"/>
      <c r="B249" s="117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>
      <c r="A250" s="12"/>
      <c r="B250" s="117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>
      <c r="A251" s="12"/>
      <c r="B251" s="117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>
      <c r="A252" s="12"/>
      <c r="B252" s="117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>
      <c r="A253" s="12"/>
      <c r="B253" s="117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>
      <c r="A254" s="12"/>
      <c r="B254" s="117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>
      <c r="A255" s="12"/>
      <c r="B255" s="117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>
      <c r="A256" s="12"/>
      <c r="B256" s="117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>
      <c r="A257" s="12"/>
      <c r="B257" s="117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>
      <c r="A258" s="12"/>
      <c r="B258" s="117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>
      <c r="A259" s="12"/>
      <c r="B259" s="117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>
      <c r="A260" s="12"/>
      <c r="B260" s="117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>
      <c r="A261" s="12"/>
      <c r="B261" s="117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>
      <c r="A262" s="12"/>
      <c r="B262" s="117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>
      <c r="A263" s="12"/>
      <c r="B263" s="117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>
      <c r="A264" s="12"/>
      <c r="B264" s="117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>
      <c r="A265" s="12"/>
      <c r="B265" s="117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19">
    <mergeCell ref="D16:K16"/>
    <mergeCell ref="K19:K20"/>
    <mergeCell ref="L19:L20"/>
    <mergeCell ref="A57:C57"/>
    <mergeCell ref="D60:E60"/>
    <mergeCell ref="G60:J60"/>
    <mergeCell ref="A16:C16"/>
    <mergeCell ref="A19:A20"/>
    <mergeCell ref="B19:B20"/>
    <mergeCell ref="C19:C20"/>
    <mergeCell ref="D19:D20"/>
    <mergeCell ref="E19:G19"/>
    <mergeCell ref="H19:J19"/>
    <mergeCell ref="A10:L10"/>
    <mergeCell ref="A11:L11"/>
    <mergeCell ref="A12:L12"/>
    <mergeCell ref="D14:J14"/>
    <mergeCell ref="A15:C15"/>
    <mergeCell ref="D15:J15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UCF</dc:creator>
  <cp:lastModifiedBy>Пользователь Windows</cp:lastModifiedBy>
  <dcterms:created xsi:type="dcterms:W3CDTF">2022-10-28T14:38:25Z</dcterms:created>
  <dcterms:modified xsi:type="dcterms:W3CDTF">2022-12-13T09:48:53Z</dcterms:modified>
</cp:coreProperties>
</file>