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00\друк буклет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69" i="1" l="1"/>
  <c r="G69" i="1"/>
  <c r="K69" i="1" s="1"/>
  <c r="J68" i="1"/>
  <c r="G68" i="1"/>
  <c r="K68" i="1" s="1"/>
  <c r="J67" i="1"/>
  <c r="K67" i="1" s="1"/>
  <c r="G67" i="1"/>
  <c r="J66" i="1"/>
  <c r="G66" i="1"/>
  <c r="K66" i="1" s="1"/>
  <c r="J65" i="1"/>
  <c r="G65" i="1"/>
  <c r="K65" i="1" s="1"/>
  <c r="K64" i="1"/>
  <c r="J64" i="1"/>
  <c r="G64" i="1"/>
  <c r="J63" i="1"/>
  <c r="K63" i="1" s="1"/>
  <c r="G63" i="1"/>
  <c r="K62" i="1"/>
  <c r="J62" i="1"/>
  <c r="G62" i="1"/>
  <c r="J61" i="1"/>
  <c r="G61" i="1"/>
  <c r="K61" i="1" s="1"/>
  <c r="J60" i="1"/>
  <c r="G60" i="1"/>
  <c r="K60" i="1" s="1"/>
  <c r="J59" i="1"/>
  <c r="K59" i="1" s="1"/>
  <c r="G59" i="1"/>
  <c r="J58" i="1"/>
  <c r="G58" i="1"/>
  <c r="K58" i="1" s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K51" i="1" s="1"/>
  <c r="J50" i="1"/>
  <c r="G50" i="1"/>
  <c r="K50" i="1" s="1"/>
  <c r="J49" i="1"/>
  <c r="G49" i="1"/>
  <c r="J48" i="1"/>
  <c r="G48" i="1"/>
  <c r="K48" i="1" s="1"/>
  <c r="J47" i="1"/>
  <c r="G47" i="1"/>
  <c r="K46" i="1"/>
  <c r="J46" i="1"/>
  <c r="G46" i="1"/>
  <c r="J45" i="1"/>
  <c r="G45" i="1"/>
  <c r="J44" i="1"/>
  <c r="G44" i="1"/>
  <c r="J43" i="1"/>
  <c r="G43" i="1"/>
  <c r="K40" i="1" s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K35" i="1"/>
  <c r="J35" i="1"/>
  <c r="G35" i="1"/>
  <c r="J34" i="1"/>
  <c r="G34" i="1"/>
  <c r="K34" i="1" s="1"/>
  <c r="J33" i="1"/>
  <c r="G33" i="1"/>
  <c r="K33" i="1" s="1"/>
  <c r="K32" i="1"/>
  <c r="J32" i="1"/>
  <c r="G32" i="1"/>
  <c r="J31" i="1"/>
  <c r="G31" i="1"/>
  <c r="K31" i="1" s="1"/>
  <c r="J30" i="1"/>
  <c r="G30" i="1"/>
  <c r="K30" i="1" s="1"/>
  <c r="K29" i="1"/>
  <c r="J29" i="1"/>
  <c r="G29" i="1"/>
  <c r="J28" i="1"/>
  <c r="G28" i="1"/>
  <c r="J27" i="1"/>
  <c r="G27" i="1"/>
  <c r="K26" i="1" s="1"/>
  <c r="J26" i="1"/>
  <c r="G26" i="1"/>
  <c r="J25" i="1"/>
  <c r="G25" i="1"/>
  <c r="K25" i="1" s="1"/>
  <c r="J24" i="1"/>
  <c r="G24" i="1"/>
  <c r="K23" i="1" s="1"/>
  <c r="J23" i="1"/>
  <c r="G23" i="1"/>
  <c r="J22" i="1"/>
  <c r="G22" i="1"/>
  <c r="G70" i="1" s="1"/>
  <c r="J21" i="1"/>
  <c r="K21" i="1" s="1"/>
  <c r="K20" i="1"/>
  <c r="J20" i="1"/>
  <c r="K19" i="1"/>
  <c r="J19" i="1"/>
  <c r="J18" i="1"/>
  <c r="J70" i="1" s="1"/>
  <c r="K14" i="1"/>
  <c r="K70" i="1" l="1"/>
  <c r="K22" i="1"/>
  <c r="K18" i="1"/>
</calcChain>
</file>

<file path=xl/sharedStrings.xml><?xml version="1.0" encoding="utf-8"?>
<sst xmlns="http://schemas.openxmlformats.org/spreadsheetml/2006/main" count="140" uniqueCount="84">
  <si>
    <t xml:space="preserve">Додаток № 4 до Договору про надання стипендії (гранту) </t>
  </si>
  <si>
    <t>№ 5 DORS51-33131 від 14 вересня 2022 року</t>
  </si>
  <si>
    <t xml:space="preserve">ЗВІТ про надходження та використання коштів для реалізації Проєкту за період </t>
  </si>
  <si>
    <t>з вересня 2022 по 15 листопада 2022</t>
  </si>
  <si>
    <t>Прізвище, ім'я та по-батькові Стипендіата:</t>
  </si>
  <si>
    <t>Полішук Богдан Анатолійович</t>
  </si>
  <si>
    <t>Назва проекту:</t>
  </si>
  <si>
    <t>Перформанс "Дівчина з Хіросіми, яку лякає грім"</t>
  </si>
  <si>
    <t>Період реалізації проекту:</t>
  </si>
  <si>
    <t>вересень-15 листопада 2022 р.</t>
  </si>
  <si>
    <t>Розділ: Стаття:</t>
  </si>
  <si>
    <t>№</t>
  </si>
  <si>
    <t>Найменування витрат</t>
  </si>
  <si>
    <t>Одиниця виміру</t>
  </si>
  <si>
    <t>Планові витрати за рахунок стипендії (гранту) УКФ</t>
  </si>
  <si>
    <t>Фактичні витрати за рахунок стипендії (гранту) УКФ</t>
  </si>
  <si>
    <t>Різниця бюджету, грн (=ст.6-ст.9)</t>
  </si>
  <si>
    <t>ПРИМІТКИ</t>
  </si>
  <si>
    <t>Кількість/ Період</t>
  </si>
  <si>
    <t>Вартість за одиницю, грн</t>
  </si>
  <si>
    <t>Загальна сума,</t>
  </si>
  <si>
    <t>Загальна сума, грн (=ст.7*ст.8)</t>
  </si>
  <si>
    <t>Стовпці:</t>
  </si>
  <si>
    <t>Розділ:</t>
  </si>
  <si>
    <t>І</t>
  </si>
  <si>
    <t>Надходження:</t>
  </si>
  <si>
    <t>Стаття: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</si>
  <si>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</si>
  <si>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</si>
  <si>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</si>
  <si>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</si>
  <si>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</si>
  <si>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(вказати маршрут)</t>
  </si>
  <si>
    <t>шт</t>
  </si>
  <si>
    <t>Вартість проживання (вказати місце проживання)</t>
  </si>
  <si>
    <t>доба</t>
  </si>
  <si>
    <t>Вартість витратних матеріалів (вказати найменування)</t>
  </si>
  <si>
    <t>Вартість обладнання, інструментів, інвентаря, які не є основними засобами
 (вказати найменування)</t>
  </si>
  <si>
    <t>хімічно зшитий ППЕ лист 1 х 2 м,
 товщина 5 см (матеріал для створення декорації)</t>
  </si>
  <si>
    <t xml:space="preserve">тканина “рогожка” (матеріал для створення декорацій) - 2 види рогожки: 4,4 метри тканини “рогожка брук хвоя” і 5,15 м тканини “рогожка лайт котлас / сіро-беж.” </t>
  </si>
  <si>
    <t>метр</t>
  </si>
  <si>
    <t>чайник керамічний в японському стилі (реквізит)</t>
  </si>
  <si>
    <t xml:space="preserve">чайна піалка (реквізит) </t>
  </si>
  <si>
    <t>таця для чайника - чабань (рекевізит)</t>
  </si>
  <si>
    <t>парасоля прозора (реквізит/елемент костюму)</t>
  </si>
  <si>
    <t>взуття жіноче - черевички балетки
 (елемент костюму)</t>
  </si>
  <si>
    <t>сумка жіноча (реквізит/елемент костюму)</t>
  </si>
  <si>
    <t>ширма (готовий елемент декорації)</t>
  </si>
  <si>
    <t>плед (готовий елемент декорації/реквізит)</t>
  </si>
  <si>
    <t>тканина для костюму Такедзо
 (матеріали для виготовлення костюмів) - 5 видів тканини, загальний метраж таканини 10, 45 метрів.</t>
  </si>
  <si>
    <t>тканина для костюму Міцуе (матеріали для виготовлення костюмів) - 5 видів тканини загальним метражем 13,95 метрів.</t>
  </si>
  <si>
    <t>4.13</t>
  </si>
  <si>
    <t>тканина для костюму Душі Хіросіми - 2 види тканини
 (матеріал для виготовлення костюму)</t>
  </si>
  <si>
    <t>4.14</t>
  </si>
  <si>
    <t xml:space="preserve">грим (росходний матеріал) - аквагрим двох кольорів (білий і червоний) </t>
  </si>
  <si>
    <t>4.15</t>
  </si>
  <si>
    <t>палітра тіней для повік (косметичні засоби)(росходний матеріал)</t>
  </si>
  <si>
    <t>4.16</t>
  </si>
  <si>
    <t>пензлі для косметики/гриму (росходний матеріал)</t>
  </si>
  <si>
    <t>4.17</t>
  </si>
  <si>
    <t>фанера шліфована 1525 х 1525 х 10 мм
 ( матеріал для виготовлення декорації)</t>
  </si>
  <si>
    <t>4.18</t>
  </si>
  <si>
    <t>брус строганий сосна 
 (матеріал для виготовлення декорації)</t>
  </si>
  <si>
    <t>4.19</t>
  </si>
  <si>
    <t>перука (частина костюмуперсонажу Душа Хіросіми)</t>
  </si>
  <si>
    <t>шт.</t>
  </si>
  <si>
    <t>Інші витрати, які здійснюються на підставі чеків, рахунків, квитанцій тощо та не передбачають укладення угод або договорів
 (друк поліграфічних матеріалів)</t>
  </si>
  <si>
    <t>послуга</t>
  </si>
  <si>
    <t>Інші витрати, які здійснюються на підставі чеків, рахунків, квитанцій тощо та не передбачають укладення угод або договорів
(деталізувати, які саме витрати)</t>
  </si>
  <si>
    <t>комісія за сплату товару: листи ППЕ (стаття 4.1)</t>
  </si>
  <si>
    <t>комісія за сплату товару: таця чабань (стаття 4.5)</t>
  </si>
  <si>
    <t>комісія за сплату товару: парасоля прозора (стаття 4.6)</t>
  </si>
  <si>
    <t>комісія за сплату товару: тіні (косметичні засоби) (стаття 4.15)</t>
  </si>
  <si>
    <t>комісія за сплату товарів: чайник (стаття 4.3) три чайні піалки (стаття 4.4) - розрахунок за обидві статті було здійснено за один платіж</t>
  </si>
  <si>
    <t>комісія за сплату товару: тканина для костюмів Такедзо (стаття 4.11) і Міцуе (стаття 4.12) - розрахунок за обидві статті було здійснено в один платіж</t>
  </si>
  <si>
    <t>Інші витрати, які здійснюються на підставі чеків, рахунків, квитанцій тощо та не передбачають укладення угод або договорів
 (деталізувати, які саме витрати)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</si>
  <si>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</si>
  <si>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</si>
  <si>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</si>
  <si>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</si>
  <si>
    <t>___________________________</t>
  </si>
  <si>
    <t>_______________________________________</t>
  </si>
  <si>
    <t xml:space="preserve">ФОНД: </t>
  </si>
  <si>
    <t>СТИПЕНДІАТ: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</si>
</sst>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22">
    <font>
      <sz val="10"/>
      <color rgb="FF000000"/>
      <name val="Arial"/>
      <scheme val="minor"/>
    </font>
    <font>
      <sz val="10"/>
      <color rgb="FF000000"/>
      <name val="&quot;Helvetica Neue&quot;"/>
    </font>
    <font>
      <sz val="11"/>
      <color rgb="FF000000"/>
      <name val="Calibri"/>
    </font>
    <font>
      <sz val="11"/>
      <color theme="1"/>
      <name val="Helvetica Neue"/>
    </font>
    <font>
      <sz val="11"/>
      <color rgb="FF000000"/>
      <name val="Helvetica Neue"/>
    </font>
    <font>
      <b/>
      <sz val="10"/>
      <color rgb="FF000000"/>
      <name val="Arial"/>
    </font>
    <font>
      <b/>
      <sz val="12"/>
      <color rgb="FF000000"/>
      <name val="Arial"/>
    </font>
    <font>
      <sz val="12"/>
      <color rgb="FF000000"/>
      <name val="Calibri"/>
    </font>
    <font>
      <sz val="10"/>
      <name val="Arial"/>
    </font>
    <font>
      <sz val="10"/>
      <color theme="1"/>
      <name val="Arial"/>
      <scheme val="minor"/>
    </font>
    <font>
      <sz val="10"/>
      <color theme="1"/>
      <name val="Arial"/>
    </font>
    <font>
      <sz val="10"/>
      <color theme="1"/>
      <name val="&quot;Microsoft Sans Serif&quot;"/>
    </font>
    <font>
      <sz val="10"/>
      <color rgb="FFFF0000"/>
      <name val="&quot;Times New Roman&quot;"/>
    </font>
    <font>
      <b/>
      <i/>
      <sz val="10"/>
      <color rgb="FF000000"/>
      <name val="Arial"/>
    </font>
    <font>
      <sz val="10"/>
      <color theme="1"/>
      <name val="&quot;Times New Roman&quot;"/>
    </font>
    <font>
      <sz val="10"/>
      <color rgb="FF000000"/>
      <name val="&quot;Times New Roman&quot;"/>
    </font>
    <font>
      <sz val="11"/>
      <color theme="1"/>
      <name val="&quot;Times New Roman&quot;"/>
    </font>
    <font>
      <sz val="10"/>
      <color theme="1"/>
      <name val="Helvetica Neue"/>
    </font>
    <font>
      <sz val="10"/>
      <color rgb="FF000000"/>
      <name val="Arial"/>
    </font>
    <font>
      <sz val="11"/>
      <color rgb="FF000000"/>
      <name val="Inconsolata"/>
    </font>
    <font>
      <b/>
      <sz val="11"/>
      <color rgb="FF000000"/>
      <name val="Inconsolata"/>
    </font>
    <font>
      <sz val="7"/>
      <color rgb="FF000000"/>
      <name val="&quot;Helvetica Neue&quot;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5" fillId="5" borderId="7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9" fillId="5" borderId="4" xfId="0" applyFont="1" applyFill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4" fontId="14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4" fontId="14" fillId="0" borderId="16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4" fontId="1" fillId="0" borderId="15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4" fontId="15" fillId="2" borderId="7" xfId="0" applyNumberFormat="1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8" fillId="2" borderId="7" xfId="0" applyFont="1" applyFill="1" applyBorder="1" applyAlignment="1">
      <alignment horizont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164" fontId="1" fillId="0" borderId="19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 wrapText="1"/>
    </xf>
    <xf numFmtId="0" fontId="18" fillId="2" borderId="20" xfId="0" applyFont="1" applyFill="1" applyBorder="1" applyAlignment="1">
      <alignment horizont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4" fontId="1" fillId="5" borderId="6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4" fontId="9" fillId="0" borderId="0" xfId="0" applyNumberFormat="1" applyFont="1"/>
    <xf numFmtId="0" fontId="19" fillId="2" borderId="0" xfId="0" applyFont="1" applyFill="1" applyAlignment="1"/>
    <xf numFmtId="0" fontId="5" fillId="0" borderId="0" xfId="0" applyFont="1" applyAlignment="1"/>
    <xf numFmtId="0" fontId="20" fillId="2" borderId="0" xfId="0" applyFont="1" applyFill="1" applyAlignment="1"/>
    <xf numFmtId="0" fontId="5" fillId="0" borderId="0" xfId="0" applyFont="1" applyAlignment="1">
      <alignment horizontal="right"/>
    </xf>
    <xf numFmtId="0" fontId="21" fillId="0" borderId="0" xfId="0" applyFont="1" applyAlignment="1"/>
    <xf numFmtId="0" fontId="21" fillId="0" borderId="0" xfId="0" applyFont="1"/>
    <xf numFmtId="0" fontId="5" fillId="0" borderId="0" xfId="0" applyFont="1"/>
    <xf numFmtId="0" fontId="11" fillId="0" borderId="14" xfId="0" applyFont="1" applyBorder="1" applyAlignment="1">
      <alignment horizontal="left" vertical="center"/>
    </xf>
    <xf numFmtId="0" fontId="8" fillId="0" borderId="2" xfId="0" applyFont="1" applyBorder="1"/>
    <xf numFmtId="0" fontId="8" fillId="0" borderId="19" xfId="0" applyFont="1" applyBorder="1"/>
    <xf numFmtId="0" fontId="13" fillId="5" borderId="24" xfId="0" applyFont="1" applyFill="1" applyBorder="1" applyAlignment="1">
      <alignment horizontal="center" vertical="center"/>
    </xf>
    <xf numFmtId="0" fontId="8" fillId="0" borderId="9" xfId="0" applyFont="1" applyBorder="1"/>
    <xf numFmtId="0" fontId="8" fillId="0" borderId="6" xfId="0" applyFont="1" applyBorder="1"/>
    <xf numFmtId="0" fontId="1" fillId="5" borderId="24" xfId="0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0" fontId="0" fillId="0" borderId="0" xfId="0" applyFont="1" applyAlignment="1"/>
    <xf numFmtId="0" fontId="2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8" xfId="0" applyFont="1" applyBorder="1"/>
    <xf numFmtId="164" fontId="11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23" xfId="0" applyFont="1" applyBorder="1"/>
    <xf numFmtId="0" fontId="16" fillId="0" borderId="14" xfId="0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8" fillId="0" borderId="1" xfId="0" applyFont="1" applyBorder="1"/>
    <xf numFmtId="0" fontId="8" fillId="0" borderId="22" xfId="0" applyFont="1" applyBorder="1"/>
    <xf numFmtId="0" fontId="14" fillId="0" borderId="17" xfId="0" applyFont="1" applyBorder="1" applyAlignment="1">
      <alignment horizontal="left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90750" cy="1609725"/>
    <xdr:pic>
      <xdr:nvPicPr>
        <xdr:cNvPr id="2" name="image1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81"/>
  <sheetViews>
    <sheetView showGridLines="0" tabSelected="1" zoomScale="56" zoomScaleNormal="56" workbookViewId="0">
      <selection activeCell="A16" sqref="A16:L16"/>
    </sheetView>
  </sheetViews>
  <sheetFormatPr defaultColWidth="12.6640625" defaultRowHeight="15.75" customHeight="1"/>
  <cols>
    <col min="3" max="3" width="143.109375" customWidth="1"/>
    <col min="11" max="11" width="18.33203125" customWidth="1"/>
    <col min="12" max="12" width="41.109375" customWidth="1"/>
  </cols>
  <sheetData>
    <row r="1" spans="1:12" ht="26.25" customHeight="1">
      <c r="A1" s="1"/>
      <c r="B1" s="2"/>
      <c r="C1" s="1"/>
      <c r="D1" s="1"/>
      <c r="E1" s="3"/>
      <c r="F1" s="3"/>
      <c r="G1" s="3"/>
      <c r="H1" s="3"/>
      <c r="I1" s="3"/>
      <c r="J1" s="3"/>
      <c r="K1" s="4" t="s">
        <v>0</v>
      </c>
      <c r="L1" s="5"/>
    </row>
    <row r="2" spans="1:12" ht="26.25" customHeight="1">
      <c r="A2" s="1"/>
      <c r="B2" s="2"/>
      <c r="C2" s="1"/>
      <c r="D2" s="1"/>
      <c r="E2" s="3"/>
      <c r="F2" s="3"/>
      <c r="G2" s="3"/>
      <c r="H2" s="3"/>
      <c r="I2" s="3"/>
      <c r="J2" s="3"/>
      <c r="K2" s="6" t="s">
        <v>1</v>
      </c>
      <c r="L2" s="5"/>
    </row>
    <row r="3" spans="1:12" ht="26.25" customHeight="1">
      <c r="A3" s="1"/>
      <c r="B3" s="2"/>
      <c r="C3" s="1"/>
      <c r="D3" s="1"/>
      <c r="E3" s="3"/>
      <c r="F3" s="3"/>
      <c r="G3" s="3"/>
      <c r="H3" s="3"/>
      <c r="I3" s="3"/>
      <c r="J3" s="3"/>
      <c r="K3" s="7"/>
      <c r="L3" s="7"/>
    </row>
    <row r="4" spans="1:12" ht="26.25" customHeight="1">
      <c r="A4" s="1"/>
      <c r="B4" s="2"/>
      <c r="C4" s="1"/>
      <c r="D4" s="1"/>
      <c r="K4" s="7"/>
      <c r="L4" s="7"/>
    </row>
    <row r="5" spans="1:12" ht="26.25" customHeight="1">
      <c r="A5" s="8"/>
      <c r="B5" s="2"/>
      <c r="C5" s="1"/>
      <c r="D5" s="1"/>
      <c r="E5" s="9" t="s">
        <v>2</v>
      </c>
      <c r="F5" s="10"/>
      <c r="G5" s="10"/>
      <c r="H5" s="10"/>
      <c r="I5" s="10"/>
      <c r="J5" s="10"/>
      <c r="K5" s="7"/>
      <c r="L5" s="7"/>
    </row>
    <row r="6" spans="1:12" ht="26.25" customHeight="1">
      <c r="A6" s="8"/>
      <c r="B6" s="2"/>
      <c r="C6" s="1"/>
      <c r="D6" s="1"/>
      <c r="E6" s="9" t="s">
        <v>3</v>
      </c>
      <c r="F6" s="10"/>
      <c r="G6" s="10"/>
      <c r="H6" s="10"/>
      <c r="I6" s="10"/>
      <c r="J6" s="10"/>
      <c r="K6" s="7"/>
      <c r="L6" s="7"/>
    </row>
    <row r="7" spans="1:12" ht="36.75" customHeight="1">
      <c r="A7" s="114" t="s">
        <v>4</v>
      </c>
      <c r="B7" s="115"/>
      <c r="C7" s="8" t="s">
        <v>5</v>
      </c>
      <c r="D7" s="1"/>
      <c r="E7" s="3"/>
      <c r="F7" s="3"/>
      <c r="G7" s="3"/>
      <c r="H7" s="3"/>
      <c r="I7" s="3"/>
      <c r="J7" s="3"/>
      <c r="K7" s="7"/>
      <c r="L7" s="7"/>
    </row>
    <row r="8" spans="1:12" ht="36.75" customHeight="1">
      <c r="A8" s="8" t="s">
        <v>6</v>
      </c>
      <c r="B8" s="2"/>
      <c r="C8" s="8" t="s">
        <v>7</v>
      </c>
      <c r="D8" s="1"/>
      <c r="E8" s="3"/>
      <c r="F8" s="3"/>
      <c r="G8" s="3"/>
      <c r="H8" s="3"/>
      <c r="I8" s="3"/>
      <c r="J8" s="3"/>
      <c r="K8" s="7"/>
      <c r="L8" s="7"/>
    </row>
    <row r="9" spans="1:12" ht="36.75" customHeight="1">
      <c r="A9" s="8" t="s">
        <v>8</v>
      </c>
      <c r="B9" s="2"/>
      <c r="C9" s="8" t="s">
        <v>9</v>
      </c>
      <c r="D9" s="1"/>
      <c r="E9" s="3"/>
      <c r="F9" s="3"/>
      <c r="G9" s="3"/>
      <c r="H9" s="3"/>
      <c r="I9" s="3"/>
      <c r="J9" s="3"/>
      <c r="K9" s="7"/>
      <c r="L9" s="7"/>
    </row>
    <row r="10" spans="1:12" ht="36.75" customHeight="1">
      <c r="A10" s="11" t="s">
        <v>10</v>
      </c>
      <c r="B10" s="116" t="s">
        <v>11</v>
      </c>
      <c r="C10" s="117" t="s">
        <v>12</v>
      </c>
      <c r="D10" s="117" t="s">
        <v>13</v>
      </c>
      <c r="E10" s="118" t="s">
        <v>14</v>
      </c>
      <c r="F10" s="119"/>
      <c r="G10" s="120"/>
      <c r="H10" s="118" t="s">
        <v>15</v>
      </c>
      <c r="I10" s="119"/>
      <c r="J10" s="120"/>
      <c r="K10" s="121" t="s">
        <v>16</v>
      </c>
      <c r="L10" s="121" t="s">
        <v>17</v>
      </c>
    </row>
    <row r="11" spans="1:12" ht="55.5" customHeight="1">
      <c r="A11" s="12"/>
      <c r="B11" s="108"/>
      <c r="C11" s="108"/>
      <c r="D11" s="108"/>
      <c r="E11" s="13" t="s">
        <v>18</v>
      </c>
      <c r="F11" s="14" t="s">
        <v>19</v>
      </c>
      <c r="G11" s="14" t="s">
        <v>20</v>
      </c>
      <c r="H11" s="15" t="s">
        <v>18</v>
      </c>
      <c r="I11" s="14" t="s">
        <v>19</v>
      </c>
      <c r="J11" s="15" t="s">
        <v>21</v>
      </c>
      <c r="K11" s="108"/>
      <c r="L11" s="108"/>
    </row>
    <row r="12" spans="1:12" ht="13.2">
      <c r="A12" s="16" t="s">
        <v>22</v>
      </c>
      <c r="B12" s="17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  <c r="I12" s="18">
        <v>8</v>
      </c>
      <c r="J12" s="18">
        <v>9</v>
      </c>
      <c r="K12" s="18">
        <v>10</v>
      </c>
      <c r="L12" s="18">
        <v>11</v>
      </c>
    </row>
    <row r="13" spans="1:12" ht="13.2">
      <c r="A13" s="19" t="s">
        <v>23</v>
      </c>
      <c r="B13" s="20" t="s">
        <v>24</v>
      </c>
      <c r="C13" s="20" t="s">
        <v>25</v>
      </c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3.2">
      <c r="A14" s="22" t="s">
        <v>26</v>
      </c>
      <c r="B14" s="23">
        <v>1</v>
      </c>
      <c r="C14" s="23" t="s">
        <v>27</v>
      </c>
      <c r="D14" s="23" t="s">
        <v>28</v>
      </c>
      <c r="E14" s="24"/>
      <c r="F14" s="24"/>
      <c r="G14" s="25">
        <v>59418.33</v>
      </c>
      <c r="H14" s="24"/>
      <c r="I14" s="24"/>
      <c r="J14" s="25">
        <v>59418.33</v>
      </c>
      <c r="K14" s="26">
        <f>G14-J14</f>
        <v>0</v>
      </c>
      <c r="L14" s="27"/>
    </row>
    <row r="15" spans="1:12" ht="13.2">
      <c r="A15" s="123" t="s">
        <v>29</v>
      </c>
      <c r="B15" s="119"/>
      <c r="C15" s="120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3.2">
      <c r="A16" s="122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8"/>
    </row>
    <row r="17" spans="1:12" ht="13.2">
      <c r="A17" s="29" t="s">
        <v>23</v>
      </c>
      <c r="B17" s="30" t="s">
        <v>30</v>
      </c>
      <c r="C17" s="30" t="s">
        <v>31</v>
      </c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3.2">
      <c r="A18" s="32" t="s">
        <v>26</v>
      </c>
      <c r="B18" s="33">
        <v>1</v>
      </c>
      <c r="C18" s="34" t="s">
        <v>32</v>
      </c>
      <c r="D18" s="33" t="s">
        <v>33</v>
      </c>
      <c r="E18" s="35"/>
      <c r="F18" s="36"/>
      <c r="G18" s="37">
        <v>0</v>
      </c>
      <c r="H18" s="36"/>
      <c r="I18" s="36"/>
      <c r="J18" s="37">
        <f t="shared" ref="J18:J69" si="0">H18*I18</f>
        <v>0</v>
      </c>
      <c r="K18" s="38">
        <f t="shared" ref="K18:K22" si="1">G18-J18</f>
        <v>0</v>
      </c>
      <c r="L18" s="39"/>
    </row>
    <row r="19" spans="1:12" ht="13.2">
      <c r="A19" s="32" t="s">
        <v>26</v>
      </c>
      <c r="B19" s="33">
        <v>2</v>
      </c>
      <c r="C19" s="34" t="s">
        <v>34</v>
      </c>
      <c r="D19" s="40" t="s">
        <v>35</v>
      </c>
      <c r="E19" s="35"/>
      <c r="F19" s="36"/>
      <c r="G19" s="37">
        <v>0</v>
      </c>
      <c r="H19" s="36"/>
      <c r="I19" s="36"/>
      <c r="J19" s="37">
        <f t="shared" si="0"/>
        <v>0</v>
      </c>
      <c r="K19" s="38">
        <f t="shared" si="1"/>
        <v>0</v>
      </c>
      <c r="L19" s="39"/>
    </row>
    <row r="20" spans="1:12" ht="13.2">
      <c r="A20" s="32" t="s">
        <v>26</v>
      </c>
      <c r="B20" s="33">
        <v>3</v>
      </c>
      <c r="C20" s="34" t="s">
        <v>36</v>
      </c>
      <c r="D20" s="40" t="s">
        <v>33</v>
      </c>
      <c r="E20" s="35"/>
      <c r="F20" s="36"/>
      <c r="G20" s="37">
        <v>0</v>
      </c>
      <c r="H20" s="36"/>
      <c r="I20" s="36"/>
      <c r="J20" s="37">
        <f t="shared" si="0"/>
        <v>0</v>
      </c>
      <c r="K20" s="38">
        <f t="shared" si="1"/>
        <v>0</v>
      </c>
      <c r="L20" s="39"/>
    </row>
    <row r="21" spans="1:12" ht="13.2">
      <c r="A21" s="32" t="s">
        <v>26</v>
      </c>
      <c r="B21" s="33">
        <v>4</v>
      </c>
      <c r="C21" s="34" t="s">
        <v>37</v>
      </c>
      <c r="D21" s="40" t="s">
        <v>33</v>
      </c>
      <c r="E21" s="35"/>
      <c r="F21" s="36"/>
      <c r="G21" s="37">
        <v>0</v>
      </c>
      <c r="H21" s="36"/>
      <c r="I21" s="36"/>
      <c r="J21" s="37">
        <f t="shared" si="0"/>
        <v>0</v>
      </c>
      <c r="K21" s="38">
        <f t="shared" si="1"/>
        <v>0</v>
      </c>
      <c r="L21" s="39"/>
    </row>
    <row r="22" spans="1:12" ht="13.2">
      <c r="A22" s="41" t="s">
        <v>26</v>
      </c>
      <c r="B22" s="42">
        <v>44565</v>
      </c>
      <c r="C22" s="43" t="s">
        <v>38</v>
      </c>
      <c r="D22" s="44" t="s">
        <v>33</v>
      </c>
      <c r="E22" s="45">
        <v>4</v>
      </c>
      <c r="F22" s="45">
        <v>2809.98</v>
      </c>
      <c r="G22" s="37">
        <f t="shared" ref="G22:G69" si="2">E22*F22</f>
        <v>11239.92</v>
      </c>
      <c r="H22" s="45">
        <v>4</v>
      </c>
      <c r="I22" s="45">
        <v>2809.98</v>
      </c>
      <c r="J22" s="37">
        <f t="shared" si="0"/>
        <v>11239.92</v>
      </c>
      <c r="K22" s="38">
        <f t="shared" si="1"/>
        <v>0</v>
      </c>
      <c r="L22" s="46"/>
    </row>
    <row r="23" spans="1:12" ht="13.2">
      <c r="A23" s="124" t="s">
        <v>26</v>
      </c>
      <c r="B23" s="126">
        <v>44596</v>
      </c>
      <c r="C23" s="111" t="s">
        <v>39</v>
      </c>
      <c r="D23" s="127" t="s">
        <v>40</v>
      </c>
      <c r="E23" s="47">
        <v>5.15</v>
      </c>
      <c r="F23" s="47">
        <v>285</v>
      </c>
      <c r="G23" s="48">
        <f t="shared" si="2"/>
        <v>1467.75</v>
      </c>
      <c r="H23" s="47">
        <v>5.15</v>
      </c>
      <c r="I23" s="47">
        <v>285</v>
      </c>
      <c r="J23" s="48">
        <f t="shared" si="0"/>
        <v>1467.75</v>
      </c>
      <c r="K23" s="135">
        <f>(G23+G24)-(J23+J24)</f>
        <v>0</v>
      </c>
      <c r="L23" s="136"/>
    </row>
    <row r="24" spans="1:12" ht="13.2">
      <c r="A24" s="125"/>
      <c r="B24" s="105"/>
      <c r="C24" s="105"/>
      <c r="D24" s="105"/>
      <c r="E24" s="49">
        <v>4.4000000000000004</v>
      </c>
      <c r="F24" s="49">
        <v>535</v>
      </c>
      <c r="G24" s="50">
        <f t="shared" si="2"/>
        <v>2354</v>
      </c>
      <c r="H24" s="49">
        <v>4.4000000000000004</v>
      </c>
      <c r="I24" s="49">
        <v>535</v>
      </c>
      <c r="J24" s="50">
        <f t="shared" si="0"/>
        <v>2354</v>
      </c>
      <c r="K24" s="132"/>
      <c r="L24" s="132"/>
    </row>
    <row r="25" spans="1:12" ht="13.8">
      <c r="A25" s="41" t="s">
        <v>26</v>
      </c>
      <c r="B25" s="42">
        <v>44624</v>
      </c>
      <c r="C25" s="43" t="s">
        <v>41</v>
      </c>
      <c r="D25" s="51" t="s">
        <v>33</v>
      </c>
      <c r="E25" s="45">
        <v>1</v>
      </c>
      <c r="F25" s="45">
        <v>1250</v>
      </c>
      <c r="G25" s="37">
        <f t="shared" si="2"/>
        <v>1250</v>
      </c>
      <c r="H25" s="45">
        <v>1</v>
      </c>
      <c r="I25" s="45">
        <v>1250</v>
      </c>
      <c r="J25" s="37">
        <f t="shared" si="0"/>
        <v>1250</v>
      </c>
      <c r="K25" s="38">
        <f>G25-J25</f>
        <v>0</v>
      </c>
      <c r="L25" s="52"/>
    </row>
    <row r="26" spans="1:12" ht="13.2">
      <c r="A26" s="124" t="s">
        <v>26</v>
      </c>
      <c r="B26" s="126">
        <v>44655</v>
      </c>
      <c r="C26" s="113" t="s">
        <v>42</v>
      </c>
      <c r="D26" s="129" t="s">
        <v>33</v>
      </c>
      <c r="E26" s="53">
        <v>1</v>
      </c>
      <c r="F26" s="53">
        <v>420</v>
      </c>
      <c r="G26" s="48">
        <f t="shared" si="2"/>
        <v>420</v>
      </c>
      <c r="H26" s="53">
        <v>1</v>
      </c>
      <c r="I26" s="53">
        <v>420</v>
      </c>
      <c r="J26" s="48">
        <f t="shared" si="0"/>
        <v>420</v>
      </c>
      <c r="K26" s="135">
        <f>(G26+G27+G28)-(J26+J27+J28)</f>
        <v>0</v>
      </c>
      <c r="L26" s="133"/>
    </row>
    <row r="27" spans="1:12" ht="13.2">
      <c r="A27" s="128"/>
      <c r="B27" s="104"/>
      <c r="C27" s="104"/>
      <c r="D27" s="104"/>
      <c r="E27" s="54">
        <v>1</v>
      </c>
      <c r="F27" s="54">
        <v>380</v>
      </c>
      <c r="G27" s="55">
        <f t="shared" si="2"/>
        <v>380</v>
      </c>
      <c r="H27" s="54">
        <v>1</v>
      </c>
      <c r="I27" s="54">
        <v>380</v>
      </c>
      <c r="J27" s="55">
        <f t="shared" si="0"/>
        <v>380</v>
      </c>
      <c r="K27" s="131"/>
      <c r="L27" s="131"/>
    </row>
    <row r="28" spans="1:12" ht="13.2">
      <c r="A28" s="125"/>
      <c r="B28" s="105"/>
      <c r="C28" s="105"/>
      <c r="D28" s="105"/>
      <c r="E28" s="56">
        <v>1</v>
      </c>
      <c r="F28" s="56">
        <v>480</v>
      </c>
      <c r="G28" s="50">
        <f t="shared" si="2"/>
        <v>480</v>
      </c>
      <c r="H28" s="56">
        <v>1</v>
      </c>
      <c r="I28" s="56">
        <v>480</v>
      </c>
      <c r="J28" s="50">
        <f t="shared" si="0"/>
        <v>480</v>
      </c>
      <c r="K28" s="132"/>
      <c r="L28" s="132"/>
    </row>
    <row r="29" spans="1:12" ht="13.8">
      <c r="A29" s="41" t="s">
        <v>26</v>
      </c>
      <c r="B29" s="42">
        <v>44685</v>
      </c>
      <c r="C29" s="43" t="s">
        <v>43</v>
      </c>
      <c r="D29" s="51" t="s">
        <v>33</v>
      </c>
      <c r="E29" s="45">
        <v>1</v>
      </c>
      <c r="F29" s="45">
        <v>1023</v>
      </c>
      <c r="G29" s="37">
        <f t="shared" si="2"/>
        <v>1023</v>
      </c>
      <c r="H29" s="45">
        <v>1</v>
      </c>
      <c r="I29" s="45">
        <v>1023</v>
      </c>
      <c r="J29" s="37">
        <f t="shared" si="0"/>
        <v>1023</v>
      </c>
      <c r="K29" s="38">
        <f t="shared" ref="K29:K34" si="3">G29-J29</f>
        <v>0</v>
      </c>
      <c r="L29" s="57"/>
    </row>
    <row r="30" spans="1:12" ht="13.8">
      <c r="A30" s="41" t="s">
        <v>26</v>
      </c>
      <c r="B30" s="42">
        <v>44716</v>
      </c>
      <c r="C30" s="58" t="s">
        <v>44</v>
      </c>
      <c r="D30" s="51" t="s">
        <v>33</v>
      </c>
      <c r="E30" s="45">
        <v>1</v>
      </c>
      <c r="F30" s="45">
        <v>640</v>
      </c>
      <c r="G30" s="37">
        <f t="shared" si="2"/>
        <v>640</v>
      </c>
      <c r="H30" s="45">
        <v>1</v>
      </c>
      <c r="I30" s="45">
        <v>640</v>
      </c>
      <c r="J30" s="37">
        <f t="shared" si="0"/>
        <v>640</v>
      </c>
      <c r="K30" s="38">
        <f t="shared" si="3"/>
        <v>0</v>
      </c>
      <c r="L30" s="57"/>
    </row>
    <row r="31" spans="1:12" ht="13.8">
      <c r="A31" s="41" t="s">
        <v>26</v>
      </c>
      <c r="B31" s="42">
        <v>44746</v>
      </c>
      <c r="C31" s="43" t="s">
        <v>45</v>
      </c>
      <c r="D31" s="51" t="s">
        <v>33</v>
      </c>
      <c r="E31" s="45">
        <v>1</v>
      </c>
      <c r="F31" s="45">
        <v>2299</v>
      </c>
      <c r="G31" s="37">
        <f t="shared" si="2"/>
        <v>2299</v>
      </c>
      <c r="H31" s="45">
        <v>1</v>
      </c>
      <c r="I31" s="45">
        <v>2299</v>
      </c>
      <c r="J31" s="37">
        <f t="shared" si="0"/>
        <v>2299</v>
      </c>
      <c r="K31" s="38">
        <f t="shared" si="3"/>
        <v>0</v>
      </c>
      <c r="L31" s="57"/>
    </row>
    <row r="32" spans="1:12" ht="13.8">
      <c r="A32" s="41" t="s">
        <v>26</v>
      </c>
      <c r="B32" s="42">
        <v>44777</v>
      </c>
      <c r="C32" s="43" t="s">
        <v>46</v>
      </c>
      <c r="D32" s="51" t="s">
        <v>33</v>
      </c>
      <c r="E32" s="45">
        <v>1</v>
      </c>
      <c r="F32" s="45">
        <v>990</v>
      </c>
      <c r="G32" s="37">
        <f t="shared" si="2"/>
        <v>990</v>
      </c>
      <c r="H32" s="45">
        <v>1</v>
      </c>
      <c r="I32" s="45">
        <v>990</v>
      </c>
      <c r="J32" s="37">
        <f t="shared" si="0"/>
        <v>990</v>
      </c>
      <c r="K32" s="38">
        <f t="shared" si="3"/>
        <v>0</v>
      </c>
      <c r="L32" s="57"/>
    </row>
    <row r="33" spans="1:12" ht="13.8">
      <c r="A33" s="41" t="s">
        <v>26</v>
      </c>
      <c r="B33" s="42">
        <v>44808</v>
      </c>
      <c r="C33" s="43" t="s">
        <v>47</v>
      </c>
      <c r="D33" s="51" t="s">
        <v>33</v>
      </c>
      <c r="E33" s="45">
        <v>1</v>
      </c>
      <c r="F33" s="45">
        <v>3960</v>
      </c>
      <c r="G33" s="37">
        <f t="shared" si="2"/>
        <v>3960</v>
      </c>
      <c r="H33" s="45">
        <v>1</v>
      </c>
      <c r="I33" s="45">
        <v>3960</v>
      </c>
      <c r="J33" s="37">
        <f t="shared" si="0"/>
        <v>3960</v>
      </c>
      <c r="K33" s="38">
        <f t="shared" si="3"/>
        <v>0</v>
      </c>
      <c r="L33" s="57"/>
    </row>
    <row r="34" spans="1:12" ht="13.8">
      <c r="A34" s="41" t="s">
        <v>26</v>
      </c>
      <c r="B34" s="42">
        <v>44838</v>
      </c>
      <c r="C34" s="43" t="s">
        <v>48</v>
      </c>
      <c r="D34" s="51" t="s">
        <v>33</v>
      </c>
      <c r="E34" s="45">
        <v>1</v>
      </c>
      <c r="F34" s="45">
        <v>675</v>
      </c>
      <c r="G34" s="37">
        <f t="shared" si="2"/>
        <v>675</v>
      </c>
      <c r="H34" s="45">
        <v>1</v>
      </c>
      <c r="I34" s="45">
        <v>675</v>
      </c>
      <c r="J34" s="37">
        <f t="shared" si="0"/>
        <v>675</v>
      </c>
      <c r="K34" s="38">
        <f t="shared" si="3"/>
        <v>0</v>
      </c>
      <c r="L34" s="57"/>
    </row>
    <row r="35" spans="1:12" ht="13.2">
      <c r="A35" s="124" t="s">
        <v>26</v>
      </c>
      <c r="B35" s="126">
        <v>44869</v>
      </c>
      <c r="C35" s="111" t="s">
        <v>49</v>
      </c>
      <c r="D35" s="129" t="s">
        <v>40</v>
      </c>
      <c r="E35" s="47">
        <v>2.5</v>
      </c>
      <c r="F35" s="47">
        <v>209.46</v>
      </c>
      <c r="G35" s="59">
        <f t="shared" si="2"/>
        <v>523.65</v>
      </c>
      <c r="H35" s="47">
        <v>2.5</v>
      </c>
      <c r="I35" s="47">
        <v>209.46</v>
      </c>
      <c r="J35" s="59">
        <f t="shared" si="0"/>
        <v>523.65</v>
      </c>
      <c r="K35" s="135">
        <f>(G35+G36+G37+G38+G39)-(J35+J36+J37+J38+J39)</f>
        <v>0</v>
      </c>
      <c r="L35" s="133"/>
    </row>
    <row r="36" spans="1:12" ht="13.2">
      <c r="A36" s="128"/>
      <c r="B36" s="104"/>
      <c r="C36" s="104"/>
      <c r="D36" s="104"/>
      <c r="E36" s="60">
        <v>2.5</v>
      </c>
      <c r="F36" s="61">
        <v>53.7</v>
      </c>
      <c r="G36" s="62">
        <f t="shared" si="2"/>
        <v>134.25</v>
      </c>
      <c r="H36" s="60">
        <v>2.5</v>
      </c>
      <c r="I36" s="61">
        <v>53.7</v>
      </c>
      <c r="J36" s="62">
        <f t="shared" si="0"/>
        <v>134.25</v>
      </c>
      <c r="K36" s="131"/>
      <c r="L36" s="131"/>
    </row>
    <row r="37" spans="1:12" ht="13.2">
      <c r="A37" s="128"/>
      <c r="B37" s="104"/>
      <c r="C37" s="104"/>
      <c r="D37" s="104"/>
      <c r="E37" s="60">
        <v>2.2000000000000002</v>
      </c>
      <c r="F37" s="61">
        <v>416.64</v>
      </c>
      <c r="G37" s="62">
        <f t="shared" si="2"/>
        <v>916.60800000000006</v>
      </c>
      <c r="H37" s="60">
        <v>2.2000000000000002</v>
      </c>
      <c r="I37" s="61">
        <v>416.64</v>
      </c>
      <c r="J37" s="62">
        <f t="shared" si="0"/>
        <v>916.60800000000006</v>
      </c>
      <c r="K37" s="131"/>
      <c r="L37" s="131"/>
    </row>
    <row r="38" spans="1:12" ht="13.2">
      <c r="A38" s="128"/>
      <c r="B38" s="104"/>
      <c r="C38" s="104"/>
      <c r="D38" s="104"/>
      <c r="E38" s="60">
        <v>1</v>
      </c>
      <c r="F38" s="61">
        <v>416.64</v>
      </c>
      <c r="G38" s="62">
        <f t="shared" si="2"/>
        <v>416.64</v>
      </c>
      <c r="H38" s="60">
        <v>1</v>
      </c>
      <c r="I38" s="61">
        <v>416.64</v>
      </c>
      <c r="J38" s="62">
        <f t="shared" si="0"/>
        <v>416.64</v>
      </c>
      <c r="K38" s="131"/>
      <c r="L38" s="131"/>
    </row>
    <row r="39" spans="1:12" ht="13.2">
      <c r="A39" s="125"/>
      <c r="B39" s="105"/>
      <c r="C39" s="105"/>
      <c r="D39" s="105"/>
      <c r="E39" s="63">
        <v>2.25</v>
      </c>
      <c r="F39" s="49">
        <v>888</v>
      </c>
      <c r="G39" s="64">
        <f t="shared" si="2"/>
        <v>1998</v>
      </c>
      <c r="H39" s="63">
        <v>2.25</v>
      </c>
      <c r="I39" s="49">
        <v>888</v>
      </c>
      <c r="J39" s="64">
        <f t="shared" si="0"/>
        <v>1998</v>
      </c>
      <c r="K39" s="132"/>
      <c r="L39" s="132"/>
    </row>
    <row r="40" spans="1:12" ht="13.2">
      <c r="A40" s="124" t="s">
        <v>26</v>
      </c>
      <c r="B40" s="110">
        <v>44899</v>
      </c>
      <c r="C40" s="111" t="s">
        <v>50</v>
      </c>
      <c r="D40" s="129" t="s">
        <v>40</v>
      </c>
      <c r="E40" s="53">
        <v>2.5</v>
      </c>
      <c r="F40" s="47">
        <v>209.46</v>
      </c>
      <c r="G40" s="48">
        <f t="shared" si="2"/>
        <v>523.65</v>
      </c>
      <c r="H40" s="53">
        <v>2.5</v>
      </c>
      <c r="I40" s="47">
        <v>209.46</v>
      </c>
      <c r="J40" s="48">
        <f t="shared" si="0"/>
        <v>523.65</v>
      </c>
      <c r="K40" s="130">
        <f>(G40+G41+G42+G43+G44+G45)-(J40+J41+J42+J43+J44+J45)</f>
        <v>0</v>
      </c>
      <c r="L40" s="133"/>
    </row>
    <row r="41" spans="1:12" ht="13.2">
      <c r="A41" s="128"/>
      <c r="B41" s="104"/>
      <c r="C41" s="104"/>
      <c r="D41" s="104"/>
      <c r="E41" s="65">
        <v>2.5</v>
      </c>
      <c r="F41" s="66">
        <v>53.7</v>
      </c>
      <c r="G41" s="55">
        <f t="shared" si="2"/>
        <v>134.25</v>
      </c>
      <c r="H41" s="65">
        <v>2.5</v>
      </c>
      <c r="I41" s="66">
        <v>53.7</v>
      </c>
      <c r="J41" s="55">
        <f t="shared" si="0"/>
        <v>134.25</v>
      </c>
      <c r="K41" s="131"/>
      <c r="L41" s="131"/>
    </row>
    <row r="42" spans="1:12" ht="13.2">
      <c r="A42" s="128"/>
      <c r="B42" s="104"/>
      <c r="C42" s="104"/>
      <c r="D42" s="104"/>
      <c r="E42" s="65">
        <v>2.2000000000000002</v>
      </c>
      <c r="F42" s="66">
        <v>416.64</v>
      </c>
      <c r="G42" s="55">
        <f t="shared" si="2"/>
        <v>916.60800000000006</v>
      </c>
      <c r="H42" s="65">
        <v>2.2000000000000002</v>
      </c>
      <c r="I42" s="66">
        <v>416.64</v>
      </c>
      <c r="J42" s="55">
        <f t="shared" si="0"/>
        <v>916.60800000000006</v>
      </c>
      <c r="K42" s="131"/>
      <c r="L42" s="131"/>
    </row>
    <row r="43" spans="1:12" ht="13.2">
      <c r="A43" s="128"/>
      <c r="B43" s="104"/>
      <c r="C43" s="104"/>
      <c r="D43" s="104"/>
      <c r="E43" s="65">
        <v>1</v>
      </c>
      <c r="F43" s="66">
        <v>416.64</v>
      </c>
      <c r="G43" s="55">
        <f t="shared" si="2"/>
        <v>416.64</v>
      </c>
      <c r="H43" s="65">
        <v>1</v>
      </c>
      <c r="I43" s="66">
        <v>416.64</v>
      </c>
      <c r="J43" s="55">
        <f t="shared" si="0"/>
        <v>416.64</v>
      </c>
      <c r="K43" s="131"/>
      <c r="L43" s="131"/>
    </row>
    <row r="44" spans="1:12" ht="13.2">
      <c r="A44" s="128"/>
      <c r="B44" s="104"/>
      <c r="C44" s="104"/>
      <c r="D44" s="104"/>
      <c r="E44" s="65">
        <v>2.25</v>
      </c>
      <c r="F44" s="66">
        <v>888</v>
      </c>
      <c r="G44" s="55">
        <f t="shared" si="2"/>
        <v>1998</v>
      </c>
      <c r="H44" s="65">
        <v>2.25</v>
      </c>
      <c r="I44" s="66">
        <v>888</v>
      </c>
      <c r="J44" s="55">
        <f t="shared" si="0"/>
        <v>1998</v>
      </c>
      <c r="K44" s="131"/>
      <c r="L44" s="131"/>
    </row>
    <row r="45" spans="1:12" ht="13.2">
      <c r="A45" s="125"/>
      <c r="B45" s="105"/>
      <c r="C45" s="105"/>
      <c r="D45" s="105"/>
      <c r="E45" s="67">
        <v>3.5</v>
      </c>
      <c r="F45" s="68">
        <v>144.30000000000001</v>
      </c>
      <c r="G45" s="50">
        <f t="shared" si="2"/>
        <v>505.05000000000007</v>
      </c>
      <c r="H45" s="67">
        <v>3.5</v>
      </c>
      <c r="I45" s="68">
        <v>144.30000000000001</v>
      </c>
      <c r="J45" s="50">
        <f t="shared" si="0"/>
        <v>505.05000000000007</v>
      </c>
      <c r="K45" s="132"/>
      <c r="L45" s="132"/>
    </row>
    <row r="46" spans="1:12" ht="13.2">
      <c r="A46" s="124" t="s">
        <v>26</v>
      </c>
      <c r="B46" s="112" t="s">
        <v>51</v>
      </c>
      <c r="C46" s="113" t="s">
        <v>52</v>
      </c>
      <c r="D46" s="129" t="s">
        <v>40</v>
      </c>
      <c r="E46" s="53">
        <v>3</v>
      </c>
      <c r="F46" s="53">
        <v>709</v>
      </c>
      <c r="G46" s="48">
        <f t="shared" si="2"/>
        <v>2127</v>
      </c>
      <c r="H46" s="53">
        <v>3</v>
      </c>
      <c r="I46" s="53">
        <v>709</v>
      </c>
      <c r="J46" s="48">
        <f t="shared" si="0"/>
        <v>2127</v>
      </c>
      <c r="K46" s="130">
        <f>(G46+G47)-(J46+J47)</f>
        <v>0</v>
      </c>
      <c r="L46" s="133"/>
    </row>
    <row r="47" spans="1:12" ht="13.2">
      <c r="A47" s="125"/>
      <c r="B47" s="105"/>
      <c r="C47" s="105"/>
      <c r="D47" s="105"/>
      <c r="E47" s="63">
        <v>5</v>
      </c>
      <c r="F47" s="69">
        <v>740.04</v>
      </c>
      <c r="G47" s="64">
        <f t="shared" si="2"/>
        <v>3700.2</v>
      </c>
      <c r="H47" s="63">
        <v>5</v>
      </c>
      <c r="I47" s="69">
        <v>740.04</v>
      </c>
      <c r="J47" s="64">
        <f t="shared" si="0"/>
        <v>3700.2</v>
      </c>
      <c r="K47" s="132"/>
      <c r="L47" s="132"/>
    </row>
    <row r="48" spans="1:12" ht="13.2">
      <c r="A48" s="124" t="s">
        <v>26</v>
      </c>
      <c r="B48" s="112" t="s">
        <v>53</v>
      </c>
      <c r="C48" s="111" t="s">
        <v>54</v>
      </c>
      <c r="D48" s="129" t="s">
        <v>33</v>
      </c>
      <c r="E48" s="53">
        <v>1</v>
      </c>
      <c r="F48" s="53">
        <v>281</v>
      </c>
      <c r="G48" s="48">
        <f t="shared" si="2"/>
        <v>281</v>
      </c>
      <c r="H48" s="53">
        <v>1</v>
      </c>
      <c r="I48" s="53">
        <v>281</v>
      </c>
      <c r="J48" s="48">
        <f t="shared" si="0"/>
        <v>281</v>
      </c>
      <c r="K48" s="134">
        <f>(G48+G49)-(J48+J49)</f>
        <v>0</v>
      </c>
      <c r="L48" s="133"/>
    </row>
    <row r="49" spans="1:12" ht="13.2">
      <c r="A49" s="125"/>
      <c r="B49" s="105"/>
      <c r="C49" s="105"/>
      <c r="D49" s="105"/>
      <c r="E49" s="56">
        <v>1</v>
      </c>
      <c r="F49" s="56">
        <v>285</v>
      </c>
      <c r="G49" s="50">
        <f t="shared" si="2"/>
        <v>285</v>
      </c>
      <c r="H49" s="56">
        <v>1</v>
      </c>
      <c r="I49" s="56">
        <v>285</v>
      </c>
      <c r="J49" s="50">
        <f t="shared" si="0"/>
        <v>285</v>
      </c>
      <c r="K49" s="132"/>
      <c r="L49" s="132"/>
    </row>
    <row r="50" spans="1:12" ht="13.8">
      <c r="A50" s="41" t="s">
        <v>26</v>
      </c>
      <c r="B50" s="44" t="s">
        <v>55</v>
      </c>
      <c r="C50" s="58" t="s">
        <v>56</v>
      </c>
      <c r="D50" s="51" t="s">
        <v>33</v>
      </c>
      <c r="E50" s="45">
        <v>2</v>
      </c>
      <c r="F50" s="45">
        <v>1050</v>
      </c>
      <c r="G50" s="37">
        <f t="shared" si="2"/>
        <v>2100</v>
      </c>
      <c r="H50" s="45">
        <v>2</v>
      </c>
      <c r="I50" s="45">
        <v>1050</v>
      </c>
      <c r="J50" s="37">
        <f t="shared" si="0"/>
        <v>2100</v>
      </c>
      <c r="K50" s="70">
        <f>G50-J50</f>
        <v>0</v>
      </c>
      <c r="L50" s="57"/>
    </row>
    <row r="51" spans="1:12" ht="13.2">
      <c r="A51" s="124" t="s">
        <v>26</v>
      </c>
      <c r="B51" s="112" t="s">
        <v>57</v>
      </c>
      <c r="C51" s="103" t="s">
        <v>58</v>
      </c>
      <c r="D51" s="129" t="s">
        <v>33</v>
      </c>
      <c r="E51" s="47">
        <v>1</v>
      </c>
      <c r="F51" s="47">
        <v>184</v>
      </c>
      <c r="G51" s="59">
        <f t="shared" si="2"/>
        <v>184</v>
      </c>
      <c r="H51" s="47">
        <v>1</v>
      </c>
      <c r="I51" s="47">
        <v>184</v>
      </c>
      <c r="J51" s="59">
        <f t="shared" si="0"/>
        <v>184</v>
      </c>
      <c r="K51" s="130">
        <f>(G51+G52+G53+G54+G55+G56+G57)-(J51+J52+J53+J54+J55+J56+J57)</f>
        <v>0</v>
      </c>
      <c r="L51" s="133"/>
    </row>
    <row r="52" spans="1:12" ht="13.2">
      <c r="A52" s="128"/>
      <c r="B52" s="104"/>
      <c r="C52" s="104"/>
      <c r="D52" s="104"/>
      <c r="E52" s="60">
        <v>1</v>
      </c>
      <c r="F52" s="66">
        <v>144</v>
      </c>
      <c r="G52" s="62">
        <f t="shared" si="2"/>
        <v>144</v>
      </c>
      <c r="H52" s="60">
        <v>1</v>
      </c>
      <c r="I52" s="66">
        <v>144</v>
      </c>
      <c r="J52" s="62">
        <f t="shared" si="0"/>
        <v>144</v>
      </c>
      <c r="K52" s="131"/>
      <c r="L52" s="131"/>
    </row>
    <row r="53" spans="1:12" ht="13.2">
      <c r="A53" s="128"/>
      <c r="B53" s="104"/>
      <c r="C53" s="104"/>
      <c r="D53" s="104"/>
      <c r="E53" s="60">
        <v>1</v>
      </c>
      <c r="F53" s="60">
        <v>274</v>
      </c>
      <c r="G53" s="62">
        <f t="shared" si="2"/>
        <v>274</v>
      </c>
      <c r="H53" s="60">
        <v>1</v>
      </c>
      <c r="I53" s="60">
        <v>274</v>
      </c>
      <c r="J53" s="62">
        <f t="shared" si="0"/>
        <v>274</v>
      </c>
      <c r="K53" s="131"/>
      <c r="L53" s="131"/>
    </row>
    <row r="54" spans="1:12" ht="13.2">
      <c r="A54" s="128"/>
      <c r="B54" s="104"/>
      <c r="C54" s="104"/>
      <c r="D54" s="104"/>
      <c r="E54" s="60">
        <v>1</v>
      </c>
      <c r="F54" s="60">
        <v>140</v>
      </c>
      <c r="G54" s="62">
        <f t="shared" si="2"/>
        <v>140</v>
      </c>
      <c r="H54" s="60">
        <v>1</v>
      </c>
      <c r="I54" s="60">
        <v>140</v>
      </c>
      <c r="J54" s="62">
        <f t="shared" si="0"/>
        <v>140</v>
      </c>
      <c r="K54" s="131"/>
      <c r="L54" s="131"/>
    </row>
    <row r="55" spans="1:12" ht="13.2">
      <c r="A55" s="128"/>
      <c r="B55" s="104"/>
      <c r="C55" s="104"/>
      <c r="D55" s="104"/>
      <c r="E55" s="60">
        <v>1</v>
      </c>
      <c r="F55" s="60">
        <v>288</v>
      </c>
      <c r="G55" s="62">
        <f t="shared" si="2"/>
        <v>288</v>
      </c>
      <c r="H55" s="60">
        <v>1</v>
      </c>
      <c r="I55" s="60">
        <v>288</v>
      </c>
      <c r="J55" s="62">
        <f t="shared" si="0"/>
        <v>288</v>
      </c>
      <c r="K55" s="131"/>
      <c r="L55" s="131"/>
    </row>
    <row r="56" spans="1:12" ht="13.2">
      <c r="A56" s="128"/>
      <c r="B56" s="104"/>
      <c r="C56" s="104"/>
      <c r="D56" s="104"/>
      <c r="E56" s="60">
        <v>1</v>
      </c>
      <c r="F56" s="60">
        <v>780</v>
      </c>
      <c r="G56" s="62">
        <f t="shared" si="2"/>
        <v>780</v>
      </c>
      <c r="H56" s="60">
        <v>1</v>
      </c>
      <c r="I56" s="60">
        <v>780</v>
      </c>
      <c r="J56" s="62">
        <f t="shared" si="0"/>
        <v>780</v>
      </c>
      <c r="K56" s="131"/>
      <c r="L56" s="131"/>
    </row>
    <row r="57" spans="1:12" ht="13.2">
      <c r="A57" s="125"/>
      <c r="B57" s="105"/>
      <c r="C57" s="105"/>
      <c r="D57" s="105"/>
      <c r="E57" s="63">
        <v>1</v>
      </c>
      <c r="F57" s="63">
        <v>1290</v>
      </c>
      <c r="G57" s="64">
        <f t="shared" si="2"/>
        <v>1290</v>
      </c>
      <c r="H57" s="63">
        <v>1</v>
      </c>
      <c r="I57" s="63">
        <v>1290</v>
      </c>
      <c r="J57" s="64">
        <f t="shared" si="0"/>
        <v>1290</v>
      </c>
      <c r="K57" s="132"/>
      <c r="L57" s="132"/>
    </row>
    <row r="58" spans="1:12" ht="13.8">
      <c r="A58" s="41" t="s">
        <v>26</v>
      </c>
      <c r="B58" s="44" t="s">
        <v>59</v>
      </c>
      <c r="C58" s="43" t="s">
        <v>60</v>
      </c>
      <c r="D58" s="51" t="s">
        <v>33</v>
      </c>
      <c r="E58" s="45">
        <v>3</v>
      </c>
      <c r="F58" s="45">
        <v>981</v>
      </c>
      <c r="G58" s="37">
        <f t="shared" si="2"/>
        <v>2943</v>
      </c>
      <c r="H58" s="45">
        <v>3</v>
      </c>
      <c r="I58" s="45">
        <v>981</v>
      </c>
      <c r="J58" s="37">
        <f t="shared" si="0"/>
        <v>2943</v>
      </c>
      <c r="K58" s="70">
        <f t="shared" ref="K58:K69" si="4">G58-J58</f>
        <v>0</v>
      </c>
      <c r="L58" s="57"/>
    </row>
    <row r="59" spans="1:12" ht="13.8">
      <c r="A59" s="41" t="s">
        <v>26</v>
      </c>
      <c r="B59" s="44" t="s">
        <v>61</v>
      </c>
      <c r="C59" s="43" t="s">
        <v>62</v>
      </c>
      <c r="D59" s="51" t="s">
        <v>33</v>
      </c>
      <c r="E59" s="45">
        <v>12</v>
      </c>
      <c r="F59" s="45">
        <v>112</v>
      </c>
      <c r="G59" s="37">
        <f t="shared" si="2"/>
        <v>1344</v>
      </c>
      <c r="H59" s="45">
        <v>12</v>
      </c>
      <c r="I59" s="45">
        <v>112</v>
      </c>
      <c r="J59" s="37">
        <f t="shared" si="0"/>
        <v>1344</v>
      </c>
      <c r="K59" s="70">
        <f t="shared" si="4"/>
        <v>0</v>
      </c>
      <c r="L59" s="57"/>
    </row>
    <row r="60" spans="1:12" ht="13.8">
      <c r="A60" s="41" t="s">
        <v>26</v>
      </c>
      <c r="B60" s="44" t="s">
        <v>63</v>
      </c>
      <c r="C60" s="43" t="s">
        <v>64</v>
      </c>
      <c r="D60" s="51" t="s">
        <v>65</v>
      </c>
      <c r="E60" s="45">
        <v>1</v>
      </c>
      <c r="F60" s="45">
        <v>860</v>
      </c>
      <c r="G60" s="37">
        <f t="shared" si="2"/>
        <v>860</v>
      </c>
      <c r="H60" s="45">
        <v>1</v>
      </c>
      <c r="I60" s="45">
        <v>860</v>
      </c>
      <c r="J60" s="37">
        <f t="shared" si="0"/>
        <v>860</v>
      </c>
      <c r="K60" s="70">
        <f t="shared" si="4"/>
        <v>0</v>
      </c>
      <c r="L60" s="57"/>
    </row>
    <row r="61" spans="1:12" ht="13.2">
      <c r="A61" s="32" t="s">
        <v>26</v>
      </c>
      <c r="B61" s="33">
        <v>5</v>
      </c>
      <c r="C61" s="34" t="s">
        <v>66</v>
      </c>
      <c r="D61" s="40" t="s">
        <v>67</v>
      </c>
      <c r="E61" s="45">
        <v>400</v>
      </c>
      <c r="F61" s="45">
        <v>17</v>
      </c>
      <c r="G61" s="37">
        <f t="shared" si="2"/>
        <v>6800</v>
      </c>
      <c r="H61" s="45">
        <v>400</v>
      </c>
      <c r="I61" s="45">
        <v>17</v>
      </c>
      <c r="J61" s="37">
        <f t="shared" si="0"/>
        <v>6800</v>
      </c>
      <c r="K61" s="70">
        <f t="shared" si="4"/>
        <v>0</v>
      </c>
      <c r="L61" s="57"/>
    </row>
    <row r="62" spans="1:12" ht="13.2">
      <c r="A62" s="137" t="s">
        <v>26</v>
      </c>
      <c r="B62" s="71">
        <v>6</v>
      </c>
      <c r="C62" s="72" t="s">
        <v>68</v>
      </c>
      <c r="D62" s="73" t="s">
        <v>67</v>
      </c>
      <c r="E62" s="74">
        <v>1</v>
      </c>
      <c r="F62" s="74"/>
      <c r="G62" s="48">
        <f t="shared" si="2"/>
        <v>0</v>
      </c>
      <c r="H62" s="74">
        <v>1</v>
      </c>
      <c r="I62" s="74"/>
      <c r="J62" s="48">
        <f t="shared" si="0"/>
        <v>0</v>
      </c>
      <c r="K62" s="75">
        <f t="shared" si="4"/>
        <v>0</v>
      </c>
      <c r="L62" s="76"/>
    </row>
    <row r="63" spans="1:12" ht="13.2">
      <c r="A63" s="128"/>
      <c r="B63" s="77">
        <v>44567</v>
      </c>
      <c r="C63" s="78" t="s">
        <v>69</v>
      </c>
      <c r="D63" s="79" t="s">
        <v>67</v>
      </c>
      <c r="E63" s="80">
        <v>1</v>
      </c>
      <c r="F63" s="80">
        <v>112.4</v>
      </c>
      <c r="G63" s="55">
        <f t="shared" si="2"/>
        <v>112.4</v>
      </c>
      <c r="H63" s="80">
        <v>1</v>
      </c>
      <c r="I63" s="80">
        <v>112.4</v>
      </c>
      <c r="J63" s="55">
        <f t="shared" si="0"/>
        <v>112.4</v>
      </c>
      <c r="K63" s="81">
        <f t="shared" si="4"/>
        <v>0</v>
      </c>
      <c r="L63" s="82"/>
    </row>
    <row r="64" spans="1:12" ht="13.2">
      <c r="A64" s="128"/>
      <c r="B64" s="77">
        <v>44598</v>
      </c>
      <c r="C64" s="78" t="s">
        <v>70</v>
      </c>
      <c r="D64" s="79" t="s">
        <v>67</v>
      </c>
      <c r="E64" s="80">
        <v>1</v>
      </c>
      <c r="F64" s="80">
        <v>40</v>
      </c>
      <c r="G64" s="55">
        <f t="shared" si="2"/>
        <v>40</v>
      </c>
      <c r="H64" s="80">
        <v>1</v>
      </c>
      <c r="I64" s="80">
        <v>40</v>
      </c>
      <c r="J64" s="55">
        <f t="shared" si="0"/>
        <v>40</v>
      </c>
      <c r="K64" s="81">
        <f t="shared" si="4"/>
        <v>0</v>
      </c>
      <c r="L64" s="82"/>
    </row>
    <row r="65" spans="1:12" ht="13.2">
      <c r="A65" s="128"/>
      <c r="B65" s="77">
        <v>44626</v>
      </c>
      <c r="C65" s="78" t="s">
        <v>71</v>
      </c>
      <c r="D65" s="79" t="s">
        <v>67</v>
      </c>
      <c r="E65" s="80">
        <v>1</v>
      </c>
      <c r="F65" s="80">
        <v>25</v>
      </c>
      <c r="G65" s="55">
        <f t="shared" si="2"/>
        <v>25</v>
      </c>
      <c r="H65" s="80">
        <v>1</v>
      </c>
      <c r="I65" s="80">
        <v>25</v>
      </c>
      <c r="J65" s="55">
        <f t="shared" si="0"/>
        <v>25</v>
      </c>
      <c r="K65" s="81">
        <f t="shared" si="4"/>
        <v>0</v>
      </c>
      <c r="L65" s="82"/>
    </row>
    <row r="66" spans="1:12" ht="13.2">
      <c r="A66" s="128"/>
      <c r="B66" s="77">
        <v>44657</v>
      </c>
      <c r="C66" s="83" t="s">
        <v>72</v>
      </c>
      <c r="D66" s="79" t="s">
        <v>67</v>
      </c>
      <c r="E66" s="80">
        <v>1</v>
      </c>
      <c r="F66" s="80">
        <v>25</v>
      </c>
      <c r="G66" s="55">
        <f t="shared" si="2"/>
        <v>25</v>
      </c>
      <c r="H66" s="80">
        <v>1</v>
      </c>
      <c r="I66" s="80">
        <v>25</v>
      </c>
      <c r="J66" s="55">
        <f t="shared" si="0"/>
        <v>25</v>
      </c>
      <c r="K66" s="81">
        <f t="shared" si="4"/>
        <v>0</v>
      </c>
      <c r="L66" s="82"/>
    </row>
    <row r="67" spans="1:12" ht="26.4">
      <c r="A67" s="128"/>
      <c r="B67" s="77">
        <v>44687</v>
      </c>
      <c r="C67" s="83" t="s">
        <v>73</v>
      </c>
      <c r="D67" s="79" t="s">
        <v>67</v>
      </c>
      <c r="E67" s="80">
        <v>1</v>
      </c>
      <c r="F67" s="80">
        <v>12.71</v>
      </c>
      <c r="G67" s="55">
        <f t="shared" si="2"/>
        <v>12.71</v>
      </c>
      <c r="H67" s="80">
        <v>1</v>
      </c>
      <c r="I67" s="80">
        <v>12.71</v>
      </c>
      <c r="J67" s="55">
        <f t="shared" si="0"/>
        <v>12.71</v>
      </c>
      <c r="K67" s="81">
        <f t="shared" si="4"/>
        <v>0</v>
      </c>
      <c r="L67" s="82"/>
    </row>
    <row r="68" spans="1:12" ht="26.4">
      <c r="A68" s="125"/>
      <c r="B68" s="84">
        <v>44718</v>
      </c>
      <c r="C68" s="85" t="s">
        <v>74</v>
      </c>
      <c r="D68" s="86" t="s">
        <v>67</v>
      </c>
      <c r="E68" s="87">
        <v>1</v>
      </c>
      <c r="F68" s="87">
        <v>1</v>
      </c>
      <c r="G68" s="50">
        <f t="shared" si="2"/>
        <v>1</v>
      </c>
      <c r="H68" s="87">
        <v>1</v>
      </c>
      <c r="I68" s="87">
        <v>1</v>
      </c>
      <c r="J68" s="50">
        <f t="shared" si="0"/>
        <v>1</v>
      </c>
      <c r="K68" s="88">
        <f t="shared" si="4"/>
        <v>0</v>
      </c>
      <c r="L68" s="89"/>
    </row>
    <row r="69" spans="1:12" ht="39.6">
      <c r="A69" s="32" t="s">
        <v>26</v>
      </c>
      <c r="B69" s="33">
        <v>7</v>
      </c>
      <c r="C69" s="90" t="s">
        <v>75</v>
      </c>
      <c r="D69" s="91" t="s">
        <v>67</v>
      </c>
      <c r="E69" s="36"/>
      <c r="F69" s="36"/>
      <c r="G69" s="37">
        <f t="shared" si="2"/>
        <v>0</v>
      </c>
      <c r="H69" s="36"/>
      <c r="I69" s="36"/>
      <c r="J69" s="37">
        <f t="shared" si="0"/>
        <v>0</v>
      </c>
      <c r="K69" s="70">
        <f t="shared" si="4"/>
        <v>0</v>
      </c>
      <c r="L69" s="35"/>
    </row>
    <row r="70" spans="1:12" ht="13.2">
      <c r="A70" s="106" t="s">
        <v>76</v>
      </c>
      <c r="B70" s="107"/>
      <c r="C70" s="108"/>
      <c r="D70" s="92"/>
      <c r="E70" s="92"/>
      <c r="F70" s="92"/>
      <c r="G70" s="93">
        <f>SUM(G18:G69)</f>
        <v>59418.326000000001</v>
      </c>
      <c r="H70" s="92"/>
      <c r="I70" s="92"/>
      <c r="J70" s="93">
        <f>SUM(J18:J69)</f>
        <v>59418.326000000001</v>
      </c>
      <c r="K70" s="93">
        <f>J70-G70</f>
        <v>0</v>
      </c>
      <c r="L70" s="92"/>
    </row>
    <row r="71" spans="1:12" ht="13.2">
      <c r="A71" s="122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1:12" ht="13.2">
      <c r="A72" s="109" t="s">
        <v>77</v>
      </c>
      <c r="B72" s="107"/>
      <c r="C72" s="108"/>
      <c r="D72" s="92"/>
      <c r="E72" s="92"/>
      <c r="F72" s="92"/>
      <c r="G72" s="94">
        <v>0</v>
      </c>
      <c r="H72" s="92"/>
      <c r="I72" s="92"/>
      <c r="J72" s="94">
        <v>0</v>
      </c>
      <c r="K72" s="92"/>
      <c r="L72" s="92"/>
    </row>
    <row r="74" spans="1:12" ht="13.2">
      <c r="K74" s="95"/>
    </row>
    <row r="75" spans="1:12" ht="13.8">
      <c r="D75" s="96" t="s">
        <v>78</v>
      </c>
      <c r="H75" s="96" t="s">
        <v>79</v>
      </c>
      <c r="K75" s="96"/>
    </row>
    <row r="76" spans="1:12" ht="13.8">
      <c r="C76" s="97"/>
      <c r="D76" s="98" t="s">
        <v>80</v>
      </c>
      <c r="G76" s="97"/>
      <c r="H76" s="98" t="s">
        <v>81</v>
      </c>
    </row>
    <row r="77" spans="1:12" ht="13.2">
      <c r="C77" s="97"/>
      <c r="G77" s="97"/>
    </row>
    <row r="78" spans="1:12" ht="13.2">
      <c r="C78" s="99" t="s">
        <v>82</v>
      </c>
      <c r="G78" s="97" t="s">
        <v>83</v>
      </c>
    </row>
    <row r="79" spans="1:12" ht="13.2">
      <c r="C79" s="100"/>
    </row>
    <row r="80" spans="1:12" ht="13.2">
      <c r="C80" s="101"/>
    </row>
    <row r="81" spans="3:3" ht="13.2">
      <c r="C81" s="102"/>
    </row>
  </sheetData>
  <mergeCells count="56">
    <mergeCell ref="D48:D49"/>
    <mergeCell ref="D51:D57"/>
    <mergeCell ref="A71:L71"/>
    <mergeCell ref="B26:B28"/>
    <mergeCell ref="C26:C28"/>
    <mergeCell ref="A35:A39"/>
    <mergeCell ref="B35:B39"/>
    <mergeCell ref="C35:C39"/>
    <mergeCell ref="D35:D39"/>
    <mergeCell ref="D40:D45"/>
    <mergeCell ref="K48:K49"/>
    <mergeCell ref="L48:L49"/>
    <mergeCell ref="K51:K57"/>
    <mergeCell ref="L51:L57"/>
    <mergeCell ref="K10:K11"/>
    <mergeCell ref="K23:K24"/>
    <mergeCell ref="L23:L24"/>
    <mergeCell ref="K26:K28"/>
    <mergeCell ref="L26:L28"/>
    <mergeCell ref="K35:K39"/>
    <mergeCell ref="L35:L39"/>
    <mergeCell ref="A26:A28"/>
    <mergeCell ref="D26:D28"/>
    <mergeCell ref="K40:K45"/>
    <mergeCell ref="L40:L45"/>
    <mergeCell ref="K46:K47"/>
    <mergeCell ref="L46:L47"/>
    <mergeCell ref="A40:A45"/>
    <mergeCell ref="A46:A47"/>
    <mergeCell ref="D46:D47"/>
    <mergeCell ref="L10:L11"/>
    <mergeCell ref="A16:L16"/>
    <mergeCell ref="C10:C11"/>
    <mergeCell ref="A15:C15"/>
    <mergeCell ref="A23:A24"/>
    <mergeCell ref="B23:B24"/>
    <mergeCell ref="C23:C24"/>
    <mergeCell ref="D23:D24"/>
    <mergeCell ref="A7:B7"/>
    <mergeCell ref="B10:B11"/>
    <mergeCell ref="D10:D11"/>
    <mergeCell ref="E10:G10"/>
    <mergeCell ref="H10:J10"/>
    <mergeCell ref="C51:C57"/>
    <mergeCell ref="A70:C70"/>
    <mergeCell ref="A72:C72"/>
    <mergeCell ref="B40:B45"/>
    <mergeCell ref="C40:C45"/>
    <mergeCell ref="B46:B47"/>
    <mergeCell ref="C46:C47"/>
    <mergeCell ref="B48:B49"/>
    <mergeCell ref="C48:C49"/>
    <mergeCell ref="B51:B57"/>
    <mergeCell ref="A48:A49"/>
    <mergeCell ref="A51:A57"/>
    <mergeCell ref="A62:A68"/>
  </mergeCells>
  <printOptions horizontalCentered="1" gridLines="1"/>
  <pageMargins left="1" right="1" top="1" bottom="1" header="0" footer="0"/>
  <pageSetup paperSize="9" pageOrder="overThenDown" orientation="landscape" cellComments="atEnd"/>
  <rowBreaks count="2" manualBreakCount="2">
    <brk id="50" man="1"/>
    <brk id="78" man="1"/>
  </rowBreaks>
  <colBreaks count="2" manualBreakCount="2">
    <brk man="1"/>
    <brk id="1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zamri</cp:lastModifiedBy>
  <dcterms:modified xsi:type="dcterms:W3CDTF">2022-11-29T06:51:09Z</dcterms:modified>
</cp:coreProperties>
</file>