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\2022\УКФ Стипендія\ЗВІТ\"/>
    </mc:Choice>
  </mc:AlternateContent>
  <bookViews>
    <workbookView xWindow="0" yWindow="0" windowWidth="26064" windowHeight="9912"/>
  </bookViews>
  <sheets>
    <sheet name="Звіт (2)" sheetId="2" r:id="rId1"/>
  </sheets>
  <calcPr calcId="152511"/>
</workbook>
</file>

<file path=xl/calcChain.xml><?xml version="1.0" encoding="utf-8"?>
<calcChain xmlns="http://schemas.openxmlformats.org/spreadsheetml/2006/main">
  <c r="J58" i="2" l="1"/>
  <c r="J23" i="2" s="1"/>
  <c r="J60" i="2" s="1"/>
  <c r="J57" i="2"/>
  <c r="G57" i="2"/>
  <c r="K57" i="2" s="1"/>
  <c r="G56" i="2"/>
  <c r="K56" i="2" s="1"/>
  <c r="J55" i="2"/>
  <c r="K55" i="2" s="1"/>
  <c r="G55" i="2"/>
  <c r="J54" i="2"/>
  <c r="G54" i="2"/>
  <c r="K54" i="2" s="1"/>
  <c r="K53" i="2"/>
  <c r="J53" i="2"/>
  <c r="G53" i="2"/>
  <c r="K52" i="2"/>
  <c r="J52" i="2"/>
  <c r="G52" i="2"/>
  <c r="J51" i="2"/>
  <c r="K51" i="2" s="1"/>
  <c r="G51" i="2"/>
  <c r="J50" i="2"/>
  <c r="G50" i="2"/>
  <c r="K50" i="2" s="1"/>
  <c r="K49" i="2"/>
  <c r="J49" i="2"/>
  <c r="G49" i="2"/>
  <c r="K48" i="2"/>
  <c r="J48" i="2"/>
  <c r="G48" i="2"/>
  <c r="J47" i="2"/>
  <c r="K47" i="2" s="1"/>
  <c r="G47" i="2"/>
  <c r="J46" i="2"/>
  <c r="G46" i="2"/>
  <c r="K46" i="2" s="1"/>
  <c r="G45" i="2"/>
  <c r="J44" i="2"/>
  <c r="G44" i="2"/>
  <c r="K44" i="2" s="1"/>
  <c r="J43" i="2"/>
  <c r="G43" i="2"/>
  <c r="K43" i="2" s="1"/>
  <c r="K42" i="2"/>
  <c r="J42" i="2"/>
  <c r="G42" i="2"/>
  <c r="J41" i="2"/>
  <c r="G41" i="2"/>
  <c r="K41" i="2" s="1"/>
  <c r="J40" i="2"/>
  <c r="G40" i="2"/>
  <c r="K40" i="2" s="1"/>
  <c r="J39" i="2"/>
  <c r="G39" i="2"/>
  <c r="K39" i="2" s="1"/>
  <c r="K38" i="2"/>
  <c r="J38" i="2"/>
  <c r="G38" i="2"/>
  <c r="J37" i="2"/>
  <c r="G37" i="2"/>
  <c r="K37" i="2" s="1"/>
  <c r="J36" i="2"/>
  <c r="G36" i="2"/>
  <c r="K36" i="2" s="1"/>
  <c r="J35" i="2"/>
  <c r="G35" i="2"/>
  <c r="K35" i="2" s="1"/>
  <c r="K34" i="2"/>
  <c r="J34" i="2"/>
  <c r="G34" i="2"/>
  <c r="J33" i="2"/>
  <c r="G33" i="2"/>
  <c r="K33" i="2" s="1"/>
  <c r="J32" i="2"/>
  <c r="G32" i="2"/>
  <c r="K32" i="2" s="1"/>
  <c r="J31" i="2"/>
  <c r="G31" i="2"/>
  <c r="G58" i="2" s="1"/>
  <c r="G23" i="2" s="1"/>
  <c r="K30" i="2"/>
  <c r="J30" i="2"/>
  <c r="G30" i="2"/>
  <c r="G29" i="2"/>
  <c r="J28" i="2"/>
  <c r="K28" i="2" s="1"/>
  <c r="G28" i="2"/>
  <c r="J27" i="2"/>
  <c r="K27" i="2" s="1"/>
  <c r="G27" i="2"/>
  <c r="G60" i="2" l="1"/>
  <c r="K23" i="2"/>
  <c r="K31" i="2"/>
  <c r="K58" i="2" s="1"/>
</calcChain>
</file>

<file path=xl/sharedStrings.xml><?xml version="1.0" encoding="utf-8"?>
<sst xmlns="http://schemas.openxmlformats.org/spreadsheetml/2006/main" count="157" uniqueCount="100">
  <si>
    <t>Додаток № 4</t>
  </si>
  <si>
    <t>до Договору про надання стипендії (гранту)</t>
  </si>
  <si>
    <t>ЗВІТ</t>
  </si>
  <si>
    <t>про надходження та використання коштів для реалізації Проєкту</t>
  </si>
  <si>
    <t>Прізвище, ім'я та по-батькові Стипендіата:</t>
  </si>
  <si>
    <t>Назва проекту:</t>
  </si>
  <si>
    <t>Період реалізації проекту: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</si>
  <si>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</si>
  <si>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</si>
  <si>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</si>
  <si>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</si>
  <si>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</si>
  <si>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</si>
  <si>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</si>
  <si>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</si>
  <si>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</si>
  <si>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</si>
  <si>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</si>
  <si>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</si>
  <si>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</si>
  <si>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</si>
  <si>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</si>
  <si>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</si>
  <si>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</si>
  <si>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</si>
  <si>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</si>
  <si>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</si>
  <si>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</si>
  <si>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</si>
  <si>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</si>
  <si>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
(вказати маршрут)</t>
  </si>
  <si>
    <t>шт</t>
  </si>
  <si>
    <t>Вартість проживання 
(вказати місце проживання)</t>
  </si>
  <si>
    <t>доба</t>
  </si>
  <si>
    <t>Інші витрати, які здійснюються на підставі чеків, рахунків, квитанцій тощо та не передбачають укладення угод або договорів 
(деталізувати, які саме витрати)</t>
  </si>
  <si>
    <t>послуга</t>
  </si>
  <si>
    <t>Всього по розділу ІІ "Витрати":</t>
  </si>
  <si>
    <t>РЕЗУЛЬТАТ РЕАЛІЗАЦІЇ ПРОЕКТУ</t>
  </si>
  <si>
    <t>(підпис)</t>
  </si>
  <si>
    <t>(Прізвище та ініціали)</t>
  </si>
  <si>
    <t>3.1.</t>
  </si>
  <si>
    <t>Бронза PANDORA BR88-12-S для лиття (або аналог)</t>
  </si>
  <si>
    <t>3.2.</t>
  </si>
  <si>
    <t>Газ для литва. LPG пропан</t>
  </si>
  <si>
    <t>3.3.</t>
  </si>
  <si>
    <t>Газ для зварювання бронзи - аргон</t>
  </si>
  <si>
    <t>3.4.</t>
  </si>
  <si>
    <t>Набір Шліфувальних липучок Klingspor Long Life 125мм (або аналог)</t>
  </si>
  <si>
    <t>3.5.</t>
  </si>
  <si>
    <t xml:space="preserve">Зварювальний дріт обміднений еr70s-6 0.8 мм 5 кг </t>
  </si>
  <si>
    <t>3.6.</t>
  </si>
  <si>
    <t>Формувальна суміш PRESTIGE OPTIMA (22,5 кг) (або аналог)</t>
  </si>
  <si>
    <t>3.7.</t>
  </si>
  <si>
    <t>Фотополімерна смола Anycubic Basic (або аналог)</t>
  </si>
  <si>
    <t>3.8.</t>
  </si>
  <si>
    <t>Наповнювач для галтування з нержавіючої сталі "Куля" d-2 мм (1 кг) (або аналог)</t>
  </si>
  <si>
    <t>3.9.</t>
  </si>
  <si>
    <t>Лакофарбові матеріали - 2K 2:1 HS акриловий лак Mobihel + затверджувач 8888 (Комплект) для металу (або аналог)</t>
  </si>
  <si>
    <t>3.10.</t>
  </si>
  <si>
    <t>Модельний віск - Віск SUPER WAX синій (або аналог)</t>
  </si>
  <si>
    <t>3.11.</t>
  </si>
  <si>
    <t>Силіконовий компаунд - SKR-785 (або аналог)</t>
  </si>
  <si>
    <t>3.12.</t>
  </si>
  <si>
    <t>ПРУТКИ ДЛЯ АРГОНОДУГОВОГО ЗВАРЮВАННЯ ЛАТУНІ, БРОНЗИ ТА МІДІ</t>
  </si>
  <si>
    <t>3.13.</t>
  </si>
  <si>
    <t>Комплект Полірувальних паст по 1 одиниці.</t>
  </si>
  <si>
    <t>3.14.</t>
  </si>
  <si>
    <t xml:space="preserve">ПОЛІРУВАЛЬНА ПАСТА 3M MARINE (або аналог) </t>
  </si>
  <si>
    <t>3.15.</t>
  </si>
  <si>
    <t>Засіб для чищення "Віденське вапно" для чищення поверхонь перед фінішним поліруванням</t>
  </si>
  <si>
    <t>4.1.</t>
  </si>
  <si>
    <t>Foredom SR "ОРИГІНАЛ" Підвісна бормашина (Двигун на кулькових підшипниках серії SR; потужність - 230 Вт; наявність реверсу; швидкість обертання - 0...18 000 об/хв; крутний момент – до 5,4 кгс/см.;патрон - трикулачковий 0,2 - 4(мм)) (або аналог)</t>
  </si>
  <si>
    <t>4.2.</t>
  </si>
  <si>
    <t>Ексцентрикова шліфмашинка Makita BO5041 (Напруга живлення: 220 В. 
Споживана потужність: 300 Вт. 
Частота оборотів: 4000 - 12000 оборотів в хвилину.) (або аналог)</t>
  </si>
  <si>
    <t>4.3.</t>
  </si>
  <si>
    <t>Полірувальна машина Makita 9237CB
(Частота холостого ходу: 600-3200 об/хв. Діаметр полірувальної насадки: 180 мм)  (або аналог)</t>
  </si>
  <si>
    <t>4.4.</t>
  </si>
  <si>
    <t>Захисні рукавиці краги A-Weld TIG (Характеристики: з овечої шкіри, зшиті кевларовой ниткою)   (або аналог)</t>
  </si>
  <si>
    <t>4.5.</t>
  </si>
  <si>
    <t>Захисний Комбінезон Technics малярський (Характеристики: 
Захист від загальновиробничих забруднень; Матеріал
Поліпропілен) (або аналог)</t>
  </si>
  <si>
    <t>4.6.</t>
  </si>
  <si>
    <t>Навушники 3М H510A C1 Comfort Ear Muffs (Характеристики: 87-98 дБ. Строк корисного використання до одного року.) (або аналог)</t>
  </si>
  <si>
    <t>4.7.</t>
  </si>
  <si>
    <t>Респіратори Напівмаска 3М 7502 + Фільтр А1 6051
(2 шт) + Фільтр Р1 5911 (2 шт) + Тримач 501 (2 шт). (Характеристики Строк корисного використання до 60 годин - менше одного року;Тип -Напівмаски; Вид-Захист дихання;Ступінь захисту-до 50 ГДК)  (або аналог)</t>
  </si>
  <si>
    <t>4.8.</t>
  </si>
  <si>
    <t>Окуляри захисні відкриті тактичні жовті  (Характеристики: Лінзи 1-го оптичного класу не дають спотворення; Покриття "anti-scratch" захищає лінзи від подряпин; Дужки з регульованою довжиною; Захист від ультрафіолету та сонячних променів) (або аналог)</t>
  </si>
  <si>
    <t>4.9.</t>
  </si>
  <si>
    <t>Комплект Дисків дисків полірувальних -нейлонові/абразивні/муслінові/фетрові Р80/120/180/240/360.</t>
  </si>
  <si>
    <t>Тицький Григорій Володимирович</t>
  </si>
  <si>
    <t>Колекція бронзових скульптур "Зерно життя"</t>
  </si>
  <si>
    <t>вересень 2022 -15.11.2022</t>
  </si>
  <si>
    <t>Перевищення витрат в результаті підняття ціни данного товару на момент придбання.</t>
  </si>
  <si>
    <t xml:space="preserve">Економія коштів в результаті зниження ціни данного товару на момент придбання. </t>
  </si>
  <si>
    <t>3</t>
  </si>
  <si>
    <t>Вартість витратних матеріалів</t>
  </si>
  <si>
    <t>4</t>
  </si>
  <si>
    <t>Вартість обладнання, інструментів, інвентаря, які не є основними засобами</t>
  </si>
  <si>
    <t xml:space="preserve">Економія коштів в результаті зниження ціни данного товару на момент придбання та застосування знижки. 
Калькуляція за статею вказана у вигляді ціни за 1 позицію, через коливання у вартості товару, та нарахуванні знижки.
ПОЯСНЕННЯ: Закупівля газу пропану проводилась у два етапи: 
1) 63,52 літри було придбано за 26,30 грн. за одиницю виміру - на суму 1670,58 грн. Було нараховано знижку на суму 63,52 грн. Фактична сума витрат дорівнює  1607,06 грн. 
2) 49,07 літрівбуло придбано за 26,59 грн. за одиницю виміру - на суму 1304,77 грн. Було нараховано знижку на суму 49,07 грн. Фактична сума витрат дорівнює 1255,70 . 
ВСЬОГО було придбано 112,59 літрів на загальну суму 2862,76 грн. 
Це зумовлено тим, що у балонах залишається газ, і під час заправки балонів кількість заправленого газу залежить від залишку у балоні. </t>
  </si>
  <si>
    <r>
      <t xml:space="preserve">за період з </t>
    </r>
    <r>
      <rPr>
        <b/>
        <u/>
        <sz val="12"/>
        <color rgb="FF000000"/>
        <rFont val="Arial"/>
        <family val="2"/>
        <charset val="204"/>
      </rPr>
      <t>дати підписання договору</t>
    </r>
    <r>
      <rPr>
        <b/>
        <sz val="12"/>
        <color rgb="FF000000"/>
        <rFont val="Arial"/>
      </rPr>
      <t xml:space="preserve"> по </t>
    </r>
    <r>
      <rPr>
        <b/>
        <u/>
        <sz val="12"/>
        <color rgb="FF000000"/>
        <rFont val="Arial"/>
        <family val="2"/>
        <charset val="204"/>
      </rPr>
      <t>15.11.2022</t>
    </r>
    <r>
      <rPr>
        <b/>
        <sz val="12"/>
        <color rgb="FF000000"/>
        <rFont val="Arial"/>
      </rPr>
      <t xml:space="preserve"> р.</t>
    </r>
  </si>
  <si>
    <r>
      <t xml:space="preserve">№  </t>
    </r>
    <r>
      <rPr>
        <b/>
        <u/>
        <sz val="11"/>
        <color theme="1"/>
        <rFont val="Arial"/>
        <family val="2"/>
        <charset val="204"/>
      </rPr>
      <t>5DORS51-32384</t>
    </r>
    <r>
      <rPr>
        <sz val="11"/>
        <color theme="1"/>
        <rFont val="Arial"/>
      </rPr>
      <t xml:space="preserve"> від </t>
    </r>
    <r>
      <rPr>
        <b/>
        <u/>
        <sz val="11"/>
        <color theme="1"/>
        <rFont val="Arial"/>
        <family val="2"/>
        <charset val="204"/>
      </rPr>
      <t>14 вересня 2022</t>
    </r>
    <r>
      <rPr>
        <sz val="11"/>
        <color theme="1"/>
        <rFont val="Arial"/>
      </rPr>
      <t xml:space="preserve"> 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</si>
</sst>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32" x14ac:knownFonts="1">
    <font>
      <sz val="11"/>
      <color theme="1"/>
      <name val="Calibri"/>
      <scheme val="minor"/>
    </font>
    <font>
      <b/>
      <sz val="12"/>
      <color rgb="FF000000"/>
      <name val="Arial"/>
    </font>
    <font>
      <sz val="11"/>
      <color theme="1"/>
      <name val="Calibri"/>
    </font>
    <font>
      <sz val="11"/>
      <color theme="1"/>
      <name val="Arial"/>
    </font>
    <font>
      <b/>
      <sz val="11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Calibri"/>
    </font>
    <font>
      <sz val="10"/>
      <color rgb="FFFF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Arial"/>
    </font>
    <font>
      <vertAlign val="subscript"/>
      <sz val="11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b/>
      <sz val="11"/>
      <color theme="1"/>
      <name val="Calibri"/>
    </font>
    <font>
      <sz val="10"/>
      <color indexed="64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u/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indexed="65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5" fontId="6" fillId="4" borderId="14" xfId="0" applyNumberFormat="1" applyFont="1" applyFill="1" applyBorder="1" applyAlignment="1">
      <alignment vertical="top"/>
    </xf>
    <xf numFmtId="49" fontId="6" fillId="4" borderId="15" xfId="0" applyNumberFormat="1" applyFont="1" applyFill="1" applyBorder="1" applyAlignment="1">
      <alignment horizontal="center" vertical="top"/>
    </xf>
    <xf numFmtId="165" fontId="6" fillId="4" borderId="15" xfId="0" applyNumberFormat="1" applyFont="1" applyFill="1" applyBorder="1" applyAlignment="1">
      <alignment vertical="top"/>
    </xf>
    <xf numFmtId="165" fontId="8" fillId="4" borderId="15" xfId="0" applyNumberFormat="1" applyFont="1" applyFill="1" applyBorder="1" applyAlignment="1">
      <alignment horizontal="center" vertical="top" wrapText="1"/>
    </xf>
    <xf numFmtId="165" fontId="8" fillId="4" borderId="15" xfId="0" applyNumberFormat="1" applyFont="1" applyFill="1" applyBorder="1" applyAlignment="1">
      <alignment horizontal="right" vertical="top" wrapText="1"/>
    </xf>
    <xf numFmtId="165" fontId="12" fillId="4" borderId="15" xfId="0" applyNumberFormat="1" applyFont="1" applyFill="1" applyBorder="1" applyAlignment="1">
      <alignment horizontal="right" vertical="top" wrapText="1"/>
    </xf>
    <xf numFmtId="0" fontId="8" fillId="4" borderId="16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65" fontId="13" fillId="0" borderId="17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165" fontId="14" fillId="4" borderId="20" xfId="0" applyNumberFormat="1" applyFont="1" applyFill="1" applyBorder="1" applyAlignment="1">
      <alignment vertical="top"/>
    </xf>
    <xf numFmtId="49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vertical="top" wrapText="1"/>
    </xf>
    <xf numFmtId="165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horizontal="right" vertical="top" wrapText="1"/>
    </xf>
    <xf numFmtId="165" fontId="12" fillId="4" borderId="21" xfId="0" applyNumberFormat="1" applyFont="1" applyFill="1" applyBorder="1" applyAlignment="1">
      <alignment horizontal="right" vertical="top" wrapText="1"/>
    </xf>
    <xf numFmtId="0" fontId="8" fillId="4" borderId="22" xfId="0" applyFont="1" applyFill="1" applyBorder="1" applyAlignment="1">
      <alignment vertical="top" wrapText="1"/>
    </xf>
    <xf numFmtId="165" fontId="13" fillId="5" borderId="23" xfId="0" applyNumberFormat="1" applyFont="1" applyFill="1" applyBorder="1" applyAlignment="1">
      <alignment vertical="top"/>
    </xf>
    <xf numFmtId="49" fontId="13" fillId="5" borderId="24" xfId="0" applyNumberFormat="1" applyFont="1" applyFill="1" applyBorder="1" applyAlignment="1">
      <alignment horizontal="center" vertical="top"/>
    </xf>
    <xf numFmtId="165" fontId="13" fillId="5" borderId="24" xfId="0" applyNumberFormat="1" applyFont="1" applyFill="1" applyBorder="1" applyAlignment="1">
      <alignment vertical="top"/>
    </xf>
    <xf numFmtId="165" fontId="8" fillId="5" borderId="24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right" vertical="top" wrapText="1"/>
    </xf>
    <xf numFmtId="165" fontId="12" fillId="0" borderId="0" xfId="0" applyNumberFormat="1" applyFont="1" applyAlignment="1">
      <alignment horizontal="right" vertical="top" wrapText="1"/>
    </xf>
    <xf numFmtId="0" fontId="8" fillId="0" borderId="25" xfId="0" applyFont="1" applyBorder="1" applyAlignment="1">
      <alignment vertical="top" wrapText="1"/>
    </xf>
    <xf numFmtId="165" fontId="6" fillId="4" borderId="11" xfId="0" applyNumberFormat="1" applyFont="1" applyFill="1" applyBorder="1" applyAlignment="1">
      <alignment vertical="top"/>
    </xf>
    <xf numFmtId="49" fontId="6" fillId="4" borderId="12" xfId="0" applyNumberFormat="1" applyFont="1" applyFill="1" applyBorder="1" applyAlignment="1">
      <alignment horizontal="center" vertical="top"/>
    </xf>
    <xf numFmtId="165" fontId="6" fillId="4" borderId="1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 wrapText="1"/>
    </xf>
    <xf numFmtId="165" fontId="8" fillId="4" borderId="12" xfId="0" applyNumberFormat="1" applyFont="1" applyFill="1" applyBorder="1" applyAlignment="1">
      <alignment horizontal="right" vertical="top" wrapText="1"/>
    </xf>
    <xf numFmtId="165" fontId="12" fillId="4" borderId="12" xfId="0" applyNumberFormat="1" applyFont="1" applyFill="1" applyBorder="1" applyAlignment="1">
      <alignment horizontal="right" vertical="top" wrapText="1"/>
    </xf>
    <xf numFmtId="0" fontId="8" fillId="4" borderId="13" xfId="0" applyFont="1" applyFill="1" applyBorder="1" applyAlignment="1">
      <alignment vertical="top" wrapText="1"/>
    </xf>
    <xf numFmtId="165" fontId="8" fillId="0" borderId="26" xfId="0" applyNumberFormat="1" applyFont="1" applyBorder="1" applyAlignment="1">
      <alignment vertical="top" wrapText="1"/>
    </xf>
    <xf numFmtId="165" fontId="8" fillId="0" borderId="27" xfId="0" applyNumberFormat="1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166" fontId="8" fillId="0" borderId="29" xfId="0" applyNumberFormat="1" applyFont="1" applyBorder="1" applyAlignment="1">
      <alignment horizontal="center" vertical="top" wrapText="1"/>
    </xf>
    <xf numFmtId="166" fontId="8" fillId="0" borderId="28" xfId="0" applyNumberFormat="1" applyFont="1" applyBorder="1" applyAlignment="1">
      <alignment horizontal="center" vertical="top" wrapText="1"/>
    </xf>
    <xf numFmtId="166" fontId="8" fillId="0" borderId="30" xfId="0" applyNumberFormat="1" applyFont="1" applyBorder="1" applyAlignment="1">
      <alignment horizontal="right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right" vertical="top" wrapText="1"/>
    </xf>
    <xf numFmtId="166" fontId="8" fillId="0" borderId="26" xfId="0" applyNumberFormat="1" applyFont="1" applyBorder="1" applyAlignment="1">
      <alignment horizontal="right" vertical="top" wrapText="1"/>
    </xf>
    <xf numFmtId="0" fontId="8" fillId="0" borderId="32" xfId="0" applyFont="1" applyBorder="1" applyAlignment="1">
      <alignment vertical="top" wrapText="1"/>
    </xf>
    <xf numFmtId="165" fontId="8" fillId="0" borderId="33" xfId="0" applyNumberFormat="1" applyFont="1" applyBorder="1" applyAlignment="1">
      <alignment vertical="top" wrapText="1"/>
    </xf>
    <xf numFmtId="165" fontId="8" fillId="0" borderId="34" xfId="0" applyNumberFormat="1" applyFont="1" applyBorder="1" applyAlignment="1">
      <alignment vertical="top" wrapText="1"/>
    </xf>
    <xf numFmtId="0" fontId="8" fillId="0" borderId="18" xfId="0" applyFont="1" applyBorder="1" applyAlignment="1">
      <alignment horizontal="center" vertical="center" wrapText="1"/>
    </xf>
    <xf numFmtId="166" fontId="8" fillId="0" borderId="35" xfId="0" applyNumberFormat="1" applyFont="1" applyBorder="1" applyAlignment="1">
      <alignment horizontal="center" vertical="top" wrapText="1"/>
    </xf>
    <xf numFmtId="166" fontId="8" fillId="0" borderId="18" xfId="0" applyNumberFormat="1" applyFont="1" applyBorder="1" applyAlignment="1">
      <alignment horizontal="center" vertical="top" wrapText="1"/>
    </xf>
    <xf numFmtId="166" fontId="8" fillId="0" borderId="19" xfId="0" applyNumberFormat="1" applyFont="1" applyBorder="1" applyAlignment="1">
      <alignment horizontal="right" vertical="top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right" vertical="top" wrapText="1"/>
    </xf>
    <xf numFmtId="166" fontId="8" fillId="0" borderId="33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vertical="top" wrapText="1"/>
    </xf>
    <xf numFmtId="165" fontId="8" fillId="0" borderId="37" xfId="0" applyNumberFormat="1" applyFont="1" applyBorder="1" applyAlignment="1">
      <alignment vertical="top" wrapText="1"/>
    </xf>
    <xf numFmtId="165" fontId="8" fillId="0" borderId="38" xfId="0" applyNumberFormat="1" applyFont="1" applyBorder="1" applyAlignment="1">
      <alignment vertical="top" wrapText="1"/>
    </xf>
    <xf numFmtId="0" fontId="8" fillId="0" borderId="39" xfId="0" applyFont="1" applyBorder="1" applyAlignment="1">
      <alignment horizontal="center" vertical="center" wrapText="1"/>
    </xf>
    <xf numFmtId="166" fontId="8" fillId="0" borderId="40" xfId="0" applyNumberFormat="1" applyFont="1" applyBorder="1" applyAlignment="1">
      <alignment horizontal="center" vertical="top" wrapText="1"/>
    </xf>
    <xf numFmtId="166" fontId="8" fillId="0" borderId="39" xfId="0" applyNumberFormat="1" applyFont="1" applyBorder="1" applyAlignment="1">
      <alignment horizontal="center" vertical="top" wrapText="1"/>
    </xf>
    <xf numFmtId="166" fontId="8" fillId="0" borderId="41" xfId="0" applyNumberFormat="1" applyFont="1" applyBorder="1" applyAlignment="1">
      <alignment horizontal="right" vertical="top" wrapText="1"/>
    </xf>
    <xf numFmtId="165" fontId="14" fillId="4" borderId="4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/>
    </xf>
    <xf numFmtId="165" fontId="8" fillId="4" borderId="43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vertical="top"/>
    </xf>
    <xf numFmtId="166" fontId="8" fillId="4" borderId="44" xfId="0" applyNumberFormat="1" applyFont="1" applyFill="1" applyBorder="1" applyAlignment="1">
      <alignment vertical="top"/>
    </xf>
    <xf numFmtId="166" fontId="8" fillId="4" borderId="12" xfId="0" applyNumberFormat="1" applyFont="1" applyFill="1" applyBorder="1" applyAlignment="1">
      <alignment vertical="top"/>
    </xf>
    <xf numFmtId="166" fontId="8" fillId="4" borderId="13" xfId="0" applyNumberFormat="1" applyFont="1" applyFill="1" applyBorder="1" applyAlignment="1">
      <alignment horizontal="right" vertical="top"/>
    </xf>
    <xf numFmtId="166" fontId="8" fillId="4" borderId="45" xfId="0" applyNumberFormat="1" applyFont="1" applyFill="1" applyBorder="1" applyAlignment="1">
      <alignment horizontal="right" vertical="top"/>
    </xf>
    <xf numFmtId="0" fontId="8" fillId="4" borderId="46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8" fillId="0" borderId="47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7" fontId="16" fillId="0" borderId="0" xfId="0" applyNumberFormat="1" applyFont="1" applyAlignment="1">
      <alignment wrapText="1"/>
    </xf>
    <xf numFmtId="0" fontId="8" fillId="0" borderId="25" xfId="0" applyFont="1" applyBorder="1" applyAlignment="1">
      <alignment wrapText="1"/>
    </xf>
    <xf numFmtId="0" fontId="8" fillId="4" borderId="12" xfId="0" applyFont="1" applyFill="1" applyBorder="1" applyAlignment="1">
      <alignment wrapText="1"/>
    </xf>
    <xf numFmtId="166" fontId="8" fillId="4" borderId="12" xfId="0" applyNumberFormat="1" applyFont="1" applyFill="1" applyBorder="1" applyAlignment="1">
      <alignment wrapText="1"/>
    </xf>
    <xf numFmtId="167" fontId="16" fillId="4" borderId="12" xfId="0" applyNumberFormat="1" applyFont="1" applyFill="1" applyBorder="1" applyAlignment="1">
      <alignment wrapText="1"/>
    </xf>
    <xf numFmtId="0" fontId="8" fillId="4" borderId="13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167" fontId="17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51" xfId="0" applyFont="1" applyBorder="1" applyAlignment="1">
      <alignment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/>
    <xf numFmtId="0" fontId="22" fillId="0" borderId="0" xfId="0" applyFont="1" applyAlignment="1">
      <alignment horizontal="center" wrapText="1"/>
    </xf>
    <xf numFmtId="165" fontId="8" fillId="0" borderId="55" xfId="0" applyNumberFormat="1" applyFont="1" applyBorder="1" applyAlignment="1">
      <alignment vertical="center" wrapText="1"/>
    </xf>
    <xf numFmtId="165" fontId="8" fillId="0" borderId="54" xfId="0" applyNumberFormat="1" applyFont="1" applyBorder="1" applyAlignment="1">
      <alignment horizontal="center" vertical="center" wrapText="1"/>
    </xf>
    <xf numFmtId="165" fontId="8" fillId="6" borderId="56" xfId="0" applyNumberFormat="1" applyFont="1" applyFill="1" applyBorder="1" applyAlignment="1">
      <alignment horizontal="center" vertical="center" wrapText="1"/>
    </xf>
    <xf numFmtId="4" fontId="8" fillId="6" borderId="57" xfId="0" applyNumberFormat="1" applyFont="1" applyFill="1" applyBorder="1" applyAlignment="1">
      <alignment horizontal="center" vertical="center" wrapText="1"/>
    </xf>
    <xf numFmtId="165" fontId="8" fillId="6" borderId="55" xfId="0" applyNumberFormat="1" applyFont="1" applyFill="1" applyBorder="1" applyAlignment="1">
      <alignment vertical="center" wrapText="1"/>
    </xf>
    <xf numFmtId="165" fontId="8" fillId="6" borderId="54" xfId="0" applyNumberFormat="1" applyFont="1" applyFill="1" applyBorder="1" applyAlignment="1">
      <alignment horizontal="center" vertical="center" wrapText="1"/>
    </xf>
    <xf numFmtId="165" fontId="8" fillId="6" borderId="58" xfId="0" applyNumberFormat="1" applyFont="1" applyFill="1" applyBorder="1" applyAlignment="1">
      <alignment vertical="center" wrapText="1"/>
    </xf>
    <xf numFmtId="165" fontId="23" fillId="7" borderId="58" xfId="0" applyNumberFormat="1" applyFont="1" applyFill="1" applyBorder="1" applyAlignment="1">
      <alignment vertical="center" wrapText="1"/>
    </xf>
    <xf numFmtId="165" fontId="24" fillId="0" borderId="53" xfId="0" applyNumberFormat="1" applyFont="1" applyBorder="1" applyAlignment="1">
      <alignment vertical="center" wrapText="1"/>
    </xf>
    <xf numFmtId="166" fontId="5" fillId="0" borderId="0" xfId="0" applyNumberFormat="1" applyFont="1" applyAlignment="1">
      <alignment wrapText="1"/>
    </xf>
    <xf numFmtId="166" fontId="2" fillId="0" borderId="0" xfId="0" applyNumberFormat="1" applyFont="1" applyAlignment="1">
      <alignment wrapText="1"/>
    </xf>
    <xf numFmtId="2" fontId="8" fillId="8" borderId="19" xfId="0" applyNumberFormat="1" applyFont="1" applyFill="1" applyBorder="1" applyAlignment="1">
      <alignment horizontal="right" vertical="top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2" fontId="8" fillId="0" borderId="35" xfId="0" applyNumberFormat="1" applyFont="1" applyBorder="1" applyAlignment="1">
      <alignment horizontal="center" vertical="top" wrapText="1"/>
    </xf>
    <xf numFmtId="49" fontId="27" fillId="0" borderId="54" xfId="0" applyNumberFormat="1" applyFont="1" applyBorder="1" applyAlignment="1">
      <alignment horizontal="center" vertical="center" wrapText="1"/>
    </xf>
    <xf numFmtId="165" fontId="24" fillId="0" borderId="55" xfId="0" applyNumberFormat="1" applyFont="1" applyBorder="1" applyAlignment="1">
      <alignment vertical="center" wrapText="1"/>
    </xf>
    <xf numFmtId="165" fontId="24" fillId="0" borderId="59" xfId="0" applyNumberFormat="1" applyFont="1" applyBorder="1" applyAlignment="1">
      <alignment horizontal="center" vertical="center" wrapText="1"/>
    </xf>
    <xf numFmtId="165" fontId="24" fillId="0" borderId="60" xfId="0" applyNumberFormat="1" applyFont="1" applyBorder="1" applyAlignment="1">
      <alignment horizontal="center" vertical="center" wrapText="1"/>
    </xf>
    <xf numFmtId="4" fontId="24" fillId="0" borderId="61" xfId="0" applyNumberFormat="1" applyFont="1" applyBorder="1" applyAlignment="1">
      <alignment horizontal="center" vertical="center" wrapText="1"/>
    </xf>
    <xf numFmtId="4" fontId="24" fillId="0" borderId="62" xfId="0" applyNumberFormat="1" applyFont="1" applyBorder="1" applyAlignment="1">
      <alignment horizontal="right" vertical="center" wrapText="1"/>
    </xf>
    <xf numFmtId="0" fontId="24" fillId="6" borderId="55" xfId="0" applyFont="1" applyFill="1" applyBorder="1" applyAlignment="1">
      <alignment vertical="center" wrapText="1"/>
    </xf>
    <xf numFmtId="0" fontId="27" fillId="0" borderId="26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37" xfId="0" applyFont="1" applyBorder="1" applyAlignment="1">
      <alignment horizontal="center" vertical="top" wrapText="1"/>
    </xf>
    <xf numFmtId="165" fontId="24" fillId="7" borderId="58" xfId="0" applyNumberFormat="1" applyFont="1" applyFill="1" applyBorder="1" applyAlignment="1">
      <alignment vertical="center" wrapText="1"/>
    </xf>
    <xf numFmtId="165" fontId="24" fillId="6" borderId="54" xfId="0" applyNumberFormat="1" applyFont="1" applyFill="1" applyBorder="1" applyAlignment="1">
      <alignment horizontal="center" vertical="center" wrapText="1"/>
    </xf>
    <xf numFmtId="165" fontId="24" fillId="6" borderId="56" xfId="0" applyNumberFormat="1" applyFont="1" applyFill="1" applyBorder="1" applyAlignment="1">
      <alignment horizontal="center" vertical="center" wrapText="1"/>
    </xf>
    <xf numFmtId="4" fontId="24" fillId="6" borderId="57" xfId="0" applyNumberFormat="1" applyFont="1" applyFill="1" applyBorder="1" applyAlignment="1">
      <alignment horizontal="center" vertical="center" wrapText="1"/>
    </xf>
    <xf numFmtId="4" fontId="24" fillId="6" borderId="64" xfId="0" applyNumberFormat="1" applyFont="1" applyFill="1" applyBorder="1" applyAlignment="1">
      <alignment horizontal="right" vertical="center" wrapText="1"/>
    </xf>
    <xf numFmtId="165" fontId="24" fillId="0" borderId="63" xfId="0" applyNumberFormat="1" applyFont="1" applyBorder="1" applyAlignment="1">
      <alignment vertical="center" wrapText="1"/>
    </xf>
    <xf numFmtId="0" fontId="24" fillId="0" borderId="36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5" fillId="0" borderId="0" xfId="0" applyFont="1" applyAlignment="1">
      <alignment horizontal="left" vertical="center"/>
    </xf>
    <xf numFmtId="0" fontId="26" fillId="0" borderId="0" xfId="0" applyFont="1" applyAlignment="1"/>
    <xf numFmtId="0" fontId="6" fillId="0" borderId="0" xfId="0" applyFont="1" applyAlignment="1">
      <alignment horizontal="left" vertical="top"/>
    </xf>
    <xf numFmtId="0" fontId="24" fillId="0" borderId="0" xfId="0" applyFont="1" applyAlignment="1">
      <alignment horizontal="left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/>
    <xf numFmtId="164" fontId="8" fillId="2" borderId="2" xfId="0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0" fontId="13" fillId="4" borderId="48" xfId="0" applyFont="1" applyFill="1" applyBorder="1" applyAlignment="1">
      <alignment horizontal="left"/>
    </xf>
    <xf numFmtId="0" fontId="11" fillId="0" borderId="49" xfId="0" applyFont="1" applyBorder="1"/>
    <xf numFmtId="0" fontId="11" fillId="0" borderId="50" xfId="0" applyFont="1" applyBorder="1"/>
    <xf numFmtId="0" fontId="18" fillId="0" borderId="52" xfId="0" applyFont="1" applyBorder="1" applyAlignment="1">
      <alignment horizontal="center"/>
    </xf>
    <xf numFmtId="0" fontId="11" fillId="0" borderId="52" xfId="0" applyFont="1" applyBorder="1"/>
    <xf numFmtId="0" fontId="8" fillId="2" borderId="1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  <xf numFmtId="166" fontId="8" fillId="0" borderId="0" xfId="0" applyNumberFormat="1" applyFont="1" applyAlignment="1">
      <alignment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180975</xdr:rowOff>
    </xdr:from>
    <xdr:ext cx="1924050" cy="1495425"/>
    <xdr:pic>
      <xdr:nvPicPr>
        <xdr:cNvPr id="2" name="image1.png" descr="Mac SSD:Users:andrew:Desktop:logo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577215"/>
          <a:ext cx="1924050" cy="14954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Z1024"/>
  <sheetViews>
    <sheetView tabSelected="1" zoomScaleNormal="100" workbookViewId="0">
      <selection activeCell="A12" sqref="A12:L12"/>
    </sheetView>
  </sheetViews>
  <sheetFormatPr defaultColWidth="14.44140625" defaultRowHeight="15" customHeight="1" x14ac:dyDescent="0.3"/>
  <cols>
    <col min="1" max="1" width="13.5546875" style="133" customWidth="1"/>
    <col min="2" max="2" width="5.88671875" style="133" customWidth="1"/>
    <col min="3" max="3" width="32.5546875" style="133" customWidth="1"/>
    <col min="4" max="4" width="11.109375" style="133" customWidth="1"/>
    <col min="5" max="5" width="13" style="133" customWidth="1"/>
    <col min="6" max="6" width="11.109375" style="133" customWidth="1"/>
    <col min="7" max="7" width="13.88671875" style="133" customWidth="1"/>
    <col min="8" max="8" width="12.33203125" style="133" customWidth="1"/>
    <col min="9" max="9" width="10.6640625" style="133" customWidth="1"/>
    <col min="10" max="10" width="16" style="133" customWidth="1"/>
    <col min="11" max="11" width="12.33203125" style="133" customWidth="1"/>
    <col min="12" max="12" width="30.44140625" style="133" customWidth="1"/>
    <col min="13" max="26" width="7.5546875" style="133" customWidth="1"/>
    <col min="27" max="16384" width="14.44140625" style="133"/>
  </cols>
  <sheetData>
    <row r="1" spans="1:26" ht="15.75" customHeight="1" x14ac:dyDescent="0.3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3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3">
      <c r="A3" s="134"/>
      <c r="B3" s="134"/>
      <c r="C3" s="134"/>
      <c r="D3" s="134"/>
      <c r="E3" s="134"/>
      <c r="F3" s="134"/>
      <c r="G3" s="134"/>
      <c r="H3" s="134"/>
      <c r="I3" s="13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3">
      <c r="A4" s="134"/>
      <c r="B4" s="134"/>
      <c r="C4" s="134"/>
      <c r="D4" s="134"/>
      <c r="E4" s="134"/>
      <c r="F4" s="134"/>
      <c r="G4" s="134"/>
      <c r="H4" s="134"/>
      <c r="I4" s="13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3">
      <c r="A5" s="134"/>
      <c r="B5" s="134"/>
      <c r="C5" s="134"/>
      <c r="D5" s="134"/>
      <c r="E5" s="134"/>
      <c r="F5" s="134"/>
      <c r="G5" s="134"/>
      <c r="H5" s="134"/>
      <c r="I5" s="134"/>
      <c r="J5" s="2" t="s">
        <v>0</v>
      </c>
      <c r="K5" s="3"/>
      <c r="L5" s="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134"/>
      <c r="B6" s="134"/>
      <c r="C6" s="134"/>
      <c r="D6" s="134"/>
      <c r="E6" s="134"/>
      <c r="F6" s="134"/>
      <c r="G6" s="134"/>
      <c r="H6" s="134"/>
      <c r="I6" s="134"/>
      <c r="J6" s="5" t="s">
        <v>1</v>
      </c>
      <c r="K6" s="3"/>
      <c r="L6" s="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">
      <c r="A7" s="134"/>
      <c r="B7" s="134"/>
      <c r="C7" s="134"/>
      <c r="D7" s="134"/>
      <c r="E7" s="134"/>
      <c r="F7" s="134"/>
      <c r="G7" s="134"/>
      <c r="H7" s="134"/>
      <c r="I7" s="134"/>
      <c r="J7" s="175" t="s">
        <v>99</v>
      </c>
      <c r="K7" s="3"/>
      <c r="L7" s="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153" t="s">
        <v>2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">
      <c r="A11" s="153" t="s">
        <v>3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3">
      <c r="A12" s="174" t="s">
        <v>98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3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">
      <c r="A14" s="6" t="s">
        <v>4</v>
      </c>
      <c r="B14" s="7"/>
      <c r="C14" s="7"/>
      <c r="D14" s="155" t="s">
        <v>88</v>
      </c>
      <c r="E14" s="156"/>
      <c r="F14" s="156"/>
      <c r="G14" s="156"/>
      <c r="H14" s="156"/>
      <c r="I14" s="156"/>
      <c r="J14" s="156"/>
      <c r="K14" s="8"/>
      <c r="L14" s="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3">
      <c r="A15" s="157" t="s">
        <v>5</v>
      </c>
      <c r="B15" s="154"/>
      <c r="C15" s="154"/>
      <c r="D15" s="155" t="s">
        <v>89</v>
      </c>
      <c r="E15" s="156"/>
      <c r="F15" s="156"/>
      <c r="G15" s="156"/>
      <c r="H15" s="156"/>
      <c r="I15" s="156"/>
      <c r="J15" s="156"/>
      <c r="K15" s="8"/>
      <c r="L15" s="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157" t="s">
        <v>6</v>
      </c>
      <c r="B16" s="154"/>
      <c r="C16" s="154"/>
      <c r="D16" s="158" t="s">
        <v>90</v>
      </c>
      <c r="E16" s="154"/>
      <c r="F16" s="154"/>
      <c r="G16" s="154"/>
      <c r="H16" s="154"/>
      <c r="I16" s="154"/>
      <c r="J16" s="154"/>
      <c r="K16" s="154"/>
      <c r="L16" s="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 x14ac:dyDescent="0.3">
      <c r="A17" s="11"/>
      <c r="B17" s="11"/>
      <c r="C17" s="11"/>
      <c r="D17" s="12"/>
      <c r="E17" s="12"/>
      <c r="F17" s="12"/>
      <c r="G17" s="12"/>
      <c r="H17" s="12"/>
      <c r="I17" s="12"/>
      <c r="J17" s="12"/>
      <c r="K17" s="13"/>
      <c r="L17" s="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thickBot="1" x14ac:dyDescent="0.35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8"/>
      <c r="L18" s="1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30" customHeight="1" x14ac:dyDescent="0.3">
      <c r="A19" s="168" t="s">
        <v>7</v>
      </c>
      <c r="B19" s="168" t="s">
        <v>8</v>
      </c>
      <c r="C19" s="168" t="s">
        <v>9</v>
      </c>
      <c r="D19" s="169" t="s">
        <v>10</v>
      </c>
      <c r="E19" s="170" t="s">
        <v>11</v>
      </c>
      <c r="F19" s="171"/>
      <c r="G19" s="172"/>
      <c r="H19" s="170" t="s">
        <v>12</v>
      </c>
      <c r="I19" s="171"/>
      <c r="J19" s="172"/>
      <c r="K19" s="159" t="s">
        <v>13</v>
      </c>
      <c r="L19" s="161" t="s">
        <v>14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52.5" customHeight="1" thickBot="1" x14ac:dyDescent="0.35">
      <c r="A20" s="160"/>
      <c r="B20" s="160"/>
      <c r="C20" s="160"/>
      <c r="D20" s="162"/>
      <c r="E20" s="21" t="s">
        <v>15</v>
      </c>
      <c r="F20" s="22" t="s">
        <v>16</v>
      </c>
      <c r="G20" s="23" t="s">
        <v>17</v>
      </c>
      <c r="H20" s="21" t="s">
        <v>15</v>
      </c>
      <c r="I20" s="22" t="s">
        <v>16</v>
      </c>
      <c r="J20" s="23" t="s">
        <v>18</v>
      </c>
      <c r="K20" s="160"/>
      <c r="L20" s="162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 thickBot="1" x14ac:dyDescent="0.35">
      <c r="A21" s="24" t="s">
        <v>19</v>
      </c>
      <c r="B21" s="25">
        <v>1</v>
      </c>
      <c r="C21" s="25">
        <v>2</v>
      </c>
      <c r="D21" s="25">
        <v>3</v>
      </c>
      <c r="E21" s="25">
        <v>4</v>
      </c>
      <c r="F21" s="25">
        <v>5</v>
      </c>
      <c r="G21" s="25">
        <v>6</v>
      </c>
      <c r="H21" s="25">
        <v>7</v>
      </c>
      <c r="I21" s="25">
        <v>8</v>
      </c>
      <c r="J21" s="25">
        <v>9</v>
      </c>
      <c r="K21" s="25">
        <v>10</v>
      </c>
      <c r="L21" s="26">
        <v>11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30" customHeight="1" x14ac:dyDescent="0.3">
      <c r="A22" s="27" t="s">
        <v>20</v>
      </c>
      <c r="B22" s="28" t="s">
        <v>21</v>
      </c>
      <c r="C22" s="29" t="s">
        <v>22</v>
      </c>
      <c r="D22" s="30"/>
      <c r="E22" s="30"/>
      <c r="F22" s="30"/>
      <c r="G22" s="31"/>
      <c r="H22" s="30"/>
      <c r="I22" s="30"/>
      <c r="J22" s="31"/>
      <c r="K22" s="32"/>
      <c r="L22" s="33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24" customHeight="1" x14ac:dyDescent="0.3">
      <c r="A23" s="35" t="s">
        <v>23</v>
      </c>
      <c r="B23" s="36" t="s">
        <v>24</v>
      </c>
      <c r="C23" s="37" t="s">
        <v>25</v>
      </c>
      <c r="D23" s="38" t="s">
        <v>26</v>
      </c>
      <c r="E23" s="39"/>
      <c r="F23" s="39"/>
      <c r="G23" s="40">
        <f>G58</f>
        <v>147740</v>
      </c>
      <c r="H23" s="39"/>
      <c r="I23" s="39"/>
      <c r="J23" s="40">
        <f>J58</f>
        <v>146485.86000000002</v>
      </c>
      <c r="K23" s="40">
        <f>G23-J23</f>
        <v>1254.1399999999849</v>
      </c>
      <c r="L23" s="41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30" customHeight="1" thickBot="1" x14ac:dyDescent="0.35">
      <c r="A24" s="42" t="s">
        <v>27</v>
      </c>
      <c r="B24" s="43"/>
      <c r="C24" s="44"/>
      <c r="D24" s="45"/>
      <c r="E24" s="45"/>
      <c r="F24" s="45"/>
      <c r="G24" s="46"/>
      <c r="H24" s="45"/>
      <c r="I24" s="45"/>
      <c r="J24" s="46"/>
      <c r="K24" s="47"/>
      <c r="L24" s="48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8" customHeight="1" thickBot="1" x14ac:dyDescent="0.35">
      <c r="A25" s="49"/>
      <c r="B25" s="50"/>
      <c r="C25" s="51"/>
      <c r="D25" s="52"/>
      <c r="E25" s="53"/>
      <c r="F25" s="53"/>
      <c r="G25" s="54"/>
      <c r="H25" s="53"/>
      <c r="I25" s="53"/>
      <c r="J25" s="54"/>
      <c r="K25" s="55"/>
      <c r="L25" s="56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22.5" customHeight="1" thickBot="1" x14ac:dyDescent="0.35">
      <c r="A26" s="57" t="s">
        <v>20</v>
      </c>
      <c r="B26" s="58" t="s">
        <v>28</v>
      </c>
      <c r="C26" s="59" t="s">
        <v>29</v>
      </c>
      <c r="D26" s="60"/>
      <c r="E26" s="60"/>
      <c r="F26" s="60"/>
      <c r="G26" s="61"/>
      <c r="H26" s="60"/>
      <c r="I26" s="60"/>
      <c r="J26" s="61"/>
      <c r="K26" s="62"/>
      <c r="L26" s="63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30.75" customHeight="1" x14ac:dyDescent="0.3">
      <c r="A27" s="64" t="s">
        <v>23</v>
      </c>
      <c r="B27" s="143">
        <v>1</v>
      </c>
      <c r="C27" s="65" t="s">
        <v>30</v>
      </c>
      <c r="D27" s="66" t="s">
        <v>31</v>
      </c>
      <c r="E27" s="67"/>
      <c r="F27" s="68"/>
      <c r="G27" s="69">
        <f t="shared" ref="G27:G57" si="0">E27*F27</f>
        <v>0</v>
      </c>
      <c r="H27" s="70"/>
      <c r="I27" s="71"/>
      <c r="J27" s="72">
        <f t="shared" ref="J27:J57" si="1">H27*I27</f>
        <v>0</v>
      </c>
      <c r="K27" s="73">
        <f t="shared" ref="K27:K57" si="2">G27-J27</f>
        <v>0</v>
      </c>
      <c r="L27" s="7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36.75" customHeight="1" x14ac:dyDescent="0.3">
      <c r="A28" s="75" t="s">
        <v>23</v>
      </c>
      <c r="B28" s="144">
        <v>2</v>
      </c>
      <c r="C28" s="76" t="s">
        <v>32</v>
      </c>
      <c r="D28" s="77" t="s">
        <v>33</v>
      </c>
      <c r="E28" s="78"/>
      <c r="F28" s="79"/>
      <c r="G28" s="80">
        <f t="shared" si="0"/>
        <v>0</v>
      </c>
      <c r="H28" s="81"/>
      <c r="I28" s="82"/>
      <c r="J28" s="83">
        <f t="shared" si="1"/>
        <v>0</v>
      </c>
      <c r="K28" s="84">
        <f t="shared" si="2"/>
        <v>0</v>
      </c>
      <c r="L28" s="85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36.75" customHeight="1" x14ac:dyDescent="0.3">
      <c r="A29" s="151" t="s">
        <v>23</v>
      </c>
      <c r="B29" s="136" t="s">
        <v>93</v>
      </c>
      <c r="C29" s="137" t="s">
        <v>94</v>
      </c>
      <c r="D29" s="138" t="s">
        <v>31</v>
      </c>
      <c r="E29" s="139"/>
      <c r="F29" s="140"/>
      <c r="G29" s="141">
        <f t="shared" si="0"/>
        <v>0</v>
      </c>
      <c r="H29" s="142"/>
      <c r="I29" s="135"/>
      <c r="J29" s="83"/>
      <c r="K29" s="84"/>
      <c r="L29" s="85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39.6" x14ac:dyDescent="0.3">
      <c r="A30" s="129"/>
      <c r="B30" s="136" t="s">
        <v>40</v>
      </c>
      <c r="C30" s="121" t="s">
        <v>41</v>
      </c>
      <c r="D30" s="122" t="s">
        <v>31</v>
      </c>
      <c r="E30" s="123">
        <v>250</v>
      </c>
      <c r="F30" s="124">
        <v>165</v>
      </c>
      <c r="G30" s="80">
        <f t="shared" si="0"/>
        <v>41250</v>
      </c>
      <c r="H30" s="82">
        <v>245</v>
      </c>
      <c r="I30" s="81">
        <v>184</v>
      </c>
      <c r="J30" s="83">
        <f t="shared" ref="J30:J44" si="3">I30*H30</f>
        <v>45080</v>
      </c>
      <c r="K30" s="84">
        <f t="shared" si="2"/>
        <v>-3830</v>
      </c>
      <c r="L30" s="85" t="s">
        <v>91</v>
      </c>
      <c r="M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409.6" x14ac:dyDescent="0.3">
      <c r="A31" s="129"/>
      <c r="B31" s="136" t="s">
        <v>42</v>
      </c>
      <c r="C31" s="121" t="s">
        <v>43</v>
      </c>
      <c r="D31" s="122" t="s">
        <v>31</v>
      </c>
      <c r="E31" s="123">
        <v>120</v>
      </c>
      <c r="F31" s="124">
        <v>31.25</v>
      </c>
      <c r="G31" s="80">
        <f t="shared" si="0"/>
        <v>3750</v>
      </c>
      <c r="H31" s="82">
        <v>1</v>
      </c>
      <c r="I31" s="81">
        <v>2862.76</v>
      </c>
      <c r="J31" s="83">
        <f t="shared" si="3"/>
        <v>2862.76</v>
      </c>
      <c r="K31" s="84">
        <f t="shared" si="2"/>
        <v>887.23999999999978</v>
      </c>
      <c r="L31" s="152" t="s">
        <v>97</v>
      </c>
      <c r="M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39.75" customHeight="1" x14ac:dyDescent="0.3">
      <c r="A32" s="129"/>
      <c r="B32" s="136" t="s">
        <v>44</v>
      </c>
      <c r="C32" s="121" t="s">
        <v>45</v>
      </c>
      <c r="D32" s="122" t="s">
        <v>31</v>
      </c>
      <c r="E32" s="123">
        <v>80</v>
      </c>
      <c r="F32" s="124">
        <v>20</v>
      </c>
      <c r="G32" s="80">
        <f t="shared" si="0"/>
        <v>1600</v>
      </c>
      <c r="H32" s="82">
        <v>80</v>
      </c>
      <c r="I32" s="81">
        <v>20</v>
      </c>
      <c r="J32" s="132">
        <f t="shared" si="3"/>
        <v>1600</v>
      </c>
      <c r="K32" s="84">
        <f t="shared" si="2"/>
        <v>0</v>
      </c>
      <c r="L32" s="85"/>
      <c r="M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39.6" x14ac:dyDescent="0.3">
      <c r="A33" s="129"/>
      <c r="B33" s="136" t="s">
        <v>46</v>
      </c>
      <c r="C33" s="125" t="s">
        <v>47</v>
      </c>
      <c r="D33" s="126" t="s">
        <v>31</v>
      </c>
      <c r="E33" s="123">
        <v>1</v>
      </c>
      <c r="F33" s="124">
        <v>3400</v>
      </c>
      <c r="G33" s="80">
        <f t="shared" si="0"/>
        <v>3400</v>
      </c>
      <c r="H33" s="82">
        <v>3400</v>
      </c>
      <c r="I33" s="81">
        <v>1</v>
      </c>
      <c r="J33" s="132">
        <f t="shared" si="3"/>
        <v>3400</v>
      </c>
      <c r="K33" s="84">
        <f t="shared" si="2"/>
        <v>0</v>
      </c>
      <c r="L33" s="85"/>
      <c r="M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39.6" x14ac:dyDescent="0.3">
      <c r="A34" s="129"/>
      <c r="B34" s="136" t="s">
        <v>48</v>
      </c>
      <c r="C34" s="125" t="s">
        <v>49</v>
      </c>
      <c r="D34" s="126" t="s">
        <v>31</v>
      </c>
      <c r="E34" s="123">
        <v>2</v>
      </c>
      <c r="F34" s="124">
        <v>500</v>
      </c>
      <c r="G34" s="80">
        <f t="shared" si="0"/>
        <v>1000</v>
      </c>
      <c r="H34" s="82">
        <v>510</v>
      </c>
      <c r="I34" s="81">
        <v>2</v>
      </c>
      <c r="J34" s="132">
        <f t="shared" si="3"/>
        <v>1020</v>
      </c>
      <c r="K34" s="84">
        <f t="shared" si="2"/>
        <v>-20</v>
      </c>
      <c r="L34" s="85" t="s">
        <v>91</v>
      </c>
      <c r="M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39.6" x14ac:dyDescent="0.3">
      <c r="A35" s="129"/>
      <c r="B35" s="136" t="s">
        <v>50</v>
      </c>
      <c r="C35" s="125" t="s">
        <v>51</v>
      </c>
      <c r="D35" s="126" t="s">
        <v>31</v>
      </c>
      <c r="E35" s="123">
        <v>1</v>
      </c>
      <c r="F35" s="124">
        <v>2500</v>
      </c>
      <c r="G35" s="80">
        <f t="shared" si="0"/>
        <v>2500</v>
      </c>
      <c r="H35" s="82">
        <v>2430</v>
      </c>
      <c r="I35" s="81">
        <v>1</v>
      </c>
      <c r="J35" s="132">
        <f t="shared" si="3"/>
        <v>2430</v>
      </c>
      <c r="K35" s="84">
        <f t="shared" si="2"/>
        <v>70</v>
      </c>
      <c r="L35" s="85" t="s">
        <v>92</v>
      </c>
      <c r="M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39.6" x14ac:dyDescent="0.3">
      <c r="A36" s="129"/>
      <c r="B36" s="136" t="s">
        <v>52</v>
      </c>
      <c r="C36" s="125" t="s">
        <v>53</v>
      </c>
      <c r="D36" s="126" t="s">
        <v>31</v>
      </c>
      <c r="E36" s="123">
        <v>2</v>
      </c>
      <c r="F36" s="124">
        <v>1800</v>
      </c>
      <c r="G36" s="80">
        <f t="shared" si="0"/>
        <v>3600</v>
      </c>
      <c r="H36" s="82">
        <v>1449</v>
      </c>
      <c r="I36" s="81">
        <v>2</v>
      </c>
      <c r="J36" s="132">
        <f t="shared" si="3"/>
        <v>2898</v>
      </c>
      <c r="K36" s="84">
        <f t="shared" si="2"/>
        <v>702</v>
      </c>
      <c r="L36" s="85" t="s">
        <v>92</v>
      </c>
      <c r="M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39.6" x14ac:dyDescent="0.3">
      <c r="A37" s="129"/>
      <c r="B37" s="136" t="s">
        <v>54</v>
      </c>
      <c r="C37" s="125" t="s">
        <v>55</v>
      </c>
      <c r="D37" s="126" t="s">
        <v>31</v>
      </c>
      <c r="E37" s="123">
        <v>30</v>
      </c>
      <c r="F37" s="124">
        <v>1250</v>
      </c>
      <c r="G37" s="80">
        <f t="shared" si="0"/>
        <v>37500</v>
      </c>
      <c r="H37" s="82">
        <v>1250</v>
      </c>
      <c r="I37" s="81">
        <v>30</v>
      </c>
      <c r="J37" s="132">
        <f t="shared" si="3"/>
        <v>37500</v>
      </c>
      <c r="K37" s="84">
        <f t="shared" si="2"/>
        <v>0</v>
      </c>
      <c r="L37" s="85"/>
      <c r="M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52.8" x14ac:dyDescent="0.3">
      <c r="A38" s="129"/>
      <c r="B38" s="136" t="s">
        <v>56</v>
      </c>
      <c r="C38" s="125" t="s">
        <v>57</v>
      </c>
      <c r="D38" s="126" t="s">
        <v>31</v>
      </c>
      <c r="E38" s="123">
        <v>1</v>
      </c>
      <c r="F38" s="124">
        <v>800</v>
      </c>
      <c r="G38" s="80">
        <f t="shared" si="0"/>
        <v>800</v>
      </c>
      <c r="H38" s="82">
        <v>570</v>
      </c>
      <c r="I38" s="81">
        <v>1</v>
      </c>
      <c r="J38" s="132">
        <f t="shared" si="3"/>
        <v>570</v>
      </c>
      <c r="K38" s="84">
        <f t="shared" si="2"/>
        <v>230</v>
      </c>
      <c r="L38" s="85" t="s">
        <v>92</v>
      </c>
      <c r="M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39.6" x14ac:dyDescent="0.3">
      <c r="A39" s="129"/>
      <c r="B39" s="136" t="s">
        <v>58</v>
      </c>
      <c r="C39" s="125" t="s">
        <v>59</v>
      </c>
      <c r="D39" s="126" t="s">
        <v>31</v>
      </c>
      <c r="E39" s="123">
        <v>20</v>
      </c>
      <c r="F39" s="124">
        <v>650</v>
      </c>
      <c r="G39" s="80">
        <f t="shared" si="0"/>
        <v>13000</v>
      </c>
      <c r="H39" s="82">
        <v>691</v>
      </c>
      <c r="I39" s="81">
        <v>20</v>
      </c>
      <c r="J39" s="132">
        <f t="shared" si="3"/>
        <v>13820</v>
      </c>
      <c r="K39" s="84">
        <f t="shared" si="2"/>
        <v>-820</v>
      </c>
      <c r="L39" s="85" t="s">
        <v>91</v>
      </c>
      <c r="M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39.6" x14ac:dyDescent="0.3">
      <c r="A40" s="129"/>
      <c r="B40" s="136" t="s">
        <v>60</v>
      </c>
      <c r="C40" s="125" t="s">
        <v>61</v>
      </c>
      <c r="D40" s="126" t="s">
        <v>31</v>
      </c>
      <c r="E40" s="123">
        <v>20</v>
      </c>
      <c r="F40" s="124">
        <v>500</v>
      </c>
      <c r="G40" s="80">
        <f t="shared" si="0"/>
        <v>10000</v>
      </c>
      <c r="H40" s="82">
        <v>480</v>
      </c>
      <c r="I40" s="81">
        <v>20</v>
      </c>
      <c r="J40" s="132">
        <f t="shared" si="3"/>
        <v>9600</v>
      </c>
      <c r="K40" s="84">
        <f t="shared" si="2"/>
        <v>400</v>
      </c>
      <c r="L40" s="85" t="s">
        <v>92</v>
      </c>
      <c r="M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39.6" x14ac:dyDescent="0.3">
      <c r="A41" s="129"/>
      <c r="B41" s="136" t="s">
        <v>62</v>
      </c>
      <c r="C41" s="125" t="s">
        <v>63</v>
      </c>
      <c r="D41" s="126" t="s">
        <v>31</v>
      </c>
      <c r="E41" s="123">
        <v>1</v>
      </c>
      <c r="F41" s="124">
        <v>1400</v>
      </c>
      <c r="G41" s="80">
        <f t="shared" si="0"/>
        <v>1400</v>
      </c>
      <c r="H41" s="82">
        <v>1530</v>
      </c>
      <c r="I41" s="81">
        <v>1</v>
      </c>
      <c r="J41" s="132">
        <f t="shared" si="3"/>
        <v>1530</v>
      </c>
      <c r="K41" s="84">
        <f t="shared" si="2"/>
        <v>-130</v>
      </c>
      <c r="L41" s="85" t="s">
        <v>91</v>
      </c>
      <c r="M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39.6" x14ac:dyDescent="0.3">
      <c r="A42" s="129"/>
      <c r="B42" s="136" t="s">
        <v>64</v>
      </c>
      <c r="C42" s="127" t="s">
        <v>65</v>
      </c>
      <c r="D42" s="126" t="s">
        <v>31</v>
      </c>
      <c r="E42" s="123">
        <v>1</v>
      </c>
      <c r="F42" s="124">
        <v>1230</v>
      </c>
      <c r="G42" s="80">
        <f t="shared" si="0"/>
        <v>1230</v>
      </c>
      <c r="H42" s="82">
        <v>1350</v>
      </c>
      <c r="I42" s="81">
        <v>1</v>
      </c>
      <c r="J42" s="132">
        <f t="shared" si="3"/>
        <v>1350</v>
      </c>
      <c r="K42" s="84">
        <f t="shared" si="2"/>
        <v>-120</v>
      </c>
      <c r="L42" s="85" t="s">
        <v>91</v>
      </c>
      <c r="M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39.6" x14ac:dyDescent="0.3">
      <c r="A43" s="129"/>
      <c r="B43" s="136" t="s">
        <v>66</v>
      </c>
      <c r="C43" s="127" t="s">
        <v>67</v>
      </c>
      <c r="D43" s="126" t="s">
        <v>31</v>
      </c>
      <c r="E43" s="123">
        <v>1</v>
      </c>
      <c r="F43" s="124">
        <v>1200</v>
      </c>
      <c r="G43" s="80">
        <f t="shared" si="0"/>
        <v>1200</v>
      </c>
      <c r="H43" s="81">
        <v>1236.4000000000001</v>
      </c>
      <c r="I43" s="81">
        <v>1</v>
      </c>
      <c r="J43" s="132">
        <f t="shared" si="3"/>
        <v>1236.4000000000001</v>
      </c>
      <c r="K43" s="84">
        <f t="shared" si="2"/>
        <v>-36.400000000000091</v>
      </c>
      <c r="L43" s="85" t="s">
        <v>91</v>
      </c>
      <c r="M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39.6" x14ac:dyDescent="0.3">
      <c r="A44" s="129"/>
      <c r="B44" s="136" t="s">
        <v>68</v>
      </c>
      <c r="C44" s="127" t="s">
        <v>69</v>
      </c>
      <c r="D44" s="126" t="s">
        <v>31</v>
      </c>
      <c r="E44" s="123">
        <v>1</v>
      </c>
      <c r="F44" s="124">
        <v>900</v>
      </c>
      <c r="G44" s="80">
        <f t="shared" si="0"/>
        <v>900</v>
      </c>
      <c r="H44" s="82">
        <v>600</v>
      </c>
      <c r="I44" s="81">
        <v>1</v>
      </c>
      <c r="J44" s="132">
        <f t="shared" si="3"/>
        <v>600</v>
      </c>
      <c r="K44" s="84">
        <f t="shared" si="2"/>
        <v>300</v>
      </c>
      <c r="L44" s="85" t="s">
        <v>92</v>
      </c>
      <c r="M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39.6" x14ac:dyDescent="0.3">
      <c r="A45" s="129" t="s">
        <v>23</v>
      </c>
      <c r="B45" s="136" t="s">
        <v>95</v>
      </c>
      <c r="C45" s="146" t="s">
        <v>96</v>
      </c>
      <c r="D45" s="147" t="s">
        <v>31</v>
      </c>
      <c r="E45" s="148"/>
      <c r="F45" s="149"/>
      <c r="G45" s="150">
        <f t="shared" si="0"/>
        <v>0</v>
      </c>
      <c r="H45" s="142"/>
      <c r="I45" s="81"/>
      <c r="J45" s="132"/>
      <c r="K45" s="84"/>
      <c r="L45" s="85"/>
      <c r="M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05.6" x14ac:dyDescent="0.3">
      <c r="A46" s="129"/>
      <c r="B46" s="136" t="s">
        <v>70</v>
      </c>
      <c r="C46" s="128" t="s">
        <v>71</v>
      </c>
      <c r="D46" s="126" t="s">
        <v>31</v>
      </c>
      <c r="E46" s="123">
        <v>1</v>
      </c>
      <c r="F46" s="124">
        <v>4700</v>
      </c>
      <c r="G46" s="80">
        <f t="shared" si="0"/>
        <v>4700</v>
      </c>
      <c r="H46" s="82">
        <v>4630</v>
      </c>
      <c r="I46" s="81">
        <v>1</v>
      </c>
      <c r="J46" s="132">
        <f t="shared" ref="J46:J54" si="4">I46*H46</f>
        <v>4630</v>
      </c>
      <c r="K46" s="84">
        <f t="shared" si="2"/>
        <v>70</v>
      </c>
      <c r="L46" s="85" t="s">
        <v>92</v>
      </c>
      <c r="M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79.2" x14ac:dyDescent="0.3">
      <c r="A47" s="129"/>
      <c r="B47" s="136" t="s">
        <v>72</v>
      </c>
      <c r="C47" s="127" t="s">
        <v>73</v>
      </c>
      <c r="D47" s="126" t="s">
        <v>31</v>
      </c>
      <c r="E47" s="123">
        <v>1</v>
      </c>
      <c r="F47" s="124">
        <v>5400</v>
      </c>
      <c r="G47" s="80">
        <f t="shared" si="0"/>
        <v>5400</v>
      </c>
      <c r="H47" s="82">
        <v>5399</v>
      </c>
      <c r="I47" s="81">
        <v>1</v>
      </c>
      <c r="J47" s="132">
        <f t="shared" si="4"/>
        <v>5399</v>
      </c>
      <c r="K47" s="84">
        <f t="shared" si="2"/>
        <v>1</v>
      </c>
      <c r="L47" s="85" t="s">
        <v>92</v>
      </c>
      <c r="M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66" x14ac:dyDescent="0.3">
      <c r="A48" s="129"/>
      <c r="B48" s="136" t="s">
        <v>74</v>
      </c>
      <c r="C48" s="127" t="s">
        <v>75</v>
      </c>
      <c r="D48" s="126" t="s">
        <v>31</v>
      </c>
      <c r="E48" s="123">
        <v>1</v>
      </c>
      <c r="F48" s="124">
        <v>2700</v>
      </c>
      <c r="G48" s="80">
        <f t="shared" si="0"/>
        <v>2700</v>
      </c>
      <c r="H48" s="82">
        <v>2797.7</v>
      </c>
      <c r="I48" s="81">
        <v>1</v>
      </c>
      <c r="J48" s="132">
        <f t="shared" si="4"/>
        <v>2797.7</v>
      </c>
      <c r="K48" s="84">
        <f t="shared" si="2"/>
        <v>-97.699999999999818</v>
      </c>
      <c r="L48" s="85" t="s">
        <v>91</v>
      </c>
      <c r="M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52.8" x14ac:dyDescent="0.3">
      <c r="A49" s="129"/>
      <c r="B49" s="136" t="s">
        <v>76</v>
      </c>
      <c r="C49" s="127" t="s">
        <v>77</v>
      </c>
      <c r="D49" s="126" t="s">
        <v>31</v>
      </c>
      <c r="E49" s="123">
        <v>3</v>
      </c>
      <c r="F49" s="124">
        <v>300</v>
      </c>
      <c r="G49" s="80">
        <f t="shared" si="0"/>
        <v>900</v>
      </c>
      <c r="H49" s="82">
        <v>300</v>
      </c>
      <c r="I49" s="81">
        <v>3</v>
      </c>
      <c r="J49" s="132">
        <f t="shared" si="4"/>
        <v>900</v>
      </c>
      <c r="K49" s="84">
        <f t="shared" si="2"/>
        <v>0</v>
      </c>
      <c r="L49" s="85"/>
      <c r="M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66" x14ac:dyDescent="0.3">
      <c r="A50" s="129"/>
      <c r="B50" s="136" t="s">
        <v>78</v>
      </c>
      <c r="C50" s="127" t="s">
        <v>79</v>
      </c>
      <c r="D50" s="126" t="s">
        <v>31</v>
      </c>
      <c r="E50" s="123">
        <v>2</v>
      </c>
      <c r="F50" s="124">
        <v>280</v>
      </c>
      <c r="G50" s="80">
        <f t="shared" si="0"/>
        <v>560</v>
      </c>
      <c r="H50" s="82">
        <v>286</v>
      </c>
      <c r="I50" s="81">
        <v>2</v>
      </c>
      <c r="J50" s="132">
        <f t="shared" si="4"/>
        <v>572</v>
      </c>
      <c r="K50" s="84">
        <f t="shared" si="2"/>
        <v>-12</v>
      </c>
      <c r="L50" s="85" t="s">
        <v>91</v>
      </c>
      <c r="M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52.8" x14ac:dyDescent="0.3">
      <c r="A51" s="129"/>
      <c r="B51" s="136" t="s">
        <v>80</v>
      </c>
      <c r="C51" s="127" t="s">
        <v>81</v>
      </c>
      <c r="D51" s="126" t="s">
        <v>31</v>
      </c>
      <c r="E51" s="123">
        <v>2</v>
      </c>
      <c r="F51" s="124">
        <v>880</v>
      </c>
      <c r="G51" s="80">
        <f t="shared" si="0"/>
        <v>1760</v>
      </c>
      <c r="H51" s="82">
        <v>773</v>
      </c>
      <c r="I51" s="81">
        <v>2</v>
      </c>
      <c r="J51" s="132">
        <f t="shared" si="4"/>
        <v>1546</v>
      </c>
      <c r="K51" s="84">
        <f t="shared" si="2"/>
        <v>214</v>
      </c>
      <c r="L51" s="85" t="s">
        <v>92</v>
      </c>
      <c r="M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18.8" x14ac:dyDescent="0.3">
      <c r="A52" s="129"/>
      <c r="B52" s="136" t="s">
        <v>82</v>
      </c>
      <c r="C52" s="127" t="s">
        <v>83</v>
      </c>
      <c r="D52" s="126" t="s">
        <v>31</v>
      </c>
      <c r="E52" s="123">
        <v>2</v>
      </c>
      <c r="F52" s="124">
        <v>2600</v>
      </c>
      <c r="G52" s="80">
        <f t="shared" si="0"/>
        <v>5200</v>
      </c>
      <c r="H52" s="82">
        <v>950</v>
      </c>
      <c r="I52" s="81">
        <v>2</v>
      </c>
      <c r="J52" s="132">
        <f t="shared" si="4"/>
        <v>1900</v>
      </c>
      <c r="K52" s="84">
        <f t="shared" si="2"/>
        <v>3300</v>
      </c>
      <c r="L52" s="85" t="s">
        <v>92</v>
      </c>
      <c r="M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18.8" x14ac:dyDescent="0.3">
      <c r="A53" s="129"/>
      <c r="B53" s="136" t="s">
        <v>84</v>
      </c>
      <c r="C53" s="127" t="s">
        <v>85</v>
      </c>
      <c r="D53" s="126" t="s">
        <v>31</v>
      </c>
      <c r="E53" s="123">
        <v>2</v>
      </c>
      <c r="F53" s="124">
        <v>245</v>
      </c>
      <c r="G53" s="80">
        <f t="shared" si="0"/>
        <v>490</v>
      </c>
      <c r="H53" s="82">
        <v>164</v>
      </c>
      <c r="I53" s="81">
        <v>2</v>
      </c>
      <c r="J53" s="132">
        <f t="shared" si="4"/>
        <v>328</v>
      </c>
      <c r="K53" s="84">
        <f t="shared" si="2"/>
        <v>162</v>
      </c>
      <c r="L53" s="85" t="s">
        <v>92</v>
      </c>
      <c r="M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52.8" x14ac:dyDescent="0.3">
      <c r="A54" s="129"/>
      <c r="B54" s="136" t="s">
        <v>86</v>
      </c>
      <c r="C54" s="127" t="s">
        <v>87</v>
      </c>
      <c r="D54" s="126" t="s">
        <v>31</v>
      </c>
      <c r="E54" s="123">
        <v>1</v>
      </c>
      <c r="F54" s="124">
        <v>2900</v>
      </c>
      <c r="G54" s="80">
        <f t="shared" si="0"/>
        <v>2900</v>
      </c>
      <c r="H54" s="82">
        <v>2916</v>
      </c>
      <c r="I54" s="81">
        <v>1</v>
      </c>
      <c r="J54" s="83">
        <f t="shared" si="4"/>
        <v>2916</v>
      </c>
      <c r="K54" s="84">
        <f t="shared" si="2"/>
        <v>-16</v>
      </c>
      <c r="L54" s="85" t="s">
        <v>91</v>
      </c>
      <c r="M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70.5" customHeight="1" x14ac:dyDescent="0.3">
      <c r="A55" s="75" t="s">
        <v>23</v>
      </c>
      <c r="B55" s="144">
        <v>5</v>
      </c>
      <c r="C55" s="76" t="s">
        <v>34</v>
      </c>
      <c r="D55" s="77" t="s">
        <v>35</v>
      </c>
      <c r="E55" s="78"/>
      <c r="F55" s="79"/>
      <c r="G55" s="80">
        <f t="shared" si="0"/>
        <v>0</v>
      </c>
      <c r="H55" s="81"/>
      <c r="I55" s="82"/>
      <c r="J55" s="83">
        <f t="shared" si="1"/>
        <v>0</v>
      </c>
      <c r="K55" s="84">
        <f t="shared" si="2"/>
        <v>0</v>
      </c>
      <c r="L55" s="85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67.5" customHeight="1" x14ac:dyDescent="0.3">
      <c r="A56" s="75" t="s">
        <v>23</v>
      </c>
      <c r="B56" s="144">
        <v>6</v>
      </c>
      <c r="C56" s="76" t="s">
        <v>34</v>
      </c>
      <c r="D56" s="77" t="s">
        <v>35</v>
      </c>
      <c r="E56" s="78"/>
      <c r="F56" s="79"/>
      <c r="G56" s="80">
        <f t="shared" si="0"/>
        <v>0</v>
      </c>
      <c r="H56" s="81"/>
      <c r="I56" s="82"/>
      <c r="J56" s="83"/>
      <c r="K56" s="84">
        <f t="shared" si="2"/>
        <v>0</v>
      </c>
      <c r="L56" s="85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69.75" customHeight="1" thickBot="1" x14ac:dyDescent="0.35">
      <c r="A57" s="86" t="s">
        <v>23</v>
      </c>
      <c r="B57" s="145">
        <v>7</v>
      </c>
      <c r="C57" s="87" t="s">
        <v>34</v>
      </c>
      <c r="D57" s="88" t="s">
        <v>35</v>
      </c>
      <c r="E57" s="89"/>
      <c r="F57" s="90"/>
      <c r="G57" s="91">
        <f t="shared" si="0"/>
        <v>0</v>
      </c>
      <c r="H57" s="81"/>
      <c r="I57" s="82"/>
      <c r="J57" s="83">
        <f t="shared" si="1"/>
        <v>0</v>
      </c>
      <c r="K57" s="84">
        <f t="shared" si="2"/>
        <v>0</v>
      </c>
      <c r="L57" s="85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.75" customHeight="1" thickBot="1" x14ac:dyDescent="0.35">
      <c r="A58" s="92" t="s">
        <v>36</v>
      </c>
      <c r="B58" s="93"/>
      <c r="C58" s="94"/>
      <c r="D58" s="95"/>
      <c r="E58" s="96"/>
      <c r="F58" s="97"/>
      <c r="G58" s="98">
        <f>SUM(G27:G57)</f>
        <v>147740</v>
      </c>
      <c r="H58" s="96"/>
      <c r="I58" s="97"/>
      <c r="J58" s="98">
        <f t="shared" ref="J58:K58" si="5">SUM(J27:J57)</f>
        <v>146485.86000000002</v>
      </c>
      <c r="K58" s="99">
        <f t="shared" si="5"/>
        <v>1254.1399999999999</v>
      </c>
      <c r="L58" s="100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</row>
    <row r="59" spans="1:26" ht="15.75" customHeight="1" thickBot="1" x14ac:dyDescent="0.35">
      <c r="A59" s="102"/>
      <c r="B59" s="103"/>
      <c r="C59" s="104"/>
      <c r="D59" s="104"/>
      <c r="E59" s="104"/>
      <c r="F59" s="104"/>
      <c r="G59" s="104"/>
      <c r="H59" s="104"/>
      <c r="I59" s="104"/>
      <c r="J59" s="104"/>
      <c r="K59" s="105"/>
      <c r="L59" s="106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 thickBot="1" x14ac:dyDescent="0.35">
      <c r="A60" s="163" t="s">
        <v>37</v>
      </c>
      <c r="B60" s="164"/>
      <c r="C60" s="165"/>
      <c r="D60" s="107"/>
      <c r="E60" s="107"/>
      <c r="F60" s="107"/>
      <c r="G60" s="108">
        <f>G23-G58</f>
        <v>0</v>
      </c>
      <c r="H60" s="107"/>
      <c r="I60" s="107"/>
      <c r="J60" s="108">
        <f>J23-J58</f>
        <v>0</v>
      </c>
      <c r="K60" s="109"/>
      <c r="L60" s="1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 x14ac:dyDescent="0.3">
      <c r="A61" s="104"/>
      <c r="B61" s="111"/>
      <c r="C61" s="104"/>
      <c r="D61" s="104"/>
      <c r="E61" s="104"/>
      <c r="F61" s="104"/>
      <c r="G61" s="104"/>
      <c r="H61" s="104"/>
      <c r="I61" s="104"/>
      <c r="J61" s="104"/>
      <c r="K61" s="112"/>
      <c r="L61" s="104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 x14ac:dyDescent="0.3">
      <c r="A62" s="10"/>
      <c r="B62" s="10"/>
      <c r="C62" s="113"/>
      <c r="D62" s="114"/>
      <c r="E62" s="114"/>
      <c r="F62" s="115"/>
      <c r="G62" s="114"/>
      <c r="H62" s="114"/>
      <c r="I62" s="115"/>
      <c r="J62" s="114"/>
      <c r="K62" s="14"/>
      <c r="L62" s="104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 x14ac:dyDescent="0.35">
      <c r="A63" s="10"/>
      <c r="B63" s="10"/>
      <c r="C63" s="115"/>
      <c r="D63" s="166" t="s">
        <v>38</v>
      </c>
      <c r="E63" s="167"/>
      <c r="F63" s="116"/>
      <c r="G63" s="166" t="s">
        <v>39</v>
      </c>
      <c r="H63" s="167"/>
      <c r="I63" s="167"/>
      <c r="J63" s="167"/>
      <c r="K63" s="14"/>
      <c r="L63" s="104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 x14ac:dyDescent="0.3">
      <c r="A64" s="104"/>
      <c r="B64" s="111"/>
      <c r="C64" s="104"/>
      <c r="D64" s="104"/>
      <c r="E64" s="104"/>
      <c r="F64" s="104"/>
      <c r="G64" s="104"/>
      <c r="H64" s="104"/>
      <c r="I64" s="104"/>
      <c r="J64" s="104"/>
      <c r="K64" s="14"/>
      <c r="L64" s="104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 x14ac:dyDescent="0.3">
      <c r="A65" s="104"/>
      <c r="B65" s="111"/>
      <c r="C65" s="104"/>
      <c r="D65" s="104"/>
      <c r="E65" s="104"/>
      <c r="F65" s="104"/>
      <c r="G65" s="104"/>
      <c r="H65" s="104"/>
      <c r="I65" s="104"/>
      <c r="J65" s="104"/>
      <c r="K65" s="14"/>
      <c r="L65" s="173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 x14ac:dyDescent="0.3">
      <c r="A66" s="104"/>
      <c r="B66" s="111"/>
      <c r="C66" s="117"/>
      <c r="J66" s="117"/>
      <c r="K66" s="14"/>
      <c r="L66" s="104"/>
      <c r="M66" s="131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 x14ac:dyDescent="0.3">
      <c r="A67" s="104"/>
      <c r="B67" s="111"/>
      <c r="C67" s="118"/>
      <c r="K67" s="14"/>
      <c r="L67" s="104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 x14ac:dyDescent="0.3">
      <c r="A68" s="104"/>
      <c r="B68" s="111"/>
      <c r="C68" s="119"/>
      <c r="D68" s="14"/>
      <c r="H68" s="118"/>
      <c r="J68" s="119"/>
      <c r="K68" s="130"/>
      <c r="L68" s="173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 x14ac:dyDescent="0.3">
      <c r="A69" s="10"/>
      <c r="B69" s="12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 x14ac:dyDescent="0.3">
      <c r="A70" s="10"/>
      <c r="B70" s="12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 x14ac:dyDescent="0.3">
      <c r="A71" s="10"/>
      <c r="B71" s="12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 x14ac:dyDescent="0.3">
      <c r="A72" s="10"/>
      <c r="B72" s="12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 x14ac:dyDescent="0.3">
      <c r="A73" s="10"/>
      <c r="B73" s="12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 x14ac:dyDescent="0.3">
      <c r="A74" s="10"/>
      <c r="B74" s="12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 x14ac:dyDescent="0.3">
      <c r="A75" s="10"/>
      <c r="B75" s="12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 x14ac:dyDescent="0.3">
      <c r="A76" s="10"/>
      <c r="B76" s="12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 x14ac:dyDescent="0.3">
      <c r="A77" s="10"/>
      <c r="B77" s="12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 x14ac:dyDescent="0.3">
      <c r="A78" s="10"/>
      <c r="B78" s="12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 x14ac:dyDescent="0.3">
      <c r="A79" s="10"/>
      <c r="B79" s="12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 x14ac:dyDescent="0.3">
      <c r="A80" s="10"/>
      <c r="B80" s="12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 x14ac:dyDescent="0.3">
      <c r="A81" s="10"/>
      <c r="B81" s="12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 x14ac:dyDescent="0.3">
      <c r="A82" s="10"/>
      <c r="B82" s="12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 x14ac:dyDescent="0.3">
      <c r="A83" s="10"/>
      <c r="B83" s="12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 x14ac:dyDescent="0.3">
      <c r="A84" s="10"/>
      <c r="B84" s="12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 x14ac:dyDescent="0.3">
      <c r="A85" s="10"/>
      <c r="B85" s="12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 x14ac:dyDescent="0.3">
      <c r="A86" s="10"/>
      <c r="B86" s="12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 x14ac:dyDescent="0.3">
      <c r="A87" s="10"/>
      <c r="B87" s="12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 x14ac:dyDescent="0.3">
      <c r="A88" s="10"/>
      <c r="B88" s="12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 x14ac:dyDescent="0.3">
      <c r="A89" s="10"/>
      <c r="B89" s="12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 x14ac:dyDescent="0.3">
      <c r="A90" s="10"/>
      <c r="B90" s="12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 x14ac:dyDescent="0.3">
      <c r="A91" s="10"/>
      <c r="B91" s="12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 x14ac:dyDescent="0.3">
      <c r="A92" s="10"/>
      <c r="B92" s="12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 x14ac:dyDescent="0.3">
      <c r="A93" s="10"/>
      <c r="B93" s="12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 x14ac:dyDescent="0.3">
      <c r="A94" s="10"/>
      <c r="B94" s="12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 x14ac:dyDescent="0.3">
      <c r="A95" s="10"/>
      <c r="B95" s="12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 x14ac:dyDescent="0.3">
      <c r="A96" s="10"/>
      <c r="B96" s="12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 x14ac:dyDescent="0.3">
      <c r="A97" s="10"/>
      <c r="B97" s="12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 x14ac:dyDescent="0.3">
      <c r="A98" s="10"/>
      <c r="B98" s="12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 x14ac:dyDescent="0.3">
      <c r="A99" s="10"/>
      <c r="B99" s="12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 x14ac:dyDescent="0.3">
      <c r="A100" s="10"/>
      <c r="B100" s="12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 x14ac:dyDescent="0.3">
      <c r="A101" s="10"/>
      <c r="B101" s="12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 x14ac:dyDescent="0.3">
      <c r="A102" s="10"/>
      <c r="B102" s="12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 x14ac:dyDescent="0.3">
      <c r="A103" s="10"/>
      <c r="B103" s="12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 x14ac:dyDescent="0.3">
      <c r="A104" s="10"/>
      <c r="B104" s="12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 x14ac:dyDescent="0.3">
      <c r="A105" s="10"/>
      <c r="B105" s="12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 x14ac:dyDescent="0.3">
      <c r="A106" s="10"/>
      <c r="B106" s="12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 x14ac:dyDescent="0.3">
      <c r="A107" s="10"/>
      <c r="B107" s="12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 x14ac:dyDescent="0.3">
      <c r="A108" s="10"/>
      <c r="B108" s="12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 x14ac:dyDescent="0.3">
      <c r="A109" s="10"/>
      <c r="B109" s="12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 x14ac:dyDescent="0.3">
      <c r="A110" s="10"/>
      <c r="B110" s="12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 x14ac:dyDescent="0.3">
      <c r="A111" s="10"/>
      <c r="B111" s="12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 x14ac:dyDescent="0.3">
      <c r="A112" s="10"/>
      <c r="B112" s="12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 x14ac:dyDescent="0.3">
      <c r="A113" s="10"/>
      <c r="B113" s="12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 x14ac:dyDescent="0.3">
      <c r="A114" s="10"/>
      <c r="B114" s="12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 x14ac:dyDescent="0.3">
      <c r="A115" s="10"/>
      <c r="B115" s="12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 x14ac:dyDescent="0.3">
      <c r="A116" s="10"/>
      <c r="B116" s="12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 x14ac:dyDescent="0.3">
      <c r="A117" s="10"/>
      <c r="B117" s="12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 x14ac:dyDescent="0.3">
      <c r="A118" s="10"/>
      <c r="B118" s="12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 x14ac:dyDescent="0.3">
      <c r="A119" s="10"/>
      <c r="B119" s="12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 x14ac:dyDescent="0.3">
      <c r="A120" s="10"/>
      <c r="B120" s="12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 x14ac:dyDescent="0.3">
      <c r="A121" s="10"/>
      <c r="B121" s="12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 x14ac:dyDescent="0.3">
      <c r="A122" s="10"/>
      <c r="B122" s="12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 x14ac:dyDescent="0.3">
      <c r="A123" s="10"/>
      <c r="B123" s="12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 x14ac:dyDescent="0.3">
      <c r="A124" s="10"/>
      <c r="B124" s="12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 x14ac:dyDescent="0.3">
      <c r="A125" s="10"/>
      <c r="B125" s="12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 x14ac:dyDescent="0.3">
      <c r="A126" s="10"/>
      <c r="B126" s="12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 x14ac:dyDescent="0.3">
      <c r="A127" s="10"/>
      <c r="B127" s="12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 x14ac:dyDescent="0.3">
      <c r="A128" s="10"/>
      <c r="B128" s="12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 x14ac:dyDescent="0.3">
      <c r="A129" s="10"/>
      <c r="B129" s="12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 x14ac:dyDescent="0.3">
      <c r="A130" s="10"/>
      <c r="B130" s="12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 x14ac:dyDescent="0.3">
      <c r="A131" s="10"/>
      <c r="B131" s="12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 x14ac:dyDescent="0.3">
      <c r="A132" s="10"/>
      <c r="B132" s="12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 x14ac:dyDescent="0.3">
      <c r="A133" s="10"/>
      <c r="B133" s="12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 x14ac:dyDescent="0.3">
      <c r="A134" s="10"/>
      <c r="B134" s="12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 x14ac:dyDescent="0.3">
      <c r="A135" s="10"/>
      <c r="B135" s="12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 x14ac:dyDescent="0.3">
      <c r="A136" s="10"/>
      <c r="B136" s="12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 x14ac:dyDescent="0.3">
      <c r="A137" s="10"/>
      <c r="B137" s="12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 x14ac:dyDescent="0.3">
      <c r="A138" s="10"/>
      <c r="B138" s="12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 x14ac:dyDescent="0.3">
      <c r="A139" s="10"/>
      <c r="B139" s="12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 x14ac:dyDescent="0.3">
      <c r="A140" s="10"/>
      <c r="B140" s="12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 x14ac:dyDescent="0.3">
      <c r="A141" s="10"/>
      <c r="B141" s="12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 x14ac:dyDescent="0.3">
      <c r="A142" s="10"/>
      <c r="B142" s="12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 x14ac:dyDescent="0.3">
      <c r="A143" s="10"/>
      <c r="B143" s="12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 x14ac:dyDescent="0.3">
      <c r="A144" s="10"/>
      <c r="B144" s="12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 x14ac:dyDescent="0.3">
      <c r="A145" s="10"/>
      <c r="B145" s="12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 x14ac:dyDescent="0.3">
      <c r="A146" s="10"/>
      <c r="B146" s="12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 x14ac:dyDescent="0.3">
      <c r="A147" s="10"/>
      <c r="B147" s="12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 x14ac:dyDescent="0.3">
      <c r="A148" s="10"/>
      <c r="B148" s="12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 x14ac:dyDescent="0.3">
      <c r="A149" s="10"/>
      <c r="B149" s="12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 x14ac:dyDescent="0.3">
      <c r="A150" s="10"/>
      <c r="B150" s="12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 x14ac:dyDescent="0.3">
      <c r="A151" s="10"/>
      <c r="B151" s="12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 x14ac:dyDescent="0.3">
      <c r="A152" s="10"/>
      <c r="B152" s="12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 x14ac:dyDescent="0.3">
      <c r="A153" s="10"/>
      <c r="B153" s="12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 x14ac:dyDescent="0.3">
      <c r="A154" s="10"/>
      <c r="B154" s="12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 x14ac:dyDescent="0.3">
      <c r="A155" s="10"/>
      <c r="B155" s="12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 x14ac:dyDescent="0.3">
      <c r="A156" s="10"/>
      <c r="B156" s="12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 x14ac:dyDescent="0.3">
      <c r="A157" s="10"/>
      <c r="B157" s="12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 x14ac:dyDescent="0.3">
      <c r="A158" s="10"/>
      <c r="B158" s="12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 x14ac:dyDescent="0.3">
      <c r="A159" s="10"/>
      <c r="B159" s="12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 x14ac:dyDescent="0.3">
      <c r="A160" s="10"/>
      <c r="B160" s="12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 x14ac:dyDescent="0.3">
      <c r="A161" s="10"/>
      <c r="B161" s="12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 x14ac:dyDescent="0.3">
      <c r="A162" s="10"/>
      <c r="B162" s="12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 x14ac:dyDescent="0.3">
      <c r="A163" s="10"/>
      <c r="B163" s="12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 x14ac:dyDescent="0.3">
      <c r="A164" s="10"/>
      <c r="B164" s="12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 x14ac:dyDescent="0.3">
      <c r="A165" s="10"/>
      <c r="B165" s="12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 x14ac:dyDescent="0.3">
      <c r="A166" s="10"/>
      <c r="B166" s="12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 x14ac:dyDescent="0.3">
      <c r="A167" s="10"/>
      <c r="B167" s="12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 x14ac:dyDescent="0.3">
      <c r="A168" s="10"/>
      <c r="B168" s="12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 x14ac:dyDescent="0.3">
      <c r="A169" s="10"/>
      <c r="B169" s="12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 x14ac:dyDescent="0.3">
      <c r="A170" s="10"/>
      <c r="B170" s="12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 x14ac:dyDescent="0.3">
      <c r="A171" s="10"/>
      <c r="B171" s="12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 x14ac:dyDescent="0.3">
      <c r="A172" s="10"/>
      <c r="B172" s="12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 x14ac:dyDescent="0.3">
      <c r="A173" s="10"/>
      <c r="B173" s="12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 x14ac:dyDescent="0.3">
      <c r="A174" s="10"/>
      <c r="B174" s="12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 x14ac:dyDescent="0.3">
      <c r="A175" s="10"/>
      <c r="B175" s="12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 x14ac:dyDescent="0.3">
      <c r="A176" s="10"/>
      <c r="B176" s="12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 x14ac:dyDescent="0.3">
      <c r="A177" s="10"/>
      <c r="B177" s="12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 x14ac:dyDescent="0.3">
      <c r="A178" s="10"/>
      <c r="B178" s="12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 x14ac:dyDescent="0.3">
      <c r="A179" s="10"/>
      <c r="B179" s="12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 x14ac:dyDescent="0.3">
      <c r="A180" s="10"/>
      <c r="B180" s="12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 x14ac:dyDescent="0.3">
      <c r="A181" s="10"/>
      <c r="B181" s="12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 x14ac:dyDescent="0.3">
      <c r="A182" s="10"/>
      <c r="B182" s="12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 x14ac:dyDescent="0.3">
      <c r="A183" s="10"/>
      <c r="B183" s="12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 x14ac:dyDescent="0.3">
      <c r="A184" s="10"/>
      <c r="B184" s="12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 x14ac:dyDescent="0.3">
      <c r="A185" s="10"/>
      <c r="B185" s="12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 x14ac:dyDescent="0.3">
      <c r="A186" s="10"/>
      <c r="B186" s="12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 x14ac:dyDescent="0.3">
      <c r="A187" s="10"/>
      <c r="B187" s="12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 x14ac:dyDescent="0.3">
      <c r="A188" s="10"/>
      <c r="B188" s="12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 x14ac:dyDescent="0.3">
      <c r="A189" s="10"/>
      <c r="B189" s="12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 x14ac:dyDescent="0.3">
      <c r="A190" s="10"/>
      <c r="B190" s="12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 x14ac:dyDescent="0.3">
      <c r="A191" s="10"/>
      <c r="B191" s="12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 x14ac:dyDescent="0.3">
      <c r="A192" s="10"/>
      <c r="B192" s="12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 x14ac:dyDescent="0.3">
      <c r="A193" s="10"/>
      <c r="B193" s="12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 x14ac:dyDescent="0.3">
      <c r="A194" s="10"/>
      <c r="B194" s="12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 x14ac:dyDescent="0.3">
      <c r="A195" s="10"/>
      <c r="B195" s="12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 x14ac:dyDescent="0.3">
      <c r="A196" s="10"/>
      <c r="B196" s="12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 x14ac:dyDescent="0.3">
      <c r="A197" s="10"/>
      <c r="B197" s="12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 x14ac:dyDescent="0.3">
      <c r="A198" s="10"/>
      <c r="B198" s="12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 x14ac:dyDescent="0.3">
      <c r="A199" s="10"/>
      <c r="B199" s="12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 x14ac:dyDescent="0.3">
      <c r="A200" s="10"/>
      <c r="B200" s="12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 x14ac:dyDescent="0.3">
      <c r="A201" s="10"/>
      <c r="B201" s="12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 x14ac:dyDescent="0.3">
      <c r="A202" s="10"/>
      <c r="B202" s="12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 x14ac:dyDescent="0.3">
      <c r="A203" s="10"/>
      <c r="B203" s="12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 x14ac:dyDescent="0.3">
      <c r="A204" s="10"/>
      <c r="B204" s="12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 x14ac:dyDescent="0.3">
      <c r="A205" s="10"/>
      <c r="B205" s="12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 x14ac:dyDescent="0.3">
      <c r="A206" s="10"/>
      <c r="B206" s="12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 x14ac:dyDescent="0.3">
      <c r="A207" s="10"/>
      <c r="B207" s="12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 x14ac:dyDescent="0.3">
      <c r="A208" s="10"/>
      <c r="B208" s="12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 x14ac:dyDescent="0.3">
      <c r="A209" s="10"/>
      <c r="B209" s="12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 x14ac:dyDescent="0.3">
      <c r="A210" s="10"/>
      <c r="B210" s="12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 x14ac:dyDescent="0.3">
      <c r="A211" s="10"/>
      <c r="B211" s="12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 x14ac:dyDescent="0.3">
      <c r="A212" s="10"/>
      <c r="B212" s="12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 x14ac:dyDescent="0.3">
      <c r="A213" s="10"/>
      <c r="B213" s="12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 x14ac:dyDescent="0.3">
      <c r="A214" s="10"/>
      <c r="B214" s="12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 x14ac:dyDescent="0.3">
      <c r="A215" s="10"/>
      <c r="B215" s="12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 x14ac:dyDescent="0.3">
      <c r="A216" s="10"/>
      <c r="B216" s="12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 x14ac:dyDescent="0.3">
      <c r="A217" s="10"/>
      <c r="B217" s="12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 x14ac:dyDescent="0.3">
      <c r="A218" s="10"/>
      <c r="B218" s="12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 x14ac:dyDescent="0.3">
      <c r="A219" s="10"/>
      <c r="B219" s="12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 x14ac:dyDescent="0.3">
      <c r="A220" s="10"/>
      <c r="B220" s="12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 x14ac:dyDescent="0.3">
      <c r="A221" s="10"/>
      <c r="B221" s="12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 x14ac:dyDescent="0.3">
      <c r="A222" s="10"/>
      <c r="B222" s="12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 x14ac:dyDescent="0.3">
      <c r="A223" s="10"/>
      <c r="B223" s="12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 x14ac:dyDescent="0.3">
      <c r="A224" s="10"/>
      <c r="B224" s="12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 x14ac:dyDescent="0.3">
      <c r="A225" s="10"/>
      <c r="B225" s="12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 x14ac:dyDescent="0.3">
      <c r="A226" s="10"/>
      <c r="B226" s="12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 x14ac:dyDescent="0.3">
      <c r="A227" s="10"/>
      <c r="B227" s="12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 x14ac:dyDescent="0.3">
      <c r="A228" s="10"/>
      <c r="B228" s="12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 x14ac:dyDescent="0.3">
      <c r="A229" s="10"/>
      <c r="B229" s="12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 x14ac:dyDescent="0.3">
      <c r="A230" s="10"/>
      <c r="B230" s="12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 x14ac:dyDescent="0.3">
      <c r="A231" s="10"/>
      <c r="B231" s="12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 x14ac:dyDescent="0.3">
      <c r="A232" s="10"/>
      <c r="B232" s="12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 x14ac:dyDescent="0.3">
      <c r="A233" s="10"/>
      <c r="B233" s="12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 x14ac:dyDescent="0.3">
      <c r="A234" s="10"/>
      <c r="B234" s="12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 x14ac:dyDescent="0.3">
      <c r="A235" s="10"/>
      <c r="B235" s="12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 x14ac:dyDescent="0.3">
      <c r="A236" s="10"/>
      <c r="B236" s="12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 x14ac:dyDescent="0.3">
      <c r="A237" s="10"/>
      <c r="B237" s="12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 x14ac:dyDescent="0.3">
      <c r="A238" s="10"/>
      <c r="B238" s="12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 x14ac:dyDescent="0.3">
      <c r="A239" s="10"/>
      <c r="B239" s="12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 x14ac:dyDescent="0.3">
      <c r="A240" s="10"/>
      <c r="B240" s="12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 x14ac:dyDescent="0.3">
      <c r="A241" s="10"/>
      <c r="B241" s="12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 x14ac:dyDescent="0.3">
      <c r="A242" s="10"/>
      <c r="B242" s="12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 x14ac:dyDescent="0.3">
      <c r="A243" s="10"/>
      <c r="B243" s="12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 x14ac:dyDescent="0.3">
      <c r="A244" s="10"/>
      <c r="B244" s="12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 x14ac:dyDescent="0.3">
      <c r="A245" s="10"/>
      <c r="B245" s="12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 x14ac:dyDescent="0.3">
      <c r="A246" s="10"/>
      <c r="B246" s="12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 x14ac:dyDescent="0.3">
      <c r="A247" s="10"/>
      <c r="B247" s="12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 x14ac:dyDescent="0.3">
      <c r="A248" s="10"/>
      <c r="B248" s="12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 x14ac:dyDescent="0.3">
      <c r="A249" s="10"/>
      <c r="B249" s="12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 x14ac:dyDescent="0.3">
      <c r="A250" s="10"/>
      <c r="B250" s="12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 x14ac:dyDescent="0.3">
      <c r="A251" s="10"/>
      <c r="B251" s="12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 x14ac:dyDescent="0.3">
      <c r="A252" s="10"/>
      <c r="B252" s="12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 x14ac:dyDescent="0.3">
      <c r="A253" s="10"/>
      <c r="B253" s="12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 x14ac:dyDescent="0.3">
      <c r="A254" s="10"/>
      <c r="B254" s="12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 x14ac:dyDescent="0.3">
      <c r="A255" s="10"/>
      <c r="B255" s="12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 x14ac:dyDescent="0.3">
      <c r="A256" s="10"/>
      <c r="B256" s="12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 x14ac:dyDescent="0.3">
      <c r="A257" s="10"/>
      <c r="B257" s="12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 x14ac:dyDescent="0.3">
      <c r="A258" s="10"/>
      <c r="B258" s="12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 x14ac:dyDescent="0.3">
      <c r="A259" s="10"/>
      <c r="B259" s="12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 x14ac:dyDescent="0.3">
      <c r="A260" s="10"/>
      <c r="B260" s="12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 x14ac:dyDescent="0.3">
      <c r="A261" s="10"/>
      <c r="B261" s="12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 x14ac:dyDescent="0.3">
      <c r="A262" s="10"/>
      <c r="B262" s="12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 x14ac:dyDescent="0.3">
      <c r="A263" s="10"/>
      <c r="B263" s="12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 x14ac:dyDescent="0.3">
      <c r="A264" s="10"/>
      <c r="B264" s="12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 x14ac:dyDescent="0.3">
      <c r="A265" s="10"/>
      <c r="B265" s="12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 x14ac:dyDescent="0.3">
      <c r="A266" s="10"/>
      <c r="B266" s="12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 x14ac:dyDescent="0.3">
      <c r="A267" s="10"/>
      <c r="B267" s="12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 x14ac:dyDescent="0.3">
      <c r="A268" s="10"/>
      <c r="B268" s="12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 x14ac:dyDescent="0.3"/>
    <row r="270" spans="1:26" ht="15.75" customHeight="1" x14ac:dyDescent="0.3"/>
    <row r="271" spans="1:26" ht="15.75" customHeight="1" x14ac:dyDescent="0.3"/>
    <row r="272" spans="1:26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  <row r="1012" ht="15.75" customHeight="1" x14ac:dyDescent="0.3"/>
    <row r="1013" ht="15.75" customHeight="1" x14ac:dyDescent="0.3"/>
    <row r="1014" ht="15.75" customHeight="1" x14ac:dyDescent="0.3"/>
    <row r="1015" ht="15.75" customHeight="1" x14ac:dyDescent="0.3"/>
    <row r="1016" ht="15.75" customHeight="1" x14ac:dyDescent="0.3"/>
    <row r="1017" ht="15.75" customHeight="1" x14ac:dyDescent="0.3"/>
    <row r="1018" ht="15.75" customHeight="1" x14ac:dyDescent="0.3"/>
    <row r="1019" ht="15.75" customHeight="1" x14ac:dyDescent="0.3"/>
    <row r="1020" ht="15.75" customHeight="1" x14ac:dyDescent="0.3"/>
    <row r="1021" ht="15.75" customHeight="1" x14ac:dyDescent="0.3"/>
    <row r="1022" ht="15.75" customHeight="1" x14ac:dyDescent="0.3"/>
    <row r="1023" ht="15.75" customHeight="1" x14ac:dyDescent="0.3"/>
    <row r="1024" ht="15.75" customHeight="1" x14ac:dyDescent="0.3"/>
  </sheetData>
  <mergeCells count="19">
    <mergeCell ref="L19:L20"/>
    <mergeCell ref="A60:C60"/>
    <mergeCell ref="D63:E63"/>
    <mergeCell ref="G63:J63"/>
    <mergeCell ref="A16:C16"/>
    <mergeCell ref="D16:K16"/>
    <mergeCell ref="A19:A20"/>
    <mergeCell ref="B19:B20"/>
    <mergeCell ref="C19:C20"/>
    <mergeCell ref="D19:D20"/>
    <mergeCell ref="E19:G19"/>
    <mergeCell ref="H19:J19"/>
    <mergeCell ref="K19:K20"/>
    <mergeCell ref="A10:L10"/>
    <mergeCell ref="A11:L11"/>
    <mergeCell ref="A12:L12"/>
    <mergeCell ref="D14:J14"/>
    <mergeCell ref="A15:C15"/>
    <mergeCell ref="D15:J15"/>
  </mergeCells>
  <printOptions horizontalCentered="1" verticalCentered="1"/>
  <pageMargins left="0.19685039370078741" right="0.19685039370078741" top="0.39370078740157483" bottom="0.39370078740157483" header="0" footer="0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Звіт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Nuofama</dc:creator>
  <cp:lastModifiedBy>Nuofama</cp:lastModifiedBy>
  <dcterms:created xsi:type="dcterms:W3CDTF">2022-10-29T13:25:15Z</dcterms:created>
  <dcterms:modified xsi:type="dcterms:W3CDTF">2022-11-02T13:10:16Z</dcterms:modified>
</cp:coreProperties>
</file>