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tsego\Google Диск\Studio\2022\УКФ\Стипендії\Котлярчук\Звіт\"/>
    </mc:Choice>
  </mc:AlternateContent>
  <xr:revisionPtr revIDLastSave="0" documentId="13_ncr:1_{0CCAC1F4-9F32-492B-B436-FDDED66898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J41" i="1"/>
  <c r="G42" i="1"/>
  <c r="J42" i="1"/>
  <c r="G43" i="1"/>
  <c r="J43" i="1"/>
  <c r="G44" i="1"/>
  <c r="J44" i="1"/>
  <c r="K44" i="1" s="1"/>
  <c r="J30" i="1"/>
  <c r="J31" i="1"/>
  <c r="J32" i="1"/>
  <c r="J33" i="1"/>
  <c r="J35" i="1"/>
  <c r="J36" i="1"/>
  <c r="J37" i="1"/>
  <c r="J38" i="1"/>
  <c r="J39" i="1"/>
  <c r="G35" i="1"/>
  <c r="G36" i="1"/>
  <c r="G37" i="1"/>
  <c r="G38" i="1"/>
  <c r="G39" i="1"/>
  <c r="G33" i="1"/>
  <c r="G32" i="1"/>
  <c r="G31" i="1"/>
  <c r="G30" i="1"/>
  <c r="K43" i="1" l="1"/>
  <c r="K42" i="1"/>
  <c r="K41" i="1"/>
  <c r="K31" i="1"/>
  <c r="K32" i="1"/>
  <c r="K35" i="1"/>
  <c r="K36" i="1"/>
  <c r="K39" i="1"/>
  <c r="K38" i="1"/>
  <c r="K37" i="1"/>
  <c r="K33" i="1"/>
  <c r="K30" i="1"/>
  <c r="J46" i="1" l="1"/>
  <c r="G46" i="1"/>
  <c r="J45" i="1"/>
  <c r="G45" i="1"/>
  <c r="J28" i="1"/>
  <c r="G28" i="1"/>
  <c r="J27" i="1"/>
  <c r="G27" i="1"/>
  <c r="G47" i="1" l="1"/>
  <c r="G23" i="1" s="1"/>
  <c r="G49" i="1" s="1"/>
  <c r="J47" i="1"/>
  <c r="J23" i="1" s="1"/>
  <c r="J49" i="1" s="1"/>
  <c r="K46" i="1"/>
  <c r="K27" i="1"/>
  <c r="K28" i="1"/>
  <c r="K45" i="1"/>
  <c r="K23" i="1" l="1"/>
  <c r="K47" i="1"/>
</calcChain>
</file>

<file path=xl/sharedStrings.xml><?xml version="1.0" encoding="utf-8"?>
<sst xmlns="http://schemas.openxmlformats.org/spreadsheetml/2006/main" count="123" uniqueCount="75">
  <si>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</si>
  <si>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</si>
  <si>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</si>
  <si>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</si>
  <si>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</si>
  <si>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</si>
  <si>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</si>
  <si>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</si>
  <si>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</si>
  <si>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</si>
  <si>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</si>
  <si>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</si>
  <si>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</si>
  <si>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</si>
  <si>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</si>
  <si>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</si>
  <si>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</si>
  <si>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</si>
  <si>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</si>
  <si>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</si>
  <si>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</si>
  <si>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</si>
  <si>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</si>
  <si>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</si>
  <si>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</si>
  <si>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</si>
  <si>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</si>
  <si>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</si>
  <si>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</si>
  <si>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</si>
  <si>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</si>
  <si>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</si>
  <si>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</si>
  <si>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</si>
  <si>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</si>
  <si>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</si>
  <si>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</si>
  <si>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</si>
  <si>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</si>
  <si>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</si>
  <si>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</si>
  <si>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</si>
  <si>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№ 5DORS51-26834  від 15 вересня 2022  року</t>
  </si>
  <si>
    <t>за період   з 15.09.2022 по15.11.2022 р.</t>
  </si>
  <si>
    <t>Котлярчук Андрій Сергійович</t>
  </si>
  <si>
    <t>"СІЛЬ ВІЙНИ"</t>
  </si>
  <si>
    <t>15.09.2022 - 15.11.2022</t>
  </si>
  <si>
    <t>3.1</t>
  </si>
  <si>
    <t>Фотоплівка Іlford fp4, 125 ASA, розмір 4x5 дюймів, пачка 100 аркушів</t>
  </si>
  <si>
    <t>3.2</t>
  </si>
  <si>
    <t>Фотоплівка Іlford fp4, 400 ASA, розмір 4x5 дюймів, пачка 100 аркушів</t>
  </si>
  <si>
    <t>3.3</t>
  </si>
  <si>
    <t xml:space="preserve">Папір для акварелі Smiltainis 100% бавовна середнє зерно A1 (61х86см) 300г / м.кв. </t>
  </si>
  <si>
    <t>3.4</t>
  </si>
  <si>
    <t>Лак інтер’єрний Kompozit AQUA INTERIOR Шовковисто-матовий 0.75 л</t>
  </si>
  <si>
    <t>4.1</t>
  </si>
  <si>
    <t>4.2</t>
  </si>
  <si>
    <t>4.3</t>
  </si>
  <si>
    <t>4.4</t>
  </si>
  <si>
    <t>4.5</t>
  </si>
  <si>
    <t>Монітор 27" Dell S2721DGFA (210-AXRQ)</t>
  </si>
  <si>
    <t xml:space="preserve">Жорсткий диск Transcend StoreJet 25H3P 4TB 5400rpm 8MB TS4TSJ25H3P 2.5 USB 3.0 </t>
  </si>
  <si>
    <t>Чохол HDD 2.5" Case Logic QHDC101K Black (3201253)</t>
  </si>
  <si>
    <t>Постійне LED світло Yongnuo YN-900 II (3200-5500К)</t>
  </si>
  <si>
    <t>Планшет Samsung Galaxy Tab A8 10.5 Wi-Fi 64GB Grey (SM-X200NZAESEK )</t>
  </si>
  <si>
    <t>Економія за рахунок зниження ринкової ціни</t>
  </si>
  <si>
    <t>5.1</t>
  </si>
  <si>
    <t>Проявлення 200 листів у фірмовому проявнику Ilford Ilfotec DD-X B&amp;W х 52 грн/лист</t>
  </si>
  <si>
    <t>5.2</t>
  </si>
  <si>
    <t xml:space="preserve">Сканування негативів на барабанному сканері негативів </t>
  </si>
  <si>
    <t>5.3</t>
  </si>
  <si>
    <t>Друк фото 60х90 см</t>
  </si>
  <si>
    <t>5.4</t>
  </si>
  <si>
    <t>Багет та оформлення фото 60х90 см</t>
  </si>
  <si>
    <t>Збільшення вартості за рахунок зростання ринкової ціни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</si>
</sst>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9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8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165" fontId="13" fillId="0" borderId="16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14" fillId="4" borderId="19" xfId="0" applyNumberFormat="1" applyFont="1" applyFill="1" applyBorder="1" applyAlignment="1">
      <alignment vertical="top"/>
    </xf>
    <xf numFmtId="49" fontId="8" fillId="4" borderId="20" xfId="0" applyNumberFormat="1" applyFont="1" applyFill="1" applyBorder="1" applyAlignment="1">
      <alignment horizontal="center" vertical="top" wrapText="1"/>
    </xf>
    <xf numFmtId="165" fontId="13" fillId="5" borderId="21" xfId="0" applyNumberFormat="1" applyFont="1" applyFill="1" applyBorder="1" applyAlignment="1">
      <alignment vertical="top"/>
    </xf>
    <xf numFmtId="49" fontId="13" fillId="5" borderId="22" xfId="0" applyNumberFormat="1" applyFont="1" applyFill="1" applyBorder="1" applyAlignment="1">
      <alignment horizontal="center" vertical="top"/>
    </xf>
    <xf numFmtId="165" fontId="13" fillId="5" borderId="22" xfId="0" applyNumberFormat="1" applyFont="1" applyFill="1" applyBorder="1" applyAlignment="1">
      <alignment vertical="top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3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0" borderId="24" xfId="0" applyNumberFormat="1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165" fontId="8" fillId="0" borderId="25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center" wrapText="1"/>
    </xf>
    <xf numFmtId="166" fontId="8" fillId="0" borderId="27" xfId="0" applyNumberFormat="1" applyFont="1" applyBorder="1" applyAlignment="1">
      <alignment horizontal="center" vertical="top" wrapText="1"/>
    </xf>
    <xf numFmtId="166" fontId="8" fillId="0" borderId="26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right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right" vertical="top" wrapText="1"/>
    </xf>
    <xf numFmtId="166" fontId="8" fillId="0" borderId="24" xfId="0" applyNumberFormat="1" applyFont="1" applyBorder="1" applyAlignment="1">
      <alignment horizontal="right" vertical="top" wrapText="1"/>
    </xf>
    <xf numFmtId="0" fontId="8" fillId="0" borderId="30" xfId="0" applyFont="1" applyBorder="1" applyAlignment="1">
      <alignment vertical="top" wrapText="1"/>
    </xf>
    <xf numFmtId="165" fontId="8" fillId="0" borderId="31" xfId="0" applyNumberFormat="1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165" fontId="8" fillId="0" borderId="32" xfId="0" applyNumberFormat="1" applyFont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166" fontId="8" fillId="0" borderId="33" xfId="0" applyNumberFormat="1" applyFont="1" applyBorder="1" applyAlignment="1">
      <alignment horizontal="center" vertical="top" wrapText="1"/>
    </xf>
    <xf numFmtId="166" fontId="8" fillId="0" borderId="17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right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right" vertical="top" wrapText="1"/>
    </xf>
    <xf numFmtId="166" fontId="8" fillId="0" borderId="31" xfId="0" applyNumberFormat="1" applyFont="1" applyBorder="1" applyAlignment="1">
      <alignment horizontal="right" vertical="top" wrapText="1"/>
    </xf>
    <xf numFmtId="0" fontId="8" fillId="0" borderId="34" xfId="0" applyFont="1" applyBorder="1" applyAlignment="1">
      <alignment vertical="top" wrapText="1"/>
    </xf>
    <xf numFmtId="165" fontId="8" fillId="0" borderId="35" xfId="0" applyNumberFormat="1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165" fontId="8" fillId="0" borderId="36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center" wrapText="1"/>
    </xf>
    <xf numFmtId="166" fontId="8" fillId="0" borderId="38" xfId="0" applyNumberFormat="1" applyFont="1" applyBorder="1" applyAlignment="1">
      <alignment horizontal="center" vertical="top" wrapText="1"/>
    </xf>
    <xf numFmtId="166" fontId="8" fillId="0" borderId="37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right" vertical="top" wrapText="1"/>
    </xf>
    <xf numFmtId="165" fontId="14" fillId="4" borderId="40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1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2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3" xfId="0" applyNumberFormat="1" applyFont="1" applyFill="1" applyBorder="1" applyAlignment="1">
      <alignment horizontal="right" vertical="top"/>
    </xf>
    <xf numFmtId="0" fontId="8" fillId="4" borderId="44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3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9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0" fillId="0" borderId="0" xfId="0" applyFont="1" applyAlignment="1"/>
    <xf numFmtId="4" fontId="26" fillId="0" borderId="17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165" fontId="25" fillId="0" borderId="52" xfId="0" applyNumberFormat="1" applyFont="1" applyBorder="1" applyAlignment="1">
      <alignment vertical="center" wrapText="1"/>
    </xf>
    <xf numFmtId="165" fontId="26" fillId="0" borderId="33" xfId="0" applyNumberFormat="1" applyFont="1" applyBorder="1" applyAlignment="1">
      <alignment horizontal="center" vertical="center" wrapText="1"/>
    </xf>
    <xf numFmtId="165" fontId="26" fillId="0" borderId="51" xfId="0" applyNumberFormat="1" applyFont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165" fontId="8" fillId="4" borderId="58" xfId="0" applyNumberFormat="1" applyFont="1" applyFill="1" applyBorder="1" applyAlignment="1">
      <alignment horizontal="center" vertical="top" wrapText="1"/>
    </xf>
    <xf numFmtId="165" fontId="8" fillId="4" borderId="59" xfId="0" applyNumberFormat="1" applyFont="1" applyFill="1" applyBorder="1" applyAlignment="1">
      <alignment horizontal="center" vertical="top" wrapText="1"/>
    </xf>
    <xf numFmtId="165" fontId="8" fillId="4" borderId="60" xfId="0" applyNumberFormat="1" applyFont="1" applyFill="1" applyBorder="1" applyAlignment="1">
      <alignment horizontal="right" vertical="top" wrapText="1"/>
    </xf>
    <xf numFmtId="166" fontId="8" fillId="0" borderId="61" xfId="0" applyNumberFormat="1" applyFont="1" applyBorder="1" applyAlignment="1">
      <alignment horizontal="center" vertical="center" wrapText="1"/>
    </xf>
    <xf numFmtId="166" fontId="8" fillId="0" borderId="62" xfId="0" applyNumberFormat="1" applyFont="1" applyBorder="1" applyAlignment="1">
      <alignment horizontal="right" vertical="center" wrapText="1"/>
    </xf>
    <xf numFmtId="165" fontId="8" fillId="4" borderId="63" xfId="0" applyNumberFormat="1" applyFont="1" applyFill="1" applyBorder="1" applyAlignment="1">
      <alignment horizontal="center" vertical="top" wrapText="1"/>
    </xf>
    <xf numFmtId="165" fontId="8" fillId="4" borderId="64" xfId="0" applyNumberFormat="1" applyFont="1" applyFill="1" applyBorder="1" applyAlignment="1">
      <alignment horizontal="center" vertical="top" wrapText="1"/>
    </xf>
    <xf numFmtId="165" fontId="8" fillId="4" borderId="65" xfId="0" applyNumberFormat="1" applyFont="1" applyFill="1" applyBorder="1" applyAlignment="1">
      <alignment horizontal="right" vertical="top" wrapText="1"/>
    </xf>
    <xf numFmtId="165" fontId="6" fillId="4" borderId="54" xfId="0" applyNumberFormat="1" applyFont="1" applyFill="1" applyBorder="1" applyAlignment="1">
      <alignment vertical="top"/>
    </xf>
    <xf numFmtId="165" fontId="13" fillId="0" borderId="55" xfId="0" applyNumberFormat="1" applyFont="1" applyBorder="1" applyAlignment="1">
      <alignment vertical="center"/>
    </xf>
    <xf numFmtId="165" fontId="8" fillId="4" borderId="56" xfId="0" applyNumberFormat="1" applyFont="1" applyFill="1" applyBorder="1" applyAlignment="1">
      <alignment vertical="top" wrapText="1"/>
    </xf>
    <xf numFmtId="165" fontId="8" fillId="4" borderId="66" xfId="0" applyNumberFormat="1" applyFont="1" applyFill="1" applyBorder="1" applyAlignment="1">
      <alignment horizontal="center" vertical="top" wrapText="1"/>
    </xf>
    <xf numFmtId="165" fontId="8" fillId="0" borderId="67" xfId="0" applyNumberFormat="1" applyFont="1" applyBorder="1" applyAlignment="1">
      <alignment horizontal="center" vertical="center" wrapText="1"/>
    </xf>
    <xf numFmtId="165" fontId="8" fillId="4" borderId="68" xfId="0" applyNumberFormat="1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vertical="top" wrapText="1"/>
    </xf>
    <xf numFmtId="0" fontId="8" fillId="0" borderId="34" xfId="0" applyFont="1" applyBorder="1" applyAlignment="1">
      <alignment vertical="center" wrapText="1"/>
    </xf>
    <xf numFmtId="0" fontId="8" fillId="4" borderId="69" xfId="0" applyFont="1" applyFill="1" applyBorder="1" applyAlignment="1">
      <alignment vertical="top" wrapText="1"/>
    </xf>
    <xf numFmtId="165" fontId="12" fillId="4" borderId="66" xfId="0" applyNumberFormat="1" applyFont="1" applyFill="1" applyBorder="1" applyAlignment="1">
      <alignment horizontal="right" vertical="top" wrapText="1"/>
    </xf>
    <xf numFmtId="166" fontId="8" fillId="0" borderId="67" xfId="0" applyNumberFormat="1" applyFont="1" applyBorder="1" applyAlignment="1">
      <alignment horizontal="right" vertical="center" wrapText="1"/>
    </xf>
    <xf numFmtId="165" fontId="12" fillId="4" borderId="68" xfId="0" applyNumberFormat="1" applyFont="1" applyFill="1" applyBorder="1" applyAlignment="1">
      <alignment horizontal="right" vertical="top" wrapText="1"/>
    </xf>
    <xf numFmtId="165" fontId="25" fillId="0" borderId="49" xfId="0" applyNumberFormat="1" applyFont="1" applyBorder="1" applyAlignment="1">
      <alignment vertical="center" wrapText="1"/>
    </xf>
    <xf numFmtId="0" fontId="8" fillId="0" borderId="70" xfId="0" applyFont="1" applyBorder="1" applyAlignment="1">
      <alignment horizontal="center" vertical="center" wrapText="1"/>
    </xf>
    <xf numFmtId="165" fontId="28" fillId="5" borderId="49" xfId="0" applyNumberFormat="1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top" wrapText="1"/>
    </xf>
    <xf numFmtId="165" fontId="8" fillId="4" borderId="48" xfId="0" applyNumberFormat="1" applyFont="1" applyFill="1" applyBorder="1" applyAlignment="1">
      <alignment horizontal="center" vertical="top" wrapText="1"/>
    </xf>
    <xf numFmtId="165" fontId="8" fillId="4" borderId="71" xfId="0" applyNumberFormat="1" applyFont="1" applyFill="1" applyBorder="1" applyAlignment="1">
      <alignment horizontal="center" vertical="top" wrapText="1"/>
    </xf>
    <xf numFmtId="165" fontId="8" fillId="4" borderId="72" xfId="0" applyNumberFormat="1" applyFont="1" applyFill="1" applyBorder="1" applyAlignment="1">
      <alignment horizontal="right" vertical="top" wrapText="1"/>
    </xf>
    <xf numFmtId="165" fontId="8" fillId="4" borderId="41" xfId="0" applyNumberFormat="1" applyFont="1" applyFill="1" applyBorder="1" applyAlignment="1">
      <alignment horizontal="right" vertical="top" wrapText="1"/>
    </xf>
    <xf numFmtId="165" fontId="12" fillId="4" borderId="53" xfId="0" applyNumberFormat="1" applyFont="1" applyFill="1" applyBorder="1" applyAlignment="1">
      <alignment horizontal="right" vertical="top" wrapText="1"/>
    </xf>
    <xf numFmtId="165" fontId="6" fillId="4" borderId="41" xfId="0" applyNumberFormat="1" applyFont="1" applyFill="1" applyBorder="1" applyAlignment="1">
      <alignment vertical="top"/>
    </xf>
    <xf numFmtId="165" fontId="8" fillId="4" borderId="73" xfId="0" applyNumberFormat="1" applyFont="1" applyFill="1" applyBorder="1" applyAlignment="1">
      <alignment horizontal="center" vertical="top" wrapText="1"/>
    </xf>
    <xf numFmtId="165" fontId="8" fillId="4" borderId="75" xfId="0" applyNumberFormat="1" applyFont="1" applyFill="1" applyBorder="1" applyAlignment="1">
      <alignment horizontal="center" vertical="top" wrapText="1"/>
    </xf>
    <xf numFmtId="165" fontId="8" fillId="5" borderId="74" xfId="0" applyNumberFormat="1" applyFont="1" applyFill="1" applyBorder="1" applyAlignment="1">
      <alignment horizontal="center" vertical="top" wrapText="1"/>
    </xf>
    <xf numFmtId="2" fontId="24" fillId="0" borderId="18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166" fontId="15" fillId="0" borderId="0" xfId="0" applyNumberFormat="1" applyFont="1" applyFill="1" applyAlignment="1">
      <alignment vertical="top"/>
    </xf>
    <xf numFmtId="0" fontId="0" fillId="0" borderId="0" xfId="0" applyFont="1" applyFill="1" applyAlignment="1"/>
    <xf numFmtId="0" fontId="25" fillId="0" borderId="34" xfId="0" applyFont="1" applyFill="1" applyBorder="1" applyAlignment="1">
      <alignment vertical="top" wrapText="1"/>
    </xf>
    <xf numFmtId="2" fontId="24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6" xfId="0" applyFont="1" applyFill="1" applyBorder="1" applyAlignment="1">
      <alignment horizontal="left"/>
    </xf>
    <xf numFmtId="0" fontId="11" fillId="0" borderId="47" xfId="0" applyFont="1" applyBorder="1"/>
    <xf numFmtId="0" fontId="11" fillId="0" borderId="48" xfId="0" applyFont="1" applyBorder="1"/>
    <xf numFmtId="0" fontId="18" fillId="0" borderId="50" xfId="0" applyFont="1" applyBorder="1" applyAlignment="1">
      <alignment horizontal="center"/>
    </xf>
    <xf numFmtId="0" fontId="11" fillId="0" borderId="50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5" fontId="8" fillId="0" borderId="31" xfId="0" applyNumberFormat="1" applyFont="1" applyFill="1" applyBorder="1" applyAlignment="1">
      <alignment vertical="top" wrapText="1"/>
    </xf>
    <xf numFmtId="49" fontId="25" fillId="0" borderId="31" xfId="0" applyNumberFormat="1" applyFont="1" applyFill="1" applyBorder="1" applyAlignment="1">
      <alignment horizontal="center" vertical="center" wrapText="1"/>
    </xf>
    <xf numFmtId="165" fontId="25" fillId="0" borderId="52" xfId="0" applyNumberFormat="1" applyFont="1" applyFill="1" applyBorder="1" applyAlignment="1">
      <alignment vertical="center" wrapText="1"/>
    </xf>
    <xf numFmtId="165" fontId="26" fillId="0" borderId="51" xfId="0" applyNumberFormat="1" applyFont="1" applyFill="1" applyBorder="1" applyAlignment="1">
      <alignment horizontal="center" vertical="center" wrapText="1"/>
    </xf>
    <xf numFmtId="165" fontId="26" fillId="0" borderId="33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right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horizontal="center" vertical="top" wrapText="1"/>
    </xf>
    <xf numFmtId="166" fontId="8" fillId="0" borderId="31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13"/>
  <sheetViews>
    <sheetView tabSelected="1" workbookViewId="0">
      <selection activeCell="A32" sqref="A32:XFD33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13" width="13" style="154" customWidth="1"/>
    <col min="14" max="14" width="11" style="154" customWidth="1"/>
    <col min="15" max="15" width="10" style="154" customWidth="1"/>
    <col min="16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9"/>
      <c r="N1" s="149"/>
      <c r="O1" s="149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9"/>
      <c r="N2" s="149"/>
      <c r="O2" s="149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149"/>
      <c r="N3" s="149"/>
      <c r="O3" s="149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149"/>
      <c r="N4" s="149"/>
      <c r="O4" s="149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149"/>
      <c r="N5" s="149"/>
      <c r="O5" s="14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149"/>
      <c r="N6" s="149"/>
      <c r="O6" s="149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7" t="s">
        <v>42</v>
      </c>
      <c r="K7" s="4"/>
      <c r="L7" s="5"/>
      <c r="M7" s="149"/>
      <c r="N7" s="149"/>
      <c r="O7" s="149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9"/>
      <c r="N8" s="149"/>
      <c r="O8" s="149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49"/>
      <c r="N9" s="149"/>
      <c r="O9" s="149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74" t="s">
        <v>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49"/>
      <c r="N10" s="149"/>
      <c r="O10" s="14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74" t="s">
        <v>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9"/>
      <c r="N11" s="149"/>
      <c r="O11" s="14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74" t="s">
        <v>43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49"/>
      <c r="N12" s="149"/>
      <c r="O12" s="1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9"/>
      <c r="N13" s="149"/>
      <c r="O13" s="14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8" t="s">
        <v>4</v>
      </c>
      <c r="B14" s="9"/>
      <c r="C14" s="9"/>
      <c r="D14" s="175" t="s">
        <v>44</v>
      </c>
      <c r="E14" s="158"/>
      <c r="F14" s="158"/>
      <c r="G14" s="158"/>
      <c r="H14" s="158"/>
      <c r="I14" s="158"/>
      <c r="J14" s="158"/>
      <c r="K14" s="10"/>
      <c r="L14" s="10"/>
      <c r="M14" s="149"/>
      <c r="N14" s="149"/>
      <c r="O14" s="14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68" t="s">
        <v>5</v>
      </c>
      <c r="B15" s="158"/>
      <c r="C15" s="158"/>
      <c r="D15" s="175" t="s">
        <v>45</v>
      </c>
      <c r="E15" s="158"/>
      <c r="F15" s="158"/>
      <c r="G15" s="158"/>
      <c r="H15" s="158"/>
      <c r="I15" s="158"/>
      <c r="J15" s="158"/>
      <c r="K15" s="10"/>
      <c r="L15" s="10"/>
      <c r="M15" s="149"/>
      <c r="N15" s="149"/>
      <c r="O15" s="14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68" t="s">
        <v>6</v>
      </c>
      <c r="B16" s="158"/>
      <c r="C16" s="158"/>
      <c r="D16" s="157" t="s">
        <v>46</v>
      </c>
      <c r="E16" s="158"/>
      <c r="F16" s="158"/>
      <c r="G16" s="158"/>
      <c r="H16" s="158"/>
      <c r="I16" s="158"/>
      <c r="J16" s="158"/>
      <c r="K16" s="158"/>
      <c r="L16" s="11"/>
      <c r="M16" s="150"/>
      <c r="N16" s="150"/>
      <c r="O16" s="150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50"/>
      <c r="N17" s="150"/>
      <c r="O17" s="150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50"/>
      <c r="N18" s="150"/>
      <c r="O18" s="15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25">
      <c r="A19" s="169" t="s">
        <v>7</v>
      </c>
      <c r="B19" s="169" t="s">
        <v>8</v>
      </c>
      <c r="C19" s="169" t="s">
        <v>9</v>
      </c>
      <c r="D19" s="170" t="s">
        <v>10</v>
      </c>
      <c r="E19" s="171" t="s">
        <v>11</v>
      </c>
      <c r="F19" s="172"/>
      <c r="G19" s="173"/>
      <c r="H19" s="171" t="s">
        <v>12</v>
      </c>
      <c r="I19" s="172"/>
      <c r="J19" s="173"/>
      <c r="K19" s="159" t="s">
        <v>13</v>
      </c>
      <c r="L19" s="161" t="s">
        <v>14</v>
      </c>
      <c r="M19" s="151"/>
      <c r="N19" s="151"/>
      <c r="O19" s="15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thickBot="1" x14ac:dyDescent="0.3">
      <c r="A20" s="160"/>
      <c r="B20" s="160"/>
      <c r="C20" s="160"/>
      <c r="D20" s="162"/>
      <c r="E20" s="23" t="s">
        <v>15</v>
      </c>
      <c r="F20" s="24" t="s">
        <v>16</v>
      </c>
      <c r="G20" s="25" t="s">
        <v>17</v>
      </c>
      <c r="H20" s="23" t="s">
        <v>15</v>
      </c>
      <c r="I20" s="24" t="s">
        <v>16</v>
      </c>
      <c r="J20" s="25" t="s">
        <v>18</v>
      </c>
      <c r="K20" s="160"/>
      <c r="L20" s="162"/>
      <c r="M20" s="150"/>
      <c r="N20" s="150"/>
      <c r="O20" s="15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thickBot="1" x14ac:dyDescent="0.3">
      <c r="A21" s="26" t="s">
        <v>19</v>
      </c>
      <c r="B21" s="27">
        <v>1</v>
      </c>
      <c r="C21" s="27">
        <v>2</v>
      </c>
      <c r="D21" s="114">
        <v>3</v>
      </c>
      <c r="E21" s="114">
        <v>4</v>
      </c>
      <c r="F21" s="114">
        <v>5</v>
      </c>
      <c r="G21" s="114">
        <v>6</v>
      </c>
      <c r="H21" s="114">
        <v>7</v>
      </c>
      <c r="I21" s="114">
        <v>8</v>
      </c>
      <c r="J21" s="114">
        <v>9</v>
      </c>
      <c r="K21" s="114">
        <v>10</v>
      </c>
      <c r="L21" s="28">
        <v>11</v>
      </c>
      <c r="M21" s="150"/>
      <c r="N21" s="150"/>
      <c r="O21" s="150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25">
      <c r="A22" s="29" t="s">
        <v>20</v>
      </c>
      <c r="B22" s="30" t="s">
        <v>21</v>
      </c>
      <c r="C22" s="123" t="s">
        <v>22</v>
      </c>
      <c r="D22" s="126"/>
      <c r="E22" s="115"/>
      <c r="F22" s="116"/>
      <c r="G22" s="117"/>
      <c r="H22" s="115"/>
      <c r="I22" s="116"/>
      <c r="J22" s="117"/>
      <c r="K22" s="132"/>
      <c r="L22" s="129"/>
      <c r="M22" s="152"/>
      <c r="N22" s="152"/>
      <c r="O22" s="152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4" customHeight="1" x14ac:dyDescent="0.25">
      <c r="A23" s="32" t="s">
        <v>23</v>
      </c>
      <c r="B23" s="33" t="s">
        <v>24</v>
      </c>
      <c r="C23" s="124" t="s">
        <v>25</v>
      </c>
      <c r="D23" s="127" t="s">
        <v>26</v>
      </c>
      <c r="E23" s="118"/>
      <c r="F23" s="34"/>
      <c r="G23" s="119">
        <f>G47</f>
        <v>149459</v>
      </c>
      <c r="H23" s="118"/>
      <c r="I23" s="34"/>
      <c r="J23" s="119">
        <f>J47</f>
        <v>149459</v>
      </c>
      <c r="K23" s="133">
        <f>G23-J23</f>
        <v>0</v>
      </c>
      <c r="L23" s="130"/>
      <c r="M23" s="152"/>
      <c r="N23" s="152"/>
      <c r="O23" s="152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30" customHeight="1" thickBot="1" x14ac:dyDescent="0.3">
      <c r="A24" s="35" t="s">
        <v>27</v>
      </c>
      <c r="B24" s="36"/>
      <c r="C24" s="125"/>
      <c r="D24" s="128"/>
      <c r="E24" s="120"/>
      <c r="F24" s="121"/>
      <c r="G24" s="122"/>
      <c r="H24" s="120"/>
      <c r="I24" s="121"/>
      <c r="J24" s="122"/>
      <c r="K24" s="134"/>
      <c r="L24" s="131"/>
      <c r="M24" s="152"/>
      <c r="N24" s="152"/>
      <c r="O24" s="152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8" customHeight="1" thickBot="1" x14ac:dyDescent="0.3">
      <c r="A25" s="37"/>
      <c r="B25" s="38"/>
      <c r="C25" s="39"/>
      <c r="D25" s="147"/>
      <c r="E25" s="40"/>
      <c r="F25" s="40"/>
      <c r="G25" s="41"/>
      <c r="H25" s="40"/>
      <c r="I25" s="40"/>
      <c r="J25" s="41"/>
      <c r="K25" s="42"/>
      <c r="L25" s="43"/>
      <c r="M25" s="152"/>
      <c r="N25" s="152"/>
      <c r="O25" s="15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2.5" customHeight="1" thickBot="1" x14ac:dyDescent="0.3">
      <c r="A26" s="44" t="s">
        <v>20</v>
      </c>
      <c r="B26" s="45" t="s">
        <v>28</v>
      </c>
      <c r="C26" s="144" t="s">
        <v>29</v>
      </c>
      <c r="D26" s="146"/>
      <c r="E26" s="145"/>
      <c r="F26" s="140"/>
      <c r="G26" s="141"/>
      <c r="H26" s="139"/>
      <c r="I26" s="46"/>
      <c r="J26" s="142"/>
      <c r="K26" s="143"/>
      <c r="L26" s="86"/>
      <c r="M26" s="152"/>
      <c r="N26" s="152"/>
      <c r="O26" s="152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30.75" customHeight="1" x14ac:dyDescent="0.25">
      <c r="A27" s="47" t="s">
        <v>23</v>
      </c>
      <c r="B27" s="48">
        <v>1</v>
      </c>
      <c r="C27" s="49" t="s">
        <v>30</v>
      </c>
      <c r="D27" s="50" t="s">
        <v>31</v>
      </c>
      <c r="E27" s="51"/>
      <c r="F27" s="52"/>
      <c r="G27" s="53">
        <f t="shared" ref="G27:G46" si="0">E27*F27</f>
        <v>0</v>
      </c>
      <c r="H27" s="54"/>
      <c r="I27" s="55"/>
      <c r="J27" s="56">
        <f t="shared" ref="J27:J46" si="1">H27*I27</f>
        <v>0</v>
      </c>
      <c r="K27" s="57">
        <f t="shared" ref="K27:K46" si="2">G27-J27</f>
        <v>0</v>
      </c>
      <c r="L27" s="58"/>
      <c r="M27" s="152"/>
      <c r="N27" s="152"/>
      <c r="O27" s="15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36.75" customHeight="1" x14ac:dyDescent="0.25">
      <c r="A28" s="59" t="s">
        <v>23</v>
      </c>
      <c r="B28" s="60">
        <v>2</v>
      </c>
      <c r="C28" s="61" t="s">
        <v>32</v>
      </c>
      <c r="D28" s="62" t="s">
        <v>33</v>
      </c>
      <c r="E28" s="63"/>
      <c r="F28" s="64"/>
      <c r="G28" s="65">
        <f t="shared" si="0"/>
        <v>0</v>
      </c>
      <c r="H28" s="66"/>
      <c r="I28" s="67"/>
      <c r="J28" s="68">
        <f t="shared" si="1"/>
        <v>0</v>
      </c>
      <c r="K28" s="69">
        <f t="shared" si="2"/>
        <v>0</v>
      </c>
      <c r="L28" s="70"/>
      <c r="M28" s="152"/>
      <c r="N28" s="152"/>
      <c r="O28" s="15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39.75" customHeight="1" x14ac:dyDescent="0.25">
      <c r="A29" s="59" t="s">
        <v>23</v>
      </c>
      <c r="B29" s="60">
        <v>3</v>
      </c>
      <c r="C29" s="61" t="s">
        <v>34</v>
      </c>
      <c r="D29" s="74" t="s">
        <v>31</v>
      </c>
      <c r="E29" s="63"/>
      <c r="F29" s="64"/>
      <c r="G29" s="65"/>
      <c r="H29" s="66"/>
      <c r="I29" s="67"/>
      <c r="J29" s="68"/>
      <c r="K29" s="69"/>
      <c r="L29" s="138"/>
      <c r="M29" s="152"/>
      <c r="N29" s="152"/>
      <c r="O29" s="152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107" customFormat="1" ht="39.75" customHeight="1" x14ac:dyDescent="0.25">
      <c r="A30" s="59" t="s">
        <v>23</v>
      </c>
      <c r="B30" s="110" t="s">
        <v>47</v>
      </c>
      <c r="C30" s="111" t="s">
        <v>48</v>
      </c>
      <c r="D30" s="113" t="s">
        <v>31</v>
      </c>
      <c r="E30" s="112">
        <v>1</v>
      </c>
      <c r="F30" s="108">
        <v>11500</v>
      </c>
      <c r="G30" s="109">
        <f t="shared" si="0"/>
        <v>11500</v>
      </c>
      <c r="H30" s="66">
        <v>1</v>
      </c>
      <c r="I30" s="67">
        <v>10260</v>
      </c>
      <c r="J30" s="156">
        <f t="shared" ref="J30:J39" si="3">H30*I30</f>
        <v>10260</v>
      </c>
      <c r="K30" s="69">
        <f t="shared" ref="K30:K39" si="4">G30-J30</f>
        <v>1240</v>
      </c>
      <c r="L30" s="155" t="s">
        <v>65</v>
      </c>
      <c r="M30" s="152"/>
      <c r="N30" s="152"/>
      <c r="O30" s="152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107" customFormat="1" ht="39.75" customHeight="1" x14ac:dyDescent="0.25">
      <c r="A31" s="59" t="s">
        <v>23</v>
      </c>
      <c r="B31" s="110" t="s">
        <v>49</v>
      </c>
      <c r="C31" s="111" t="s">
        <v>50</v>
      </c>
      <c r="D31" s="113" t="s">
        <v>31</v>
      </c>
      <c r="E31" s="112">
        <v>1</v>
      </c>
      <c r="F31" s="108">
        <v>11500</v>
      </c>
      <c r="G31" s="109">
        <f t="shared" si="0"/>
        <v>11500</v>
      </c>
      <c r="H31" s="66">
        <v>1</v>
      </c>
      <c r="I31" s="67">
        <v>11150</v>
      </c>
      <c r="J31" s="156">
        <f t="shared" si="3"/>
        <v>11150</v>
      </c>
      <c r="K31" s="69">
        <f t="shared" si="4"/>
        <v>350</v>
      </c>
      <c r="L31" s="155" t="s">
        <v>65</v>
      </c>
      <c r="M31" s="152"/>
      <c r="N31" s="152"/>
      <c r="O31" s="152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54" customFormat="1" ht="39.75" customHeight="1" x14ac:dyDescent="0.25">
      <c r="A32" s="176" t="s">
        <v>23</v>
      </c>
      <c r="B32" s="177" t="s">
        <v>51</v>
      </c>
      <c r="C32" s="178" t="s">
        <v>52</v>
      </c>
      <c r="D32" s="179" t="s">
        <v>31</v>
      </c>
      <c r="E32" s="180">
        <v>50</v>
      </c>
      <c r="F32" s="181">
        <v>220</v>
      </c>
      <c r="G32" s="182">
        <f t="shared" si="0"/>
        <v>11000</v>
      </c>
      <c r="H32" s="183">
        <v>50</v>
      </c>
      <c r="I32" s="184">
        <v>239.86</v>
      </c>
      <c r="J32" s="156">
        <f t="shared" si="3"/>
        <v>11993</v>
      </c>
      <c r="K32" s="185">
        <f t="shared" si="4"/>
        <v>-993</v>
      </c>
      <c r="L32" s="155" t="s">
        <v>74</v>
      </c>
      <c r="M32" s="152"/>
      <c r="N32" s="152"/>
      <c r="O32" s="186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s="154" customFormat="1" ht="39.75" customHeight="1" x14ac:dyDescent="0.25">
      <c r="A33" s="176" t="s">
        <v>23</v>
      </c>
      <c r="B33" s="177" t="s">
        <v>53</v>
      </c>
      <c r="C33" s="178" t="s">
        <v>54</v>
      </c>
      <c r="D33" s="179" t="s">
        <v>31</v>
      </c>
      <c r="E33" s="180">
        <v>2</v>
      </c>
      <c r="F33" s="181">
        <v>240</v>
      </c>
      <c r="G33" s="182">
        <f t="shared" si="0"/>
        <v>480</v>
      </c>
      <c r="H33" s="183">
        <v>2</v>
      </c>
      <c r="I33" s="184">
        <v>260</v>
      </c>
      <c r="J33" s="156">
        <f t="shared" si="3"/>
        <v>520</v>
      </c>
      <c r="K33" s="185">
        <f t="shared" si="4"/>
        <v>-40</v>
      </c>
      <c r="L33" s="155" t="s">
        <v>74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60" customHeight="1" x14ac:dyDescent="0.25">
      <c r="A34" s="59" t="s">
        <v>23</v>
      </c>
      <c r="B34" s="60">
        <v>4</v>
      </c>
      <c r="C34" s="61" t="s">
        <v>35</v>
      </c>
      <c r="D34" s="136" t="s">
        <v>31</v>
      </c>
      <c r="E34" s="63"/>
      <c r="F34" s="64"/>
      <c r="G34" s="65"/>
      <c r="H34" s="66"/>
      <c r="I34" s="67"/>
      <c r="J34" s="68"/>
      <c r="K34" s="69"/>
      <c r="L34" s="138"/>
      <c r="M34" s="152"/>
      <c r="N34" s="152"/>
      <c r="O34" s="15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s="107" customFormat="1" ht="60" customHeight="1" x14ac:dyDescent="0.25">
      <c r="A35" s="59" t="s">
        <v>23</v>
      </c>
      <c r="B35" s="110" t="s">
        <v>55</v>
      </c>
      <c r="C35" s="111" t="s">
        <v>60</v>
      </c>
      <c r="D35" s="113" t="s">
        <v>31</v>
      </c>
      <c r="E35" s="112">
        <v>1</v>
      </c>
      <c r="F35" s="108">
        <v>18250</v>
      </c>
      <c r="G35" s="109">
        <f t="shared" si="0"/>
        <v>18250</v>
      </c>
      <c r="H35" s="66">
        <v>1</v>
      </c>
      <c r="I35" s="67">
        <v>17599</v>
      </c>
      <c r="J35" s="156">
        <f t="shared" si="3"/>
        <v>17599</v>
      </c>
      <c r="K35" s="69">
        <f t="shared" si="4"/>
        <v>651</v>
      </c>
      <c r="L35" s="155" t="s">
        <v>65</v>
      </c>
      <c r="M35" s="152"/>
      <c r="N35" s="152"/>
      <c r="O35" s="152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s="107" customFormat="1" ht="60" customHeight="1" x14ac:dyDescent="0.25">
      <c r="A36" s="59" t="s">
        <v>23</v>
      </c>
      <c r="B36" s="110" t="s">
        <v>56</v>
      </c>
      <c r="C36" s="111" t="s">
        <v>61</v>
      </c>
      <c r="D36" s="113" t="s">
        <v>31</v>
      </c>
      <c r="E36" s="112">
        <v>1</v>
      </c>
      <c r="F36" s="108">
        <v>5000</v>
      </c>
      <c r="G36" s="109">
        <f t="shared" si="0"/>
        <v>5000</v>
      </c>
      <c r="H36" s="66">
        <v>1</v>
      </c>
      <c r="I36" s="67">
        <v>5399</v>
      </c>
      <c r="J36" s="156">
        <f t="shared" si="3"/>
        <v>5399</v>
      </c>
      <c r="K36" s="69">
        <f t="shared" si="4"/>
        <v>-399</v>
      </c>
      <c r="L36" s="155" t="s">
        <v>74</v>
      </c>
      <c r="M36" s="152"/>
      <c r="N36" s="152"/>
      <c r="O36" s="152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107" customFormat="1" ht="60" customHeight="1" x14ac:dyDescent="0.25">
      <c r="A37" s="59" t="s">
        <v>23</v>
      </c>
      <c r="B37" s="110" t="s">
        <v>57</v>
      </c>
      <c r="C37" s="135" t="s">
        <v>62</v>
      </c>
      <c r="D37" s="113" t="s">
        <v>31</v>
      </c>
      <c r="E37" s="112">
        <v>1</v>
      </c>
      <c r="F37" s="108">
        <v>330</v>
      </c>
      <c r="G37" s="109">
        <f t="shared" si="0"/>
        <v>330</v>
      </c>
      <c r="H37" s="66">
        <v>1</v>
      </c>
      <c r="I37" s="67">
        <v>330</v>
      </c>
      <c r="J37" s="156">
        <f t="shared" si="3"/>
        <v>330</v>
      </c>
      <c r="K37" s="69">
        <f t="shared" si="4"/>
        <v>0</v>
      </c>
      <c r="L37" s="138"/>
      <c r="M37" s="152"/>
      <c r="N37" s="152"/>
      <c r="O37" s="152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107" customFormat="1" ht="60" customHeight="1" x14ac:dyDescent="0.25">
      <c r="A38" s="59" t="s">
        <v>23</v>
      </c>
      <c r="B38" s="110" t="s">
        <v>58</v>
      </c>
      <c r="C38" s="135" t="s">
        <v>63</v>
      </c>
      <c r="D38" s="113" t="s">
        <v>31</v>
      </c>
      <c r="E38" s="112">
        <v>2</v>
      </c>
      <c r="F38" s="108">
        <v>8000</v>
      </c>
      <c r="G38" s="109">
        <f t="shared" si="0"/>
        <v>16000</v>
      </c>
      <c r="H38" s="66">
        <v>2</v>
      </c>
      <c r="I38" s="67">
        <v>8000</v>
      </c>
      <c r="J38" s="156">
        <f t="shared" si="3"/>
        <v>16000</v>
      </c>
      <c r="K38" s="69">
        <f t="shared" si="4"/>
        <v>0</v>
      </c>
      <c r="L38" s="138"/>
      <c r="M38" s="152"/>
      <c r="N38" s="152"/>
      <c r="O38" s="152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107" customFormat="1" ht="60" customHeight="1" x14ac:dyDescent="0.25">
      <c r="A39" s="59" t="s">
        <v>23</v>
      </c>
      <c r="B39" s="110" t="s">
        <v>59</v>
      </c>
      <c r="C39" s="135" t="s">
        <v>64</v>
      </c>
      <c r="D39" s="113" t="s">
        <v>31</v>
      </c>
      <c r="E39" s="112">
        <v>1</v>
      </c>
      <c r="F39" s="108">
        <v>9999</v>
      </c>
      <c r="G39" s="109">
        <f t="shared" si="0"/>
        <v>9999</v>
      </c>
      <c r="H39" s="66">
        <v>1</v>
      </c>
      <c r="I39" s="67">
        <v>10799</v>
      </c>
      <c r="J39" s="156">
        <f t="shared" si="3"/>
        <v>10799</v>
      </c>
      <c r="K39" s="69">
        <f t="shared" si="4"/>
        <v>-800</v>
      </c>
      <c r="L39" s="155" t="s">
        <v>74</v>
      </c>
      <c r="M39" s="152"/>
      <c r="N39" s="152"/>
      <c r="O39" s="152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70.5" customHeight="1" x14ac:dyDescent="0.25">
      <c r="A40" s="59" t="s">
        <v>23</v>
      </c>
      <c r="B40" s="60">
        <v>5</v>
      </c>
      <c r="C40" s="61" t="s">
        <v>36</v>
      </c>
      <c r="D40" s="136" t="s">
        <v>37</v>
      </c>
      <c r="E40" s="63"/>
      <c r="F40" s="64"/>
      <c r="G40" s="65"/>
      <c r="H40" s="66"/>
      <c r="I40" s="67"/>
      <c r="J40" s="68"/>
      <c r="K40" s="69"/>
      <c r="L40" s="138"/>
      <c r="M40" s="152"/>
      <c r="N40" s="152"/>
      <c r="O40" s="15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107" customFormat="1" ht="70.5" customHeight="1" x14ac:dyDescent="0.25">
      <c r="A41" s="59" t="s">
        <v>23</v>
      </c>
      <c r="B41" s="110" t="s">
        <v>66</v>
      </c>
      <c r="C41" s="137" t="s">
        <v>67</v>
      </c>
      <c r="D41" s="113" t="s">
        <v>37</v>
      </c>
      <c r="E41" s="112">
        <v>1</v>
      </c>
      <c r="F41" s="108">
        <v>10400</v>
      </c>
      <c r="G41" s="109">
        <f t="shared" ref="G41:G44" si="5">E41*F41</f>
        <v>10400</v>
      </c>
      <c r="H41" s="66">
        <v>1</v>
      </c>
      <c r="I41" s="67">
        <v>10400</v>
      </c>
      <c r="J41" s="156">
        <f t="shared" ref="J41:J44" si="6">H41*I41</f>
        <v>10400</v>
      </c>
      <c r="K41" s="69">
        <f t="shared" ref="K41:K44" si="7">G41-J41</f>
        <v>0</v>
      </c>
      <c r="L41" s="138"/>
      <c r="M41" s="152"/>
      <c r="N41" s="152"/>
      <c r="O41" s="152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s="107" customFormat="1" ht="70.5" customHeight="1" x14ac:dyDescent="0.25">
      <c r="A42" s="59" t="s">
        <v>23</v>
      </c>
      <c r="B42" s="110" t="s">
        <v>68</v>
      </c>
      <c r="C42" s="137" t="s">
        <v>69</v>
      </c>
      <c r="D42" s="113" t="s">
        <v>37</v>
      </c>
      <c r="E42" s="112">
        <v>50</v>
      </c>
      <c r="F42" s="108">
        <v>380</v>
      </c>
      <c r="G42" s="109">
        <f t="shared" si="5"/>
        <v>19000</v>
      </c>
      <c r="H42" s="66">
        <v>50</v>
      </c>
      <c r="I42" s="67">
        <v>380</v>
      </c>
      <c r="J42" s="156">
        <f t="shared" si="6"/>
        <v>19000</v>
      </c>
      <c r="K42" s="69">
        <f t="shared" si="7"/>
        <v>0</v>
      </c>
      <c r="L42" s="138"/>
      <c r="M42" s="152"/>
      <c r="N42" s="152"/>
      <c r="O42" s="152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s="107" customFormat="1" ht="70.5" customHeight="1" x14ac:dyDescent="0.25">
      <c r="A43" s="59" t="s">
        <v>23</v>
      </c>
      <c r="B43" s="110" t="s">
        <v>70</v>
      </c>
      <c r="C43" s="137" t="s">
        <v>71</v>
      </c>
      <c r="D43" s="113" t="s">
        <v>37</v>
      </c>
      <c r="E43" s="112">
        <v>20</v>
      </c>
      <c r="F43" s="108">
        <v>900</v>
      </c>
      <c r="G43" s="109">
        <f t="shared" si="5"/>
        <v>18000</v>
      </c>
      <c r="H43" s="66">
        <v>20</v>
      </c>
      <c r="I43" s="67">
        <v>900</v>
      </c>
      <c r="J43" s="148">
        <f t="shared" si="6"/>
        <v>18000</v>
      </c>
      <c r="K43" s="69">
        <f t="shared" si="7"/>
        <v>0</v>
      </c>
      <c r="L43" s="138"/>
      <c r="M43" s="152"/>
      <c r="N43" s="152"/>
      <c r="O43" s="152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107" customFormat="1" ht="70.5" customHeight="1" x14ac:dyDescent="0.25">
      <c r="A44" s="59" t="s">
        <v>23</v>
      </c>
      <c r="B44" s="110" t="s">
        <v>72</v>
      </c>
      <c r="C44" s="137" t="s">
        <v>73</v>
      </c>
      <c r="D44" s="113" t="s">
        <v>37</v>
      </c>
      <c r="E44" s="112">
        <v>20</v>
      </c>
      <c r="F44" s="108">
        <v>900</v>
      </c>
      <c r="G44" s="109">
        <f t="shared" si="5"/>
        <v>18000</v>
      </c>
      <c r="H44" s="66">
        <v>20</v>
      </c>
      <c r="I44" s="67">
        <v>900.45</v>
      </c>
      <c r="J44" s="148">
        <f t="shared" si="6"/>
        <v>18009</v>
      </c>
      <c r="K44" s="69">
        <f t="shared" si="7"/>
        <v>-9</v>
      </c>
      <c r="L44" s="155" t="s">
        <v>74</v>
      </c>
      <c r="M44" s="152"/>
      <c r="N44" s="152"/>
      <c r="O44" s="152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67.5" customHeight="1" x14ac:dyDescent="0.25">
      <c r="A45" s="59" t="s">
        <v>23</v>
      </c>
      <c r="B45" s="60">
        <v>6</v>
      </c>
      <c r="C45" s="61" t="s">
        <v>36</v>
      </c>
      <c r="D45" s="50" t="s">
        <v>37</v>
      </c>
      <c r="E45" s="63"/>
      <c r="F45" s="64"/>
      <c r="G45" s="65">
        <f t="shared" si="0"/>
        <v>0</v>
      </c>
      <c r="H45" s="66"/>
      <c r="I45" s="67"/>
      <c r="J45" s="68">
        <f t="shared" si="1"/>
        <v>0</v>
      </c>
      <c r="K45" s="69">
        <f t="shared" si="2"/>
        <v>0</v>
      </c>
      <c r="L45" s="138"/>
      <c r="M45" s="152"/>
      <c r="N45" s="152"/>
      <c r="O45" s="152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69.75" customHeight="1" x14ac:dyDescent="0.25">
      <c r="A46" s="71" t="s">
        <v>23</v>
      </c>
      <c r="B46" s="72">
        <v>7</v>
      </c>
      <c r="C46" s="73" t="s">
        <v>36</v>
      </c>
      <c r="D46" s="74" t="s">
        <v>37</v>
      </c>
      <c r="E46" s="75"/>
      <c r="F46" s="76"/>
      <c r="G46" s="77">
        <f t="shared" si="0"/>
        <v>0</v>
      </c>
      <c r="H46" s="66"/>
      <c r="I46" s="67"/>
      <c r="J46" s="68">
        <f t="shared" si="1"/>
        <v>0</v>
      </c>
      <c r="K46" s="69">
        <f t="shared" si="2"/>
        <v>0</v>
      </c>
      <c r="L46" s="70"/>
      <c r="M46" s="152"/>
      <c r="N46" s="152"/>
      <c r="O46" s="152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78" t="s">
        <v>38</v>
      </c>
      <c r="B47" s="79"/>
      <c r="C47" s="80"/>
      <c r="D47" s="81"/>
      <c r="E47" s="82"/>
      <c r="F47" s="83"/>
      <c r="G47" s="84">
        <f>SUM(G27:G46)</f>
        <v>149459</v>
      </c>
      <c r="H47" s="82"/>
      <c r="I47" s="83"/>
      <c r="J47" s="84">
        <f t="shared" ref="J47:K47" si="8">SUM(J27:J46)</f>
        <v>149459</v>
      </c>
      <c r="K47" s="85">
        <f t="shared" si="8"/>
        <v>0</v>
      </c>
      <c r="L47" s="86"/>
      <c r="M47" s="153"/>
      <c r="N47" s="153"/>
      <c r="O47" s="153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5.75" customHeight="1" x14ac:dyDescent="0.25">
      <c r="A48" s="88"/>
      <c r="B48" s="89"/>
      <c r="C48" s="90"/>
      <c r="D48" s="90"/>
      <c r="E48" s="90"/>
      <c r="F48" s="90"/>
      <c r="G48" s="90"/>
      <c r="H48" s="90"/>
      <c r="I48" s="90"/>
      <c r="J48" s="90"/>
      <c r="K48" s="91"/>
      <c r="L48" s="92"/>
      <c r="M48" s="150"/>
      <c r="N48" s="150"/>
      <c r="O48" s="150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163" t="s">
        <v>39</v>
      </c>
      <c r="B49" s="164"/>
      <c r="C49" s="165"/>
      <c r="D49" s="93"/>
      <c r="E49" s="93"/>
      <c r="F49" s="93"/>
      <c r="G49" s="94">
        <f>G23-G47</f>
        <v>0</v>
      </c>
      <c r="H49" s="93"/>
      <c r="I49" s="93"/>
      <c r="J49" s="94">
        <f>J23-J47</f>
        <v>0</v>
      </c>
      <c r="K49" s="95"/>
      <c r="L49" s="96"/>
      <c r="M49" s="150"/>
      <c r="N49" s="150"/>
      <c r="O49" s="150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90"/>
      <c r="B50" s="97"/>
      <c r="C50" s="90"/>
      <c r="D50" s="90"/>
      <c r="E50" s="90"/>
      <c r="F50" s="90"/>
      <c r="G50" s="90"/>
      <c r="H50" s="90"/>
      <c r="I50" s="90"/>
      <c r="J50" s="90"/>
      <c r="K50" s="98"/>
      <c r="L50" s="90"/>
      <c r="M50" s="150"/>
      <c r="N50" s="150"/>
      <c r="O50" s="150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12"/>
      <c r="B51" s="12"/>
      <c r="C51" s="99"/>
      <c r="D51" s="100"/>
      <c r="E51" s="100"/>
      <c r="F51" s="101"/>
      <c r="G51" s="100"/>
      <c r="H51" s="100"/>
      <c r="I51" s="101"/>
      <c r="J51" s="100"/>
      <c r="K51" s="16"/>
      <c r="L51" s="90"/>
      <c r="M51" s="150"/>
      <c r="N51" s="150"/>
      <c r="O51" s="15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5">
      <c r="A52" s="12"/>
      <c r="B52" s="12"/>
      <c r="C52" s="101"/>
      <c r="D52" s="166" t="s">
        <v>40</v>
      </c>
      <c r="E52" s="167"/>
      <c r="F52" s="102"/>
      <c r="G52" s="166" t="s">
        <v>41</v>
      </c>
      <c r="H52" s="167"/>
      <c r="I52" s="167"/>
      <c r="J52" s="167"/>
      <c r="K52" s="16"/>
      <c r="L52" s="90"/>
      <c r="M52" s="150"/>
      <c r="N52" s="150"/>
      <c r="O52" s="15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90"/>
      <c r="B53" s="97"/>
      <c r="C53" s="90"/>
      <c r="D53" s="90"/>
      <c r="E53" s="90"/>
      <c r="F53" s="90"/>
      <c r="G53" s="90"/>
      <c r="H53" s="90"/>
      <c r="I53" s="90"/>
      <c r="J53" s="90"/>
      <c r="K53" s="16"/>
      <c r="L53" s="90"/>
      <c r="M53" s="150"/>
      <c r="N53" s="150"/>
      <c r="O53" s="15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90"/>
      <c r="B54" s="97"/>
      <c r="C54" s="90"/>
      <c r="D54" s="90"/>
      <c r="E54" s="90"/>
      <c r="F54" s="90"/>
      <c r="G54" s="90"/>
      <c r="H54" s="90"/>
      <c r="I54" s="90"/>
      <c r="J54" s="90"/>
      <c r="K54" s="16"/>
      <c r="L54" s="90"/>
      <c r="M54" s="150"/>
      <c r="N54" s="150"/>
      <c r="O54" s="15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90"/>
      <c r="B55" s="97"/>
      <c r="C55" s="103"/>
      <c r="J55" s="103"/>
      <c r="K55" s="16"/>
      <c r="L55" s="90"/>
      <c r="M55" s="150"/>
      <c r="N55" s="150"/>
      <c r="O55" s="150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90"/>
      <c r="B56" s="97"/>
      <c r="C56" s="104"/>
      <c r="K56" s="16"/>
      <c r="L56" s="90"/>
      <c r="M56" s="150"/>
      <c r="N56" s="150"/>
      <c r="O56" s="15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90"/>
      <c r="B57" s="97"/>
      <c r="C57" s="105"/>
      <c r="D57" s="16"/>
      <c r="H57" s="104"/>
      <c r="J57" s="105"/>
      <c r="K57" s="16"/>
      <c r="L57" s="90"/>
      <c r="M57" s="150"/>
      <c r="N57" s="150"/>
      <c r="O57" s="150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12"/>
      <c r="B58" s="10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0"/>
      <c r="N58" s="150"/>
      <c r="O58" s="150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12"/>
      <c r="B59" s="10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0"/>
      <c r="N59" s="150"/>
      <c r="O59" s="150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12"/>
      <c r="B60" s="10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50"/>
      <c r="N60" s="150"/>
      <c r="O60" s="15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12"/>
      <c r="B61" s="10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50"/>
      <c r="N61" s="150"/>
      <c r="O61" s="15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12"/>
      <c r="B62" s="10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50"/>
      <c r="N62" s="150"/>
      <c r="O62" s="150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12"/>
      <c r="B63" s="10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50"/>
      <c r="N63" s="150"/>
      <c r="O63" s="150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12"/>
      <c r="B64" s="10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50"/>
      <c r="N64" s="150"/>
      <c r="O64" s="15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2"/>
      <c r="B65" s="10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0"/>
      <c r="N65" s="150"/>
      <c r="O65" s="15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0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0"/>
      <c r="N66" s="150"/>
      <c r="O66" s="150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0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50"/>
      <c r="N67" s="150"/>
      <c r="O67" s="15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0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50"/>
      <c r="N68" s="150"/>
      <c r="O68" s="150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0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50"/>
      <c r="N69" s="150"/>
      <c r="O69" s="150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0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50"/>
      <c r="N70" s="150"/>
      <c r="O70" s="150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0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50"/>
      <c r="N71" s="150"/>
      <c r="O71" s="150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0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50"/>
      <c r="N72" s="150"/>
      <c r="O72" s="150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0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50"/>
      <c r="N73" s="150"/>
      <c r="O73" s="150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0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50"/>
      <c r="N74" s="150"/>
      <c r="O74" s="150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0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50"/>
      <c r="N75" s="150"/>
      <c r="O75" s="150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0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50"/>
      <c r="N76" s="150"/>
      <c r="O76" s="150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0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50"/>
      <c r="N77" s="150"/>
      <c r="O77" s="150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0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50"/>
      <c r="N78" s="150"/>
      <c r="O78" s="150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0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50"/>
      <c r="N79" s="150"/>
      <c r="O79" s="150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0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50"/>
      <c r="N80" s="150"/>
      <c r="O80" s="150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0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50"/>
      <c r="N81" s="150"/>
      <c r="O81" s="150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0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50"/>
      <c r="N82" s="150"/>
      <c r="O82" s="150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0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50"/>
      <c r="N83" s="150"/>
      <c r="O83" s="150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0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50"/>
      <c r="N84" s="150"/>
      <c r="O84" s="150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0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50"/>
      <c r="N85" s="150"/>
      <c r="O85" s="150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0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50"/>
      <c r="N86" s="150"/>
      <c r="O86" s="150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0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50"/>
      <c r="N87" s="150"/>
      <c r="O87" s="150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0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50"/>
      <c r="N88" s="150"/>
      <c r="O88" s="150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0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50"/>
      <c r="N89" s="150"/>
      <c r="O89" s="150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0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50"/>
      <c r="N90" s="150"/>
      <c r="O90" s="150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0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50"/>
      <c r="N91" s="150"/>
      <c r="O91" s="150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0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50"/>
      <c r="N92" s="150"/>
      <c r="O92" s="150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0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50"/>
      <c r="N93" s="150"/>
      <c r="O93" s="150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0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50"/>
      <c r="N94" s="150"/>
      <c r="O94" s="150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0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50"/>
      <c r="N95" s="150"/>
      <c r="O95" s="150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0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50"/>
      <c r="N96" s="150"/>
      <c r="O96" s="150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0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50"/>
      <c r="N97" s="150"/>
      <c r="O97" s="150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0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50"/>
      <c r="N98" s="150"/>
      <c r="O98" s="150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0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50"/>
      <c r="N99" s="150"/>
      <c r="O99" s="150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0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50"/>
      <c r="N100" s="150"/>
      <c r="O100" s="150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0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50"/>
      <c r="N101" s="150"/>
      <c r="O101" s="150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0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50"/>
      <c r="N102" s="150"/>
      <c r="O102" s="150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06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50"/>
      <c r="N103" s="150"/>
      <c r="O103" s="150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0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50"/>
      <c r="N104" s="150"/>
      <c r="O104" s="150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06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50"/>
      <c r="N105" s="150"/>
      <c r="O105" s="150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0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50"/>
      <c r="N106" s="150"/>
      <c r="O106" s="150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0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50"/>
      <c r="N107" s="150"/>
      <c r="O107" s="150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0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50"/>
      <c r="N108" s="150"/>
      <c r="O108" s="150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0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50"/>
      <c r="N109" s="150"/>
      <c r="O109" s="150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0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50"/>
      <c r="N110" s="150"/>
      <c r="O110" s="150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0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50"/>
      <c r="N111" s="150"/>
      <c r="O111" s="150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0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50"/>
      <c r="N112" s="150"/>
      <c r="O112" s="150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0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50"/>
      <c r="N113" s="150"/>
      <c r="O113" s="150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0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50"/>
      <c r="N114" s="150"/>
      <c r="O114" s="150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0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50"/>
      <c r="N115" s="150"/>
      <c r="O115" s="150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0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50"/>
      <c r="N116" s="150"/>
      <c r="O116" s="150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0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50"/>
      <c r="N117" s="150"/>
      <c r="O117" s="150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0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50"/>
      <c r="N118" s="150"/>
      <c r="O118" s="150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0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50"/>
      <c r="N119" s="150"/>
      <c r="O119" s="150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0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50"/>
      <c r="N120" s="150"/>
      <c r="O120" s="150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0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50"/>
      <c r="N121" s="150"/>
      <c r="O121" s="150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0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50"/>
      <c r="N122" s="150"/>
      <c r="O122" s="150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0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50"/>
      <c r="N123" s="150"/>
      <c r="O123" s="150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0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50"/>
      <c r="N124" s="150"/>
      <c r="O124" s="150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0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50"/>
      <c r="N125" s="150"/>
      <c r="O125" s="150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0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50"/>
      <c r="N126" s="150"/>
      <c r="O126" s="150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0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50"/>
      <c r="N127" s="150"/>
      <c r="O127" s="150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0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50"/>
      <c r="N128" s="150"/>
      <c r="O128" s="150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0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50"/>
      <c r="N129" s="150"/>
      <c r="O129" s="150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0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50"/>
      <c r="N130" s="150"/>
      <c r="O130" s="150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0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50"/>
      <c r="N131" s="150"/>
      <c r="O131" s="150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0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50"/>
      <c r="N132" s="150"/>
      <c r="O132" s="150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0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50"/>
      <c r="N133" s="150"/>
      <c r="O133" s="150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06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50"/>
      <c r="N134" s="150"/>
      <c r="O134" s="150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06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50"/>
      <c r="N135" s="150"/>
      <c r="O135" s="150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0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50"/>
      <c r="N136" s="150"/>
      <c r="O136" s="150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06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50"/>
      <c r="N137" s="150"/>
      <c r="O137" s="150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0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50"/>
      <c r="N138" s="150"/>
      <c r="O138" s="150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06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50"/>
      <c r="N139" s="150"/>
      <c r="O139" s="150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06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50"/>
      <c r="N140" s="150"/>
      <c r="O140" s="150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06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50"/>
      <c r="N141" s="150"/>
      <c r="O141" s="150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06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50"/>
      <c r="N142" s="150"/>
      <c r="O142" s="150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06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50"/>
      <c r="N143" s="150"/>
      <c r="O143" s="150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06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50"/>
      <c r="N144" s="150"/>
      <c r="O144" s="150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06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50"/>
      <c r="N145" s="150"/>
      <c r="O145" s="150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06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50"/>
      <c r="N146" s="150"/>
      <c r="O146" s="150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06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50"/>
      <c r="N147" s="150"/>
      <c r="O147" s="150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06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50"/>
      <c r="N148" s="150"/>
      <c r="O148" s="150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06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50"/>
      <c r="N149" s="150"/>
      <c r="O149" s="150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0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50"/>
      <c r="N150" s="150"/>
      <c r="O150" s="150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06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50"/>
      <c r="N151" s="150"/>
      <c r="O151" s="150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06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50"/>
      <c r="N152" s="150"/>
      <c r="O152" s="150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06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50"/>
      <c r="N153" s="150"/>
      <c r="O153" s="150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06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50"/>
      <c r="N154" s="150"/>
      <c r="O154" s="150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06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50"/>
      <c r="N155" s="150"/>
      <c r="O155" s="150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0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50"/>
      <c r="N156" s="150"/>
      <c r="O156" s="150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0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50"/>
      <c r="N157" s="150"/>
      <c r="O157" s="150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06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50"/>
      <c r="N158" s="150"/>
      <c r="O158" s="150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0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50"/>
      <c r="N159" s="150"/>
      <c r="O159" s="150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0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50"/>
      <c r="N160" s="150"/>
      <c r="O160" s="150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06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50"/>
      <c r="N161" s="150"/>
      <c r="O161" s="150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06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50"/>
      <c r="N162" s="150"/>
      <c r="O162" s="150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06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50"/>
      <c r="N163" s="150"/>
      <c r="O163" s="150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06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50"/>
      <c r="N164" s="150"/>
      <c r="O164" s="150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06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50"/>
      <c r="N165" s="150"/>
      <c r="O165" s="150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0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50"/>
      <c r="N166" s="150"/>
      <c r="O166" s="150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06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50"/>
      <c r="N167" s="150"/>
      <c r="O167" s="150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06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50"/>
      <c r="N168" s="150"/>
      <c r="O168" s="150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0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50"/>
      <c r="N169" s="150"/>
      <c r="O169" s="150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06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50"/>
      <c r="N170" s="150"/>
      <c r="O170" s="150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0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50"/>
      <c r="N171" s="150"/>
      <c r="O171" s="150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0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50"/>
      <c r="N172" s="150"/>
      <c r="O172" s="150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0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50"/>
      <c r="N173" s="150"/>
      <c r="O173" s="150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06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50"/>
      <c r="N174" s="150"/>
      <c r="O174" s="150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06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50"/>
      <c r="N175" s="150"/>
      <c r="O175" s="150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0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50"/>
      <c r="N176" s="150"/>
      <c r="O176" s="150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06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50"/>
      <c r="N177" s="150"/>
      <c r="O177" s="150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06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50"/>
      <c r="N178" s="150"/>
      <c r="O178" s="150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06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50"/>
      <c r="N179" s="150"/>
      <c r="O179" s="150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0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50"/>
      <c r="N180" s="150"/>
      <c r="O180" s="150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0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50"/>
      <c r="N181" s="150"/>
      <c r="O181" s="150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06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50"/>
      <c r="N182" s="150"/>
      <c r="O182" s="150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06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50"/>
      <c r="N183" s="150"/>
      <c r="O183" s="150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06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50"/>
      <c r="N184" s="150"/>
      <c r="O184" s="150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06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50"/>
      <c r="N185" s="150"/>
      <c r="O185" s="150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06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50"/>
      <c r="N186" s="150"/>
      <c r="O186" s="150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06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50"/>
      <c r="N187" s="150"/>
      <c r="O187" s="150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0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50"/>
      <c r="N188" s="150"/>
      <c r="O188" s="150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0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50"/>
      <c r="N189" s="150"/>
      <c r="O189" s="150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06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50"/>
      <c r="N190" s="150"/>
      <c r="O190" s="150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0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50"/>
      <c r="N191" s="150"/>
      <c r="O191" s="150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0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50"/>
      <c r="N192" s="150"/>
      <c r="O192" s="150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06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50"/>
      <c r="N193" s="150"/>
      <c r="O193" s="150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0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50"/>
      <c r="N194" s="150"/>
      <c r="O194" s="150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06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50"/>
      <c r="N195" s="150"/>
      <c r="O195" s="150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06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50"/>
      <c r="N196" s="150"/>
      <c r="O196" s="150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06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50"/>
      <c r="N197" s="150"/>
      <c r="O197" s="150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06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50"/>
      <c r="N198" s="150"/>
      <c r="O198" s="150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06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50"/>
      <c r="N199" s="150"/>
      <c r="O199" s="150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06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50"/>
      <c r="N200" s="150"/>
      <c r="O200" s="150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06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50"/>
      <c r="N201" s="150"/>
      <c r="O201" s="150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0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50"/>
      <c r="N202" s="150"/>
      <c r="O202" s="150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06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50"/>
      <c r="N203" s="150"/>
      <c r="O203" s="150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06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50"/>
      <c r="N204" s="150"/>
      <c r="O204" s="150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0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50"/>
      <c r="N205" s="150"/>
      <c r="O205" s="150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06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50"/>
      <c r="N206" s="150"/>
      <c r="O206" s="150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06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50"/>
      <c r="N207" s="150"/>
      <c r="O207" s="150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0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50"/>
      <c r="N208" s="150"/>
      <c r="O208" s="150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0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50"/>
      <c r="N209" s="150"/>
      <c r="O209" s="150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06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50"/>
      <c r="N210" s="150"/>
      <c r="O210" s="150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06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50"/>
      <c r="N211" s="150"/>
      <c r="O211" s="150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06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50"/>
      <c r="N212" s="150"/>
      <c r="O212" s="150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06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50"/>
      <c r="N213" s="150"/>
      <c r="O213" s="150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06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50"/>
      <c r="N214" s="150"/>
      <c r="O214" s="150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06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50"/>
      <c r="N215" s="150"/>
      <c r="O215" s="150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06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50"/>
      <c r="N216" s="150"/>
      <c r="O216" s="150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06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50"/>
      <c r="N217" s="150"/>
      <c r="O217" s="150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06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50"/>
      <c r="N218" s="150"/>
      <c r="O218" s="150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06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50"/>
      <c r="N219" s="150"/>
      <c r="O219" s="150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06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50"/>
      <c r="N220" s="150"/>
      <c r="O220" s="150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06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50"/>
      <c r="N221" s="150"/>
      <c r="O221" s="150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06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50"/>
      <c r="N222" s="150"/>
      <c r="O222" s="150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06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50"/>
      <c r="N223" s="150"/>
      <c r="O223" s="150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06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50"/>
      <c r="N224" s="150"/>
      <c r="O224" s="150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06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50"/>
      <c r="N225" s="150"/>
      <c r="O225" s="150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06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50"/>
      <c r="N226" s="150"/>
      <c r="O226" s="150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06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50"/>
      <c r="N227" s="150"/>
      <c r="O227" s="150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06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50"/>
      <c r="N228" s="150"/>
      <c r="O228" s="150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06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50"/>
      <c r="N229" s="150"/>
      <c r="O229" s="150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06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50"/>
      <c r="N230" s="150"/>
      <c r="O230" s="150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06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50"/>
      <c r="N231" s="150"/>
      <c r="O231" s="150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06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50"/>
      <c r="N232" s="150"/>
      <c r="O232" s="150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06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50"/>
      <c r="N233" s="150"/>
      <c r="O233" s="150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06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50"/>
      <c r="N234" s="150"/>
      <c r="O234" s="150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06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50"/>
      <c r="N235" s="150"/>
      <c r="O235" s="150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06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50"/>
      <c r="N236" s="150"/>
      <c r="O236" s="150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06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50"/>
      <c r="N237" s="150"/>
      <c r="O237" s="150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0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50"/>
      <c r="N238" s="150"/>
      <c r="O238" s="150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0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50"/>
      <c r="N239" s="150"/>
      <c r="O239" s="150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0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50"/>
      <c r="N240" s="150"/>
      <c r="O240" s="150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0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50"/>
      <c r="N241" s="150"/>
      <c r="O241" s="150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0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50"/>
      <c r="N242" s="150"/>
      <c r="O242" s="150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0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50"/>
      <c r="N243" s="150"/>
      <c r="O243" s="150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0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50"/>
      <c r="N244" s="150"/>
      <c r="O244" s="150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0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50"/>
      <c r="N245" s="150"/>
      <c r="O245" s="150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0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50"/>
      <c r="N246" s="150"/>
      <c r="O246" s="150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0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50"/>
      <c r="N247" s="150"/>
      <c r="O247" s="150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0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50"/>
      <c r="N248" s="150"/>
      <c r="O248" s="150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0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50"/>
      <c r="N249" s="150"/>
      <c r="O249" s="150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0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50"/>
      <c r="N250" s="150"/>
      <c r="O250" s="150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0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50"/>
      <c r="N251" s="150"/>
      <c r="O251" s="150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0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50"/>
      <c r="N252" s="150"/>
      <c r="O252" s="150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0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50"/>
      <c r="N253" s="150"/>
      <c r="O253" s="150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0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50"/>
      <c r="N254" s="150"/>
      <c r="O254" s="150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0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50"/>
      <c r="N255" s="150"/>
      <c r="O255" s="150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0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50"/>
      <c r="N256" s="150"/>
      <c r="O256" s="150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0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50"/>
      <c r="N257" s="150"/>
      <c r="O257" s="150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/>
    <row r="259" spans="1:26" ht="15.75" customHeight="1" x14ac:dyDescent="0.25"/>
    <row r="260" spans="1:26" ht="15.75" customHeight="1" x14ac:dyDescent="0.25"/>
    <row r="261" spans="1:26" ht="15.75" customHeight="1" x14ac:dyDescent="0.25"/>
    <row r="262" spans="1:26" ht="15.75" customHeight="1" x14ac:dyDescent="0.25"/>
    <row r="263" spans="1:26" ht="15.75" customHeight="1" x14ac:dyDescent="0.25"/>
    <row r="264" spans="1:26" ht="15.75" customHeight="1" x14ac:dyDescent="0.25"/>
    <row r="265" spans="1:26" ht="15.75" customHeight="1" x14ac:dyDescent="0.25"/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49:C49"/>
    <mergeCell ref="D52:E52"/>
    <mergeCell ref="G52:J52"/>
    <mergeCell ref="A16:C16"/>
    <mergeCell ref="A19:A20"/>
    <mergeCell ref="B19:B20"/>
    <mergeCell ref="C19:C20"/>
    <mergeCell ref="D19:D20"/>
    <mergeCell ref="E19:G19"/>
    <mergeCell ref="H19:J19"/>
  </mergeCells>
  <phoneticPr fontId="27" type="noConversion"/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UCF</dc:creator>
  <cp:lastModifiedBy>Aleksandr Tsegolnyk</cp:lastModifiedBy>
  <dcterms:created xsi:type="dcterms:W3CDTF">2022-10-28T14:38:25Z</dcterms:created>
  <dcterms:modified xsi:type="dcterms:W3CDTF">2022-11-15T13:20:13Z</dcterms:modified>
</cp:coreProperties>
</file>