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d and Voice\Desktop\Віка\звіт УКФ\"/>
    </mc:Choice>
  </mc:AlternateContent>
  <bookViews>
    <workbookView xWindow="0" yWindow="0" windowWidth="24000" windowHeight="9735"/>
  </bookViews>
  <sheets>
    <sheet name="Звіт" sheetId="1" r:id="rId1"/>
  </sheets>
  <calcPr calcId="152511"/>
</workbook>
</file>

<file path=xl/calcChain.xml><?xml version="1.0" encoding="utf-8"?>
<calcChain xmlns="http://schemas.openxmlformats.org/spreadsheetml/2006/main">
  <c r="K38" i="1" l="1"/>
  <c r="K39" i="1"/>
  <c r="K40" i="1"/>
  <c r="K41" i="1"/>
  <c r="K42" i="1"/>
  <c r="K43" i="1"/>
  <c r="K44" i="1"/>
  <c r="K46" i="1"/>
  <c r="K47" i="1"/>
  <c r="K48" i="1"/>
  <c r="J48" i="1"/>
  <c r="J47" i="1"/>
  <c r="J46" i="1"/>
  <c r="J45" i="1"/>
  <c r="K45" i="1" s="1"/>
  <c r="J44" i="1"/>
  <c r="J43" i="1"/>
  <c r="J42" i="1"/>
  <c r="J41" i="1"/>
  <c r="J39" i="1"/>
  <c r="J38" i="1"/>
  <c r="G23" i="1"/>
  <c r="K30" i="1"/>
  <c r="K31" i="1"/>
  <c r="K32" i="1"/>
  <c r="K33" i="1"/>
  <c r="K34" i="1"/>
  <c r="K35" i="1"/>
  <c r="J36" i="1"/>
  <c r="K36" i="1" s="1"/>
  <c r="J35" i="1"/>
  <c r="J34" i="1"/>
  <c r="J33" i="1"/>
  <c r="J32" i="1"/>
  <c r="J31" i="1"/>
  <c r="J30" i="1"/>
  <c r="G48" i="1"/>
  <c r="G47" i="1"/>
  <c r="G46" i="1"/>
  <c r="G45" i="1"/>
  <c r="G40" i="1"/>
  <c r="G39" i="1"/>
  <c r="G38" i="1"/>
  <c r="G36" i="1"/>
  <c r="G35" i="1"/>
  <c r="G34" i="1"/>
  <c r="G33" i="1"/>
  <c r="G32" i="1"/>
  <c r="G31" i="1"/>
  <c r="G30" i="1"/>
  <c r="J51" i="1"/>
  <c r="G51" i="1"/>
  <c r="J50" i="1"/>
  <c r="G50" i="1"/>
  <c r="J49" i="1"/>
  <c r="G49" i="1"/>
  <c r="J37" i="1"/>
  <c r="G37" i="1"/>
  <c r="J29" i="1"/>
  <c r="G29" i="1"/>
  <c r="J28" i="1"/>
  <c r="G28" i="1"/>
  <c r="J27" i="1"/>
  <c r="G27" i="1"/>
  <c r="K51" i="1" l="1"/>
  <c r="K37" i="1"/>
  <c r="K27" i="1"/>
  <c r="K28" i="1"/>
  <c r="K50" i="1"/>
  <c r="J52" i="1"/>
  <c r="J23" i="1" s="1"/>
  <c r="J54" i="1" s="1"/>
  <c r="K29" i="1"/>
  <c r="K49" i="1"/>
  <c r="G52" i="1"/>
  <c r="K52" i="1" l="1"/>
  <c r="G54" i="1"/>
  <c r="K23" i="1"/>
</calcChain>
</file>

<file path=xl/sharedStrings.xml><?xml version="1.0" encoding="utf-8"?>
<sst xmlns="http://schemas.openxmlformats.org/spreadsheetml/2006/main" count="123" uniqueCount="88">
  <si>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</si>
  <si>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</si>
  <si>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</si>
  <si>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</si>
  <si>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</si>
  <si>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</si>
  <si>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</si>
  <si>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</si>
  <si>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</si>
  <si>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</si>
  <si>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</si>
  <si>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</si>
  <si>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</si>
  <si>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</si>
  <si>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</si>
  <si>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</si>
  <si>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</si>
  <si>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</si>
  <si>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</si>
  <si>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</si>
  <si>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</si>
  <si>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</si>
  <si>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</si>
  <si>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</si>
  <si>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</si>
  <si>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</si>
  <si>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</si>
  <si>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</si>
  <si>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</si>
  <si>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</si>
  <si>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</si>
  <si>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</si>
  <si>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</si>
  <si>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</si>
  <si>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</si>
  <si>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</si>
  <si>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</si>
  <si>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</si>
  <si>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</si>
  <si>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</si>
  <si>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</si>
  <si>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</si>
  <si>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3.1</t>
  </si>
  <si>
    <t xml:space="preserve">Офісний папір Xerox Performer A4 80 г/м2 класс C 500 </t>
  </si>
  <si>
    <t>3.2</t>
  </si>
  <si>
    <t>Кулькові ручки</t>
  </si>
  <si>
    <t>3.3</t>
  </si>
  <si>
    <t>Заправка картриджу до принтера</t>
  </si>
  <si>
    <t>3.4</t>
  </si>
  <si>
    <t>Комплект засобів для макіяжу і зачісок</t>
  </si>
  <si>
    <t>3.5</t>
  </si>
  <si>
    <t>Театральний грим, нейтральна палітра, 12 кольорів MAKE FX</t>
  </si>
  <si>
    <t>3.6</t>
  </si>
  <si>
    <t>Тканина двостороння Blackaut (чорний/білий колір)</t>
  </si>
  <si>
    <t>3.7</t>
  </si>
  <si>
    <t xml:space="preserve">Тканина шовк білий однотонний матовий </t>
  </si>
  <si>
    <t>4.1</t>
  </si>
  <si>
    <t>Декорації столик кавовий круглий, стиль віденський</t>
  </si>
  <si>
    <t>4.2</t>
  </si>
  <si>
    <t>Декорації крісла кавові, стиль віденський</t>
  </si>
  <si>
    <t>4.3</t>
  </si>
  <si>
    <t>Взуття</t>
  </si>
  <si>
    <t>Взуття повсякденне черевики</t>
  </si>
  <si>
    <t>Черевики челсі</t>
  </si>
  <si>
    <t xml:space="preserve">Черевики </t>
  </si>
  <si>
    <t>4.4</t>
  </si>
  <si>
    <t>Сценічний одяг - жіночий комплект костюму</t>
  </si>
  <si>
    <t>4.5</t>
  </si>
  <si>
    <t>Сценічний одяг - чоловічий комплект костюму</t>
  </si>
  <si>
    <t>4.6</t>
  </si>
  <si>
    <t>Фен Philips Pro C</t>
  </si>
  <si>
    <t>4.7</t>
  </si>
  <si>
    <t>Плойка Philips BHB871/00 StiyleCare</t>
  </si>
  <si>
    <t>4.3.1</t>
  </si>
  <si>
    <t>4.3.2</t>
  </si>
  <si>
    <t>4.3.3</t>
  </si>
  <si>
    <t>4.3.4</t>
  </si>
  <si>
    <t>Перевищення витрат в результаті підняття ціни даного товару</t>
  </si>
  <si>
    <t>Зросла ціна за одиницю товару, тому придбано меншу кількість одиниць товару щоб залишитися в межах суми цієї статті витрат</t>
  </si>
  <si>
    <t>Економія в результаті придбання тканини іншої моделі.</t>
  </si>
  <si>
    <t>Заплановано купити чоловіче і жіноче взуття для 12 осіб, але оскільки моделі і магазини, де купувалося взуття, різні, то додано підпункти щодо вартості кожної пари взуття. Загальна економія в результаті отримання знижки від постачальника - 1892 грн.</t>
  </si>
  <si>
    <t>Придбано більшу кількість тканини в межах суми статті витрат. Економія в результаті придбання шовку іншого виду - «Крепон молочний 100% шовк».</t>
  </si>
  <si>
    <t>Половинка Наталія Юхимівна</t>
  </si>
  <si>
    <t>САД Божественних Пісень. Сковорода</t>
  </si>
  <si>
    <t>1 жовтня - 15 листопада 2022 року</t>
  </si>
  <si>
    <t>за період   з 1 жовтня по 15 листопада 2022 р.</t>
  </si>
  <si>
    <t>№ 5DORS51-06133 від 19 вересня 2022 року</t>
  </si>
  <si>
    <t xml:space="preserve">За рахунок суми зекономлених коштів зі всього кошторису докуплено ще один елемент костюму на суму 2100 грн.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</si>
</sst>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vertical="top"/>
    </xf>
    <xf numFmtId="49" fontId="7" fillId="4" borderId="15" xfId="0" applyNumberFormat="1" applyFont="1" applyFill="1" applyBorder="1" applyAlignment="1">
      <alignment horizontal="center" vertical="top"/>
    </xf>
    <xf numFmtId="165" fontId="7" fillId="4" borderId="15" xfId="0" applyNumberFormat="1" applyFont="1" applyFill="1" applyBorder="1" applyAlignment="1">
      <alignment vertical="top"/>
    </xf>
    <xf numFmtId="165" fontId="9" fillId="4" borderId="15" xfId="0" applyNumberFormat="1" applyFont="1" applyFill="1" applyBorder="1" applyAlignment="1">
      <alignment horizontal="center" vertical="top" wrapText="1"/>
    </xf>
    <xf numFmtId="165" fontId="9" fillId="4" borderId="15" xfId="0" applyNumberFormat="1" applyFont="1" applyFill="1" applyBorder="1" applyAlignment="1">
      <alignment horizontal="right" vertical="top" wrapText="1"/>
    </xf>
    <xf numFmtId="165" fontId="13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5" fontId="14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165" fontId="15" fillId="4" borderId="20" xfId="0" applyNumberFormat="1" applyFont="1" applyFill="1" applyBorder="1" applyAlignment="1">
      <alignment vertical="top"/>
    </xf>
    <xf numFmtId="49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vertical="top" wrapText="1"/>
    </xf>
    <xf numFmtId="165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horizontal="right" vertical="top" wrapText="1"/>
    </xf>
    <xf numFmtId="165" fontId="13" fillId="4" borderId="21" xfId="0" applyNumberFormat="1" applyFont="1" applyFill="1" applyBorder="1" applyAlignment="1">
      <alignment horizontal="right" vertical="top" wrapText="1"/>
    </xf>
    <xf numFmtId="0" fontId="9" fillId="4" borderId="22" xfId="0" applyFont="1" applyFill="1" applyBorder="1" applyAlignment="1">
      <alignment vertical="top" wrapText="1"/>
    </xf>
    <xf numFmtId="165" fontId="14" fillId="5" borderId="23" xfId="0" applyNumberFormat="1" applyFont="1" applyFill="1" applyBorder="1" applyAlignment="1">
      <alignment vertical="top"/>
    </xf>
    <xf numFmtId="49" fontId="14" fillId="5" borderId="24" xfId="0" applyNumberFormat="1" applyFont="1" applyFill="1" applyBorder="1" applyAlignment="1">
      <alignment horizontal="center" vertical="top"/>
    </xf>
    <xf numFmtId="165" fontId="14" fillId="5" borderId="24" xfId="0" applyNumberFormat="1" applyFont="1" applyFill="1" applyBorder="1" applyAlignment="1">
      <alignment vertical="top"/>
    </xf>
    <xf numFmtId="165" fontId="9" fillId="5" borderId="24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Alignment="1">
      <alignment horizontal="center" vertical="top" wrapText="1"/>
    </xf>
    <xf numFmtId="165" fontId="9" fillId="0" borderId="0" xfId="0" applyNumberFormat="1" applyFont="1" applyAlignment="1">
      <alignment horizontal="right" vertical="top" wrapText="1"/>
    </xf>
    <xf numFmtId="165" fontId="13" fillId="0" borderId="0" xfId="0" applyNumberFormat="1" applyFont="1" applyAlignment="1">
      <alignment horizontal="right" vertical="top" wrapText="1"/>
    </xf>
    <xf numFmtId="0" fontId="9" fillId="0" borderId="25" xfId="0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/>
    </xf>
    <xf numFmtId="49" fontId="7" fillId="4" borderId="12" xfId="0" applyNumberFormat="1" applyFont="1" applyFill="1" applyBorder="1" applyAlignment="1">
      <alignment horizontal="center" vertical="top"/>
    </xf>
    <xf numFmtId="165" fontId="7" fillId="4" borderId="1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 wrapText="1"/>
    </xf>
    <xf numFmtId="165" fontId="9" fillId="4" borderId="12" xfId="0" applyNumberFormat="1" applyFont="1" applyFill="1" applyBorder="1" applyAlignment="1">
      <alignment horizontal="right" vertical="top" wrapText="1"/>
    </xf>
    <xf numFmtId="165" fontId="13" fillId="4" borderId="12" xfId="0" applyNumberFormat="1" applyFont="1" applyFill="1" applyBorder="1" applyAlignment="1">
      <alignment horizontal="right" vertical="top" wrapText="1"/>
    </xf>
    <xf numFmtId="0" fontId="9" fillId="4" borderId="13" xfId="0" applyFont="1" applyFill="1" applyBorder="1" applyAlignment="1">
      <alignment vertical="top" wrapText="1"/>
    </xf>
    <xf numFmtId="165" fontId="9" fillId="0" borderId="26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center" vertical="top" wrapText="1"/>
    </xf>
    <xf numFmtId="165" fontId="9" fillId="0" borderId="27" xfId="0" applyNumberFormat="1" applyFont="1" applyBorder="1" applyAlignment="1">
      <alignment vertical="top" wrapText="1"/>
    </xf>
    <xf numFmtId="0" fontId="9" fillId="0" borderId="28" xfId="0" applyFont="1" applyBorder="1" applyAlignment="1">
      <alignment horizontal="center" vertical="center" wrapText="1"/>
    </xf>
    <xf numFmtId="166" fontId="9" fillId="0" borderId="29" xfId="0" applyNumberFormat="1" applyFont="1" applyBorder="1" applyAlignment="1">
      <alignment horizontal="center" vertical="top" wrapText="1"/>
    </xf>
    <xf numFmtId="166" fontId="9" fillId="0" borderId="28" xfId="0" applyNumberFormat="1" applyFont="1" applyBorder="1" applyAlignment="1">
      <alignment horizontal="center" vertical="top" wrapText="1"/>
    </xf>
    <xf numFmtId="166" fontId="9" fillId="0" borderId="30" xfId="0" applyNumberFormat="1" applyFont="1" applyBorder="1" applyAlignment="1">
      <alignment horizontal="right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0" borderId="28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 vertical="top" wrapText="1"/>
    </xf>
    <xf numFmtId="166" fontId="9" fillId="0" borderId="26" xfId="0" applyNumberFormat="1" applyFont="1" applyBorder="1" applyAlignment="1">
      <alignment horizontal="right" vertical="top" wrapText="1"/>
    </xf>
    <xf numFmtId="0" fontId="9" fillId="0" borderId="32" xfId="0" applyFont="1" applyBorder="1" applyAlignment="1">
      <alignment vertical="top" wrapText="1"/>
    </xf>
    <xf numFmtId="165" fontId="9" fillId="0" borderId="33" xfId="0" applyNumberFormat="1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165" fontId="9" fillId="0" borderId="34" xfId="0" applyNumberFormat="1" applyFont="1" applyBorder="1" applyAlignment="1">
      <alignment vertical="top" wrapText="1"/>
    </xf>
    <xf numFmtId="0" fontId="9" fillId="0" borderId="18" xfId="0" applyFont="1" applyBorder="1" applyAlignment="1">
      <alignment horizontal="center" vertical="center" wrapText="1"/>
    </xf>
    <xf numFmtId="166" fontId="9" fillId="0" borderId="35" xfId="0" applyNumberFormat="1" applyFont="1" applyBorder="1" applyAlignment="1">
      <alignment horizontal="center" vertical="top" wrapText="1"/>
    </xf>
    <xf numFmtId="166" fontId="9" fillId="0" borderId="18" xfId="0" applyNumberFormat="1" applyFont="1" applyBorder="1" applyAlignment="1">
      <alignment horizontal="center" vertical="top" wrapText="1"/>
    </xf>
    <xf numFmtId="166" fontId="9" fillId="0" borderId="19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right" vertical="top" wrapText="1"/>
    </xf>
    <xf numFmtId="166" fontId="9" fillId="0" borderId="33" xfId="0" applyNumberFormat="1" applyFont="1" applyBorder="1" applyAlignment="1">
      <alignment horizontal="right" vertical="top" wrapText="1"/>
    </xf>
    <xf numFmtId="0" fontId="9" fillId="0" borderId="36" xfId="0" applyFont="1" applyBorder="1" applyAlignment="1">
      <alignment vertical="top" wrapText="1"/>
    </xf>
    <xf numFmtId="165" fontId="9" fillId="0" borderId="37" xfId="0" applyNumberFormat="1" applyFont="1" applyBorder="1" applyAlignment="1">
      <alignment vertical="top" wrapText="1"/>
    </xf>
    <xf numFmtId="0" fontId="9" fillId="0" borderId="37" xfId="0" applyFont="1" applyBorder="1" applyAlignment="1">
      <alignment horizontal="center" vertical="top" wrapText="1"/>
    </xf>
    <xf numFmtId="165" fontId="9" fillId="0" borderId="38" xfId="0" applyNumberFormat="1" applyFont="1" applyBorder="1" applyAlignment="1">
      <alignment vertical="top" wrapText="1"/>
    </xf>
    <xf numFmtId="0" fontId="9" fillId="0" borderId="39" xfId="0" applyFont="1" applyBorder="1" applyAlignment="1">
      <alignment horizontal="center" vertical="center" wrapText="1"/>
    </xf>
    <xf numFmtId="166" fontId="9" fillId="0" borderId="40" xfId="0" applyNumberFormat="1" applyFont="1" applyBorder="1" applyAlignment="1">
      <alignment horizontal="center" vertical="top" wrapText="1"/>
    </xf>
    <xf numFmtId="166" fontId="9" fillId="0" borderId="39" xfId="0" applyNumberFormat="1" applyFont="1" applyBorder="1" applyAlignment="1">
      <alignment horizontal="center" vertical="top" wrapText="1"/>
    </xf>
    <xf numFmtId="166" fontId="9" fillId="0" borderId="41" xfId="0" applyNumberFormat="1" applyFont="1" applyBorder="1" applyAlignment="1">
      <alignment horizontal="right" vertical="top" wrapText="1"/>
    </xf>
    <xf numFmtId="165" fontId="15" fillId="4" borderId="4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/>
    </xf>
    <xf numFmtId="165" fontId="9" fillId="4" borderId="43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vertical="top"/>
    </xf>
    <xf numFmtId="166" fontId="9" fillId="4" borderId="44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horizontal="right" vertical="top"/>
    </xf>
    <xf numFmtId="166" fontId="9" fillId="4" borderId="45" xfId="0" applyNumberFormat="1" applyFont="1" applyFill="1" applyBorder="1" applyAlignment="1">
      <alignment horizontal="right" vertical="top"/>
    </xf>
    <xf numFmtId="0" fontId="9" fillId="4" borderId="46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9" fillId="0" borderId="4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67" fontId="17" fillId="0" borderId="0" xfId="0" applyNumberFormat="1" applyFont="1" applyAlignment="1">
      <alignment wrapText="1"/>
    </xf>
    <xf numFmtId="0" fontId="9" fillId="0" borderId="25" xfId="0" applyFont="1" applyBorder="1" applyAlignment="1">
      <alignment wrapText="1"/>
    </xf>
    <xf numFmtId="0" fontId="9" fillId="4" borderId="12" xfId="0" applyFont="1" applyFill="1" applyBorder="1" applyAlignment="1">
      <alignment wrapText="1"/>
    </xf>
    <xf numFmtId="166" fontId="9" fillId="4" borderId="12" xfId="0" applyNumberFormat="1" applyFont="1" applyFill="1" applyBorder="1" applyAlignment="1">
      <alignment wrapText="1"/>
    </xf>
    <xf numFmtId="167" fontId="17" fillId="4" borderId="12" xfId="0" applyNumberFormat="1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167" fontId="18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1" xfId="0" applyFont="1" applyBorder="1" applyAlignment="1">
      <alignment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0" xfId="0" applyFont="1"/>
    <xf numFmtId="0" fontId="23" fillId="0" borderId="0" xfId="0" applyFont="1" applyAlignment="1">
      <alignment horizontal="center" wrapText="1"/>
    </xf>
    <xf numFmtId="49" fontId="6" fillId="0" borderId="33" xfId="0" applyNumberFormat="1" applyFont="1" applyBorder="1" applyAlignment="1">
      <alignment horizontal="center" vertical="center" wrapText="1"/>
    </xf>
    <xf numFmtId="165" fontId="9" fillId="0" borderId="51" xfId="0" applyNumberFormat="1" applyFont="1" applyBorder="1" applyAlignment="1">
      <alignment vertical="center" wrapText="1"/>
    </xf>
    <xf numFmtId="165" fontId="9" fillId="0" borderId="51" xfId="0" applyNumberFormat="1" applyFont="1" applyFill="1" applyBorder="1" applyAlignment="1">
      <alignment vertical="center" wrapText="1"/>
    </xf>
    <xf numFmtId="4" fontId="9" fillId="6" borderId="18" xfId="0" applyNumberFormat="1" applyFont="1" applyFill="1" applyBorder="1" applyAlignment="1">
      <alignment horizontal="center" vertical="center" wrapText="1"/>
    </xf>
    <xf numFmtId="165" fontId="9" fillId="0" borderId="53" xfId="0" applyNumberFormat="1" applyFont="1" applyBorder="1" applyAlignment="1">
      <alignment vertical="top" wrapText="1"/>
    </xf>
    <xf numFmtId="49" fontId="9" fillId="0" borderId="53" xfId="0" applyNumberFormat="1" applyFont="1" applyBorder="1" applyAlignment="1">
      <alignment vertical="top" wrapText="1"/>
    </xf>
    <xf numFmtId="4" fontId="9" fillId="0" borderId="36" xfId="0" applyNumberFormat="1" applyFont="1" applyBorder="1" applyAlignment="1">
      <alignment horizontal="right" vertical="center" wrapText="1"/>
    </xf>
    <xf numFmtId="166" fontId="9" fillId="0" borderId="36" xfId="0" applyNumberFormat="1" applyFont="1" applyBorder="1" applyAlignment="1">
      <alignment horizontal="right" vertical="top" wrapText="1"/>
    </xf>
    <xf numFmtId="165" fontId="9" fillId="0" borderId="54" xfId="0" applyNumberFormat="1" applyFont="1" applyBorder="1" applyAlignment="1">
      <alignment horizontal="center" vertical="center" wrapText="1"/>
    </xf>
    <xf numFmtId="4" fontId="9" fillId="0" borderId="54" xfId="0" applyNumberFormat="1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6" fontId="9" fillId="0" borderId="54" xfId="0" applyNumberFormat="1" applyFont="1" applyBorder="1" applyAlignment="1">
      <alignment horizontal="center" vertical="top" wrapText="1"/>
    </xf>
    <xf numFmtId="4" fontId="9" fillId="6" borderId="54" xfId="0" applyNumberFormat="1" applyFont="1" applyFill="1" applyBorder="1" applyAlignment="1">
      <alignment horizontal="center" vertical="center" wrapText="1"/>
    </xf>
    <xf numFmtId="2" fontId="9" fillId="7" borderId="17" xfId="0" applyNumberFormat="1" applyFont="1" applyFill="1" applyBorder="1" applyAlignment="1">
      <alignment horizontal="center" vertical="top" wrapText="1"/>
    </xf>
    <xf numFmtId="2" fontId="9" fillId="7" borderId="18" xfId="0" applyNumberFormat="1" applyFont="1" applyFill="1" applyBorder="1" applyAlignment="1">
      <alignment horizontal="center" vertical="top" wrapText="1"/>
    </xf>
    <xf numFmtId="2" fontId="9" fillId="7" borderId="19" xfId="0" applyNumberFormat="1" applyFont="1" applyFill="1" applyBorder="1" applyAlignment="1">
      <alignment horizontal="right" vertical="top" wrapText="1"/>
    </xf>
    <xf numFmtId="165" fontId="9" fillId="7" borderId="17" xfId="0" applyNumberFormat="1" applyFont="1" applyFill="1" applyBorder="1" applyAlignment="1">
      <alignment horizontal="center" vertical="center" wrapText="1"/>
    </xf>
    <xf numFmtId="4" fontId="9" fillId="7" borderId="18" xfId="0" applyNumberFormat="1" applyFont="1" applyFill="1" applyBorder="1" applyAlignment="1">
      <alignment horizontal="center" vertical="center" wrapText="1"/>
    </xf>
    <xf numFmtId="4" fontId="9" fillId="7" borderId="53" xfId="0" applyNumberFormat="1" applyFont="1" applyFill="1" applyBorder="1" applyAlignment="1">
      <alignment horizontal="right" vertical="center" wrapText="1"/>
    </xf>
    <xf numFmtId="4" fontId="9" fillId="7" borderId="39" xfId="0" applyNumberFormat="1" applyFont="1" applyFill="1" applyBorder="1" applyAlignment="1">
      <alignment horizontal="center" vertical="center" wrapText="1"/>
    </xf>
    <xf numFmtId="165" fontId="9" fillId="7" borderId="34" xfId="0" applyNumberFormat="1" applyFont="1" applyFill="1" applyBorder="1" applyAlignment="1">
      <alignment horizontal="center" vertical="center" wrapText="1"/>
    </xf>
    <xf numFmtId="4" fontId="9" fillId="7" borderId="54" xfId="0" applyNumberFormat="1" applyFont="1" applyFill="1" applyBorder="1" applyAlignment="1">
      <alignment horizontal="center" vertical="center" wrapText="1"/>
    </xf>
    <xf numFmtId="4" fontId="9" fillId="7" borderId="55" xfId="0" applyNumberFormat="1" applyFont="1" applyFill="1" applyBorder="1" applyAlignment="1">
      <alignment horizontal="right" vertical="center" wrapText="1"/>
    </xf>
    <xf numFmtId="4" fontId="9" fillId="7" borderId="2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" fillId="0" borderId="0" xfId="0" applyFont="1" applyAlignment="1"/>
    <xf numFmtId="164" fontId="9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/>
    <xf numFmtId="0" fontId="14" fillId="4" borderId="48" xfId="0" applyFont="1" applyFill="1" applyBorder="1" applyAlignment="1">
      <alignment horizontal="left"/>
    </xf>
    <xf numFmtId="0" fontId="12" fillId="0" borderId="49" xfId="0" applyFont="1" applyBorder="1"/>
    <xf numFmtId="0" fontId="12" fillId="0" borderId="50" xfId="0" applyFont="1" applyBorder="1"/>
    <xf numFmtId="0" fontId="19" fillId="0" borderId="52" xfId="0" applyFont="1" applyBorder="1" applyAlignment="1">
      <alignment horizontal="center"/>
    </xf>
    <xf numFmtId="0" fontId="12" fillId="0" borderId="52" xfId="0" applyFont="1" applyBorder="1"/>
    <xf numFmtId="0" fontId="9" fillId="2" borderId="1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4" fillId="0" borderId="51" xfId="0" applyFont="1" applyBorder="1" applyAlignment="1">
      <alignment horizontal="center" wrapText="1"/>
    </xf>
    <xf numFmtId="43" fontId="3" fillId="0" borderId="0" xfId="0" applyNumberFormat="1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18"/>
  <sheetViews>
    <sheetView tabSelected="1" topLeftCell="A45" zoomScale="85" zoomScaleNormal="85" workbookViewId="0">
      <selection activeCell="Q36" sqref="Q36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14" width="7.5703125" customWidth="1"/>
    <col min="15" max="15" width="16.42578125" customWidth="1"/>
    <col min="16" max="16" width="7.5703125" customWidth="1"/>
    <col min="17" max="17" width="11.7109375" customWidth="1"/>
    <col min="18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7" t="s">
        <v>86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50" t="s">
        <v>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50" t="s">
        <v>3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50" t="s">
        <v>85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8" t="s">
        <v>4</v>
      </c>
      <c r="B14" s="9"/>
      <c r="C14" s="9"/>
      <c r="D14" s="152" t="s">
        <v>82</v>
      </c>
      <c r="E14" s="151"/>
      <c r="F14" s="151"/>
      <c r="G14" s="151"/>
      <c r="H14" s="151"/>
      <c r="I14" s="151"/>
      <c r="J14" s="151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53" t="s">
        <v>5</v>
      </c>
      <c r="B15" s="151"/>
      <c r="C15" s="151"/>
      <c r="D15" s="152" t="s">
        <v>83</v>
      </c>
      <c r="E15" s="151"/>
      <c r="F15" s="151"/>
      <c r="G15" s="151"/>
      <c r="H15" s="151"/>
      <c r="I15" s="151"/>
      <c r="J15" s="151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53" t="s">
        <v>6</v>
      </c>
      <c r="B16" s="151"/>
      <c r="C16" s="151"/>
      <c r="D16" s="154" t="s">
        <v>84</v>
      </c>
      <c r="E16" s="155"/>
      <c r="F16" s="155"/>
      <c r="G16" s="155"/>
      <c r="H16" s="155"/>
      <c r="I16" s="155"/>
      <c r="J16" s="155"/>
      <c r="K16" s="155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5">
      <c r="A19" s="165" t="s">
        <v>7</v>
      </c>
      <c r="B19" s="165" t="s">
        <v>8</v>
      </c>
      <c r="C19" s="165" t="s">
        <v>9</v>
      </c>
      <c r="D19" s="166" t="s">
        <v>10</v>
      </c>
      <c r="E19" s="167" t="s">
        <v>11</v>
      </c>
      <c r="F19" s="168"/>
      <c r="G19" s="169"/>
      <c r="H19" s="167" t="s">
        <v>12</v>
      </c>
      <c r="I19" s="168"/>
      <c r="J19" s="169"/>
      <c r="K19" s="156" t="s">
        <v>13</v>
      </c>
      <c r="L19" s="158" t="s">
        <v>14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 x14ac:dyDescent="0.25">
      <c r="A20" s="157"/>
      <c r="B20" s="157"/>
      <c r="C20" s="157"/>
      <c r="D20" s="159"/>
      <c r="E20" s="23" t="s">
        <v>15</v>
      </c>
      <c r="F20" s="24" t="s">
        <v>16</v>
      </c>
      <c r="G20" s="25" t="s">
        <v>17</v>
      </c>
      <c r="H20" s="23" t="s">
        <v>15</v>
      </c>
      <c r="I20" s="24" t="s">
        <v>16</v>
      </c>
      <c r="J20" s="25" t="s">
        <v>18</v>
      </c>
      <c r="K20" s="157"/>
      <c r="L20" s="15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26" t="s">
        <v>19</v>
      </c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8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5">
      <c r="A22" s="29" t="s">
        <v>20</v>
      </c>
      <c r="B22" s="30" t="s">
        <v>21</v>
      </c>
      <c r="C22" s="31" t="s">
        <v>22</v>
      </c>
      <c r="D22" s="32"/>
      <c r="E22" s="32"/>
      <c r="F22" s="32"/>
      <c r="G22" s="33"/>
      <c r="H22" s="32"/>
      <c r="I22" s="32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 x14ac:dyDescent="0.25">
      <c r="A23" s="37" t="s">
        <v>23</v>
      </c>
      <c r="B23" s="38" t="s">
        <v>24</v>
      </c>
      <c r="C23" s="39" t="s">
        <v>25</v>
      </c>
      <c r="D23" s="40" t="s">
        <v>26</v>
      </c>
      <c r="E23" s="41"/>
      <c r="F23" s="41"/>
      <c r="G23" s="42">
        <f>G52</f>
        <v>147264</v>
      </c>
      <c r="H23" s="41"/>
      <c r="I23" s="41"/>
      <c r="J23" s="42">
        <f>J52</f>
        <v>146833.89783</v>
      </c>
      <c r="K23" s="42">
        <f>G23-J23</f>
        <v>430.1021699999983</v>
      </c>
      <c r="L23" s="43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0" customHeight="1" x14ac:dyDescent="0.25">
      <c r="A24" s="44" t="s">
        <v>27</v>
      </c>
      <c r="B24" s="45"/>
      <c r="C24" s="46"/>
      <c r="D24" s="47"/>
      <c r="E24" s="47"/>
      <c r="F24" s="47"/>
      <c r="G24" s="48"/>
      <c r="H24" s="47"/>
      <c r="I24" s="47"/>
      <c r="J24" s="48"/>
      <c r="K24" s="49"/>
      <c r="L24" s="5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" customHeight="1" x14ac:dyDescent="0.25">
      <c r="A25" s="51"/>
      <c r="B25" s="52"/>
      <c r="C25" s="53"/>
      <c r="D25" s="54"/>
      <c r="E25" s="55"/>
      <c r="F25" s="55"/>
      <c r="G25" s="56"/>
      <c r="H25" s="55"/>
      <c r="I25" s="55"/>
      <c r="J25" s="56"/>
      <c r="K25" s="57"/>
      <c r="L25" s="5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2.5" customHeight="1" x14ac:dyDescent="0.25">
      <c r="A26" s="59" t="s">
        <v>20</v>
      </c>
      <c r="B26" s="60" t="s">
        <v>28</v>
      </c>
      <c r="C26" s="61" t="s">
        <v>29</v>
      </c>
      <c r="D26" s="62"/>
      <c r="E26" s="62"/>
      <c r="F26" s="62"/>
      <c r="G26" s="63"/>
      <c r="H26" s="62"/>
      <c r="I26" s="62"/>
      <c r="J26" s="63"/>
      <c r="K26" s="64"/>
      <c r="L26" s="6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30.75" customHeight="1" x14ac:dyDescent="0.25">
      <c r="A27" s="66" t="s">
        <v>23</v>
      </c>
      <c r="B27" s="67">
        <v>1</v>
      </c>
      <c r="C27" s="68" t="s">
        <v>30</v>
      </c>
      <c r="D27" s="69" t="s">
        <v>31</v>
      </c>
      <c r="E27" s="70"/>
      <c r="F27" s="71"/>
      <c r="G27" s="72">
        <f t="shared" ref="G27:G51" si="0">E27*F27</f>
        <v>0</v>
      </c>
      <c r="H27" s="73"/>
      <c r="I27" s="74"/>
      <c r="J27" s="75">
        <f t="shared" ref="J27:J51" si="1">H27*I27</f>
        <v>0</v>
      </c>
      <c r="K27" s="76">
        <f t="shared" ref="K27:K51" si="2">G27-J27</f>
        <v>0</v>
      </c>
      <c r="L27" s="7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25.5" x14ac:dyDescent="0.25">
      <c r="A28" s="78" t="s">
        <v>23</v>
      </c>
      <c r="B28" s="79">
        <v>2</v>
      </c>
      <c r="C28" s="80" t="s">
        <v>32</v>
      </c>
      <c r="D28" s="81" t="s">
        <v>33</v>
      </c>
      <c r="E28" s="82"/>
      <c r="F28" s="83"/>
      <c r="G28" s="84">
        <f t="shared" si="0"/>
        <v>0</v>
      </c>
      <c r="H28" s="85"/>
      <c r="I28" s="86"/>
      <c r="J28" s="87">
        <f t="shared" si="1"/>
        <v>0</v>
      </c>
      <c r="K28" s="88">
        <f t="shared" si="2"/>
        <v>0</v>
      </c>
      <c r="L28" s="89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25.5" x14ac:dyDescent="0.25">
      <c r="A29" s="78" t="s">
        <v>23</v>
      </c>
      <c r="B29" s="79">
        <v>3</v>
      </c>
      <c r="C29" s="80" t="s">
        <v>34</v>
      </c>
      <c r="D29" s="93" t="s">
        <v>31</v>
      </c>
      <c r="E29" s="94"/>
      <c r="F29" s="95"/>
      <c r="G29" s="84">
        <f t="shared" si="0"/>
        <v>0</v>
      </c>
      <c r="H29" s="139"/>
      <c r="I29" s="140"/>
      <c r="J29" s="141">
        <f t="shared" si="1"/>
        <v>0</v>
      </c>
      <c r="K29" s="88">
        <f t="shared" si="2"/>
        <v>0</v>
      </c>
      <c r="L29" s="89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38.25" x14ac:dyDescent="0.25">
      <c r="A30" s="78"/>
      <c r="B30" s="126" t="s">
        <v>42</v>
      </c>
      <c r="C30" s="130" t="s">
        <v>43</v>
      </c>
      <c r="D30" s="134" t="s">
        <v>31</v>
      </c>
      <c r="E30" s="134">
        <v>2</v>
      </c>
      <c r="F30" s="135">
        <v>219</v>
      </c>
      <c r="G30" s="132">
        <f t="shared" si="0"/>
        <v>438</v>
      </c>
      <c r="H30" s="142">
        <v>2</v>
      </c>
      <c r="I30" s="143">
        <v>264.5</v>
      </c>
      <c r="J30" s="144">
        <f t="shared" si="1"/>
        <v>529</v>
      </c>
      <c r="K30" s="88">
        <f t="shared" si="2"/>
        <v>-91</v>
      </c>
      <c r="L30" s="89" t="s">
        <v>77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x14ac:dyDescent="0.25">
      <c r="A31" s="78"/>
      <c r="B31" s="126" t="s">
        <v>44</v>
      </c>
      <c r="C31" s="130" t="s">
        <v>45</v>
      </c>
      <c r="D31" s="134" t="s">
        <v>31</v>
      </c>
      <c r="E31" s="134">
        <v>20</v>
      </c>
      <c r="F31" s="135">
        <v>5</v>
      </c>
      <c r="G31" s="132">
        <f t="shared" si="0"/>
        <v>100</v>
      </c>
      <c r="H31" s="142">
        <v>20</v>
      </c>
      <c r="I31" s="143">
        <v>5</v>
      </c>
      <c r="J31" s="144">
        <f t="shared" si="1"/>
        <v>100</v>
      </c>
      <c r="K31" s="88">
        <f t="shared" si="2"/>
        <v>0</v>
      </c>
      <c r="L31" s="89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x14ac:dyDescent="0.25">
      <c r="A32" s="78"/>
      <c r="B32" s="126" t="s">
        <v>46</v>
      </c>
      <c r="C32" s="130" t="s">
        <v>47</v>
      </c>
      <c r="D32" s="134" t="s">
        <v>31</v>
      </c>
      <c r="E32" s="134">
        <v>1</v>
      </c>
      <c r="F32" s="135">
        <v>150</v>
      </c>
      <c r="G32" s="132">
        <f t="shared" si="0"/>
        <v>150</v>
      </c>
      <c r="H32" s="142">
        <v>1</v>
      </c>
      <c r="I32" s="143">
        <v>150</v>
      </c>
      <c r="J32" s="144">
        <f t="shared" si="1"/>
        <v>150</v>
      </c>
      <c r="K32" s="88">
        <f t="shared" si="2"/>
        <v>0</v>
      </c>
      <c r="L32" s="89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25.5" x14ac:dyDescent="0.25">
      <c r="A33" s="78"/>
      <c r="B33" s="126" t="s">
        <v>48</v>
      </c>
      <c r="C33" s="131" t="s">
        <v>49</v>
      </c>
      <c r="D33" s="134" t="s">
        <v>31</v>
      </c>
      <c r="E33" s="134">
        <v>1</v>
      </c>
      <c r="F33" s="135">
        <v>6000</v>
      </c>
      <c r="G33" s="132">
        <f t="shared" si="0"/>
        <v>6000</v>
      </c>
      <c r="H33" s="142">
        <v>1</v>
      </c>
      <c r="I33" s="143">
        <v>6000</v>
      </c>
      <c r="J33" s="144">
        <f t="shared" si="1"/>
        <v>6000</v>
      </c>
      <c r="K33" s="88">
        <f t="shared" si="2"/>
        <v>0</v>
      </c>
      <c r="L33" s="89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51" x14ac:dyDescent="0.25">
      <c r="A34" s="78"/>
      <c r="B34" s="126" t="s">
        <v>50</v>
      </c>
      <c r="C34" s="127" t="s">
        <v>51</v>
      </c>
      <c r="D34" s="134" t="s">
        <v>31</v>
      </c>
      <c r="E34" s="134">
        <v>12</v>
      </c>
      <c r="F34" s="135">
        <v>450</v>
      </c>
      <c r="G34" s="132">
        <f t="shared" si="0"/>
        <v>5400</v>
      </c>
      <c r="H34" s="142">
        <v>7</v>
      </c>
      <c r="I34" s="143">
        <v>775</v>
      </c>
      <c r="J34" s="144">
        <f t="shared" si="1"/>
        <v>5425</v>
      </c>
      <c r="K34" s="88">
        <f t="shared" si="2"/>
        <v>-25</v>
      </c>
      <c r="L34" s="89" t="s">
        <v>78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25.5" x14ac:dyDescent="0.25">
      <c r="A35" s="78"/>
      <c r="B35" s="126" t="s">
        <v>52</v>
      </c>
      <c r="C35" s="128" t="s">
        <v>53</v>
      </c>
      <c r="D35" s="134" t="s">
        <v>31</v>
      </c>
      <c r="E35" s="134">
        <v>10</v>
      </c>
      <c r="F35" s="135">
        <v>360</v>
      </c>
      <c r="G35" s="132">
        <f>E35*F35</f>
        <v>3600</v>
      </c>
      <c r="H35" s="142">
        <v>10</v>
      </c>
      <c r="I35" s="143">
        <v>237.5</v>
      </c>
      <c r="J35" s="144">
        <f>H35*I35</f>
        <v>2375</v>
      </c>
      <c r="K35" s="88">
        <f t="shared" si="2"/>
        <v>1225</v>
      </c>
      <c r="L35" s="89" t="s">
        <v>79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63.75" x14ac:dyDescent="0.25">
      <c r="A36" s="78"/>
      <c r="B36" s="126" t="s">
        <v>54</v>
      </c>
      <c r="C36" s="127" t="s">
        <v>55</v>
      </c>
      <c r="D36" s="134" t="s">
        <v>31</v>
      </c>
      <c r="E36" s="134">
        <v>30</v>
      </c>
      <c r="F36" s="135">
        <v>1080</v>
      </c>
      <c r="G36" s="132">
        <f>E36*F36</f>
        <v>32400</v>
      </c>
      <c r="H36" s="142">
        <v>49.85</v>
      </c>
      <c r="I36" s="143">
        <v>649.94780000000003</v>
      </c>
      <c r="J36" s="144">
        <f>H36*I36</f>
        <v>32399.897830000002</v>
      </c>
      <c r="K36" s="88">
        <f t="shared" si="2"/>
        <v>0.10216999999829568</v>
      </c>
      <c r="L36" s="89" t="s">
        <v>81</v>
      </c>
      <c r="M36" s="36"/>
      <c r="N36" s="36"/>
      <c r="O36" s="171"/>
      <c r="P36" s="36"/>
      <c r="Q36" s="171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51" x14ac:dyDescent="0.25">
      <c r="A37" s="78" t="s">
        <v>23</v>
      </c>
      <c r="B37" s="79">
        <v>4</v>
      </c>
      <c r="C37" s="80" t="s">
        <v>35</v>
      </c>
      <c r="D37" s="136" t="s">
        <v>31</v>
      </c>
      <c r="E37" s="137"/>
      <c r="F37" s="137"/>
      <c r="G37" s="133">
        <f t="shared" si="0"/>
        <v>0</v>
      </c>
      <c r="H37" s="139"/>
      <c r="I37" s="140"/>
      <c r="J37" s="141">
        <f t="shared" si="1"/>
        <v>0</v>
      </c>
      <c r="K37" s="88">
        <f t="shared" si="2"/>
        <v>0</v>
      </c>
      <c r="L37" s="89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38.25" x14ac:dyDescent="0.25">
      <c r="A38" s="78"/>
      <c r="B38" s="126" t="s">
        <v>56</v>
      </c>
      <c r="C38" s="127" t="s">
        <v>57</v>
      </c>
      <c r="D38" s="134" t="s">
        <v>31</v>
      </c>
      <c r="E38" s="134">
        <v>4</v>
      </c>
      <c r="F38" s="135">
        <v>2899</v>
      </c>
      <c r="G38" s="132">
        <f t="shared" si="0"/>
        <v>11596</v>
      </c>
      <c r="H38" s="142">
        <v>4</v>
      </c>
      <c r="I38" s="143">
        <v>2927.25</v>
      </c>
      <c r="J38" s="144">
        <f t="shared" si="1"/>
        <v>11709</v>
      </c>
      <c r="K38" s="88">
        <f t="shared" si="2"/>
        <v>-113</v>
      </c>
      <c r="L38" s="89" t="s">
        <v>77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60" customHeight="1" x14ac:dyDescent="0.25">
      <c r="A39" s="78"/>
      <c r="B39" s="126" t="s">
        <v>58</v>
      </c>
      <c r="C39" s="127" t="s">
        <v>59</v>
      </c>
      <c r="D39" s="134" t="s">
        <v>31</v>
      </c>
      <c r="E39" s="134">
        <v>8</v>
      </c>
      <c r="F39" s="138">
        <v>3310</v>
      </c>
      <c r="G39" s="132">
        <f t="shared" si="0"/>
        <v>26480</v>
      </c>
      <c r="H39" s="142">
        <v>5</v>
      </c>
      <c r="I39" s="129">
        <v>5308</v>
      </c>
      <c r="J39" s="144">
        <f t="shared" si="1"/>
        <v>26540</v>
      </c>
      <c r="K39" s="88">
        <f t="shared" si="2"/>
        <v>-60</v>
      </c>
      <c r="L39" s="89" t="s">
        <v>78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14.75" x14ac:dyDescent="0.25">
      <c r="A40" s="78"/>
      <c r="B40" s="126" t="s">
        <v>60</v>
      </c>
      <c r="C40" s="127" t="s">
        <v>61</v>
      </c>
      <c r="D40" s="134" t="s">
        <v>31</v>
      </c>
      <c r="E40" s="134">
        <v>12</v>
      </c>
      <c r="F40" s="135">
        <v>1500</v>
      </c>
      <c r="G40" s="132">
        <f t="shared" si="0"/>
        <v>18000</v>
      </c>
      <c r="H40" s="139"/>
      <c r="I40" s="140"/>
      <c r="J40" s="141"/>
      <c r="K40" s="88">
        <f t="shared" si="2"/>
        <v>18000</v>
      </c>
      <c r="L40" s="89" t="s">
        <v>80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x14ac:dyDescent="0.25">
      <c r="A41" s="78"/>
      <c r="B41" s="126" t="s">
        <v>73</v>
      </c>
      <c r="C41" s="127" t="s">
        <v>62</v>
      </c>
      <c r="D41" s="134"/>
      <c r="E41" s="134"/>
      <c r="F41" s="135"/>
      <c r="G41" s="132"/>
      <c r="H41" s="142">
        <v>4</v>
      </c>
      <c r="I41" s="143">
        <v>1244</v>
      </c>
      <c r="J41" s="144">
        <f t="shared" ref="J41:J48" si="3">H41*I41</f>
        <v>4976</v>
      </c>
      <c r="K41" s="88">
        <f t="shared" si="2"/>
        <v>-4976</v>
      </c>
      <c r="L41" s="89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x14ac:dyDescent="0.25">
      <c r="A42" s="78"/>
      <c r="B42" s="126" t="s">
        <v>74</v>
      </c>
      <c r="C42" s="127" t="s">
        <v>62</v>
      </c>
      <c r="D42" s="134"/>
      <c r="E42" s="134"/>
      <c r="F42" s="135"/>
      <c r="G42" s="132"/>
      <c r="H42" s="142">
        <v>1</v>
      </c>
      <c r="I42" s="143">
        <v>1355</v>
      </c>
      <c r="J42" s="144">
        <f t="shared" si="3"/>
        <v>1355</v>
      </c>
      <c r="K42" s="88">
        <f t="shared" si="2"/>
        <v>-1355</v>
      </c>
      <c r="L42" s="89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x14ac:dyDescent="0.25">
      <c r="A43" s="78"/>
      <c r="B43" s="126" t="s">
        <v>75</v>
      </c>
      <c r="C43" s="127" t="s">
        <v>63</v>
      </c>
      <c r="D43" s="134"/>
      <c r="E43" s="134"/>
      <c r="F43" s="135"/>
      <c r="G43" s="132"/>
      <c r="H43" s="142">
        <v>1</v>
      </c>
      <c r="I43" s="143">
        <v>783</v>
      </c>
      <c r="J43" s="144">
        <f t="shared" si="3"/>
        <v>783</v>
      </c>
      <c r="K43" s="88">
        <f t="shared" si="2"/>
        <v>-783</v>
      </c>
      <c r="L43" s="89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x14ac:dyDescent="0.25">
      <c r="A44" s="78"/>
      <c r="B44" s="126" t="s">
        <v>76</v>
      </c>
      <c r="C44" s="127" t="s">
        <v>64</v>
      </c>
      <c r="D44" s="134"/>
      <c r="E44" s="134"/>
      <c r="F44" s="135"/>
      <c r="G44" s="132"/>
      <c r="H44" s="142">
        <v>6</v>
      </c>
      <c r="I44" s="143">
        <v>1499</v>
      </c>
      <c r="J44" s="144">
        <f t="shared" si="3"/>
        <v>8994</v>
      </c>
      <c r="K44" s="88">
        <f t="shared" si="2"/>
        <v>-8994</v>
      </c>
      <c r="L44" s="89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51" x14ac:dyDescent="0.25">
      <c r="A45" s="78"/>
      <c r="B45" s="126" t="s">
        <v>65</v>
      </c>
      <c r="C45" s="127" t="s">
        <v>66</v>
      </c>
      <c r="D45" s="134" t="s">
        <v>31</v>
      </c>
      <c r="E45" s="134">
        <v>7</v>
      </c>
      <c r="F45" s="135">
        <v>3500</v>
      </c>
      <c r="G45" s="132">
        <f t="shared" si="0"/>
        <v>24500</v>
      </c>
      <c r="H45" s="142">
        <v>7</v>
      </c>
      <c r="I45" s="143">
        <v>3800</v>
      </c>
      <c r="J45" s="144">
        <f t="shared" si="3"/>
        <v>26600</v>
      </c>
      <c r="K45" s="88">
        <f t="shared" si="2"/>
        <v>-2100</v>
      </c>
      <c r="L45" s="89" t="s">
        <v>87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25.5" x14ac:dyDescent="0.25">
      <c r="A46" s="78"/>
      <c r="B46" s="126" t="s">
        <v>67</v>
      </c>
      <c r="C46" s="127" t="s">
        <v>68</v>
      </c>
      <c r="D46" s="134" t="s">
        <v>31</v>
      </c>
      <c r="E46" s="134">
        <v>5</v>
      </c>
      <c r="F46" s="135">
        <v>3000</v>
      </c>
      <c r="G46" s="132">
        <f t="shared" si="0"/>
        <v>15000</v>
      </c>
      <c r="H46" s="142">
        <v>5</v>
      </c>
      <c r="I46" s="145">
        <v>3000</v>
      </c>
      <c r="J46" s="144">
        <f t="shared" si="3"/>
        <v>15000</v>
      </c>
      <c r="K46" s="88">
        <f t="shared" si="2"/>
        <v>0</v>
      </c>
      <c r="L46" s="89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x14ac:dyDescent="0.25">
      <c r="A47" s="78"/>
      <c r="B47" s="126" t="s">
        <v>69</v>
      </c>
      <c r="C47" s="127" t="s">
        <v>70</v>
      </c>
      <c r="D47" s="134" t="s">
        <v>31</v>
      </c>
      <c r="E47" s="134">
        <v>1</v>
      </c>
      <c r="F47" s="135">
        <v>2100</v>
      </c>
      <c r="G47" s="132">
        <f t="shared" si="0"/>
        <v>2100</v>
      </c>
      <c r="H47" s="146">
        <v>1</v>
      </c>
      <c r="I47" s="147">
        <v>2099</v>
      </c>
      <c r="J47" s="148">
        <f t="shared" si="3"/>
        <v>2099</v>
      </c>
      <c r="K47" s="88">
        <f t="shared" si="2"/>
        <v>1</v>
      </c>
      <c r="L47" s="89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38.25" x14ac:dyDescent="0.25">
      <c r="A48" s="78"/>
      <c r="B48" s="126" t="s">
        <v>71</v>
      </c>
      <c r="C48" s="127" t="s">
        <v>72</v>
      </c>
      <c r="D48" s="134" t="s">
        <v>31</v>
      </c>
      <c r="E48" s="134">
        <v>1</v>
      </c>
      <c r="F48" s="135">
        <v>1500</v>
      </c>
      <c r="G48" s="132">
        <f t="shared" si="0"/>
        <v>1500</v>
      </c>
      <c r="H48" s="142">
        <v>1</v>
      </c>
      <c r="I48" s="149">
        <v>1799</v>
      </c>
      <c r="J48" s="144">
        <f t="shared" si="3"/>
        <v>1799</v>
      </c>
      <c r="K48" s="88">
        <f t="shared" si="2"/>
        <v>-299</v>
      </c>
      <c r="L48" s="89" t="s">
        <v>77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70.5" customHeight="1" x14ac:dyDescent="0.25">
      <c r="A49" s="78" t="s">
        <v>23</v>
      </c>
      <c r="B49" s="79">
        <v>5</v>
      </c>
      <c r="C49" s="80" t="s">
        <v>36</v>
      </c>
      <c r="D49" s="69" t="s">
        <v>37</v>
      </c>
      <c r="E49" s="70"/>
      <c r="F49" s="71"/>
      <c r="G49" s="84">
        <f t="shared" si="0"/>
        <v>0</v>
      </c>
      <c r="H49" s="139"/>
      <c r="I49" s="140"/>
      <c r="J49" s="141">
        <f t="shared" si="1"/>
        <v>0</v>
      </c>
      <c r="K49" s="88">
        <f t="shared" si="2"/>
        <v>0</v>
      </c>
      <c r="L49" s="89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67.5" customHeight="1" x14ac:dyDescent="0.25">
      <c r="A50" s="78" t="s">
        <v>23</v>
      </c>
      <c r="B50" s="79">
        <v>6</v>
      </c>
      <c r="C50" s="80" t="s">
        <v>36</v>
      </c>
      <c r="D50" s="81" t="s">
        <v>37</v>
      </c>
      <c r="E50" s="82"/>
      <c r="F50" s="83"/>
      <c r="G50" s="84">
        <f t="shared" si="0"/>
        <v>0</v>
      </c>
      <c r="H50" s="85"/>
      <c r="I50" s="86"/>
      <c r="J50" s="87">
        <f t="shared" si="1"/>
        <v>0</v>
      </c>
      <c r="K50" s="88">
        <f t="shared" si="2"/>
        <v>0</v>
      </c>
      <c r="L50" s="89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69.75" customHeight="1" x14ac:dyDescent="0.25">
      <c r="A51" s="90" t="s">
        <v>23</v>
      </c>
      <c r="B51" s="91">
        <v>7</v>
      </c>
      <c r="C51" s="92" t="s">
        <v>36</v>
      </c>
      <c r="D51" s="93" t="s">
        <v>37</v>
      </c>
      <c r="E51" s="94"/>
      <c r="F51" s="95"/>
      <c r="G51" s="96">
        <f t="shared" si="0"/>
        <v>0</v>
      </c>
      <c r="H51" s="85"/>
      <c r="I51" s="86"/>
      <c r="J51" s="87">
        <f t="shared" si="1"/>
        <v>0</v>
      </c>
      <c r="K51" s="88">
        <f t="shared" si="2"/>
        <v>0</v>
      </c>
      <c r="L51" s="89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.75" customHeight="1" x14ac:dyDescent="0.25">
      <c r="A52" s="97" t="s">
        <v>38</v>
      </c>
      <c r="B52" s="98"/>
      <c r="C52" s="99"/>
      <c r="D52" s="100"/>
      <c r="E52" s="101"/>
      <c r="F52" s="102"/>
      <c r="G52" s="103">
        <f>SUM(G27:G51)</f>
        <v>147264</v>
      </c>
      <c r="H52" s="101"/>
      <c r="I52" s="102"/>
      <c r="J52" s="103">
        <f t="shared" ref="J52:K52" si="4">SUM(J27:J51)</f>
        <v>146833.89783</v>
      </c>
      <c r="K52" s="104">
        <f t="shared" si="4"/>
        <v>430.1021699999983</v>
      </c>
      <c r="L52" s="105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spans="1:26" ht="15.75" customHeight="1" x14ac:dyDescent="0.25">
      <c r="A53" s="107"/>
      <c r="B53" s="108"/>
      <c r="C53" s="109"/>
      <c r="D53" s="109"/>
      <c r="E53" s="109"/>
      <c r="F53" s="109"/>
      <c r="G53" s="109"/>
      <c r="H53" s="109"/>
      <c r="I53" s="109"/>
      <c r="J53" s="109"/>
      <c r="K53" s="110"/>
      <c r="L53" s="111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160" t="s">
        <v>39</v>
      </c>
      <c r="B54" s="161"/>
      <c r="C54" s="162"/>
      <c r="D54" s="112"/>
      <c r="E54" s="112"/>
      <c r="F54" s="112"/>
      <c r="G54" s="113">
        <f>G23-G52</f>
        <v>0</v>
      </c>
      <c r="H54" s="112"/>
      <c r="I54" s="112"/>
      <c r="J54" s="113">
        <f>J23-J52</f>
        <v>0</v>
      </c>
      <c r="K54" s="114"/>
      <c r="L54" s="115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109"/>
      <c r="B55" s="116"/>
      <c r="C55" s="109"/>
      <c r="D55" s="109"/>
      <c r="E55" s="109"/>
      <c r="F55" s="109"/>
      <c r="G55" s="109"/>
      <c r="H55" s="109"/>
      <c r="I55" s="109"/>
      <c r="J55" s="109"/>
      <c r="K55" s="117"/>
      <c r="L55" s="109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12"/>
      <c r="B56" s="12"/>
      <c r="C56" s="118"/>
      <c r="D56" s="119"/>
      <c r="E56" s="119"/>
      <c r="F56" s="120"/>
      <c r="G56" s="170" t="s">
        <v>82</v>
      </c>
      <c r="H56" s="170"/>
      <c r="I56" s="170"/>
      <c r="J56" s="170"/>
      <c r="K56" s="16"/>
      <c r="L56" s="109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5">
      <c r="A57" s="12"/>
      <c r="B57" s="12"/>
      <c r="C57" s="120"/>
      <c r="D57" s="163" t="s">
        <v>40</v>
      </c>
      <c r="E57" s="164"/>
      <c r="F57" s="121"/>
      <c r="G57" s="163" t="s">
        <v>41</v>
      </c>
      <c r="H57" s="164"/>
      <c r="I57" s="164"/>
      <c r="J57" s="164"/>
      <c r="K57" s="16"/>
      <c r="L57" s="109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109"/>
      <c r="B58" s="116"/>
      <c r="C58" s="109"/>
      <c r="D58" s="109"/>
      <c r="E58" s="109"/>
      <c r="F58" s="109"/>
      <c r="G58" s="109"/>
      <c r="H58" s="109"/>
      <c r="I58" s="109"/>
      <c r="J58" s="109"/>
      <c r="K58" s="16"/>
      <c r="L58" s="109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109"/>
      <c r="B59" s="116"/>
      <c r="C59" s="109"/>
      <c r="D59" s="109"/>
      <c r="E59" s="109"/>
      <c r="F59" s="109"/>
      <c r="G59" s="109"/>
      <c r="H59" s="109"/>
      <c r="I59" s="109"/>
      <c r="J59" s="109"/>
      <c r="K59" s="16"/>
      <c r="L59" s="109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109"/>
      <c r="B60" s="116"/>
      <c r="C60" s="122"/>
      <c r="J60" s="122"/>
      <c r="K60" s="16"/>
      <c r="L60" s="109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109"/>
      <c r="B61" s="116"/>
      <c r="C61" s="123"/>
      <c r="K61" s="16"/>
      <c r="L61" s="109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109"/>
      <c r="B62" s="116"/>
      <c r="C62" s="124"/>
      <c r="D62" s="16"/>
      <c r="H62" s="123"/>
      <c r="J62" s="124"/>
      <c r="K62" s="16"/>
      <c r="L62" s="109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12"/>
      <c r="B63" s="12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12"/>
      <c r="B64" s="12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12"/>
      <c r="B65" s="12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2"/>
      <c r="B66" s="12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2"/>
      <c r="B67" s="12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2"/>
      <c r="B68" s="12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2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2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2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2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2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2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2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2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2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2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2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2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2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2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2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25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2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2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2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2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2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2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2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2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2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2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2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2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2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2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2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2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2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2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2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2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2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2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2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2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2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2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2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2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2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2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2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2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2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2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2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2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2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2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2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2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2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2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2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2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2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2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2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2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2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2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25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25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25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125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125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125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125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125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125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125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125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125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125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>
      <c r="A258" s="12"/>
      <c r="B258" s="125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5">
      <c r="A259" s="12"/>
      <c r="B259" s="125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5">
      <c r="A260" s="12"/>
      <c r="B260" s="125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5">
      <c r="A261" s="12"/>
      <c r="B261" s="125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5">
      <c r="A262" s="12"/>
      <c r="B262" s="125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</sheetData>
  <mergeCells count="20">
    <mergeCell ref="D16:K16"/>
    <mergeCell ref="K19:K20"/>
    <mergeCell ref="L19:L20"/>
    <mergeCell ref="A54:C54"/>
    <mergeCell ref="D57:E57"/>
    <mergeCell ref="G57:J57"/>
    <mergeCell ref="A16:C16"/>
    <mergeCell ref="A19:A20"/>
    <mergeCell ref="B19:B20"/>
    <mergeCell ref="C19:C20"/>
    <mergeCell ref="D19:D20"/>
    <mergeCell ref="E19:G19"/>
    <mergeCell ref="H19:J19"/>
    <mergeCell ref="G56:J56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 and Voice</dc:creator>
  <cp:lastModifiedBy>Word and Voice</cp:lastModifiedBy>
  <dcterms:created xsi:type="dcterms:W3CDTF">2022-11-10T11:51:04Z</dcterms:created>
  <dcterms:modified xsi:type="dcterms:W3CDTF">2022-11-14T15:21:18Z</dcterms:modified>
</cp:coreProperties>
</file>