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d\Desktop\звіт грант\"/>
    </mc:Choice>
  </mc:AlternateContent>
  <bookViews>
    <workbookView xWindow="0" yWindow="0" windowWidth="9525" windowHeight="8100"/>
  </bookViews>
  <sheets>
    <sheet name="Звіт" sheetId="1" r:id="rId1"/>
  </sheets>
  <calcPr calcId="162913"/>
</workbook>
</file>

<file path=xl/calcChain.xml><?xml version="1.0" encoding="utf-8"?>
<calcChain xmlns="http://schemas.openxmlformats.org/spreadsheetml/2006/main">
  <c r="J53" i="1" l="1"/>
  <c r="G53" i="1"/>
  <c r="K53" i="1" s="1"/>
  <c r="J52" i="1"/>
  <c r="G52" i="1"/>
  <c r="K52" i="1" s="1"/>
  <c r="J51" i="1"/>
  <c r="G51" i="1"/>
  <c r="K51" i="1" s="1"/>
  <c r="J50" i="1"/>
  <c r="G50" i="1"/>
  <c r="K50" i="1" s="1"/>
  <c r="J49" i="1"/>
  <c r="G49" i="1"/>
  <c r="K49" i="1" s="1"/>
  <c r="J48" i="1"/>
  <c r="G48" i="1"/>
  <c r="K48" i="1" s="1"/>
  <c r="J47" i="1"/>
  <c r="G47" i="1"/>
  <c r="K47" i="1" s="1"/>
  <c r="J46" i="1"/>
  <c r="G46" i="1"/>
  <c r="K46" i="1" s="1"/>
  <c r="J45" i="1"/>
  <c r="G45" i="1"/>
  <c r="K45" i="1" s="1"/>
  <c r="J44" i="1"/>
  <c r="G44" i="1"/>
  <c r="K44" i="1" s="1"/>
  <c r="J43" i="1"/>
  <c r="G43" i="1"/>
  <c r="K43" i="1" s="1"/>
  <c r="J42" i="1"/>
  <c r="G42" i="1"/>
  <c r="K42" i="1" s="1"/>
  <c r="J41" i="1"/>
  <c r="G41" i="1"/>
  <c r="K41" i="1" s="1"/>
  <c r="J40" i="1"/>
  <c r="G40" i="1"/>
  <c r="K40" i="1" s="1"/>
  <c r="J39" i="1"/>
  <c r="G39" i="1"/>
  <c r="K39" i="1" s="1"/>
  <c r="J38" i="1"/>
  <c r="G38" i="1"/>
  <c r="K38" i="1" s="1"/>
  <c r="J37" i="1"/>
  <c r="G37" i="1"/>
  <c r="K37" i="1" s="1"/>
  <c r="J36" i="1"/>
  <c r="G36" i="1"/>
  <c r="K36" i="1" s="1"/>
  <c r="J35" i="1"/>
  <c r="G35" i="1"/>
  <c r="K35" i="1" s="1"/>
  <c r="J34" i="1"/>
  <c r="G34" i="1"/>
  <c r="K34" i="1" s="1"/>
  <c r="J33" i="1"/>
  <c r="G33" i="1"/>
  <c r="K33" i="1" s="1"/>
  <c r="J32" i="1"/>
  <c r="G32" i="1"/>
  <c r="K32" i="1" s="1"/>
  <c r="J31" i="1"/>
  <c r="G31" i="1"/>
  <c r="K31" i="1" s="1"/>
  <c r="J30" i="1"/>
  <c r="G30" i="1"/>
  <c r="K30" i="1" s="1"/>
  <c r="J57" i="1" l="1"/>
  <c r="G57" i="1"/>
  <c r="K57" i="1" s="1"/>
  <c r="J56" i="1"/>
  <c r="G56" i="1"/>
  <c r="K56" i="1" s="1"/>
  <c r="J55" i="1"/>
  <c r="G55" i="1"/>
  <c r="K55" i="1" s="1"/>
  <c r="J54" i="1"/>
  <c r="G54" i="1"/>
  <c r="J29" i="1"/>
  <c r="G29" i="1"/>
  <c r="J28" i="1"/>
  <c r="G28" i="1"/>
  <c r="K28" i="1" s="1"/>
  <c r="J27" i="1"/>
  <c r="J58" i="1" s="1"/>
  <c r="J23" i="1" s="1"/>
  <c r="J60" i="1" s="1"/>
  <c r="G27" i="1"/>
  <c r="G58" i="1" s="1"/>
  <c r="G23" i="1" s="1"/>
  <c r="K27" i="1" l="1"/>
  <c r="K29" i="1"/>
  <c r="K54" i="1"/>
  <c r="K58" i="1"/>
  <c r="G60" i="1"/>
  <c r="K23" i="1"/>
</calcChain>
</file>

<file path=xl/sharedStrings.xml><?xml version="1.0" encoding="utf-8"?>
<sst xmlns="http://schemas.openxmlformats.org/spreadsheetml/2006/main" count="160" uniqueCount="96">
  <si>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</si>
  <si>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</si>
  <si>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</si>
  <si>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</si>
  <si>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</si>
  <si>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проекту:</t>
  </si>
  <si>
    <t>Період реалізації проекту: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</si>
  <si>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</si>
  <si>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</si>
  <si>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</si>
  <si>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</si>
  <si>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</si>
  <si>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</si>
  <si>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</si>
  <si>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</si>
  <si>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</si>
  <si>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</si>
  <si>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</si>
  <si>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</si>
  <si>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</si>
  <si>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</si>
  <si>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</si>
  <si>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</si>
  <si>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</si>
  <si>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</si>
  <si>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</si>
  <si>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</si>
  <si>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</si>
  <si>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</si>
  <si>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</si>
  <si>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</si>
  <si>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</si>
  <si>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</si>
  <si>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</si>
  <si>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</si>
  <si>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</si>
  <si>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</si>
  <si>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</si>
  <si>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</si>
  <si>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</si>
  <si>
    <t>Вартість витратних матеріалів
(Пінопласт 25 HIRSCH EPS-60 Графіт 50 мм)</t>
  </si>
  <si>
    <t>Вартість витратних матеріалів
(Дуга для наметів Skif Outdoor Adeventure II /I (200х200 см). Довжина 392 см)</t>
  </si>
  <si>
    <t>Вартість витратних матеріалів
(Марля рулон 50м)</t>
  </si>
  <si>
    <t>Вартість витратних матеріалів
(лед стрічка)</t>
  </si>
  <si>
    <t>Вартість витратних матеріалів
(подовжувач на котушці 30м)</t>
  </si>
  <si>
    <t>Вартість витратних матеріалів
(плівка у рулоні будівельна прозора 150 мкм - 1500 мм × 50 м)</t>
  </si>
  <si>
    <t>Вартість витратних матеріалів
(рулон цупкого паперу від 80 см ширини)</t>
  </si>
  <si>
    <t>Вартість витратних матеріалів
(двухсторонній скотч)</t>
  </si>
  <si>
    <t>Вартість витратних матеріалів
(двухсторонній скотч на пінці)</t>
  </si>
  <si>
    <t>Вартість витратних матеріалів
(силіконове складне відро для води)</t>
  </si>
  <si>
    <t>Вартість витратних матеріалів
(гуашеві  фарби (гуаш 6 кольорів 1 уп на 2 людей) розраховано на 30 людей на виставу, 4 вистави в місяць, на 10 місяців.</t>
  </si>
  <si>
    <t>Вартість витратних матеріалів
(мочалки на паличках)</t>
  </si>
  <si>
    <t>Вартість витратних матеріалів
(флейци)</t>
  </si>
  <si>
    <t>Вартість витратних матеріалів
(набори пензлів по 5 шт, відповідно на глядачів з вистави, з урахуванням зношуваності - заміну раз на 5 місяці)</t>
  </si>
  <si>
    <t>Вартість витратних матеріалів
(фартушки для глядачів та акторів імпровізаторів з урахуванням можливої зношуваності раз на 5 місяців)</t>
  </si>
  <si>
    <t>Вартість витратних матеріалів
(лотки для пензлів)</t>
  </si>
  <si>
    <t>Вартість витратних матеріалів
(водоемульсіонка латексна - 10л)</t>
  </si>
  <si>
    <t>Вартість витратних матеріалів
(комбінезони малярні для акторів - героїв вистави)</t>
  </si>
  <si>
    <t>Вартість витратних матеріалів
(робітниче взуття для акторів - чоботи гумові білі)</t>
  </si>
  <si>
    <t>Вартість витратних матеріалів
(бахіли для глядачів з урахуванням 30 глядачів на 4 вистави в місяць, на 10 місяців, плюс кількість на випадково зіпсовані)</t>
  </si>
  <si>
    <t>Вартість витратних матеріалів
(акрил для батарей -для змішування кольорів - чорний, жовтий, червоний, синій - по 1 шт)</t>
  </si>
  <si>
    <t>Вартість витратних матеріалів
(переносний вінчестер)</t>
  </si>
  <si>
    <t>Вартість витратних матеріалів
(мольберт)</t>
  </si>
  <si>
    <t>Вартість витратних матеріалів
(папір для мольберту рулон 45 смх22см)</t>
  </si>
  <si>
    <t>Вартість витратних матеріалів
(олівці прості)</t>
  </si>
  <si>
    <t>Вартість обладнання, інструментів, інвентаря, які не є основними засобами
(Стілець туристичний розкладний до 100 кг / Складаний стілець)</t>
  </si>
  <si>
    <t xml:space="preserve">Економія в зв'язку з акційною ціною </t>
  </si>
  <si>
    <t>Бортник-Гулевата Марина Володимирівна</t>
  </si>
  <si>
    <t>Інтерактивна вистава-перфоменс арт терапія "Будуємо мрію"</t>
  </si>
  <si>
    <t>№ __5DORS51-05896_ від 14 вересня 2022  року</t>
  </si>
  <si>
    <t>14.09. 2022 - 15.11.2022</t>
  </si>
  <si>
    <t>за період   з 14.09. 2022р.  по 15.11.2022  р.</t>
  </si>
  <si>
    <t>3.2.</t>
  </si>
  <si>
    <t>3.1.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</si>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</sst>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3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165" fontId="8" fillId="0" borderId="38" xfId="0" applyNumberFormat="1" applyFont="1" applyBorder="1" applyAlignment="1">
      <alignment vertical="top" wrapText="1"/>
    </xf>
    <xf numFmtId="0" fontId="8" fillId="0" borderId="39" xfId="0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right" vertical="top" wrapText="1"/>
    </xf>
    <xf numFmtId="165" fontId="14" fillId="4" borderId="4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3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4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5" xfId="0" applyNumberFormat="1" applyFont="1" applyFill="1" applyBorder="1" applyAlignment="1">
      <alignment horizontal="right" vertical="top"/>
    </xf>
    <xf numFmtId="0" fontId="8" fillId="4" borderId="46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1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0" fontId="0" fillId="0" borderId="0" xfId="0" applyFont="1" applyAlignment="1"/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8" xfId="0" applyFont="1" applyFill="1" applyBorder="1" applyAlignment="1">
      <alignment horizontal="left"/>
    </xf>
    <xf numFmtId="0" fontId="11" fillId="0" borderId="49" xfId="0" applyFont="1" applyBorder="1"/>
    <xf numFmtId="0" fontId="11" fillId="0" borderId="50" xfId="0" applyFont="1" applyBorder="1"/>
    <xf numFmtId="0" fontId="18" fillId="0" borderId="52" xfId="0" applyFont="1" applyBorder="1" applyAlignment="1">
      <alignment horizontal="center"/>
    </xf>
    <xf numFmtId="0" fontId="11" fillId="0" borderId="52" xfId="0" applyFont="1" applyBorder="1"/>
    <xf numFmtId="0" fontId="6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" fontId="8" fillId="0" borderId="3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24"/>
  <sheetViews>
    <sheetView tabSelected="1" topLeftCell="A47" workbookViewId="0">
      <selection activeCell="B58" sqref="B58"/>
    </sheetView>
  </sheetViews>
  <sheetFormatPr defaultColWidth="14.42578125" defaultRowHeight="15" customHeight="1" x14ac:dyDescent="0.25"/>
  <cols>
    <col min="1" max="1" width="13.5703125" customWidth="1"/>
    <col min="2" max="2" width="5.85546875" customWidth="1"/>
    <col min="3" max="3" width="32.5703125" customWidth="1"/>
    <col min="4" max="4" width="11.140625" customWidth="1"/>
    <col min="5" max="5" width="13" customWidth="1"/>
    <col min="6" max="6" width="11.140625" customWidth="1"/>
    <col min="7" max="7" width="13.85546875" customWidth="1"/>
    <col min="8" max="8" width="12.28515625" customWidth="1"/>
    <col min="9" max="9" width="10.7109375" customWidth="1"/>
    <col min="10" max="10" width="16" customWidth="1"/>
    <col min="11" max="11" width="12.28515625" customWidth="1"/>
    <col min="12" max="12" width="30.42578125" customWidth="1"/>
    <col min="13" max="26" width="7.5703125" customWidth="1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7" t="s">
        <v>69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44" t="s">
        <v>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44" t="s">
        <v>3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44" t="s">
        <v>71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8" t="s">
        <v>4</v>
      </c>
      <c r="B14" s="9"/>
      <c r="C14" s="9"/>
      <c r="D14" s="145" t="s">
        <v>67</v>
      </c>
      <c r="E14" s="128"/>
      <c r="F14" s="128"/>
      <c r="G14" s="128"/>
      <c r="H14" s="128"/>
      <c r="I14" s="128"/>
      <c r="J14" s="128"/>
      <c r="K14" s="10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138" t="s">
        <v>5</v>
      </c>
      <c r="B15" s="128"/>
      <c r="C15" s="128"/>
      <c r="D15" s="145" t="s">
        <v>68</v>
      </c>
      <c r="E15" s="128"/>
      <c r="F15" s="128"/>
      <c r="G15" s="128"/>
      <c r="H15" s="128"/>
      <c r="I15" s="128"/>
      <c r="J15" s="128"/>
      <c r="K15" s="10"/>
      <c r="L15" s="1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38" t="s">
        <v>6</v>
      </c>
      <c r="B16" s="128"/>
      <c r="C16" s="128"/>
      <c r="D16" s="127" t="s">
        <v>70</v>
      </c>
      <c r="E16" s="128"/>
      <c r="F16" s="128"/>
      <c r="G16" s="128"/>
      <c r="H16" s="128"/>
      <c r="I16" s="128"/>
      <c r="J16" s="128"/>
      <c r="K16" s="128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25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5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5">
      <c r="A18" s="16"/>
      <c r="B18" s="17"/>
      <c r="C18" s="18"/>
      <c r="D18" s="19"/>
      <c r="E18" s="19"/>
      <c r="F18" s="19"/>
      <c r="G18" s="19"/>
      <c r="H18" s="19"/>
      <c r="I18" s="19"/>
      <c r="J18" s="19"/>
      <c r="K18" s="20"/>
      <c r="L18" s="2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 x14ac:dyDescent="0.25">
      <c r="A19" s="139" t="s">
        <v>7</v>
      </c>
      <c r="B19" s="139" t="s">
        <v>8</v>
      </c>
      <c r="C19" s="139" t="s">
        <v>9</v>
      </c>
      <c r="D19" s="140" t="s">
        <v>10</v>
      </c>
      <c r="E19" s="141" t="s">
        <v>11</v>
      </c>
      <c r="F19" s="142"/>
      <c r="G19" s="143"/>
      <c r="H19" s="141" t="s">
        <v>12</v>
      </c>
      <c r="I19" s="142"/>
      <c r="J19" s="143"/>
      <c r="K19" s="129" t="s">
        <v>13</v>
      </c>
      <c r="L19" s="131" t="s">
        <v>14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52.5" customHeight="1" x14ac:dyDescent="0.25">
      <c r="A20" s="130"/>
      <c r="B20" s="130"/>
      <c r="C20" s="130"/>
      <c r="D20" s="132"/>
      <c r="E20" s="23" t="s">
        <v>15</v>
      </c>
      <c r="F20" s="24" t="s">
        <v>16</v>
      </c>
      <c r="G20" s="25" t="s">
        <v>17</v>
      </c>
      <c r="H20" s="23" t="s">
        <v>15</v>
      </c>
      <c r="I20" s="24" t="s">
        <v>16</v>
      </c>
      <c r="J20" s="25" t="s">
        <v>18</v>
      </c>
      <c r="K20" s="130"/>
      <c r="L20" s="13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25">
      <c r="A21" s="26" t="s">
        <v>19</v>
      </c>
      <c r="B21" s="27">
        <v>1</v>
      </c>
      <c r="C21" s="27">
        <v>2</v>
      </c>
      <c r="D21" s="27">
        <v>3</v>
      </c>
      <c r="E21" s="27">
        <v>4</v>
      </c>
      <c r="F21" s="27">
        <v>5</v>
      </c>
      <c r="G21" s="27">
        <v>6</v>
      </c>
      <c r="H21" s="27">
        <v>7</v>
      </c>
      <c r="I21" s="27">
        <v>8</v>
      </c>
      <c r="J21" s="27">
        <v>9</v>
      </c>
      <c r="K21" s="27">
        <v>10</v>
      </c>
      <c r="L21" s="28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 x14ac:dyDescent="0.25">
      <c r="A22" s="29" t="s">
        <v>20</v>
      </c>
      <c r="B22" s="30" t="s">
        <v>21</v>
      </c>
      <c r="C22" s="31" t="s">
        <v>22</v>
      </c>
      <c r="D22" s="32"/>
      <c r="E22" s="32"/>
      <c r="F22" s="32"/>
      <c r="G22" s="33"/>
      <c r="H22" s="32"/>
      <c r="I22" s="32"/>
      <c r="J22" s="33"/>
      <c r="K22" s="34"/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24" customHeight="1" x14ac:dyDescent="0.25">
      <c r="A23" s="37" t="s">
        <v>23</v>
      </c>
      <c r="B23" s="38" t="s">
        <v>24</v>
      </c>
      <c r="C23" s="39" t="s">
        <v>25</v>
      </c>
      <c r="D23" s="40" t="s">
        <v>26</v>
      </c>
      <c r="E23" s="41"/>
      <c r="F23" s="41"/>
      <c r="G23" s="42">
        <f>G58</f>
        <v>141030</v>
      </c>
      <c r="H23" s="41"/>
      <c r="I23" s="41"/>
      <c r="J23" s="42">
        <f>J58</f>
        <v>140990</v>
      </c>
      <c r="K23" s="42">
        <f>G23-J23</f>
        <v>40</v>
      </c>
      <c r="L23" s="43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0" customHeight="1" x14ac:dyDescent="0.25">
      <c r="A24" s="44" t="s">
        <v>27</v>
      </c>
      <c r="B24" s="45"/>
      <c r="C24" s="46"/>
      <c r="D24" s="47"/>
      <c r="E24" s="47"/>
      <c r="F24" s="47"/>
      <c r="G24" s="48"/>
      <c r="H24" s="47"/>
      <c r="I24" s="47"/>
      <c r="J24" s="48"/>
      <c r="K24" s="49"/>
      <c r="L24" s="5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8" customHeight="1" x14ac:dyDescent="0.25">
      <c r="A25" s="51"/>
      <c r="B25" s="52"/>
      <c r="C25" s="53"/>
      <c r="D25" s="54"/>
      <c r="E25" s="55"/>
      <c r="F25" s="55"/>
      <c r="G25" s="56"/>
      <c r="H25" s="55"/>
      <c r="I25" s="55"/>
      <c r="J25" s="56"/>
      <c r="K25" s="57"/>
      <c r="L25" s="58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2.5" customHeight="1" x14ac:dyDescent="0.25">
      <c r="A26" s="59" t="s">
        <v>20</v>
      </c>
      <c r="B26" s="60" t="s">
        <v>28</v>
      </c>
      <c r="C26" s="61" t="s">
        <v>29</v>
      </c>
      <c r="D26" s="62"/>
      <c r="E26" s="62"/>
      <c r="F26" s="62"/>
      <c r="G26" s="63"/>
      <c r="H26" s="62"/>
      <c r="I26" s="62"/>
      <c r="J26" s="63"/>
      <c r="K26" s="64"/>
      <c r="L26" s="6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30.75" customHeight="1" x14ac:dyDescent="0.25">
      <c r="A27" s="66" t="s">
        <v>23</v>
      </c>
      <c r="B27" s="67">
        <v>1</v>
      </c>
      <c r="C27" s="68" t="s">
        <v>30</v>
      </c>
      <c r="D27" s="69" t="s">
        <v>31</v>
      </c>
      <c r="E27" s="70"/>
      <c r="F27" s="71"/>
      <c r="G27" s="72">
        <f t="shared" ref="G27:G57" si="0">E27*F27</f>
        <v>0</v>
      </c>
      <c r="H27" s="73"/>
      <c r="I27" s="74"/>
      <c r="J27" s="75">
        <f t="shared" ref="J27:J57" si="1">H27*I27</f>
        <v>0</v>
      </c>
      <c r="K27" s="76">
        <f t="shared" ref="K27:K57" si="2">G27-J27</f>
        <v>0</v>
      </c>
      <c r="L27" s="77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36.75" customHeight="1" x14ac:dyDescent="0.25">
      <c r="A28" s="78" t="s">
        <v>23</v>
      </c>
      <c r="B28" s="79">
        <v>2</v>
      </c>
      <c r="C28" s="80" t="s">
        <v>32</v>
      </c>
      <c r="D28" s="81" t="s">
        <v>33</v>
      </c>
      <c r="E28" s="82"/>
      <c r="F28" s="83"/>
      <c r="G28" s="84">
        <f t="shared" si="0"/>
        <v>0</v>
      </c>
      <c r="H28" s="85"/>
      <c r="I28" s="86"/>
      <c r="J28" s="87">
        <f t="shared" si="1"/>
        <v>0</v>
      </c>
      <c r="K28" s="88">
        <f t="shared" si="2"/>
        <v>0</v>
      </c>
      <c r="L28" s="89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39.75" customHeight="1" x14ac:dyDescent="0.25">
      <c r="A29" s="78" t="s">
        <v>23</v>
      </c>
      <c r="B29" s="79">
        <v>3</v>
      </c>
      <c r="C29" s="80" t="s">
        <v>40</v>
      </c>
      <c r="D29" s="81" t="s">
        <v>31</v>
      </c>
      <c r="E29" s="82">
        <v>4</v>
      </c>
      <c r="F29" s="83">
        <v>120</v>
      </c>
      <c r="G29" s="84">
        <f t="shared" si="0"/>
        <v>480</v>
      </c>
      <c r="H29" s="85">
        <v>4</v>
      </c>
      <c r="I29" s="86">
        <v>120</v>
      </c>
      <c r="J29" s="87">
        <f t="shared" si="1"/>
        <v>480</v>
      </c>
      <c r="K29" s="88">
        <f t="shared" si="2"/>
        <v>0</v>
      </c>
      <c r="L29" s="89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s="126" customFormat="1" ht="39.75" customHeight="1" x14ac:dyDescent="0.25">
      <c r="A30" s="78" t="s">
        <v>23</v>
      </c>
      <c r="B30" s="146" t="s">
        <v>73</v>
      </c>
      <c r="C30" s="80" t="s">
        <v>41</v>
      </c>
      <c r="D30" s="81" t="s">
        <v>31</v>
      </c>
      <c r="E30" s="82">
        <v>28</v>
      </c>
      <c r="F30" s="83">
        <v>170</v>
      </c>
      <c r="G30" s="84">
        <f t="shared" ref="G30:G53" si="3">E30*F30</f>
        <v>4760</v>
      </c>
      <c r="H30" s="85">
        <v>28</v>
      </c>
      <c r="I30" s="86">
        <v>170</v>
      </c>
      <c r="J30" s="87">
        <f t="shared" ref="J30:J53" si="4">H30*I30</f>
        <v>4760</v>
      </c>
      <c r="K30" s="88">
        <f t="shared" ref="K30:K53" si="5">G30-J30</f>
        <v>0</v>
      </c>
      <c r="L30" s="89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s="126" customFormat="1" ht="39.75" customHeight="1" x14ac:dyDescent="0.25">
      <c r="A31" s="78" t="s">
        <v>23</v>
      </c>
      <c r="B31" s="79" t="s">
        <v>72</v>
      </c>
      <c r="C31" s="80" t="s">
        <v>42</v>
      </c>
      <c r="D31" s="81" t="s">
        <v>31</v>
      </c>
      <c r="E31" s="82">
        <v>1</v>
      </c>
      <c r="F31" s="83">
        <v>650</v>
      </c>
      <c r="G31" s="84">
        <f t="shared" si="3"/>
        <v>650</v>
      </c>
      <c r="H31" s="85">
        <v>1</v>
      </c>
      <c r="I31" s="86">
        <v>650</v>
      </c>
      <c r="J31" s="87">
        <f t="shared" si="4"/>
        <v>650</v>
      </c>
      <c r="K31" s="88">
        <f t="shared" si="5"/>
        <v>0</v>
      </c>
      <c r="L31" s="89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s="126" customFormat="1" ht="39.75" customHeight="1" x14ac:dyDescent="0.25">
      <c r="A32" s="78" t="s">
        <v>23</v>
      </c>
      <c r="B32" s="79" t="s">
        <v>74</v>
      </c>
      <c r="C32" s="80" t="s">
        <v>43</v>
      </c>
      <c r="D32" s="81" t="s">
        <v>31</v>
      </c>
      <c r="E32" s="82">
        <v>35</v>
      </c>
      <c r="F32" s="83">
        <v>130</v>
      </c>
      <c r="G32" s="84">
        <f t="shared" si="3"/>
        <v>4550</v>
      </c>
      <c r="H32" s="85">
        <v>35</v>
      </c>
      <c r="I32" s="86">
        <v>130</v>
      </c>
      <c r="J32" s="87">
        <f t="shared" si="4"/>
        <v>4550</v>
      </c>
      <c r="K32" s="88">
        <f t="shared" si="5"/>
        <v>0</v>
      </c>
      <c r="L32" s="89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126" customFormat="1" ht="39.75" customHeight="1" x14ac:dyDescent="0.25">
      <c r="A33" s="78" t="s">
        <v>23</v>
      </c>
      <c r="B33" s="79" t="s">
        <v>75</v>
      </c>
      <c r="C33" s="80" t="s">
        <v>44</v>
      </c>
      <c r="D33" s="81" t="s">
        <v>31</v>
      </c>
      <c r="E33" s="82">
        <v>3</v>
      </c>
      <c r="F33" s="83">
        <v>1000</v>
      </c>
      <c r="G33" s="84">
        <f t="shared" si="3"/>
        <v>3000</v>
      </c>
      <c r="H33" s="85">
        <v>3</v>
      </c>
      <c r="I33" s="86">
        <v>1000</v>
      </c>
      <c r="J33" s="87">
        <f t="shared" si="4"/>
        <v>3000</v>
      </c>
      <c r="K33" s="88">
        <f t="shared" si="5"/>
        <v>0</v>
      </c>
      <c r="L33" s="89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126" customFormat="1" ht="39.75" customHeight="1" x14ac:dyDescent="0.25">
      <c r="A34" s="78" t="s">
        <v>23</v>
      </c>
      <c r="B34" s="79" t="s">
        <v>76</v>
      </c>
      <c r="C34" s="80" t="s">
        <v>45</v>
      </c>
      <c r="D34" s="81" t="s">
        <v>31</v>
      </c>
      <c r="E34" s="82">
        <v>1</v>
      </c>
      <c r="F34" s="83">
        <v>3000</v>
      </c>
      <c r="G34" s="84">
        <f t="shared" si="3"/>
        <v>3000</v>
      </c>
      <c r="H34" s="85">
        <v>1</v>
      </c>
      <c r="I34" s="86">
        <v>3000</v>
      </c>
      <c r="J34" s="87">
        <f t="shared" si="4"/>
        <v>3000</v>
      </c>
      <c r="K34" s="88">
        <f t="shared" si="5"/>
        <v>0</v>
      </c>
      <c r="L34" s="89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126" customFormat="1" ht="39.75" customHeight="1" x14ac:dyDescent="0.25">
      <c r="A35" s="78" t="s">
        <v>23</v>
      </c>
      <c r="B35" s="79" t="s">
        <v>77</v>
      </c>
      <c r="C35" s="80" t="s">
        <v>46</v>
      </c>
      <c r="D35" s="81" t="s">
        <v>31</v>
      </c>
      <c r="E35" s="82">
        <v>5</v>
      </c>
      <c r="F35" s="83">
        <v>1350</v>
      </c>
      <c r="G35" s="84">
        <f t="shared" si="3"/>
        <v>6750</v>
      </c>
      <c r="H35" s="85">
        <v>5</v>
      </c>
      <c r="I35" s="86">
        <v>1350</v>
      </c>
      <c r="J35" s="87">
        <f t="shared" si="4"/>
        <v>6750</v>
      </c>
      <c r="K35" s="88">
        <f t="shared" si="5"/>
        <v>0</v>
      </c>
      <c r="L35" s="89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126" customFormat="1" ht="39.75" customHeight="1" x14ac:dyDescent="0.25">
      <c r="A36" s="78" t="s">
        <v>23</v>
      </c>
      <c r="B36" s="79" t="s">
        <v>78</v>
      </c>
      <c r="C36" s="80" t="s">
        <v>47</v>
      </c>
      <c r="D36" s="81" t="s">
        <v>31</v>
      </c>
      <c r="E36" s="82">
        <v>10</v>
      </c>
      <c r="F36" s="83">
        <v>160</v>
      </c>
      <c r="G36" s="84">
        <f t="shared" si="3"/>
        <v>1600</v>
      </c>
      <c r="H36" s="85">
        <v>10</v>
      </c>
      <c r="I36" s="86">
        <v>160</v>
      </c>
      <c r="J36" s="87">
        <f t="shared" si="4"/>
        <v>1600</v>
      </c>
      <c r="K36" s="88">
        <f t="shared" si="5"/>
        <v>0</v>
      </c>
      <c r="L36" s="89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126" customFormat="1" ht="39.75" customHeight="1" x14ac:dyDescent="0.25">
      <c r="A37" s="78" t="s">
        <v>23</v>
      </c>
      <c r="B37" s="79" t="s">
        <v>79</v>
      </c>
      <c r="C37" s="80" t="s">
        <v>48</v>
      </c>
      <c r="D37" s="81" t="s">
        <v>31</v>
      </c>
      <c r="E37" s="82">
        <v>10</v>
      </c>
      <c r="F37" s="83">
        <v>40</v>
      </c>
      <c r="G37" s="84">
        <f t="shared" si="3"/>
        <v>400</v>
      </c>
      <c r="H37" s="85">
        <v>10</v>
      </c>
      <c r="I37" s="86">
        <v>40</v>
      </c>
      <c r="J37" s="87">
        <f t="shared" si="4"/>
        <v>400</v>
      </c>
      <c r="K37" s="88">
        <f t="shared" si="5"/>
        <v>0</v>
      </c>
      <c r="L37" s="89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s="126" customFormat="1" ht="39.75" customHeight="1" x14ac:dyDescent="0.25">
      <c r="A38" s="78" t="s">
        <v>23</v>
      </c>
      <c r="B38" s="79" t="s">
        <v>80</v>
      </c>
      <c r="C38" s="80" t="s">
        <v>49</v>
      </c>
      <c r="D38" s="81" t="s">
        <v>31</v>
      </c>
      <c r="E38" s="82">
        <v>2</v>
      </c>
      <c r="F38" s="83">
        <v>260</v>
      </c>
      <c r="G38" s="84">
        <f t="shared" si="3"/>
        <v>520</v>
      </c>
      <c r="H38" s="85">
        <v>2</v>
      </c>
      <c r="I38" s="86">
        <v>260</v>
      </c>
      <c r="J38" s="87">
        <f t="shared" si="4"/>
        <v>520</v>
      </c>
      <c r="K38" s="88">
        <f t="shared" si="5"/>
        <v>0</v>
      </c>
      <c r="L38" s="89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s="126" customFormat="1" ht="39.75" customHeight="1" x14ac:dyDescent="0.25">
      <c r="A39" s="78" t="s">
        <v>23</v>
      </c>
      <c r="B39" s="79" t="s">
        <v>81</v>
      </c>
      <c r="C39" s="80" t="s">
        <v>50</v>
      </c>
      <c r="D39" s="81" t="s">
        <v>31</v>
      </c>
      <c r="E39" s="82">
        <v>600</v>
      </c>
      <c r="F39" s="83">
        <v>80</v>
      </c>
      <c r="G39" s="84">
        <f t="shared" si="3"/>
        <v>48000</v>
      </c>
      <c r="H39" s="85">
        <v>600</v>
      </c>
      <c r="I39" s="86">
        <v>80</v>
      </c>
      <c r="J39" s="87">
        <f t="shared" si="4"/>
        <v>48000</v>
      </c>
      <c r="K39" s="88">
        <f t="shared" si="5"/>
        <v>0</v>
      </c>
      <c r="L39" s="89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s="126" customFormat="1" ht="39.75" customHeight="1" x14ac:dyDescent="0.25">
      <c r="A40" s="78" t="s">
        <v>23</v>
      </c>
      <c r="B40" s="79" t="s">
        <v>82</v>
      </c>
      <c r="C40" s="80" t="s">
        <v>51</v>
      </c>
      <c r="D40" s="81" t="s">
        <v>31</v>
      </c>
      <c r="E40" s="82">
        <v>10</v>
      </c>
      <c r="F40" s="83">
        <v>50</v>
      </c>
      <c r="G40" s="84">
        <f t="shared" si="3"/>
        <v>500</v>
      </c>
      <c r="H40" s="85">
        <v>10</v>
      </c>
      <c r="I40" s="86">
        <v>50</v>
      </c>
      <c r="J40" s="87">
        <f t="shared" si="4"/>
        <v>500</v>
      </c>
      <c r="K40" s="88">
        <f t="shared" si="5"/>
        <v>0</v>
      </c>
      <c r="L40" s="89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s="126" customFormat="1" ht="39.75" customHeight="1" x14ac:dyDescent="0.25">
      <c r="A41" s="78" t="s">
        <v>23</v>
      </c>
      <c r="B41" s="79" t="s">
        <v>83</v>
      </c>
      <c r="C41" s="80" t="s">
        <v>52</v>
      </c>
      <c r="D41" s="81" t="s">
        <v>31</v>
      </c>
      <c r="E41" s="82">
        <v>6</v>
      </c>
      <c r="F41" s="83">
        <v>30</v>
      </c>
      <c r="G41" s="84">
        <f t="shared" si="3"/>
        <v>180</v>
      </c>
      <c r="H41" s="85">
        <v>6</v>
      </c>
      <c r="I41" s="86">
        <v>30</v>
      </c>
      <c r="J41" s="87">
        <f t="shared" si="4"/>
        <v>180</v>
      </c>
      <c r="K41" s="88">
        <f t="shared" si="5"/>
        <v>0</v>
      </c>
      <c r="L41" s="89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s="126" customFormat="1" ht="39.75" customHeight="1" x14ac:dyDescent="0.25">
      <c r="A42" s="78" t="s">
        <v>23</v>
      </c>
      <c r="B42" s="79" t="s">
        <v>84</v>
      </c>
      <c r="C42" s="80" t="s">
        <v>53</v>
      </c>
      <c r="D42" s="81" t="s">
        <v>31</v>
      </c>
      <c r="E42" s="82">
        <v>12</v>
      </c>
      <c r="F42" s="83">
        <v>240</v>
      </c>
      <c r="G42" s="84">
        <f t="shared" si="3"/>
        <v>2880</v>
      </c>
      <c r="H42" s="85">
        <v>12</v>
      </c>
      <c r="I42" s="86">
        <v>240</v>
      </c>
      <c r="J42" s="87">
        <f t="shared" si="4"/>
        <v>2880</v>
      </c>
      <c r="K42" s="88">
        <f t="shared" si="5"/>
        <v>0</v>
      </c>
      <c r="L42" s="89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s="126" customFormat="1" ht="39.75" customHeight="1" x14ac:dyDescent="0.25">
      <c r="A43" s="78" t="s">
        <v>23</v>
      </c>
      <c r="B43" s="79" t="s">
        <v>85</v>
      </c>
      <c r="C43" s="80" t="s">
        <v>54</v>
      </c>
      <c r="D43" s="81" t="s">
        <v>31</v>
      </c>
      <c r="E43" s="82">
        <v>64</v>
      </c>
      <c r="F43" s="83">
        <v>300</v>
      </c>
      <c r="G43" s="84">
        <f t="shared" si="3"/>
        <v>19200</v>
      </c>
      <c r="H43" s="85">
        <v>64</v>
      </c>
      <c r="I43" s="86">
        <v>300</v>
      </c>
      <c r="J43" s="87">
        <f t="shared" si="4"/>
        <v>19200</v>
      </c>
      <c r="K43" s="88">
        <f t="shared" si="5"/>
        <v>0</v>
      </c>
      <c r="L43" s="89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s="126" customFormat="1" ht="39.75" customHeight="1" x14ac:dyDescent="0.25">
      <c r="A44" s="78" t="s">
        <v>23</v>
      </c>
      <c r="B44" s="79" t="s">
        <v>86</v>
      </c>
      <c r="C44" s="80" t="s">
        <v>55</v>
      </c>
      <c r="D44" s="81" t="s">
        <v>31</v>
      </c>
      <c r="E44" s="82">
        <v>3</v>
      </c>
      <c r="F44" s="83">
        <v>20</v>
      </c>
      <c r="G44" s="84">
        <f t="shared" si="3"/>
        <v>60</v>
      </c>
      <c r="H44" s="85">
        <v>3</v>
      </c>
      <c r="I44" s="86">
        <v>20</v>
      </c>
      <c r="J44" s="87">
        <f t="shared" si="4"/>
        <v>60</v>
      </c>
      <c r="K44" s="88">
        <f t="shared" si="5"/>
        <v>0</v>
      </c>
      <c r="L44" s="89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s="126" customFormat="1" ht="39.75" customHeight="1" x14ac:dyDescent="0.25">
      <c r="A45" s="78" t="s">
        <v>23</v>
      </c>
      <c r="B45" s="79" t="s">
        <v>87</v>
      </c>
      <c r="C45" s="80" t="s">
        <v>56</v>
      </c>
      <c r="D45" s="81" t="s">
        <v>31</v>
      </c>
      <c r="E45" s="82">
        <v>1</v>
      </c>
      <c r="F45" s="83">
        <v>1000</v>
      </c>
      <c r="G45" s="84">
        <f t="shared" si="3"/>
        <v>1000</v>
      </c>
      <c r="H45" s="85">
        <v>1</v>
      </c>
      <c r="I45" s="86">
        <v>1000</v>
      </c>
      <c r="J45" s="87">
        <f t="shared" si="4"/>
        <v>1000</v>
      </c>
      <c r="K45" s="88">
        <f t="shared" si="5"/>
        <v>0</v>
      </c>
      <c r="L45" s="89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s="126" customFormat="1" ht="39.75" customHeight="1" x14ac:dyDescent="0.25">
      <c r="A46" s="78" t="s">
        <v>23</v>
      </c>
      <c r="B46" s="79" t="s">
        <v>88</v>
      </c>
      <c r="C46" s="80" t="s">
        <v>57</v>
      </c>
      <c r="D46" s="81" t="s">
        <v>31</v>
      </c>
      <c r="E46" s="82">
        <v>8</v>
      </c>
      <c r="F46" s="83">
        <v>300</v>
      </c>
      <c r="G46" s="84">
        <f t="shared" si="3"/>
        <v>2400</v>
      </c>
      <c r="H46" s="85">
        <v>8</v>
      </c>
      <c r="I46" s="86">
        <v>300</v>
      </c>
      <c r="J46" s="87">
        <f t="shared" si="4"/>
        <v>2400</v>
      </c>
      <c r="K46" s="88">
        <f t="shared" si="5"/>
        <v>0</v>
      </c>
      <c r="L46" s="89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s="126" customFormat="1" ht="39.75" customHeight="1" x14ac:dyDescent="0.25">
      <c r="A47" s="78" t="s">
        <v>23</v>
      </c>
      <c r="B47" s="79" t="s">
        <v>89</v>
      </c>
      <c r="C47" s="80" t="s">
        <v>58</v>
      </c>
      <c r="D47" s="81" t="s">
        <v>31</v>
      </c>
      <c r="E47" s="82">
        <v>8</v>
      </c>
      <c r="F47" s="83">
        <v>400</v>
      </c>
      <c r="G47" s="84">
        <f t="shared" si="3"/>
        <v>3200</v>
      </c>
      <c r="H47" s="85">
        <v>8</v>
      </c>
      <c r="I47" s="86">
        <v>400</v>
      </c>
      <c r="J47" s="87">
        <f t="shared" si="4"/>
        <v>3200</v>
      </c>
      <c r="K47" s="88">
        <f t="shared" si="5"/>
        <v>0</v>
      </c>
      <c r="L47" s="89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s="126" customFormat="1" ht="39.75" customHeight="1" x14ac:dyDescent="0.25">
      <c r="A48" s="78" t="s">
        <v>23</v>
      </c>
      <c r="B48" s="79" t="s">
        <v>90</v>
      </c>
      <c r="C48" s="80" t="s">
        <v>59</v>
      </c>
      <c r="D48" s="81" t="s">
        <v>31</v>
      </c>
      <c r="E48" s="82">
        <v>1500</v>
      </c>
      <c r="F48" s="83">
        <v>2</v>
      </c>
      <c r="G48" s="84">
        <f t="shared" si="3"/>
        <v>3000</v>
      </c>
      <c r="H48" s="85">
        <v>1500</v>
      </c>
      <c r="I48" s="86">
        <v>2</v>
      </c>
      <c r="J48" s="87">
        <f t="shared" si="4"/>
        <v>3000</v>
      </c>
      <c r="K48" s="88">
        <f t="shared" si="5"/>
        <v>0</v>
      </c>
      <c r="L48" s="89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s="126" customFormat="1" ht="39.75" customHeight="1" x14ac:dyDescent="0.25">
      <c r="A49" s="78" t="s">
        <v>23</v>
      </c>
      <c r="B49" s="79" t="s">
        <v>91</v>
      </c>
      <c r="C49" s="80" t="s">
        <v>60</v>
      </c>
      <c r="D49" s="81" t="s">
        <v>31</v>
      </c>
      <c r="E49" s="82">
        <v>4</v>
      </c>
      <c r="F49" s="83">
        <v>150</v>
      </c>
      <c r="G49" s="84">
        <f t="shared" si="3"/>
        <v>600</v>
      </c>
      <c r="H49" s="85">
        <v>4</v>
      </c>
      <c r="I49" s="86">
        <v>150</v>
      </c>
      <c r="J49" s="87">
        <f t="shared" si="4"/>
        <v>600</v>
      </c>
      <c r="K49" s="88">
        <f t="shared" si="5"/>
        <v>0</v>
      </c>
      <c r="L49" s="89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s="126" customFormat="1" ht="39.75" customHeight="1" x14ac:dyDescent="0.25">
      <c r="A50" s="78" t="s">
        <v>23</v>
      </c>
      <c r="B50" s="79" t="s">
        <v>92</v>
      </c>
      <c r="C50" s="80" t="s">
        <v>61</v>
      </c>
      <c r="D50" s="81" t="s">
        <v>31</v>
      </c>
      <c r="E50" s="82">
        <v>2</v>
      </c>
      <c r="F50" s="83">
        <v>2400</v>
      </c>
      <c r="G50" s="84">
        <f t="shared" si="3"/>
        <v>4800</v>
      </c>
      <c r="H50" s="85">
        <v>2</v>
      </c>
      <c r="I50" s="86">
        <v>2400</v>
      </c>
      <c r="J50" s="87">
        <f t="shared" si="4"/>
        <v>4800</v>
      </c>
      <c r="K50" s="88">
        <f t="shared" si="5"/>
        <v>0</v>
      </c>
      <c r="L50" s="89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s="126" customFormat="1" ht="39.75" customHeight="1" x14ac:dyDescent="0.25">
      <c r="A51" s="78" t="s">
        <v>23</v>
      </c>
      <c r="B51" s="79" t="s">
        <v>93</v>
      </c>
      <c r="C51" s="80" t="s">
        <v>62</v>
      </c>
      <c r="D51" s="81" t="s">
        <v>31</v>
      </c>
      <c r="E51" s="82">
        <v>1</v>
      </c>
      <c r="F51" s="83">
        <v>600</v>
      </c>
      <c r="G51" s="84">
        <f t="shared" si="3"/>
        <v>600</v>
      </c>
      <c r="H51" s="85">
        <v>1</v>
      </c>
      <c r="I51" s="86">
        <v>600</v>
      </c>
      <c r="J51" s="87">
        <f t="shared" si="4"/>
        <v>600</v>
      </c>
      <c r="K51" s="88">
        <f t="shared" si="5"/>
        <v>0</v>
      </c>
      <c r="L51" s="89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s="126" customFormat="1" ht="39.75" customHeight="1" x14ac:dyDescent="0.25">
      <c r="A52" s="78" t="s">
        <v>23</v>
      </c>
      <c r="B52" s="79" t="s">
        <v>94</v>
      </c>
      <c r="C52" s="80" t="s">
        <v>63</v>
      </c>
      <c r="D52" s="81" t="s">
        <v>31</v>
      </c>
      <c r="E52" s="82">
        <v>1</v>
      </c>
      <c r="F52" s="83">
        <v>300</v>
      </c>
      <c r="G52" s="84">
        <f t="shared" si="3"/>
        <v>300</v>
      </c>
      <c r="H52" s="85">
        <v>1</v>
      </c>
      <c r="I52" s="86">
        <v>300</v>
      </c>
      <c r="J52" s="87">
        <f t="shared" si="4"/>
        <v>300</v>
      </c>
      <c r="K52" s="88">
        <f t="shared" si="5"/>
        <v>0</v>
      </c>
      <c r="L52" s="89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s="126" customFormat="1" ht="39.75" customHeight="1" x14ac:dyDescent="0.25">
      <c r="A53" s="78" t="s">
        <v>23</v>
      </c>
      <c r="B53" s="79" t="s">
        <v>95</v>
      </c>
      <c r="C53" s="80" t="s">
        <v>64</v>
      </c>
      <c r="D53" s="81" t="s">
        <v>31</v>
      </c>
      <c r="E53" s="82">
        <v>150</v>
      </c>
      <c r="F53" s="83">
        <v>4</v>
      </c>
      <c r="G53" s="84">
        <f t="shared" si="3"/>
        <v>600</v>
      </c>
      <c r="H53" s="85">
        <v>150</v>
      </c>
      <c r="I53" s="86">
        <v>4</v>
      </c>
      <c r="J53" s="87">
        <f t="shared" si="4"/>
        <v>600</v>
      </c>
      <c r="K53" s="88">
        <f t="shared" si="5"/>
        <v>0</v>
      </c>
      <c r="L53" s="89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60" customHeight="1" x14ac:dyDescent="0.25">
      <c r="A54" s="78" t="s">
        <v>23</v>
      </c>
      <c r="B54" s="79">
        <v>4</v>
      </c>
      <c r="C54" s="80" t="s">
        <v>65</v>
      </c>
      <c r="D54" s="81" t="s">
        <v>31</v>
      </c>
      <c r="E54" s="82">
        <v>40</v>
      </c>
      <c r="F54" s="83">
        <v>700</v>
      </c>
      <c r="G54" s="84">
        <f t="shared" si="0"/>
        <v>28000</v>
      </c>
      <c r="H54" s="85">
        <v>40</v>
      </c>
      <c r="I54" s="86">
        <v>699</v>
      </c>
      <c r="J54" s="87">
        <f t="shared" si="1"/>
        <v>27960</v>
      </c>
      <c r="K54" s="88">
        <f t="shared" si="2"/>
        <v>40</v>
      </c>
      <c r="L54" s="89" t="s">
        <v>66</v>
      </c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70.5" customHeight="1" x14ac:dyDescent="0.25">
      <c r="A55" s="78" t="s">
        <v>23</v>
      </c>
      <c r="B55" s="79">
        <v>5</v>
      </c>
      <c r="C55" s="80" t="s">
        <v>34</v>
      </c>
      <c r="D55" s="81" t="s">
        <v>35</v>
      </c>
      <c r="E55" s="82"/>
      <c r="F55" s="83"/>
      <c r="G55" s="84">
        <f t="shared" si="0"/>
        <v>0</v>
      </c>
      <c r="H55" s="85"/>
      <c r="I55" s="86"/>
      <c r="J55" s="87">
        <f t="shared" si="1"/>
        <v>0</v>
      </c>
      <c r="K55" s="88">
        <f t="shared" si="2"/>
        <v>0</v>
      </c>
      <c r="L55" s="89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67.5" customHeight="1" x14ac:dyDescent="0.25">
      <c r="A56" s="78" t="s">
        <v>23</v>
      </c>
      <c r="B56" s="79">
        <v>6</v>
      </c>
      <c r="C56" s="80" t="s">
        <v>34</v>
      </c>
      <c r="D56" s="81" t="s">
        <v>35</v>
      </c>
      <c r="E56" s="82"/>
      <c r="F56" s="83"/>
      <c r="G56" s="84">
        <f t="shared" si="0"/>
        <v>0</v>
      </c>
      <c r="H56" s="85"/>
      <c r="I56" s="86"/>
      <c r="J56" s="87">
        <f t="shared" si="1"/>
        <v>0</v>
      </c>
      <c r="K56" s="88">
        <f t="shared" si="2"/>
        <v>0</v>
      </c>
      <c r="L56" s="89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69.75" customHeight="1" x14ac:dyDescent="0.25">
      <c r="A57" s="90" t="s">
        <v>23</v>
      </c>
      <c r="B57" s="91">
        <v>7</v>
      </c>
      <c r="C57" s="92" t="s">
        <v>34</v>
      </c>
      <c r="D57" s="93" t="s">
        <v>35</v>
      </c>
      <c r="E57" s="94"/>
      <c r="F57" s="95"/>
      <c r="G57" s="96">
        <f t="shared" si="0"/>
        <v>0</v>
      </c>
      <c r="H57" s="85"/>
      <c r="I57" s="86"/>
      <c r="J57" s="87">
        <f t="shared" si="1"/>
        <v>0</v>
      </c>
      <c r="K57" s="88">
        <f t="shared" si="2"/>
        <v>0</v>
      </c>
      <c r="L57" s="89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5.75" customHeight="1" x14ac:dyDescent="0.25">
      <c r="A58" s="97" t="s">
        <v>36</v>
      </c>
      <c r="B58" s="98"/>
      <c r="C58" s="99"/>
      <c r="D58" s="100"/>
      <c r="E58" s="101"/>
      <c r="F58" s="102"/>
      <c r="G58" s="103">
        <f>SUM(G27:G57)</f>
        <v>141030</v>
      </c>
      <c r="H58" s="101"/>
      <c r="I58" s="102"/>
      <c r="J58" s="103">
        <f t="shared" ref="J58:K58" si="6">SUM(J27:J57)</f>
        <v>140990</v>
      </c>
      <c r="K58" s="104">
        <f t="shared" si="6"/>
        <v>40</v>
      </c>
      <c r="L58" s="105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:26" ht="15.75" customHeight="1" x14ac:dyDescent="0.25">
      <c r="A59" s="107"/>
      <c r="B59" s="108"/>
      <c r="C59" s="109"/>
      <c r="D59" s="109"/>
      <c r="E59" s="109"/>
      <c r="F59" s="109"/>
      <c r="G59" s="109"/>
      <c r="H59" s="109"/>
      <c r="I59" s="109"/>
      <c r="J59" s="109"/>
      <c r="K59" s="110"/>
      <c r="L59" s="111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25">
      <c r="A60" s="133" t="s">
        <v>37</v>
      </c>
      <c r="B60" s="134"/>
      <c r="C60" s="135"/>
      <c r="D60" s="112"/>
      <c r="E60" s="112"/>
      <c r="F60" s="112"/>
      <c r="G60" s="113">
        <f>G23-G58</f>
        <v>0</v>
      </c>
      <c r="H60" s="112"/>
      <c r="I60" s="112"/>
      <c r="J60" s="113">
        <f>J23-J58</f>
        <v>0</v>
      </c>
      <c r="K60" s="114"/>
      <c r="L60" s="115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25">
      <c r="A61" s="109"/>
      <c r="B61" s="116"/>
      <c r="C61" s="109"/>
      <c r="D61" s="109"/>
      <c r="E61" s="109"/>
      <c r="F61" s="109"/>
      <c r="G61" s="109"/>
      <c r="H61" s="109"/>
      <c r="I61" s="109"/>
      <c r="J61" s="109"/>
      <c r="K61" s="117"/>
      <c r="L61" s="109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25">
      <c r="A62" s="12"/>
      <c r="B62" s="12"/>
      <c r="C62" s="118"/>
      <c r="D62" s="119"/>
      <c r="E62" s="119"/>
      <c r="F62" s="120"/>
      <c r="G62" s="119"/>
      <c r="H62" s="119"/>
      <c r="I62" s="120"/>
      <c r="J62" s="119"/>
      <c r="K62" s="16"/>
      <c r="L62" s="109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35">
      <c r="A63" s="12"/>
      <c r="B63" s="12"/>
      <c r="C63" s="120"/>
      <c r="D63" s="136" t="s">
        <v>38</v>
      </c>
      <c r="E63" s="137"/>
      <c r="F63" s="121"/>
      <c r="G63" s="136" t="s">
        <v>39</v>
      </c>
      <c r="H63" s="137"/>
      <c r="I63" s="137"/>
      <c r="J63" s="137"/>
      <c r="K63" s="16"/>
      <c r="L63" s="109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25">
      <c r="A64" s="109"/>
      <c r="B64" s="116"/>
      <c r="C64" s="109"/>
      <c r="D64" s="109"/>
      <c r="E64" s="109"/>
      <c r="F64" s="109"/>
      <c r="G64" s="109"/>
      <c r="H64" s="109"/>
      <c r="I64" s="109"/>
      <c r="J64" s="109"/>
      <c r="K64" s="16"/>
      <c r="L64" s="109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25">
      <c r="A65" s="109"/>
      <c r="B65" s="116"/>
      <c r="C65" s="109"/>
      <c r="D65" s="109"/>
      <c r="E65" s="109"/>
      <c r="F65" s="109"/>
      <c r="G65" s="109"/>
      <c r="H65" s="109"/>
      <c r="I65" s="109"/>
      <c r="J65" s="109"/>
      <c r="K65" s="16"/>
      <c r="L65" s="109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25">
      <c r="A66" s="109"/>
      <c r="B66" s="116"/>
      <c r="C66" s="122"/>
      <c r="J66" s="122"/>
      <c r="K66" s="16"/>
      <c r="L66" s="109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25">
      <c r="A67" s="109"/>
      <c r="B67" s="116"/>
      <c r="C67" s="123"/>
      <c r="K67" s="16"/>
      <c r="L67" s="109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25">
      <c r="A68" s="109"/>
      <c r="B68" s="116"/>
      <c r="C68" s="124"/>
      <c r="D68" s="16"/>
      <c r="H68" s="123"/>
      <c r="J68" s="124"/>
      <c r="K68" s="16"/>
      <c r="L68" s="109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25">
      <c r="A69" s="12"/>
      <c r="B69" s="12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25">
      <c r="A70" s="12"/>
      <c r="B70" s="12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25">
      <c r="A71" s="12"/>
      <c r="B71" s="12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25">
      <c r="A72" s="12"/>
      <c r="B72" s="12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25">
      <c r="A73" s="12"/>
      <c r="B73" s="12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25">
      <c r="A74" s="12"/>
      <c r="B74" s="12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25">
      <c r="A75" s="12"/>
      <c r="B75" s="12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25">
      <c r="A76" s="12"/>
      <c r="B76" s="12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25">
      <c r="A77" s="12"/>
      <c r="B77" s="12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25">
      <c r="A78" s="12"/>
      <c r="B78" s="12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25">
      <c r="A79" s="12"/>
      <c r="B79" s="12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25">
      <c r="A80" s="12"/>
      <c r="B80" s="12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25">
      <c r="A81" s="12"/>
      <c r="B81" s="12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25">
      <c r="A82" s="12"/>
      <c r="B82" s="12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25">
      <c r="A83" s="12"/>
      <c r="B83" s="12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25">
      <c r="A84" s="12"/>
      <c r="B84" s="12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25">
      <c r="A85" s="12"/>
      <c r="B85" s="12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25">
      <c r="A86" s="12"/>
      <c r="B86" s="12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25">
      <c r="A87" s="12"/>
      <c r="B87" s="12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25">
      <c r="A88" s="12"/>
      <c r="B88" s="12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25">
      <c r="A89" s="12"/>
      <c r="B89" s="12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25">
      <c r="A90" s="12"/>
      <c r="B90" s="12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25">
      <c r="A91" s="12"/>
      <c r="B91" s="12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25">
      <c r="A92" s="12"/>
      <c r="B92" s="12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25">
      <c r="A93" s="12"/>
      <c r="B93" s="12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25">
      <c r="A94" s="12"/>
      <c r="B94" s="12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25">
      <c r="A95" s="12"/>
      <c r="B95" s="12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25">
      <c r="A96" s="12"/>
      <c r="B96" s="12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25">
      <c r="A97" s="12"/>
      <c r="B97" s="12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25">
      <c r="A98" s="12"/>
      <c r="B98" s="12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25">
      <c r="A99" s="12"/>
      <c r="B99" s="12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25">
      <c r="A100" s="12"/>
      <c r="B100" s="12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25">
      <c r="A101" s="12"/>
      <c r="B101" s="12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25">
      <c r="A102" s="12"/>
      <c r="B102" s="12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25">
      <c r="A103" s="12"/>
      <c r="B103" s="12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25">
      <c r="A104" s="12"/>
      <c r="B104" s="12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25">
      <c r="A105" s="12"/>
      <c r="B105" s="12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25">
      <c r="A106" s="12"/>
      <c r="B106" s="12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25">
      <c r="A107" s="12"/>
      <c r="B107" s="12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25">
      <c r="A108" s="12"/>
      <c r="B108" s="12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25">
      <c r="A109" s="12"/>
      <c r="B109" s="12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25">
      <c r="A110" s="12"/>
      <c r="B110" s="12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25">
      <c r="A111" s="12"/>
      <c r="B111" s="12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25">
      <c r="A112" s="12"/>
      <c r="B112" s="12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25">
      <c r="A113" s="12"/>
      <c r="B113" s="12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25">
      <c r="A114" s="12"/>
      <c r="B114" s="12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25">
      <c r="A115" s="12"/>
      <c r="B115" s="12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25">
      <c r="A116" s="12"/>
      <c r="B116" s="12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25">
      <c r="A117" s="12"/>
      <c r="B117" s="12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25">
      <c r="A118" s="12"/>
      <c r="B118" s="12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25">
      <c r="A119" s="12"/>
      <c r="B119" s="12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25">
      <c r="A120" s="12"/>
      <c r="B120" s="12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25">
      <c r="A121" s="12"/>
      <c r="B121" s="12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25">
      <c r="A122" s="12"/>
      <c r="B122" s="12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25">
      <c r="A123" s="12"/>
      <c r="B123" s="12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25">
      <c r="A124" s="12"/>
      <c r="B124" s="12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25">
      <c r="A125" s="12"/>
      <c r="B125" s="12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25">
      <c r="A126" s="12"/>
      <c r="B126" s="12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25">
      <c r="A127" s="12"/>
      <c r="B127" s="12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25">
      <c r="A128" s="12"/>
      <c r="B128" s="12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25">
      <c r="A129" s="12"/>
      <c r="B129" s="12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25">
      <c r="A130" s="12"/>
      <c r="B130" s="12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25">
      <c r="A131" s="12"/>
      <c r="B131" s="12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25">
      <c r="A132" s="12"/>
      <c r="B132" s="12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25">
      <c r="A133" s="12"/>
      <c r="B133" s="12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25">
      <c r="A134" s="12"/>
      <c r="B134" s="12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25">
      <c r="A135" s="12"/>
      <c r="B135" s="12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25">
      <c r="A136" s="12"/>
      <c r="B136" s="12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25">
      <c r="A137" s="12"/>
      <c r="B137" s="12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25">
      <c r="A138" s="12"/>
      <c r="B138" s="12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25">
      <c r="A139" s="12"/>
      <c r="B139" s="12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25">
      <c r="A140" s="12"/>
      <c r="B140" s="12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25">
      <c r="A141" s="12"/>
      <c r="B141" s="12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25">
      <c r="A142" s="12"/>
      <c r="B142" s="12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25">
      <c r="A143" s="12"/>
      <c r="B143" s="12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25">
      <c r="A144" s="12"/>
      <c r="B144" s="12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25">
      <c r="A145" s="12"/>
      <c r="B145" s="12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25">
      <c r="A146" s="12"/>
      <c r="B146" s="12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25">
      <c r="A147" s="12"/>
      <c r="B147" s="12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25">
      <c r="A148" s="12"/>
      <c r="B148" s="12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25">
      <c r="A149" s="12"/>
      <c r="B149" s="12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25">
      <c r="A150" s="12"/>
      <c r="B150" s="12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25">
      <c r="A151" s="12"/>
      <c r="B151" s="12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25">
      <c r="A152" s="12"/>
      <c r="B152" s="12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25">
      <c r="A153" s="12"/>
      <c r="B153" s="12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25">
      <c r="A154" s="12"/>
      <c r="B154" s="12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25">
      <c r="A155" s="12"/>
      <c r="B155" s="12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25">
      <c r="A156" s="12"/>
      <c r="B156" s="12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25">
      <c r="A157" s="12"/>
      <c r="B157" s="12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25">
      <c r="A158" s="12"/>
      <c r="B158" s="12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25">
      <c r="A159" s="12"/>
      <c r="B159" s="125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25">
      <c r="A160" s="12"/>
      <c r="B160" s="125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25">
      <c r="A161" s="12"/>
      <c r="B161" s="125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25">
      <c r="A162" s="12"/>
      <c r="B162" s="125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25">
      <c r="A163" s="12"/>
      <c r="B163" s="125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25">
      <c r="A164" s="12"/>
      <c r="B164" s="125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25">
      <c r="A165" s="12"/>
      <c r="B165" s="125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25">
      <c r="A166" s="12"/>
      <c r="B166" s="125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25">
      <c r="A167" s="12"/>
      <c r="B167" s="125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25">
      <c r="A168" s="12"/>
      <c r="B168" s="125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25">
      <c r="A169" s="12"/>
      <c r="B169" s="125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25">
      <c r="A170" s="12"/>
      <c r="B170" s="125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25">
      <c r="A171" s="12"/>
      <c r="B171" s="125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25">
      <c r="A172" s="12"/>
      <c r="B172" s="125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25">
      <c r="A173" s="12"/>
      <c r="B173" s="125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25">
      <c r="A174" s="12"/>
      <c r="B174" s="125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25">
      <c r="A175" s="12"/>
      <c r="B175" s="125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25">
      <c r="A176" s="12"/>
      <c r="B176" s="125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25">
      <c r="A177" s="12"/>
      <c r="B177" s="125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25">
      <c r="A178" s="12"/>
      <c r="B178" s="125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25">
      <c r="A179" s="12"/>
      <c r="B179" s="125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25">
      <c r="A180" s="12"/>
      <c r="B180" s="125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25">
      <c r="A181" s="12"/>
      <c r="B181" s="125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25">
      <c r="A182" s="12"/>
      <c r="B182" s="125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25">
      <c r="A183" s="12"/>
      <c r="B183" s="125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25">
      <c r="A184" s="12"/>
      <c r="B184" s="125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25">
      <c r="A185" s="12"/>
      <c r="B185" s="125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25">
      <c r="A186" s="12"/>
      <c r="B186" s="125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25">
      <c r="A187" s="12"/>
      <c r="B187" s="125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25">
      <c r="A188" s="12"/>
      <c r="B188" s="125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25">
      <c r="A189" s="12"/>
      <c r="B189" s="125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25">
      <c r="A190" s="12"/>
      <c r="B190" s="125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25">
      <c r="A191" s="12"/>
      <c r="B191" s="125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25">
      <c r="A192" s="12"/>
      <c r="B192" s="125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25">
      <c r="A193" s="12"/>
      <c r="B193" s="125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25">
      <c r="A194" s="12"/>
      <c r="B194" s="125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25">
      <c r="A195" s="12"/>
      <c r="B195" s="125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25">
      <c r="A196" s="12"/>
      <c r="B196" s="125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25">
      <c r="A197" s="12"/>
      <c r="B197" s="125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25">
      <c r="A198" s="12"/>
      <c r="B198" s="125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25">
      <c r="A199" s="12"/>
      <c r="B199" s="125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25">
      <c r="A200" s="12"/>
      <c r="B200" s="125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25">
      <c r="A201" s="12"/>
      <c r="B201" s="125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25">
      <c r="A202" s="12"/>
      <c r="B202" s="125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25">
      <c r="A203" s="12"/>
      <c r="B203" s="125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25">
      <c r="A204" s="12"/>
      <c r="B204" s="125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25">
      <c r="A205" s="12"/>
      <c r="B205" s="125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25">
      <c r="A206" s="12"/>
      <c r="B206" s="125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25">
      <c r="A207" s="12"/>
      <c r="B207" s="125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25">
      <c r="A208" s="12"/>
      <c r="B208" s="125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25">
      <c r="A209" s="12"/>
      <c r="B209" s="125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25">
      <c r="A210" s="12"/>
      <c r="B210" s="125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25">
      <c r="A211" s="12"/>
      <c r="B211" s="125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25">
      <c r="A212" s="12"/>
      <c r="B212" s="125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25">
      <c r="A213" s="12"/>
      <c r="B213" s="125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25">
      <c r="A214" s="12"/>
      <c r="B214" s="125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25">
      <c r="A215" s="12"/>
      <c r="B215" s="125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25">
      <c r="A216" s="12"/>
      <c r="B216" s="125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25">
      <c r="A217" s="12"/>
      <c r="B217" s="125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25">
      <c r="A218" s="12"/>
      <c r="B218" s="125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25">
      <c r="A219" s="12"/>
      <c r="B219" s="125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25">
      <c r="A220" s="12"/>
      <c r="B220" s="125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25">
      <c r="A221" s="12"/>
      <c r="B221" s="125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25">
      <c r="A222" s="12"/>
      <c r="B222" s="125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25">
      <c r="A223" s="12"/>
      <c r="B223" s="125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25">
      <c r="A224" s="12"/>
      <c r="B224" s="125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25">
      <c r="A225" s="12"/>
      <c r="B225" s="125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25">
      <c r="A226" s="12"/>
      <c r="B226" s="125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25">
      <c r="A227" s="12"/>
      <c r="B227" s="125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25">
      <c r="A228" s="12"/>
      <c r="B228" s="125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25">
      <c r="A229" s="12"/>
      <c r="B229" s="125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25">
      <c r="A230" s="12"/>
      <c r="B230" s="125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25">
      <c r="A231" s="12"/>
      <c r="B231" s="125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25">
      <c r="A232" s="12"/>
      <c r="B232" s="125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25">
      <c r="A233" s="12"/>
      <c r="B233" s="125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25">
      <c r="A234" s="12"/>
      <c r="B234" s="125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25">
      <c r="A235" s="12"/>
      <c r="B235" s="125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25">
      <c r="A236" s="12"/>
      <c r="B236" s="125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25">
      <c r="A237" s="12"/>
      <c r="B237" s="125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25">
      <c r="A238" s="12"/>
      <c r="B238" s="125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25">
      <c r="A239" s="12"/>
      <c r="B239" s="125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25">
      <c r="A240" s="12"/>
      <c r="B240" s="125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25">
      <c r="A241" s="12"/>
      <c r="B241" s="125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25">
      <c r="A242" s="12"/>
      <c r="B242" s="125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25">
      <c r="A243" s="12"/>
      <c r="B243" s="125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25">
      <c r="A244" s="12"/>
      <c r="B244" s="125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25">
      <c r="A245" s="12"/>
      <c r="B245" s="125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25">
      <c r="A246" s="12"/>
      <c r="B246" s="125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25">
      <c r="A247" s="12"/>
      <c r="B247" s="125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25">
      <c r="A248" s="12"/>
      <c r="B248" s="125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 x14ac:dyDescent="0.25">
      <c r="A249" s="12"/>
      <c r="B249" s="125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 x14ac:dyDescent="0.25">
      <c r="A250" s="12"/>
      <c r="B250" s="125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 x14ac:dyDescent="0.25">
      <c r="A251" s="12"/>
      <c r="B251" s="125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 x14ac:dyDescent="0.25">
      <c r="A252" s="12"/>
      <c r="B252" s="125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 x14ac:dyDescent="0.25">
      <c r="A253" s="12"/>
      <c r="B253" s="125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 x14ac:dyDescent="0.25">
      <c r="A254" s="12"/>
      <c r="B254" s="125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 x14ac:dyDescent="0.25">
      <c r="A255" s="12"/>
      <c r="B255" s="125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 x14ac:dyDescent="0.25">
      <c r="A256" s="12"/>
      <c r="B256" s="125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 x14ac:dyDescent="0.25">
      <c r="A257" s="12"/>
      <c r="B257" s="125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 x14ac:dyDescent="0.25">
      <c r="A258" s="12"/>
      <c r="B258" s="125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 x14ac:dyDescent="0.25">
      <c r="A259" s="12"/>
      <c r="B259" s="125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 x14ac:dyDescent="0.25">
      <c r="A260" s="12"/>
      <c r="B260" s="125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 x14ac:dyDescent="0.25">
      <c r="A261" s="12"/>
      <c r="B261" s="125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 x14ac:dyDescent="0.25">
      <c r="A262" s="12"/>
      <c r="B262" s="125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 x14ac:dyDescent="0.25">
      <c r="A263" s="12"/>
      <c r="B263" s="125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 x14ac:dyDescent="0.25">
      <c r="A264" s="12"/>
      <c r="B264" s="125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 x14ac:dyDescent="0.25">
      <c r="A265" s="12"/>
      <c r="B265" s="125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 x14ac:dyDescent="0.25">
      <c r="A266" s="12"/>
      <c r="B266" s="125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 x14ac:dyDescent="0.25">
      <c r="A267" s="12"/>
      <c r="B267" s="125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 x14ac:dyDescent="0.25">
      <c r="A268" s="12"/>
      <c r="B268" s="125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 x14ac:dyDescent="0.25"/>
    <row r="270" spans="1:26" ht="15.75" customHeight="1" x14ac:dyDescent="0.25"/>
    <row r="271" spans="1:26" ht="15.75" customHeight="1" x14ac:dyDescent="0.25"/>
    <row r="272" spans="1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</sheetData>
  <mergeCells count="19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60:C60"/>
    <mergeCell ref="D63:E63"/>
    <mergeCell ref="G63:J63"/>
    <mergeCell ref="A16:C16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UCF</dc:creator>
  <cp:lastModifiedBy>red</cp:lastModifiedBy>
  <dcterms:created xsi:type="dcterms:W3CDTF">2022-10-28T14:38:25Z</dcterms:created>
  <dcterms:modified xsi:type="dcterms:W3CDTF">2022-11-09T09:06:15Z</dcterms:modified>
</cp:coreProperties>
</file>