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1CF98B6-AA31-4282-95D5-E2E9FC1DA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ві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1" l="1"/>
  <c r="J109" i="1"/>
  <c r="J32" i="1"/>
  <c r="J31" i="1"/>
  <c r="J39" i="1" l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30" i="1"/>
  <c r="J33" i="1"/>
  <c r="J34" i="1"/>
  <c r="J35" i="1"/>
  <c r="J36" i="1"/>
  <c r="J37" i="1"/>
  <c r="J38" i="1"/>
  <c r="J97" i="1"/>
  <c r="J98" i="1"/>
  <c r="J99" i="1"/>
  <c r="J100" i="1"/>
  <c r="J101" i="1"/>
  <c r="J107" i="1"/>
  <c r="J103" i="1"/>
  <c r="J104" i="1"/>
  <c r="J105" i="1"/>
  <c r="G107" i="1"/>
  <c r="K107" i="1" s="1"/>
  <c r="G103" i="1"/>
  <c r="G104" i="1"/>
  <c r="G105" i="1"/>
  <c r="K105" i="1" s="1"/>
  <c r="G97" i="1"/>
  <c r="K97" i="1" s="1"/>
  <c r="G98" i="1"/>
  <c r="K98" i="1" s="1"/>
  <c r="G99" i="1"/>
  <c r="G100" i="1"/>
  <c r="G101" i="1"/>
  <c r="K101" i="1" s="1"/>
  <c r="G90" i="1"/>
  <c r="G91" i="1"/>
  <c r="K91" i="1" s="1"/>
  <c r="G92" i="1"/>
  <c r="K92" i="1" s="1"/>
  <c r="G93" i="1"/>
  <c r="G94" i="1"/>
  <c r="G95" i="1"/>
  <c r="K95" i="1" s="1"/>
  <c r="G75" i="1"/>
  <c r="K75" i="1" s="1"/>
  <c r="G76" i="1"/>
  <c r="K76" i="1" s="1"/>
  <c r="G77" i="1"/>
  <c r="K77" i="1" s="1"/>
  <c r="G78" i="1"/>
  <c r="K78" i="1" s="1"/>
  <c r="G79" i="1"/>
  <c r="K79" i="1" s="1"/>
  <c r="G80" i="1"/>
  <c r="K80" i="1" s="1"/>
  <c r="G81" i="1"/>
  <c r="K81" i="1" s="1"/>
  <c r="G82" i="1"/>
  <c r="G83" i="1"/>
  <c r="G84" i="1"/>
  <c r="K84" i="1" s="1"/>
  <c r="G85" i="1"/>
  <c r="K85" i="1" s="1"/>
  <c r="G86" i="1"/>
  <c r="K86" i="1" s="1"/>
  <c r="G87" i="1"/>
  <c r="K87" i="1" s="1"/>
  <c r="G88" i="1"/>
  <c r="K88" i="1" s="1"/>
  <c r="G89" i="1"/>
  <c r="K89" i="1" s="1"/>
  <c r="G65" i="1"/>
  <c r="G66" i="1"/>
  <c r="G67" i="1"/>
  <c r="K67" i="1" s="1"/>
  <c r="G68" i="1"/>
  <c r="K68" i="1" s="1"/>
  <c r="G69" i="1"/>
  <c r="G70" i="1"/>
  <c r="G71" i="1"/>
  <c r="K71" i="1" s="1"/>
  <c r="G72" i="1"/>
  <c r="K72" i="1" s="1"/>
  <c r="G73" i="1"/>
  <c r="G74" i="1"/>
  <c r="G55" i="1"/>
  <c r="K55" i="1" s="1"/>
  <c r="G56" i="1"/>
  <c r="K56" i="1" s="1"/>
  <c r="G57" i="1"/>
  <c r="G58" i="1"/>
  <c r="G59" i="1"/>
  <c r="K59" i="1" s="1"/>
  <c r="G60" i="1"/>
  <c r="K60" i="1" s="1"/>
  <c r="G61" i="1"/>
  <c r="G62" i="1"/>
  <c r="G63" i="1"/>
  <c r="K63" i="1" s="1"/>
  <c r="G64" i="1"/>
  <c r="K64" i="1" s="1"/>
  <c r="G44" i="1"/>
  <c r="K44" i="1" s="1"/>
  <c r="G45" i="1"/>
  <c r="G46" i="1"/>
  <c r="G47" i="1"/>
  <c r="K47" i="1" s="1"/>
  <c r="G48" i="1"/>
  <c r="K48" i="1" s="1"/>
  <c r="G49" i="1"/>
  <c r="G50" i="1"/>
  <c r="G51" i="1"/>
  <c r="K51" i="1" s="1"/>
  <c r="G52" i="1"/>
  <c r="K52" i="1" s="1"/>
  <c r="G53" i="1"/>
  <c r="G54" i="1"/>
  <c r="G35" i="1"/>
  <c r="K35" i="1" s="1"/>
  <c r="G36" i="1"/>
  <c r="K36" i="1" s="1"/>
  <c r="G37" i="1"/>
  <c r="G38" i="1"/>
  <c r="G39" i="1"/>
  <c r="K39" i="1" s="1"/>
  <c r="G40" i="1"/>
  <c r="K40" i="1" s="1"/>
  <c r="G41" i="1"/>
  <c r="G42" i="1"/>
  <c r="K42" i="1" s="1"/>
  <c r="G43" i="1"/>
  <c r="K43" i="1" s="1"/>
  <c r="G30" i="1"/>
  <c r="G33" i="1"/>
  <c r="G34" i="1"/>
  <c r="G23" i="1"/>
  <c r="J108" i="1"/>
  <c r="G108" i="1"/>
  <c r="J106" i="1"/>
  <c r="G106" i="1"/>
  <c r="J102" i="1"/>
  <c r="G102" i="1"/>
  <c r="J96" i="1"/>
  <c r="G96" i="1"/>
  <c r="J29" i="1"/>
  <c r="G29" i="1"/>
  <c r="J28" i="1"/>
  <c r="G28" i="1"/>
  <c r="J27" i="1"/>
  <c r="G27" i="1"/>
  <c r="K94" i="1" l="1"/>
  <c r="K90" i="1"/>
  <c r="K46" i="1"/>
  <c r="K34" i="1"/>
  <c r="K38" i="1"/>
  <c r="K54" i="1"/>
  <c r="K50" i="1"/>
  <c r="K62" i="1"/>
  <c r="K58" i="1"/>
  <c r="K74" i="1"/>
  <c r="K70" i="1"/>
  <c r="K66" i="1"/>
  <c r="K100" i="1"/>
  <c r="K93" i="1"/>
  <c r="K33" i="1"/>
  <c r="K41" i="1"/>
  <c r="K37" i="1"/>
  <c r="K53" i="1"/>
  <c r="K49" i="1"/>
  <c r="K45" i="1"/>
  <c r="K83" i="1"/>
  <c r="K61" i="1"/>
  <c r="K57" i="1"/>
  <c r="K73" i="1"/>
  <c r="K69" i="1"/>
  <c r="K65" i="1"/>
  <c r="K99" i="1"/>
  <c r="K82" i="1"/>
  <c r="K104" i="1"/>
  <c r="K103" i="1"/>
  <c r="K102" i="1"/>
  <c r="K29" i="1"/>
  <c r="K108" i="1"/>
  <c r="K28" i="1"/>
  <c r="K106" i="1"/>
  <c r="J23" i="1"/>
  <c r="J111" i="1" s="1"/>
  <c r="G109" i="1"/>
  <c r="G111" i="1" s="1"/>
  <c r="K96" i="1"/>
  <c r="K27" i="1"/>
  <c r="K109" i="1" l="1"/>
  <c r="K23" i="1"/>
</calcChain>
</file>

<file path=xl/sharedStrings.xml><?xml version="1.0" encoding="utf-8"?>
<sst xmlns="http://schemas.openxmlformats.org/spreadsheetml/2006/main" count="290" uniqueCount="195">
  <si>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</si>
  <si>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</si>
  <si>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</si>
  <si>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</si>
  <si>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</si>
  <si>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</si>
  <si>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</si>
  <si>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</si>
  <si>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</si>
  <si>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</si>
  <si>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</si>
  <si>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</si>
  <si>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</si>
  <si>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</si>
  <si>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</si>
  <si>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</si>
  <si>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</si>
  <si>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</si>
  <si>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</si>
  <si>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</si>
  <si>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</si>
  <si>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</si>
  <si>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</si>
  <si>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</si>
  <si>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</si>
  <si>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</si>
  <si>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</si>
  <si>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</si>
  <si>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</si>
  <si>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</si>
  <si>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</si>
  <si>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</si>
  <si>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</si>
  <si>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</si>
  <si>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</si>
  <si>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</si>
  <si>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</si>
  <si>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</si>
  <si>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</si>
  <si>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</si>
  <si>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</si>
  <si>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</si>
  <si>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Van Gogh 200 мл білило титанове</t>
  </si>
  <si>
    <t>Van Gogh 200 мл охра жовта</t>
  </si>
  <si>
    <t>Van Gogh 200 мл ультрамарин</t>
  </si>
  <si>
    <t>Van Gogh 200 мл кадмій жовтий середній</t>
  </si>
  <si>
    <t>Van Gogh 200 мл кадмій червоний темний</t>
  </si>
  <si>
    <t>Van Gogh 200 мл чорна слонова кістка</t>
  </si>
  <si>
    <t xml:space="preserve">Van Gogh 200 мл оливковий зелений  </t>
  </si>
  <si>
    <t xml:space="preserve">Van Gogh 200 мл індійський червоний </t>
  </si>
  <si>
    <t xml:space="preserve">Van Gogh 200 мл марс фіолетовий </t>
  </si>
  <si>
    <t xml:space="preserve">Van Gogh 200 мл індійська жовта </t>
  </si>
  <si>
    <t xml:space="preserve">Van Gogh 200 мл кобальт синій </t>
  </si>
  <si>
    <t xml:space="preserve">Фарби олійні Академія 100 мл. темно-коричневий  </t>
  </si>
  <si>
    <t xml:space="preserve">Фарби олійні Академія 100 мл фісташковий </t>
  </si>
  <si>
    <t>Фарби олійні Академія 100 мл. ультрамарин фіолетовий</t>
  </si>
  <si>
    <t xml:space="preserve">Фарби олійні Академія 100 мл вохра жовта </t>
  </si>
  <si>
    <t>Фарби олійні Rosa 100 мл кадмій червоний світлий</t>
  </si>
  <si>
    <t>Фарби олійні Rosa 100 мл. церулеум</t>
  </si>
  <si>
    <t xml:space="preserve">Фарби олійні Rosa 100 мл. умбра </t>
  </si>
  <si>
    <t>Фарби олійні Rosa 100 мл білило титанове</t>
  </si>
  <si>
    <t xml:space="preserve">Фарби олійні Rosa 100 мл чорний темний </t>
  </si>
  <si>
    <t>Acrilico Maimeri 75мл Марс чорний 540</t>
  </si>
  <si>
    <t>Фарба акрилова художня Art Kompozit 1л Білило титанове</t>
  </si>
  <si>
    <t>Пензель флейц синтетика 8044 Wide Kolos №35</t>
  </si>
  <si>
    <t>Пензель флейц синтетика 8044 Wide Kolos №25</t>
  </si>
  <si>
    <t>Пензель щетина пласка Rosa Start 401 №12</t>
  </si>
  <si>
    <t>Пензель щетина пласка Rosa Start 401 №8</t>
  </si>
  <si>
    <t>Набір пензлів Kolos 1115-14</t>
  </si>
  <si>
    <t>Олія льняна Renesans 250мл</t>
  </si>
  <si>
    <t>Розчинник без запаху Deco Kompozit 500мл</t>
  </si>
  <si>
    <t>Крафт папір ЮТЭК в рулоні 80 г/м2 100 м. п коричнева</t>
  </si>
  <si>
    <t>Папір в рулоні формату А0 840х35м 160гр/м2</t>
  </si>
  <si>
    <t>Крафт папір тонка, рулон 60см*80 метрів, пл. 40 г/м. кв, вага 2.48 кг, біла пакувальна марка БУП</t>
  </si>
  <si>
    <t>Папір офісний Crystal Pro А4 80г 500л- 209 грн.</t>
  </si>
  <si>
    <t>Туш водостійка 20г Koh-I-Noor чорна- 47 грн/шт</t>
  </si>
  <si>
    <t>Лак-аерозоль Фіксатив 200мл Art&amp;Craft PintyPlus</t>
  </si>
  <si>
    <t>Лак аерозоль для пастелі і крейди Aerospray 402 Schmincke 300мл</t>
  </si>
  <si>
    <t>Набір Lettering 4шт. Faber-Castell</t>
  </si>
  <si>
    <t>Маркер акриловий Amsterdam 1-2мм Оксид чорний 735</t>
  </si>
  <si>
    <t>Маркер акриловий YONO Marabu 1.5-3мм 987 Сірий теплий</t>
  </si>
  <si>
    <t>Маркер акриловий YONO Marabu 1.5-3мм 070 Білий</t>
  </si>
  <si>
    <t>Олівець для рисунка Вугілля м’яке 8810 Gioconda Koh-I-Noor</t>
  </si>
  <si>
    <t>Олівець вугілля екстра Koh-I-Noor Gioconda екстра м’який</t>
  </si>
  <si>
    <t>Вугільний олівець Charcoal Derwent (олівець Темний)</t>
  </si>
  <si>
    <t>Паличка для рисунка Cretacolor Неро олійна 7х7мм</t>
  </si>
  <si>
    <t>Карандаш Onyx Derwent Medium</t>
  </si>
  <si>
    <t>Вугілля натуральне Трек</t>
  </si>
  <si>
    <t>Набір вігілля 6цв. XL Charcoal Derwent</t>
  </si>
  <si>
    <t>Вугілля Compressed Charcoal Derwent</t>
  </si>
  <si>
    <t>Пастель олійна Mungyo Черний 31</t>
  </si>
  <si>
    <t>Пастель суха Rembrandt soft чорний</t>
  </si>
  <si>
    <t>Полотно 2,2мх3м дрібне зерно 320г/м2 Етюд</t>
  </si>
  <si>
    <t>Полотно в рулоні Rosa Gallery грунтований хлопок 2мх3м дрібне зерно 220г/м2 Етюд</t>
  </si>
  <si>
    <t>Полотно на подрамнику Rosa Gallery грунтоване дрібне зерно хлопок 45х60</t>
  </si>
  <si>
    <t>Полотно на подрамнику Rosa Gallery грунтоване дрібне зерно хлопок 70х100</t>
  </si>
  <si>
    <t>Картон палітурний В1 (80х100) 2мм коричневий</t>
  </si>
  <si>
    <t>Брус Лісбудінвест зрощена конструкція 15х15х2500 мм сосна</t>
  </si>
  <si>
    <t>Планка модуль для збірки підрамника 100х100 см</t>
  </si>
  <si>
    <t>Планка модуль для збірки підрамника 75х75 см.</t>
  </si>
  <si>
    <t>Планшет ДВП Rosa Studio 60х80см</t>
  </si>
  <si>
    <t>Клей AURA FIX PVA контактний 2,5кг</t>
  </si>
  <si>
    <t>Скетчбук на спіралі 110г 80л Fabriano А4</t>
  </si>
  <si>
    <t>Склейка для рисунка 1264 Fabriano 100л 90г А3</t>
  </si>
  <si>
    <t>Альбом для ескізів на спіралі 90г Fabriano Schizzi Sketch А3</t>
  </si>
  <si>
    <t>Скетчбук для начерків Hahnemuhle Deko на спіралі 62л 140г А5</t>
  </si>
  <si>
    <t>4.1</t>
  </si>
  <si>
    <t>Стілець робочий</t>
  </si>
  <si>
    <t>4.2</t>
  </si>
  <si>
    <t>Стіл для креслення з нахиленою стільницею</t>
  </si>
  <si>
    <t>4.3</t>
  </si>
  <si>
    <t>Лампа настільна</t>
  </si>
  <si>
    <t>4.4</t>
  </si>
  <si>
    <t>Набір постійного студійного світла Prolighting (50х70 см.патрон Е27+стійка 2.2 м)</t>
  </si>
  <si>
    <t>4.5</t>
  </si>
  <si>
    <t>Сенсорний екран на планшет</t>
  </si>
  <si>
    <t>5.1</t>
  </si>
  <si>
    <t>Багет пластик ширина до 1 см., без паспарту, акрилове скло, двп, кріплення для картини на тонкому папері розміром 45х65 см</t>
  </si>
  <si>
    <t>5.2</t>
  </si>
  <si>
    <t>Багет пластик ширина до 1 см., без паспарту, акрилове скло, двп, кріплення для картини на тонкому папері розміром 105х75 см</t>
  </si>
  <si>
    <t>5.3</t>
  </si>
  <si>
    <t>пакувальні матеріали, кріплення, поштове відправлення</t>
  </si>
  <si>
    <t>6.1</t>
  </si>
  <si>
    <t xml:space="preserve">Друк артбуку:
Характеристики: Каталог на термобіндер. Блок- 50 сторінок, двосторонній друк, крейдовий папір 130гр. Обкладинка-4ст, односторонній друк, одностороння матова ламінація, крейдовий папір 200гр. 
Тираж - 200 екземплярів.  Робота включає в себе- друк, макет, дизайн, корекція, редагування та ін. 
</t>
  </si>
  <si>
    <t>Збільшення загальної суми на 34.00 грн. в результаті підняття ціни даного товару.</t>
  </si>
  <si>
    <t>Збільшення кількості на 2 одиниці за рахунок зменшення кількості на 2 одиниці з позиції 3.6 у зв'язку з відсутністю товару. Збільшення загальної суми на 360.55 грн. Зміна саме на білий колір мала необіхдний характер. Van Gogh 200 мл білило титанове 4 -шт; Van Gogh 200 мл білило цинкові - 3 шт; Погоджено Фондом Лист №691/01-19 від 14.11.2022</t>
  </si>
  <si>
    <t>Зменшення загальної суми на 59.85 грн. Економія в результаті отримання знижки від продавця. Погоджено Фондом Лист №691/01-19 від 14.11.2022</t>
  </si>
  <si>
    <t>Зменшення загальної суми на 119.70 грн. Економія в результаті отримання знижки від продавця. Погоджено Фондом Лист №691/01-19 від 14.11.2022</t>
  </si>
  <si>
    <t>Зміна кольору продукції у зв'язку з відсутністю товару (Van Gogh 200 мл жовтий середні). Зменшення загальної суми на 29.95 грн. Економія в результаті отримання знижки від продавця. Погоджено Фондом Лист №691/01-19 від 14.11.2022</t>
  </si>
  <si>
    <t>Зміна кольору продукції у зв'язку з відсутністю товару (Van Gogh 200 мл Червоний темний). Зменшення загальної суми на 29.95 грн. Економія в результаті отримання знижки від продавця. Погоджено Фондом Лист №691/01-19 від 14.11.2022</t>
  </si>
  <si>
    <t>Зменшено кількість до 1 шт. через відсутність товару у постачальника. В свою чергу збільшено на 2 шт. товару "білило" позиція 3.1. Зменшення загальної суми на 687.85 грн. Економія в результаті заміни кольору. Погоджено Фондом Лист №691/01-19 від 14.11.2022</t>
  </si>
  <si>
    <t>Вимушена відмова від товару у зв’язку з його відсутністю.Погоджено Фондом Лист №691/01-19 від 14.11.2022</t>
  </si>
  <si>
    <t>Зміна кольору продукції у зв'язку з відсутністю товару (Van Gogh 200 мл Англійська червона). Зменшення загальної суми на 59.85 грн. Економія в результаті отримання знижки від продавця. Погоджено Фондом Лист №691/01-19 від 14.11.2022</t>
  </si>
  <si>
    <t>Зміна кольору продукції у зв'язку з відсутністю товару (Van Gogh 200 мл Фіолетовий). Зменшення загальної суми на 59.85 грн. Економія в результаті отримання знижки від продавця. Погоджено Фондом Лист №691/01-19 від 14.11.2022</t>
  </si>
  <si>
    <t>Вимушена відмова від товару у зв’язку з його відсутністю. Погоджено Фондом Лист №691/01-19 від 14.11.2022</t>
  </si>
  <si>
    <t>Зменшення загальної суми на 34.40 грн. Економія в результаті отримання знижки від продавця. Погоджено Фондом Лист №691/01-19 від 14.11.2022</t>
  </si>
  <si>
    <t>Зменшення загальної суми на 17.20 грн. Економія в результаті отримання знижки від продавця. Погоджено Фондом Лист №691/01-19 від 14.11.2022</t>
  </si>
  <si>
    <t>Збільшення загальної суми на 46.95 грн. в результаті підняття ціни даного товару. Погоджено Фондом Лист №691/01-19 від 14.11.2022</t>
  </si>
  <si>
    <t>Збільшення загальної суми на 123.30 грн. в результаті підняття ціни даного товару. Погоджено Фондом Лист №691/01-19 від 14.11.2022</t>
  </si>
  <si>
    <t>Збільшення загальної суми на 93.90 грн. в результаті підняття ціни даного товару. Погоджено Фондом Лист №691/01-19 від 14.11.2022</t>
  </si>
  <si>
    <t>Зміна виробника продукції у зв'язку з відсутністю товару - (Академія 100 мл. Чорний холодний) . Це єдиний аналог, що відповідає критерію ціна/якість. Зменшення загальної суми на 20.20 грн. Погоджено Фондом Лист №691/01-19 від 14.11.2022</t>
  </si>
  <si>
    <t>Зменшення кількості на 1 одиницю через відсутність товару. Зменшення загальної суми на 135.45 грн. Погоджено Фондом Лист №691/01-19 від 14.11.2022</t>
  </si>
  <si>
    <t>Зменшення загальної суми на 30.00  грн. Економія в результаті отримання знижки від продавця. Погоджено Фондом Лист №691/01-19 від 14.11.2022</t>
  </si>
  <si>
    <t>Зменшення загальної суми на 18.70 грн. Економія в результаті отримання знижки від продавця. Погоджено Фондом Лист №691/01-19 від 14.11.2022</t>
  </si>
  <si>
    <t>Зменшення загальної суми на 12.85 грн. Економія в результаті отримання знижки від продавця. Погоджено Фондом Лист №691/01-19 від 14.11.2022</t>
  </si>
  <si>
    <t>Збільшення загальної суми на 4.70 грн. в результаті підняття ціни даного товару. Погоджено Фондом Лист №691/01-19 від 14.11.2022</t>
  </si>
  <si>
    <t>Заміна розміру (Rosa Start 401 №9) у зв'язку з відсутністю товару і аналогів, що відповідають критерію ціна/якість. Зменшення кількості на 1 одиницю. Зменшення загальної суми на 32.60 грн. Погоджено Фондом Лист №691/01-19 від 14.11.2022</t>
  </si>
  <si>
    <t>Зменшення загальної суми на 18.30 грн. Економія в результаті отримання знижки від продавця. Погоджено Фондом Лист №691/01-19 від 14.11.2022</t>
  </si>
  <si>
    <t>Зменшення загальної суми на 78.85 грн. Економія в результаті отримання знижки від продавця. Погоджено Фондом Лист №691/01-19 від 14.11.2022</t>
  </si>
  <si>
    <t>Зміна виробника продукції у зв'язку з відсутністю товару (Розраждувач без запаху ROSA Studio 500мл). Зменшення загальної суми на 52.55 грн. Економія в результаті отримання знижки від продавця. Погоджено Фондом Лист №691/01-19 від 14.11.2022</t>
  </si>
  <si>
    <t>Збільшення загальної суми на 240.00 грн. в результаті підняття ціни даного товару у постачальника. Відсутність аналогів, що відповідають критерію ціна/якість.  Погоджено Фондом Лист №691/01-19 від 14.11.2022</t>
  </si>
  <si>
    <t>Збільшення розміру характеристики товару (А0 914х35м 160гр/м2), у зв'язку з відсутністю товару у постачальника. Але збереження вартості товару.  Погоджено Фондом Лист №691/01-19 від 14.11.2022</t>
  </si>
  <si>
    <t>Заміна товару на аналог Папір в рулоні формату А2 420х50м, 80гр/м2, що відповідає ціна/якість у зв'язку з відсутністю товару. Якість нового товару покращена. Збільшення загальної суми на 31.00 грн. Погоджено Фондом Лист №691/01-19 від 14.11.2022</t>
  </si>
  <si>
    <t>Зміна виробника продукції у зв'язку з відсутністю товару (Бумага офисная 500л. 80г/ь плотность). Зменшення загальної суми на 9.00 грн. Економія в результаті отримання знижки від продавця. Погоджено Фондом Лист №691/01-19 від 14.11.2022</t>
  </si>
  <si>
    <t>Зміна виробника продукції у зв'язку з відсутністю товару(Туш для креслення 20г Koh-I-Noor чорна). Зменшення загальної суми на 120.00 грн. Економія в результаті отримання знижки від продавця. Погоджено Фондом Лист №691/01-19 від 14.11.2022</t>
  </si>
  <si>
    <t>Зменшення загальної суми на 18.00 грн. Економія в результаті отримання знижки від продавця. Погоджено Фондом Лист №691/01-19 від 14.11.2022</t>
  </si>
  <si>
    <t>Зменшення загальної суми на 36.31 грн. Економія в результаті отримання знижки від продавця. Погоджено Фондом Лист №691/01-19 від 14.11.2022</t>
  </si>
  <si>
    <t>Зміна виробника продукції у зв'язку з відсутністю товару (Набір ручок Faber-Castel PITT 4шт). Зменшення загальної суми на 17.90 грн. Економія в результаті отримання знижки від продавця. Погоджено Фондом Лист №691/01-19 від 14.11.2022</t>
  </si>
  <si>
    <t>Зміна виробника продукції у зв'язку з відсутністю товару (Маркер акриловий  Pen-Touch Sakura 2.0мм Чорний середній)Зменшення загальної суми на 71.70 грн. Економія в результаті отримання знижки від продавця. Погоджено Фондом Лист №691/01-19 від 14.11.2022</t>
  </si>
  <si>
    <t>Зменшення загальної суми на 13.20 грн. Економія в результаті отримання знижки від продавця. Погоджено Фондом Лист №691/01-19 від 14.11.2022</t>
  </si>
  <si>
    <t>Збільшення загальної суми на 21.50 грн. в результаті підняття ціни даного товару. Погоджено Фондом Лист №691/01-19 від 14.11.2022</t>
  </si>
  <si>
    <t>Збільшення загальної суми на 1.25 грн. в результаті підняття ціни даного товару. Погоджено Фондом Лист №691/01-19 від 14.11.2022</t>
  </si>
  <si>
    <t>Зменшення кількості на 2 одиниці через відсутність товару. На даний момент аналог не знайдено. Зменшення загальної суми на 92.40 грн. Погоджено Фондом Лист №691/01-19 від 14.11.2022</t>
  </si>
  <si>
    <t>Зменшення загальної суми на 4.50 грн. Економія в результаті отримання знижки від продавця. Погоджено Фондом Лист №691/01-19 від 14.11.2022</t>
  </si>
  <si>
    <t>Збільшення загальної суми на 17.10 грн. в результаті підняття ціни даного товару. Погоджено Фондом Лист №691/01-19 від 14.11.2022</t>
  </si>
  <si>
    <t>Вимушена відмова від товару у зв’язку з його відсутністю. Для реалізації проєкту аналог, який на разі є в наявності – не підходить.  Погоджено Фондом Лист №691/01-19 від 14.11.2022</t>
  </si>
  <si>
    <t>Збільшення загальної суми на 72.83 грн. в результаті підняття ціни даного товару. Погоджено Фондом Лист №691/01-19 від 14.11.2022</t>
  </si>
  <si>
    <t>Зменшення загальної суми на 18.31 грн. Економія в результаті отримання знижки від продавця.  Погоджено Фондом Лист №691/01-19 від 14.11.2022</t>
  </si>
  <si>
    <t>Зміна кольору 1 одиниці а звязку з відсутністю товару (Пастель масляная  Mungyo Графит 71). Зміна кольору 5 одиниць у зв'язку з відсутністю товару (Пастель Олійна Mungyo 531 чорний).  Зменшення кількості на 4 одиниці через відсутність товару. На даний момент аналог не знайдено. Зменшення загальної суми на 17.80 грн. Погоджено Фондом Лист №691/01-19 від 14.11.2022</t>
  </si>
  <si>
    <t>Збільшення суми на 13.20 грн. в результаті підняття ціни даного товару. Погоджено Фондом Лист №691/01-19 від 14.11.2022</t>
  </si>
  <si>
    <t>Часткова зміна виробника продукції у зв'язку з відсутністю товару (Полотно на подрамнику Rosa Gallery грунтоване дрібне зерно хлопок 45х60 - 4 одиниці; Полотно на подрамнику Monet італійська  бавовна 270 г/м2 дрібне зерно 45*60 см - 2 одиниці; Полотно на подрамнику Monet італійська  бавовна 320 г/м2 середне зерно 45*60 см - 4 одиниці). Це єдиний аналог, що відповідає критерію ціна/якість, а також цілям проєкту. Зменшення загальної суми на 1224.90 грн. Погоджено Фондом Лист №691/01-19 від 14.11.2022</t>
  </si>
  <si>
    <t>Зміна виробника продукції (Monet італійська бавовна 270 г/м2 дрібне зерно 70*100 см). Це єдиний аналог, що відповідає критерію ціна/якість, а а ткож цілям проєкту. Зменшення загальної суми на 1116.40 грн. Погоджено Фондом Лист №691/01-19 від 14.11.2022</t>
  </si>
  <si>
    <t>Зменшення загальної суми на 12.60 грн. Економія в результаті отримання знижки від продавця. Погоджено Фондом Лист №691/01-19 від 14.11.2022</t>
  </si>
  <si>
    <t>Зменшення загальної суми на 15.20 грн. Економія в результаті отримання знижки від продавця. Погоджено Фондом Лист №691/01-19 від 14.11.2022</t>
  </si>
  <si>
    <t>Зміна розміру на 5 см, а саме - 70х70 см. і зменшення кількості на 1 одиницю, у зв'язку з відсутністю товару і відсутністю аналогів, що відповідають критеріям: ціна/якість, технічні характеристики, художні задачі. Зменшення загальної суми на 265.70 грн. Погоджено Фондом Лист №691/01-19 від 14.11.2022</t>
  </si>
  <si>
    <t>Зменшення загальної суми на 16.06 грн. Економія в результаті отримання знижки від продавця. Погоджено Фондом Лист №691/01-19 від 14.11.2022</t>
  </si>
  <si>
    <t>Збільшення загальної суми на 48.27 грн. в результаті підняття ціни даного товару. Погоджено Фондом Лист №691/01-19 від 14.11.2022</t>
  </si>
  <si>
    <t>Збільшення загальної суми на 89.64 грн. в результаті підняття ціни даного товару. Погоджено Фондом Лист №691/01-19 від 14.11.2022</t>
  </si>
  <si>
    <t>Зменшення загальної суми на 48.50 грн. Економія в результаті отримання знижки від продавця. Погоджено Фондом Лист №691/01-19 від 14.11.2022</t>
  </si>
  <si>
    <t>Зменшення загальної суми на 17.06 грн. Економія в результаті отримання знижки від продавця. Погоджено Фондом Лист №691/01-19 від 14.11.2022</t>
  </si>
  <si>
    <t>Зменшення загальної суми на 443.50 грн. Економія в результаті отримання знижки від продавця. Погоджено Фондом Лист №691/01-19 від 14.11.2022</t>
  </si>
  <si>
    <t>найменування товару Стіл СУ-20 темний горіх-дуб сонома стандарт ПВХ (ІЗМ). Зменшення загальної суми на 88.00 грн. Економія в результаті отримання знижки від продавця. Погоджено Фондом Лист №691/01-19 від 14.11.2022</t>
  </si>
  <si>
    <t>Збільшення загальної суми на 68.00 грн. в результаті підняття ціни даного товару. Погоджено Фондом Лист №691/01-19 від 14.11.2022</t>
  </si>
  <si>
    <t>Зменшення загальної суми на 249.00 грн. Економія в результаті отримання знижки від продавця. Погоджено Фондом Лист №691/01-19 від 14.11.2022</t>
  </si>
  <si>
    <t>Зменшення загальної суми на 141.00 грн. Економія в результаті отримання знижки від продавця.Погоджено Фондом Лист №691/01-19 від 14.11.2022</t>
  </si>
  <si>
    <t>Збільшення кількості одиниць на 3 за рахунок зекономлених коштів на інших матеріалах. (3 одиниці придбано за 1725.00грн, 3 одиниці придбано за 2193.00грн) Погоджено Фондом Лист №691/01-19 від 14.11.2022</t>
  </si>
  <si>
    <t>Відмова від послуги, оскільки за період дії поштовим відправленням картин мені не вдалось скористатись. Погоджено Фондом Лист №691/01-19 від 14.11.2022</t>
  </si>
  <si>
    <t>Балтазюк Ірина Віталіївна</t>
  </si>
  <si>
    <t>"Портретний архів"</t>
  </si>
  <si>
    <t>вересень 2022 - 15.11.2022</t>
  </si>
  <si>
    <t>Збільшення кількості одиниць на 2 за рахунок зекономлених коштів на інших матеріалах. (2 шт придбано за 2378.00грн, 2 шт придбано за 2990.00грн).  Погоджено Фондом Лист №691/01-19 від 14.11.2022</t>
  </si>
  <si>
    <t xml:space="preserve">Заміна виробника продукції та характеристик у зв'язку з відсутністю товару (Monet італія бавовна середнє зерно 320г/м2 2*5м). Це єдиний аналог, що відповідає критерію ціна/якість, а також цілям проєкту. Збільшення суми на 125.45 грн. Погоджено Фондом Лист №691/01-19 від 14.11.2022  </t>
  </si>
  <si>
    <t xml:space="preserve">Заміна виробника продукції та характеристик у зв'язку з відсутністю товару (Monet італія бавовна середнє зерно 320г/м2 2*5м). Це єдиний аналог, що відповідає критерію ціна/якість, а аткож цілям проєкту. Збільшення суми на 260.45 грн. Погоджено Фондом Лист №691/01-19 від 14.11.2022            </t>
  </si>
  <si>
    <r>
      <t xml:space="preserve">№ </t>
    </r>
    <r>
      <rPr>
        <u/>
        <sz val="11"/>
        <color theme="1"/>
        <rFont val="Arial"/>
        <family val="2"/>
      </rPr>
      <t>5DORS51-05828</t>
    </r>
    <r>
      <rPr>
        <sz val="11"/>
        <color theme="1"/>
        <rFont val="Arial"/>
      </rPr>
      <t xml:space="preserve"> від 19 вересня 2022 року</t>
    </r>
  </si>
  <si>
    <t>за період   з 19 вересня 2022 року  по 15 листопада 2022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</si>
</sst>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32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b/>
      <sz val="10"/>
      <color theme="1"/>
      <name val="Arial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</font>
    <font>
      <sz val="12"/>
      <color rgb="FF000000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4" fillId="5" borderId="51" xfId="0" applyFont="1" applyFill="1" applyBorder="1" applyAlignment="1">
      <alignment vertical="center" wrapText="1"/>
    </xf>
    <xf numFmtId="0" fontId="26" fillId="0" borderId="54" xfId="0" applyFont="1" applyBorder="1" applyAlignment="1">
      <alignment vertical="center" wrapText="1"/>
    </xf>
    <xf numFmtId="49" fontId="23" fillId="0" borderId="55" xfId="0" applyNumberFormat="1" applyFont="1" applyBorder="1" applyAlignment="1">
      <alignment vertical="center" wrapText="1"/>
    </xf>
    <xf numFmtId="165" fontId="25" fillId="0" borderId="56" xfId="0" applyNumberFormat="1" applyFont="1" applyBorder="1" applyAlignment="1">
      <alignment vertical="top" wrapText="1"/>
    </xf>
    <xf numFmtId="4" fontId="25" fillId="0" borderId="39" xfId="0" applyNumberFormat="1" applyFont="1" applyBorder="1" applyAlignment="1">
      <alignment vertical="top" wrapText="1"/>
    </xf>
    <xf numFmtId="165" fontId="25" fillId="0" borderId="35" xfId="0" applyNumberFormat="1" applyFont="1" applyBorder="1" applyAlignment="1">
      <alignment horizontal="center" vertical="top" wrapText="1"/>
    </xf>
    <xf numFmtId="4" fontId="25" fillId="0" borderId="18" xfId="0" applyNumberFormat="1" applyFont="1" applyBorder="1" applyAlignment="1">
      <alignment horizontal="center" vertical="top" wrapText="1"/>
    </xf>
    <xf numFmtId="165" fontId="25" fillId="0" borderId="57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vertical="center" wrapText="1"/>
    </xf>
    <xf numFmtId="165" fontId="25" fillId="0" borderId="40" xfId="0" applyNumberFormat="1" applyFont="1" applyBorder="1" applyAlignment="1">
      <alignment vertical="top" wrapText="1"/>
    </xf>
    <xf numFmtId="165" fontId="25" fillId="0" borderId="57" xfId="0" applyNumberFormat="1" applyFont="1" applyBorder="1" applyAlignment="1">
      <alignment vertical="center" wrapText="1"/>
    </xf>
    <xf numFmtId="0" fontId="27" fillId="0" borderId="0" xfId="0" applyFont="1" applyAlignment="1">
      <alignment vertical="top" wrapText="1"/>
    </xf>
    <xf numFmtId="0" fontId="25" fillId="0" borderId="36" xfId="0" applyFont="1" applyBorder="1" applyAlignment="1">
      <alignment vertical="top" wrapText="1"/>
    </xf>
    <xf numFmtId="166" fontId="8" fillId="0" borderId="34" xfId="0" applyNumberFormat="1" applyFont="1" applyBorder="1" applyAlignment="1">
      <alignment horizontal="right" vertical="top" wrapText="1"/>
    </xf>
    <xf numFmtId="0" fontId="25" fillId="0" borderId="60" xfId="0" applyFont="1" applyBorder="1" applyAlignment="1">
      <alignment vertical="top" wrapText="1"/>
    </xf>
    <xf numFmtId="0" fontId="25" fillId="0" borderId="61" xfId="0" applyFont="1" applyBorder="1" applyAlignment="1">
      <alignment vertical="top" wrapText="1"/>
    </xf>
    <xf numFmtId="0" fontId="30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31" fillId="0" borderId="0" xfId="0" applyFont="1" applyAlignment="1">
      <alignment horizontal="center" vertical="center" wrapText="1"/>
    </xf>
    <xf numFmtId="165" fontId="8" fillId="0" borderId="37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165" fontId="8" fillId="0" borderId="26" xfId="0" applyNumberFormat="1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8" xfId="0" applyNumberFormat="1" applyFont="1" applyBorder="1" applyAlignment="1">
      <alignment horizontal="left" vertical="top" wrapText="1"/>
    </xf>
    <xf numFmtId="165" fontId="8" fillId="0" borderId="62" xfId="0" applyNumberFormat="1" applyFont="1" applyBorder="1" applyAlignment="1">
      <alignment horizontal="left" vertical="top" wrapText="1"/>
    </xf>
    <xf numFmtId="165" fontId="8" fillId="0" borderId="31" xfId="0" applyNumberFormat="1" applyFont="1" applyBorder="1" applyAlignment="1">
      <alignment horizontal="left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58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6" fontId="8" fillId="0" borderId="63" xfId="0" applyNumberFormat="1" applyFont="1" applyBorder="1" applyAlignment="1">
      <alignment horizontal="right" vertical="top" wrapText="1"/>
    </xf>
    <xf numFmtId="166" fontId="8" fillId="0" borderId="30" xfId="0" applyNumberFormat="1" applyFont="1" applyBorder="1" applyAlignment="1">
      <alignment horizontal="righ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166" fontId="8" fillId="0" borderId="37" xfId="0" applyNumberFormat="1" applyFont="1" applyBorder="1" applyAlignment="1">
      <alignment horizontal="right" vertical="top" wrapText="1"/>
    </xf>
    <xf numFmtId="166" fontId="8" fillId="0" borderId="6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75"/>
  <sheetViews>
    <sheetView tabSelected="1" topLeftCell="A106" workbookViewId="0">
      <selection activeCell="F17" sqref="F17"/>
    </sheetView>
  </sheetViews>
  <sheetFormatPr defaultColWidth="14.42578125" defaultRowHeight="15" customHeight="1" x14ac:dyDescent="0.25"/>
  <cols>
    <col min="1" max="1" width="13.42578125" customWidth="1"/>
    <col min="2" max="2" width="5.85546875" customWidth="1"/>
    <col min="3" max="3" width="32.42578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44.85546875" customWidth="1"/>
    <col min="13" max="14" width="7.42578125" customWidth="1"/>
    <col min="15" max="15" width="32.28515625" customWidth="1"/>
    <col min="16" max="21" width="7.42578125" customWidth="1"/>
    <col min="22" max="22" width="12.28515625" customWidth="1"/>
    <col min="23" max="26" width="7.42578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43" t="s">
        <v>193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44" t="s">
        <v>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44" t="s">
        <v>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63" t="s">
        <v>194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7" t="s">
        <v>4</v>
      </c>
      <c r="B14" s="8"/>
      <c r="C14" s="8"/>
      <c r="D14" s="146" t="s">
        <v>187</v>
      </c>
      <c r="E14" s="145"/>
      <c r="F14" s="145"/>
      <c r="G14" s="145"/>
      <c r="H14" s="145"/>
      <c r="I14" s="145"/>
      <c r="J14" s="145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47" t="s">
        <v>5</v>
      </c>
      <c r="B15" s="145"/>
      <c r="C15" s="145"/>
      <c r="D15" s="146" t="s">
        <v>188</v>
      </c>
      <c r="E15" s="145"/>
      <c r="F15" s="145"/>
      <c r="G15" s="145"/>
      <c r="H15" s="145"/>
      <c r="I15" s="145"/>
      <c r="J15" s="145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47" t="s">
        <v>6</v>
      </c>
      <c r="B16" s="145"/>
      <c r="C16" s="145"/>
      <c r="D16" s="148" t="s">
        <v>189</v>
      </c>
      <c r="E16" s="145"/>
      <c r="F16" s="145"/>
      <c r="G16" s="145"/>
      <c r="H16" s="145"/>
      <c r="I16" s="145"/>
      <c r="J16" s="145"/>
      <c r="K16" s="145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5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25">
      <c r="A19" s="158" t="s">
        <v>7</v>
      </c>
      <c r="B19" s="158" t="s">
        <v>8</v>
      </c>
      <c r="C19" s="158" t="s">
        <v>9</v>
      </c>
      <c r="D19" s="159" t="s">
        <v>10</v>
      </c>
      <c r="E19" s="160" t="s">
        <v>11</v>
      </c>
      <c r="F19" s="161"/>
      <c r="G19" s="162"/>
      <c r="H19" s="160" t="s">
        <v>12</v>
      </c>
      <c r="I19" s="161"/>
      <c r="J19" s="162"/>
      <c r="K19" s="149" t="s">
        <v>13</v>
      </c>
      <c r="L19" s="151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25">
      <c r="A20" s="150"/>
      <c r="B20" s="150"/>
      <c r="C20" s="150"/>
      <c r="D20" s="152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50"/>
      <c r="L20" s="15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25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25">
      <c r="A23" s="36" t="s">
        <v>23</v>
      </c>
      <c r="B23" s="37" t="s">
        <v>24</v>
      </c>
      <c r="C23" s="38" t="s">
        <v>25</v>
      </c>
      <c r="D23" s="39" t="s">
        <v>26</v>
      </c>
      <c r="E23" s="40">
        <v>1</v>
      </c>
      <c r="F23" s="40">
        <v>104581.04999999999</v>
      </c>
      <c r="G23" s="41">
        <f>E23*F23</f>
        <v>104581.04999999999</v>
      </c>
      <c r="H23" s="40"/>
      <c r="I23" s="40"/>
      <c r="J23" s="41">
        <f>J109</f>
        <v>103914.85</v>
      </c>
      <c r="K23" s="41">
        <f>G23-J23</f>
        <v>666.19999999998254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thickBot="1" x14ac:dyDescent="0.3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25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25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25">
      <c r="A27" s="65" t="s">
        <v>23</v>
      </c>
      <c r="B27" s="66">
        <v>1</v>
      </c>
      <c r="C27" s="67" t="s">
        <v>30</v>
      </c>
      <c r="D27" s="68" t="s">
        <v>31</v>
      </c>
      <c r="E27" s="69"/>
      <c r="F27" s="70"/>
      <c r="G27" s="71">
        <f t="shared" ref="G27:G108" si="0">E27*F27</f>
        <v>0</v>
      </c>
      <c r="H27" s="72"/>
      <c r="I27" s="73"/>
      <c r="J27" s="74">
        <f t="shared" ref="J27:J108" si="1">H27*I27</f>
        <v>0</v>
      </c>
      <c r="K27" s="75">
        <f t="shared" ref="K27:K108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25">
      <c r="A28" s="77" t="s">
        <v>23</v>
      </c>
      <c r="B28" s="78">
        <v>2</v>
      </c>
      <c r="C28" s="79" t="s">
        <v>32</v>
      </c>
      <c r="D28" s="80" t="s">
        <v>33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 x14ac:dyDescent="0.25">
      <c r="A29" s="77" t="s">
        <v>23</v>
      </c>
      <c r="B29" s="78">
        <v>3</v>
      </c>
      <c r="C29" s="79" t="s">
        <v>34</v>
      </c>
      <c r="D29" s="80" t="s">
        <v>31</v>
      </c>
      <c r="E29" s="81"/>
      <c r="F29" s="82"/>
      <c r="G29" s="83">
        <f t="shared" si="0"/>
        <v>0</v>
      </c>
      <c r="H29" s="84"/>
      <c r="I29" s="85"/>
      <c r="J29" s="86">
        <f t="shared" si="1"/>
        <v>0</v>
      </c>
      <c r="K29" s="87">
        <f t="shared" si="2"/>
        <v>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36" customHeight="1" x14ac:dyDescent="0.25">
      <c r="A30" s="164"/>
      <c r="B30" s="167">
        <v>3.1</v>
      </c>
      <c r="C30" s="170" t="s">
        <v>42</v>
      </c>
      <c r="D30" s="173" t="s">
        <v>31</v>
      </c>
      <c r="E30" s="176">
        <v>5</v>
      </c>
      <c r="F30" s="176">
        <v>314</v>
      </c>
      <c r="G30" s="179">
        <f t="shared" si="0"/>
        <v>1570</v>
      </c>
      <c r="H30" s="84">
        <v>1</v>
      </c>
      <c r="I30" s="85">
        <v>405.8</v>
      </c>
      <c r="J30" s="86">
        <f t="shared" si="1"/>
        <v>405.8</v>
      </c>
      <c r="K30" s="185">
        <f>G30-J30-J31-J32</f>
        <v>-360.70000000000005</v>
      </c>
      <c r="L30" s="182" t="s">
        <v>125</v>
      </c>
      <c r="M30" s="35"/>
      <c r="N30" s="35"/>
      <c r="O30" s="138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6" customHeight="1" x14ac:dyDescent="0.25">
      <c r="A31" s="165"/>
      <c r="B31" s="168"/>
      <c r="C31" s="171"/>
      <c r="D31" s="174"/>
      <c r="E31" s="177"/>
      <c r="F31" s="177"/>
      <c r="G31" s="180"/>
      <c r="H31" s="84">
        <v>3</v>
      </c>
      <c r="I31" s="85">
        <v>254.15</v>
      </c>
      <c r="J31" s="86">
        <f t="shared" si="1"/>
        <v>762.45</v>
      </c>
      <c r="K31" s="186"/>
      <c r="L31" s="183"/>
      <c r="M31" s="35"/>
      <c r="N31" s="35"/>
      <c r="O31" s="138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6" customHeight="1" x14ac:dyDescent="0.25">
      <c r="A32" s="166"/>
      <c r="B32" s="169"/>
      <c r="C32" s="172"/>
      <c r="D32" s="175"/>
      <c r="E32" s="178"/>
      <c r="F32" s="178"/>
      <c r="G32" s="181"/>
      <c r="H32" s="84">
        <v>3</v>
      </c>
      <c r="I32" s="85">
        <v>254.15</v>
      </c>
      <c r="J32" s="86">
        <f t="shared" si="1"/>
        <v>762.45</v>
      </c>
      <c r="K32" s="187"/>
      <c r="L32" s="184"/>
      <c r="M32" s="35"/>
      <c r="N32" s="35"/>
      <c r="O32" s="138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51" x14ac:dyDescent="0.25">
      <c r="A33" s="77"/>
      <c r="B33" s="78">
        <v>3.2</v>
      </c>
      <c r="C33" s="79" t="s">
        <v>43</v>
      </c>
      <c r="D33" s="80" t="s">
        <v>31</v>
      </c>
      <c r="E33" s="81">
        <v>1</v>
      </c>
      <c r="F33" s="82">
        <v>314</v>
      </c>
      <c r="G33" s="83">
        <f t="shared" si="0"/>
        <v>314</v>
      </c>
      <c r="H33" s="84">
        <v>1</v>
      </c>
      <c r="I33" s="85">
        <v>254.15</v>
      </c>
      <c r="J33" s="86">
        <f t="shared" si="1"/>
        <v>254.15</v>
      </c>
      <c r="K33" s="87">
        <f t="shared" si="2"/>
        <v>59.849999999999994</v>
      </c>
      <c r="L33" s="139" t="s">
        <v>126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51" x14ac:dyDescent="0.25">
      <c r="A34" s="77"/>
      <c r="B34" s="78">
        <v>3.3</v>
      </c>
      <c r="C34" s="79" t="s">
        <v>44</v>
      </c>
      <c r="D34" s="80" t="s">
        <v>31</v>
      </c>
      <c r="E34" s="81">
        <v>2</v>
      </c>
      <c r="F34" s="82">
        <v>314</v>
      </c>
      <c r="G34" s="83">
        <f t="shared" si="0"/>
        <v>628</v>
      </c>
      <c r="H34" s="84">
        <v>2</v>
      </c>
      <c r="I34" s="85">
        <v>254.15</v>
      </c>
      <c r="J34" s="86">
        <f t="shared" si="1"/>
        <v>508.3</v>
      </c>
      <c r="K34" s="87">
        <f t="shared" si="2"/>
        <v>119.69999999999999</v>
      </c>
      <c r="L34" s="139" t="s">
        <v>127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76.5" x14ac:dyDescent="0.25">
      <c r="A35" s="77"/>
      <c r="B35" s="78">
        <v>3.4</v>
      </c>
      <c r="C35" s="79" t="s">
        <v>45</v>
      </c>
      <c r="D35" s="80" t="s">
        <v>31</v>
      </c>
      <c r="E35" s="81">
        <v>1</v>
      </c>
      <c r="F35" s="82">
        <v>314</v>
      </c>
      <c r="G35" s="83">
        <f t="shared" si="0"/>
        <v>314</v>
      </c>
      <c r="H35" s="84">
        <v>1</v>
      </c>
      <c r="I35" s="85">
        <v>284.05</v>
      </c>
      <c r="J35" s="86">
        <f t="shared" si="1"/>
        <v>284.05</v>
      </c>
      <c r="K35" s="87">
        <f t="shared" si="2"/>
        <v>29.949999999999989</v>
      </c>
      <c r="L35" s="139" t="s">
        <v>128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76.5" x14ac:dyDescent="0.25">
      <c r="A36" s="77"/>
      <c r="B36" s="78">
        <v>3.5</v>
      </c>
      <c r="C36" s="79" t="s">
        <v>46</v>
      </c>
      <c r="D36" s="80" t="s">
        <v>31</v>
      </c>
      <c r="E36" s="81">
        <v>1</v>
      </c>
      <c r="F36" s="82">
        <v>314</v>
      </c>
      <c r="G36" s="83">
        <f t="shared" si="0"/>
        <v>314</v>
      </c>
      <c r="H36" s="84">
        <v>1</v>
      </c>
      <c r="I36" s="85">
        <v>284.05</v>
      </c>
      <c r="J36" s="86">
        <f t="shared" si="1"/>
        <v>284.05</v>
      </c>
      <c r="K36" s="87">
        <f t="shared" si="2"/>
        <v>29.949999999999989</v>
      </c>
      <c r="L36" s="139" t="s">
        <v>129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89.25" x14ac:dyDescent="0.25">
      <c r="A37" s="77"/>
      <c r="B37" s="78">
        <v>3.6</v>
      </c>
      <c r="C37" s="79" t="s">
        <v>47</v>
      </c>
      <c r="D37" s="80" t="s">
        <v>31</v>
      </c>
      <c r="E37" s="81">
        <v>3</v>
      </c>
      <c r="F37" s="82">
        <v>314</v>
      </c>
      <c r="G37" s="83">
        <f t="shared" si="0"/>
        <v>942</v>
      </c>
      <c r="H37" s="84">
        <v>1</v>
      </c>
      <c r="I37" s="85">
        <v>254.15</v>
      </c>
      <c r="J37" s="86">
        <f t="shared" si="1"/>
        <v>254.15</v>
      </c>
      <c r="K37" s="87">
        <f t="shared" si="2"/>
        <v>687.85</v>
      </c>
      <c r="L37" s="139" t="s">
        <v>130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38.25" x14ac:dyDescent="0.25">
      <c r="A38" s="77"/>
      <c r="B38" s="78">
        <v>3.7</v>
      </c>
      <c r="C38" s="79" t="s">
        <v>48</v>
      </c>
      <c r="D38" s="80" t="s">
        <v>31</v>
      </c>
      <c r="E38" s="81">
        <v>1</v>
      </c>
      <c r="F38" s="82">
        <v>314</v>
      </c>
      <c r="G38" s="83">
        <f t="shared" si="0"/>
        <v>314</v>
      </c>
      <c r="H38" s="84">
        <v>0</v>
      </c>
      <c r="I38" s="85">
        <v>0</v>
      </c>
      <c r="J38" s="86">
        <f t="shared" si="1"/>
        <v>0</v>
      </c>
      <c r="K38" s="87">
        <f t="shared" si="2"/>
        <v>314</v>
      </c>
      <c r="L38" s="139" t="s">
        <v>131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76.5" x14ac:dyDescent="0.25">
      <c r="A39" s="77"/>
      <c r="B39" s="78">
        <v>3.8</v>
      </c>
      <c r="C39" s="79" t="s">
        <v>49</v>
      </c>
      <c r="D39" s="80" t="s">
        <v>31</v>
      </c>
      <c r="E39" s="81">
        <v>1</v>
      </c>
      <c r="F39" s="82">
        <v>314</v>
      </c>
      <c r="G39" s="83">
        <f t="shared" si="0"/>
        <v>314</v>
      </c>
      <c r="H39" s="84">
        <v>1</v>
      </c>
      <c r="I39" s="85">
        <v>254.15</v>
      </c>
      <c r="J39" s="86">
        <f t="shared" si="1"/>
        <v>254.15</v>
      </c>
      <c r="K39" s="87">
        <f t="shared" si="2"/>
        <v>59.849999999999994</v>
      </c>
      <c r="L39" s="139" t="s">
        <v>132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76.5" x14ac:dyDescent="0.25">
      <c r="A40" s="77"/>
      <c r="B40" s="78">
        <v>3.9</v>
      </c>
      <c r="C40" s="79" t="s">
        <v>50</v>
      </c>
      <c r="D40" s="80" t="s">
        <v>31</v>
      </c>
      <c r="E40" s="81">
        <v>1</v>
      </c>
      <c r="F40" s="82">
        <v>314</v>
      </c>
      <c r="G40" s="83">
        <f t="shared" si="0"/>
        <v>314</v>
      </c>
      <c r="H40" s="84">
        <v>1</v>
      </c>
      <c r="I40" s="85">
        <v>254.15</v>
      </c>
      <c r="J40" s="86">
        <f t="shared" si="1"/>
        <v>254.15</v>
      </c>
      <c r="K40" s="87">
        <f t="shared" si="2"/>
        <v>59.849999999999994</v>
      </c>
      <c r="L40" s="139" t="s">
        <v>133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8.25" x14ac:dyDescent="0.25">
      <c r="A41" s="77"/>
      <c r="B41" s="78">
        <v>3.1</v>
      </c>
      <c r="C41" s="79" t="s">
        <v>51</v>
      </c>
      <c r="D41" s="80" t="s">
        <v>31</v>
      </c>
      <c r="E41" s="81">
        <v>1</v>
      </c>
      <c r="F41" s="82">
        <v>314</v>
      </c>
      <c r="G41" s="83">
        <f t="shared" si="0"/>
        <v>314</v>
      </c>
      <c r="H41" s="84">
        <v>0</v>
      </c>
      <c r="I41" s="85">
        <v>0</v>
      </c>
      <c r="J41" s="86">
        <f t="shared" si="1"/>
        <v>0</v>
      </c>
      <c r="K41" s="87">
        <f t="shared" si="2"/>
        <v>314</v>
      </c>
      <c r="L41" s="139" t="s">
        <v>134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51" x14ac:dyDescent="0.25">
      <c r="A42" s="77"/>
      <c r="B42" s="78">
        <v>3.11</v>
      </c>
      <c r="C42" s="79" t="s">
        <v>52</v>
      </c>
      <c r="D42" s="80" t="s">
        <v>31</v>
      </c>
      <c r="E42" s="81">
        <v>1</v>
      </c>
      <c r="F42" s="82">
        <v>314</v>
      </c>
      <c r="G42" s="83">
        <f t="shared" si="0"/>
        <v>314</v>
      </c>
      <c r="H42" s="84">
        <v>1</v>
      </c>
      <c r="I42" s="85">
        <v>254.15</v>
      </c>
      <c r="J42" s="86">
        <f t="shared" si="1"/>
        <v>254.15</v>
      </c>
      <c r="K42" s="87">
        <f t="shared" si="2"/>
        <v>59.849999999999994</v>
      </c>
      <c r="L42" s="139" t="s">
        <v>126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51" x14ac:dyDescent="0.25">
      <c r="A43" s="77"/>
      <c r="B43" s="78">
        <v>3.12</v>
      </c>
      <c r="C43" s="79" t="s">
        <v>53</v>
      </c>
      <c r="D43" s="80" t="s">
        <v>31</v>
      </c>
      <c r="E43" s="81">
        <v>2</v>
      </c>
      <c r="F43" s="82">
        <v>75</v>
      </c>
      <c r="G43" s="83">
        <f t="shared" si="0"/>
        <v>150</v>
      </c>
      <c r="H43" s="84">
        <v>2</v>
      </c>
      <c r="I43" s="85">
        <v>57.8</v>
      </c>
      <c r="J43" s="86">
        <f t="shared" si="1"/>
        <v>115.6</v>
      </c>
      <c r="K43" s="87">
        <f t="shared" si="2"/>
        <v>34.400000000000006</v>
      </c>
      <c r="L43" s="139" t="s">
        <v>135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51" x14ac:dyDescent="0.25">
      <c r="A44" s="77"/>
      <c r="B44" s="78">
        <v>3.13</v>
      </c>
      <c r="C44" s="79" t="s">
        <v>54</v>
      </c>
      <c r="D44" s="80" t="s">
        <v>31</v>
      </c>
      <c r="E44" s="81">
        <v>2</v>
      </c>
      <c r="F44" s="82">
        <v>75</v>
      </c>
      <c r="G44" s="83">
        <f t="shared" si="0"/>
        <v>150</v>
      </c>
      <c r="H44" s="84">
        <v>2</v>
      </c>
      <c r="I44" s="85">
        <v>57.8</v>
      </c>
      <c r="J44" s="86">
        <f t="shared" si="1"/>
        <v>115.6</v>
      </c>
      <c r="K44" s="87">
        <f t="shared" si="2"/>
        <v>34.400000000000006</v>
      </c>
      <c r="L44" s="139" t="s">
        <v>135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51" x14ac:dyDescent="0.25">
      <c r="A45" s="77"/>
      <c r="B45" s="78">
        <v>3.14</v>
      </c>
      <c r="C45" s="79" t="s">
        <v>55</v>
      </c>
      <c r="D45" s="80" t="s">
        <v>31</v>
      </c>
      <c r="E45" s="81">
        <v>1</v>
      </c>
      <c r="F45" s="82">
        <v>75</v>
      </c>
      <c r="G45" s="83">
        <f t="shared" si="0"/>
        <v>75</v>
      </c>
      <c r="H45" s="84">
        <v>1</v>
      </c>
      <c r="I45" s="85">
        <v>57.8</v>
      </c>
      <c r="J45" s="86">
        <f t="shared" si="1"/>
        <v>57.8</v>
      </c>
      <c r="K45" s="87">
        <f t="shared" si="2"/>
        <v>17.200000000000003</v>
      </c>
      <c r="L45" s="139" t="s">
        <v>136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51" x14ac:dyDescent="0.25">
      <c r="A46" s="77"/>
      <c r="B46" s="78">
        <v>3.15</v>
      </c>
      <c r="C46" s="79" t="s">
        <v>56</v>
      </c>
      <c r="D46" s="80" t="s">
        <v>31</v>
      </c>
      <c r="E46" s="81">
        <v>1</v>
      </c>
      <c r="F46" s="82">
        <v>75</v>
      </c>
      <c r="G46" s="83">
        <f t="shared" si="0"/>
        <v>75</v>
      </c>
      <c r="H46" s="84">
        <v>1</v>
      </c>
      <c r="I46" s="85">
        <v>57.8</v>
      </c>
      <c r="J46" s="86">
        <f t="shared" si="1"/>
        <v>57.8</v>
      </c>
      <c r="K46" s="87">
        <f t="shared" si="2"/>
        <v>17.200000000000003</v>
      </c>
      <c r="L46" s="139" t="s">
        <v>136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51" x14ac:dyDescent="0.25">
      <c r="A47" s="77"/>
      <c r="B47" s="78">
        <v>3.16</v>
      </c>
      <c r="C47" s="79" t="s">
        <v>57</v>
      </c>
      <c r="D47" s="80" t="s">
        <v>31</v>
      </c>
      <c r="E47" s="81">
        <v>1</v>
      </c>
      <c r="F47" s="82">
        <v>78</v>
      </c>
      <c r="G47" s="83">
        <f t="shared" si="0"/>
        <v>78</v>
      </c>
      <c r="H47" s="84">
        <v>1</v>
      </c>
      <c r="I47" s="85">
        <v>124.95</v>
      </c>
      <c r="J47" s="86">
        <f t="shared" si="1"/>
        <v>124.95</v>
      </c>
      <c r="K47" s="87">
        <f t="shared" si="2"/>
        <v>-46.95</v>
      </c>
      <c r="L47" s="139" t="s">
        <v>137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51" x14ac:dyDescent="0.25">
      <c r="A48" s="77"/>
      <c r="B48" s="78">
        <v>3.17</v>
      </c>
      <c r="C48" s="79" t="s">
        <v>58</v>
      </c>
      <c r="D48" s="80" t="s">
        <v>31</v>
      </c>
      <c r="E48" s="81">
        <v>2</v>
      </c>
      <c r="F48" s="82">
        <v>78</v>
      </c>
      <c r="G48" s="83">
        <f t="shared" si="0"/>
        <v>156</v>
      </c>
      <c r="H48" s="84">
        <v>2</v>
      </c>
      <c r="I48" s="85">
        <v>139.65</v>
      </c>
      <c r="J48" s="86">
        <f t="shared" si="1"/>
        <v>279.3</v>
      </c>
      <c r="K48" s="87">
        <f t="shared" si="2"/>
        <v>-123.30000000000001</v>
      </c>
      <c r="L48" s="139" t="s">
        <v>138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51" x14ac:dyDescent="0.25">
      <c r="A49" s="77"/>
      <c r="B49" s="78">
        <v>3.18</v>
      </c>
      <c r="C49" s="79" t="s">
        <v>59</v>
      </c>
      <c r="D49" s="80" t="s">
        <v>31</v>
      </c>
      <c r="E49" s="81">
        <v>2</v>
      </c>
      <c r="F49" s="82">
        <v>78</v>
      </c>
      <c r="G49" s="83">
        <f t="shared" si="0"/>
        <v>156</v>
      </c>
      <c r="H49" s="84">
        <v>2</v>
      </c>
      <c r="I49" s="85">
        <v>124.95</v>
      </c>
      <c r="J49" s="86">
        <f t="shared" si="1"/>
        <v>249.9</v>
      </c>
      <c r="K49" s="87">
        <f t="shared" si="2"/>
        <v>-93.9</v>
      </c>
      <c r="L49" s="139" t="s">
        <v>139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51" x14ac:dyDescent="0.25">
      <c r="A50" s="77"/>
      <c r="B50" s="78">
        <v>3.19</v>
      </c>
      <c r="C50" s="79" t="s">
        <v>60</v>
      </c>
      <c r="D50" s="80" t="s">
        <v>31</v>
      </c>
      <c r="E50" s="81">
        <v>2</v>
      </c>
      <c r="F50" s="82">
        <v>78</v>
      </c>
      <c r="G50" s="83">
        <f t="shared" si="0"/>
        <v>156</v>
      </c>
      <c r="H50" s="84">
        <v>2</v>
      </c>
      <c r="I50" s="85">
        <v>124.95</v>
      </c>
      <c r="J50" s="86">
        <f t="shared" si="1"/>
        <v>249.9</v>
      </c>
      <c r="K50" s="87">
        <f t="shared" si="2"/>
        <v>-93.9</v>
      </c>
      <c r="L50" s="139" t="s">
        <v>139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76.5" x14ac:dyDescent="0.25">
      <c r="A51" s="77"/>
      <c r="B51" s="78">
        <v>3.2</v>
      </c>
      <c r="C51" s="79" t="s">
        <v>61</v>
      </c>
      <c r="D51" s="80" t="s">
        <v>31</v>
      </c>
      <c r="E51" s="81">
        <v>1</v>
      </c>
      <c r="F51" s="82">
        <v>78</v>
      </c>
      <c r="G51" s="83">
        <f t="shared" si="0"/>
        <v>78</v>
      </c>
      <c r="H51" s="84">
        <v>1</v>
      </c>
      <c r="I51" s="85">
        <v>57.8</v>
      </c>
      <c r="J51" s="86">
        <f t="shared" si="1"/>
        <v>57.8</v>
      </c>
      <c r="K51" s="87">
        <f t="shared" si="2"/>
        <v>20.200000000000003</v>
      </c>
      <c r="L51" s="139" t="s">
        <v>140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51" x14ac:dyDescent="0.25">
      <c r="A52" s="77"/>
      <c r="B52" s="78">
        <v>3.21</v>
      </c>
      <c r="C52" s="79" t="s">
        <v>62</v>
      </c>
      <c r="D52" s="80" t="s">
        <v>31</v>
      </c>
      <c r="E52" s="81">
        <v>2</v>
      </c>
      <c r="F52" s="82">
        <v>129</v>
      </c>
      <c r="G52" s="83">
        <f t="shared" si="0"/>
        <v>258</v>
      </c>
      <c r="H52" s="84">
        <v>1</v>
      </c>
      <c r="I52" s="85">
        <v>122.55</v>
      </c>
      <c r="J52" s="86">
        <f t="shared" si="1"/>
        <v>122.55</v>
      </c>
      <c r="K52" s="87">
        <f t="shared" si="2"/>
        <v>135.44999999999999</v>
      </c>
      <c r="L52" s="139" t="s">
        <v>141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51" x14ac:dyDescent="0.25">
      <c r="A53" s="77"/>
      <c r="B53" s="78">
        <v>3.22</v>
      </c>
      <c r="C53" s="79" t="s">
        <v>63</v>
      </c>
      <c r="D53" s="80" t="s">
        <v>31</v>
      </c>
      <c r="E53" s="81">
        <v>1</v>
      </c>
      <c r="F53" s="82">
        <v>489</v>
      </c>
      <c r="G53" s="83">
        <f t="shared" si="0"/>
        <v>489</v>
      </c>
      <c r="H53" s="84">
        <v>1</v>
      </c>
      <c r="I53" s="85">
        <v>459</v>
      </c>
      <c r="J53" s="86">
        <f t="shared" si="1"/>
        <v>459</v>
      </c>
      <c r="K53" s="87">
        <f t="shared" si="2"/>
        <v>30</v>
      </c>
      <c r="L53" s="139" t="s">
        <v>142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51" x14ac:dyDescent="0.25">
      <c r="A54" s="77"/>
      <c r="B54" s="78">
        <v>3.23</v>
      </c>
      <c r="C54" s="79" t="s">
        <v>64</v>
      </c>
      <c r="D54" s="80" t="s">
        <v>31</v>
      </c>
      <c r="E54" s="81">
        <v>1</v>
      </c>
      <c r="F54" s="82">
        <v>238</v>
      </c>
      <c r="G54" s="83">
        <f t="shared" si="0"/>
        <v>238</v>
      </c>
      <c r="H54" s="84">
        <v>1</v>
      </c>
      <c r="I54" s="85">
        <v>219.3</v>
      </c>
      <c r="J54" s="86">
        <f t="shared" si="1"/>
        <v>219.3</v>
      </c>
      <c r="K54" s="87">
        <f t="shared" si="2"/>
        <v>18.699999999999989</v>
      </c>
      <c r="L54" s="139" t="s">
        <v>143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51" x14ac:dyDescent="0.25">
      <c r="A55" s="77"/>
      <c r="B55" s="78">
        <v>3.24</v>
      </c>
      <c r="C55" s="79" t="s">
        <v>65</v>
      </c>
      <c r="D55" s="80" t="s">
        <v>31</v>
      </c>
      <c r="E55" s="81">
        <v>1</v>
      </c>
      <c r="F55" s="82">
        <v>165</v>
      </c>
      <c r="G55" s="83">
        <f t="shared" si="0"/>
        <v>165</v>
      </c>
      <c r="H55" s="84">
        <v>1</v>
      </c>
      <c r="I55" s="85">
        <v>152.15</v>
      </c>
      <c r="J55" s="86">
        <f t="shared" si="1"/>
        <v>152.15</v>
      </c>
      <c r="K55" s="87">
        <f t="shared" si="2"/>
        <v>12.849999999999994</v>
      </c>
      <c r="L55" s="139" t="s">
        <v>144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51" x14ac:dyDescent="0.25">
      <c r="A56" s="77"/>
      <c r="B56" s="78">
        <v>3.25</v>
      </c>
      <c r="C56" s="79" t="s">
        <v>66</v>
      </c>
      <c r="D56" s="80" t="s">
        <v>31</v>
      </c>
      <c r="E56" s="81">
        <v>2</v>
      </c>
      <c r="F56" s="82">
        <v>41</v>
      </c>
      <c r="G56" s="83">
        <f t="shared" si="0"/>
        <v>82</v>
      </c>
      <c r="H56" s="84">
        <v>2</v>
      </c>
      <c r="I56" s="85">
        <v>43.35</v>
      </c>
      <c r="J56" s="86">
        <f t="shared" si="1"/>
        <v>86.7</v>
      </c>
      <c r="K56" s="87">
        <f t="shared" si="2"/>
        <v>-4.7000000000000028</v>
      </c>
      <c r="L56" s="139" t="s">
        <v>145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76.5" x14ac:dyDescent="0.25">
      <c r="A57" s="77"/>
      <c r="B57" s="78">
        <v>3.26</v>
      </c>
      <c r="C57" s="79" t="s">
        <v>67</v>
      </c>
      <c r="D57" s="80" t="s">
        <v>31</v>
      </c>
      <c r="E57" s="81">
        <v>2</v>
      </c>
      <c r="F57" s="82">
        <v>35</v>
      </c>
      <c r="G57" s="83">
        <f t="shared" si="0"/>
        <v>70</v>
      </c>
      <c r="H57" s="84">
        <v>1</v>
      </c>
      <c r="I57" s="85">
        <v>37.4</v>
      </c>
      <c r="J57" s="86">
        <f t="shared" si="1"/>
        <v>37.4</v>
      </c>
      <c r="K57" s="87">
        <f t="shared" si="2"/>
        <v>32.6</v>
      </c>
      <c r="L57" s="139" t="s">
        <v>146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51" x14ac:dyDescent="0.25">
      <c r="A58" s="77"/>
      <c r="B58" s="78">
        <v>3.27</v>
      </c>
      <c r="C58" s="79" t="s">
        <v>68</v>
      </c>
      <c r="D58" s="80" t="s">
        <v>31</v>
      </c>
      <c r="E58" s="81">
        <v>1</v>
      </c>
      <c r="F58" s="82">
        <v>819</v>
      </c>
      <c r="G58" s="83">
        <f t="shared" si="0"/>
        <v>819</v>
      </c>
      <c r="H58" s="84">
        <v>1</v>
      </c>
      <c r="I58" s="85">
        <v>800.7</v>
      </c>
      <c r="J58" s="86">
        <f t="shared" si="1"/>
        <v>800.7</v>
      </c>
      <c r="K58" s="87">
        <f t="shared" si="2"/>
        <v>18.299999999999955</v>
      </c>
      <c r="L58" s="139" t="s">
        <v>147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51" x14ac:dyDescent="0.25">
      <c r="A59" s="77"/>
      <c r="B59" s="78">
        <v>3.28</v>
      </c>
      <c r="C59" s="79" t="s">
        <v>69</v>
      </c>
      <c r="D59" s="80" t="s">
        <v>31</v>
      </c>
      <c r="E59" s="81">
        <v>1</v>
      </c>
      <c r="F59" s="82">
        <v>231</v>
      </c>
      <c r="G59" s="83">
        <f t="shared" si="0"/>
        <v>231</v>
      </c>
      <c r="H59" s="84">
        <v>1</v>
      </c>
      <c r="I59" s="85">
        <v>152.15</v>
      </c>
      <c r="J59" s="86">
        <f t="shared" si="1"/>
        <v>152.15</v>
      </c>
      <c r="K59" s="87">
        <f t="shared" si="2"/>
        <v>78.849999999999994</v>
      </c>
      <c r="L59" s="139" t="s">
        <v>148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76.5" x14ac:dyDescent="0.25">
      <c r="A60" s="77"/>
      <c r="B60" s="78">
        <v>3.29</v>
      </c>
      <c r="C60" s="79" t="s">
        <v>70</v>
      </c>
      <c r="D60" s="80" t="s">
        <v>31</v>
      </c>
      <c r="E60" s="81">
        <v>1</v>
      </c>
      <c r="F60" s="82">
        <v>169</v>
      </c>
      <c r="G60" s="83">
        <f t="shared" si="0"/>
        <v>169</v>
      </c>
      <c r="H60" s="84">
        <v>1</v>
      </c>
      <c r="I60" s="85">
        <v>116.45</v>
      </c>
      <c r="J60" s="86">
        <f t="shared" si="1"/>
        <v>116.45</v>
      </c>
      <c r="K60" s="87">
        <f t="shared" si="2"/>
        <v>52.55</v>
      </c>
      <c r="L60" s="139" t="s">
        <v>149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63.75" x14ac:dyDescent="0.25">
      <c r="A61" s="77"/>
      <c r="B61" s="78">
        <v>3.3</v>
      </c>
      <c r="C61" s="79" t="s">
        <v>71</v>
      </c>
      <c r="D61" s="80" t="s">
        <v>31</v>
      </c>
      <c r="E61" s="81">
        <v>1</v>
      </c>
      <c r="F61" s="82">
        <v>720</v>
      </c>
      <c r="G61" s="83">
        <f t="shared" si="0"/>
        <v>720</v>
      </c>
      <c r="H61" s="84">
        <v>1</v>
      </c>
      <c r="I61" s="85">
        <v>960</v>
      </c>
      <c r="J61" s="86">
        <f t="shared" si="1"/>
        <v>960</v>
      </c>
      <c r="K61" s="87">
        <f t="shared" si="2"/>
        <v>-240</v>
      </c>
      <c r="L61" s="139" t="s">
        <v>150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63.75" x14ac:dyDescent="0.25">
      <c r="A62" s="77"/>
      <c r="B62" s="78">
        <v>3.31</v>
      </c>
      <c r="C62" s="79" t="s">
        <v>72</v>
      </c>
      <c r="D62" s="80" t="s">
        <v>31</v>
      </c>
      <c r="E62" s="81">
        <v>1</v>
      </c>
      <c r="F62" s="82">
        <v>1089</v>
      </c>
      <c r="G62" s="83">
        <f t="shared" si="0"/>
        <v>1089</v>
      </c>
      <c r="H62" s="84">
        <v>1</v>
      </c>
      <c r="I62" s="85">
        <v>1089</v>
      </c>
      <c r="J62" s="86">
        <f t="shared" si="1"/>
        <v>1089</v>
      </c>
      <c r="K62" s="87">
        <f t="shared" si="2"/>
        <v>0</v>
      </c>
      <c r="L62" s="139" t="s">
        <v>151</v>
      </c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76.5" x14ac:dyDescent="0.25">
      <c r="A63" s="77"/>
      <c r="B63" s="78">
        <v>3.32</v>
      </c>
      <c r="C63" s="79" t="s">
        <v>73</v>
      </c>
      <c r="D63" s="80" t="s">
        <v>31</v>
      </c>
      <c r="E63" s="81">
        <v>1</v>
      </c>
      <c r="F63" s="82">
        <v>320</v>
      </c>
      <c r="G63" s="83">
        <f t="shared" si="0"/>
        <v>320</v>
      </c>
      <c r="H63" s="84">
        <v>1</v>
      </c>
      <c r="I63" s="85">
        <v>351</v>
      </c>
      <c r="J63" s="86">
        <f t="shared" si="1"/>
        <v>351</v>
      </c>
      <c r="K63" s="87">
        <f t="shared" si="2"/>
        <v>-31</v>
      </c>
      <c r="L63" s="139" t="s">
        <v>152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76.5" x14ac:dyDescent="0.25">
      <c r="A64" s="77"/>
      <c r="B64" s="78">
        <v>3.33</v>
      </c>
      <c r="C64" s="79" t="s">
        <v>74</v>
      </c>
      <c r="D64" s="80" t="s">
        <v>31</v>
      </c>
      <c r="E64" s="81">
        <v>1</v>
      </c>
      <c r="F64" s="82">
        <v>209</v>
      </c>
      <c r="G64" s="83">
        <f t="shared" si="0"/>
        <v>209</v>
      </c>
      <c r="H64" s="84">
        <v>1</v>
      </c>
      <c r="I64" s="85">
        <v>200</v>
      </c>
      <c r="J64" s="86">
        <f t="shared" si="1"/>
        <v>200</v>
      </c>
      <c r="K64" s="87">
        <f t="shared" si="2"/>
        <v>9</v>
      </c>
      <c r="L64" s="139" t="s">
        <v>153</v>
      </c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76.5" x14ac:dyDescent="0.25">
      <c r="A65" s="77"/>
      <c r="B65" s="78">
        <v>3.34</v>
      </c>
      <c r="C65" s="79" t="s">
        <v>75</v>
      </c>
      <c r="D65" s="80" t="s">
        <v>31</v>
      </c>
      <c r="E65" s="81">
        <v>2</v>
      </c>
      <c r="F65" s="82">
        <v>94</v>
      </c>
      <c r="G65" s="83">
        <f t="shared" si="0"/>
        <v>188</v>
      </c>
      <c r="H65" s="84">
        <v>2</v>
      </c>
      <c r="I65" s="85">
        <v>34</v>
      </c>
      <c r="J65" s="86">
        <f t="shared" si="1"/>
        <v>68</v>
      </c>
      <c r="K65" s="87">
        <f t="shared" si="2"/>
        <v>120</v>
      </c>
      <c r="L65" s="139" t="s">
        <v>154</v>
      </c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51" x14ac:dyDescent="0.25">
      <c r="A66" s="77"/>
      <c r="B66" s="78">
        <v>3.35</v>
      </c>
      <c r="C66" s="79" t="s">
        <v>76</v>
      </c>
      <c r="D66" s="80" t="s">
        <v>31</v>
      </c>
      <c r="E66" s="81">
        <v>1</v>
      </c>
      <c r="F66" s="82">
        <v>211</v>
      </c>
      <c r="G66" s="83">
        <f t="shared" si="0"/>
        <v>211</v>
      </c>
      <c r="H66" s="84">
        <v>1</v>
      </c>
      <c r="I66" s="85">
        <v>192.95</v>
      </c>
      <c r="J66" s="86">
        <f t="shared" si="1"/>
        <v>192.95</v>
      </c>
      <c r="K66" s="87">
        <f t="shared" si="2"/>
        <v>18.050000000000011</v>
      </c>
      <c r="L66" s="139" t="s">
        <v>155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51" x14ac:dyDescent="0.25">
      <c r="A67" s="77"/>
      <c r="B67" s="78">
        <v>3.36</v>
      </c>
      <c r="C67" s="79" t="s">
        <v>77</v>
      </c>
      <c r="D67" s="80" t="s">
        <v>31</v>
      </c>
      <c r="E67" s="81">
        <v>1</v>
      </c>
      <c r="F67" s="82">
        <v>726</v>
      </c>
      <c r="G67" s="83">
        <f t="shared" si="0"/>
        <v>726</v>
      </c>
      <c r="H67" s="84">
        <v>1</v>
      </c>
      <c r="I67" s="85">
        <v>689.69</v>
      </c>
      <c r="J67" s="86">
        <f t="shared" si="1"/>
        <v>689.69</v>
      </c>
      <c r="K67" s="87">
        <f t="shared" si="2"/>
        <v>36.309999999999945</v>
      </c>
      <c r="L67" s="139" t="s">
        <v>156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76.5" x14ac:dyDescent="0.25">
      <c r="A68" s="77"/>
      <c r="B68" s="78">
        <v>3.38</v>
      </c>
      <c r="C68" s="79" t="s">
        <v>78</v>
      </c>
      <c r="D68" s="80" t="s">
        <v>31</v>
      </c>
      <c r="E68" s="81">
        <v>1</v>
      </c>
      <c r="F68" s="82">
        <v>244</v>
      </c>
      <c r="G68" s="83">
        <f t="shared" si="0"/>
        <v>244</v>
      </c>
      <c r="H68" s="84">
        <v>1</v>
      </c>
      <c r="I68" s="85">
        <v>226.1</v>
      </c>
      <c r="J68" s="86">
        <f t="shared" si="1"/>
        <v>226.1</v>
      </c>
      <c r="K68" s="87">
        <f t="shared" si="2"/>
        <v>17.900000000000006</v>
      </c>
      <c r="L68" s="139" t="s">
        <v>157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89.25" x14ac:dyDescent="0.25">
      <c r="A69" s="77"/>
      <c r="B69" s="78">
        <v>3.39</v>
      </c>
      <c r="C69" s="79" t="s">
        <v>79</v>
      </c>
      <c r="D69" s="80" t="s">
        <v>31</v>
      </c>
      <c r="E69" s="81">
        <v>2</v>
      </c>
      <c r="F69" s="82">
        <v>154</v>
      </c>
      <c r="G69" s="83">
        <f t="shared" si="0"/>
        <v>308</v>
      </c>
      <c r="H69" s="84">
        <v>2</v>
      </c>
      <c r="I69" s="85">
        <v>118.15</v>
      </c>
      <c r="J69" s="86">
        <f t="shared" si="1"/>
        <v>236.3</v>
      </c>
      <c r="K69" s="87">
        <f t="shared" si="2"/>
        <v>71.699999999999989</v>
      </c>
      <c r="L69" s="139" t="s">
        <v>158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51" x14ac:dyDescent="0.25">
      <c r="A70" s="77"/>
      <c r="B70" s="78">
        <v>3.4</v>
      </c>
      <c r="C70" s="79" t="s">
        <v>80</v>
      </c>
      <c r="D70" s="80" t="s">
        <v>31</v>
      </c>
      <c r="E70" s="81">
        <v>2</v>
      </c>
      <c r="F70" s="82">
        <v>132</v>
      </c>
      <c r="G70" s="83">
        <f t="shared" si="0"/>
        <v>264</v>
      </c>
      <c r="H70" s="84">
        <v>2</v>
      </c>
      <c r="I70" s="85">
        <v>125.4</v>
      </c>
      <c r="J70" s="86">
        <f t="shared" si="1"/>
        <v>250.8</v>
      </c>
      <c r="K70" s="87">
        <f t="shared" si="2"/>
        <v>13.199999999999989</v>
      </c>
      <c r="L70" s="139" t="s">
        <v>159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51" x14ac:dyDescent="0.25">
      <c r="A71" s="77"/>
      <c r="B71" s="78">
        <v>3.41</v>
      </c>
      <c r="C71" s="79" t="s">
        <v>81</v>
      </c>
      <c r="D71" s="80" t="s">
        <v>31</v>
      </c>
      <c r="E71" s="81">
        <v>2</v>
      </c>
      <c r="F71" s="82">
        <v>132</v>
      </c>
      <c r="G71" s="83">
        <f t="shared" si="0"/>
        <v>264</v>
      </c>
      <c r="H71" s="84">
        <v>2</v>
      </c>
      <c r="I71" s="85">
        <v>125.4</v>
      </c>
      <c r="J71" s="86">
        <f t="shared" si="1"/>
        <v>250.8</v>
      </c>
      <c r="K71" s="87">
        <f t="shared" si="2"/>
        <v>13.199999999999989</v>
      </c>
      <c r="L71" s="139" t="s">
        <v>159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51" x14ac:dyDescent="0.25">
      <c r="A72" s="77"/>
      <c r="B72" s="78">
        <v>3.42</v>
      </c>
      <c r="C72" s="79" t="s">
        <v>82</v>
      </c>
      <c r="D72" s="80" t="s">
        <v>31</v>
      </c>
      <c r="E72" s="81">
        <v>10</v>
      </c>
      <c r="F72" s="82">
        <v>33</v>
      </c>
      <c r="G72" s="83">
        <f t="shared" si="0"/>
        <v>330</v>
      </c>
      <c r="H72" s="84">
        <v>10</v>
      </c>
      <c r="I72" s="85">
        <v>35.15</v>
      </c>
      <c r="J72" s="86">
        <f t="shared" si="1"/>
        <v>351.5</v>
      </c>
      <c r="K72" s="87">
        <f t="shared" si="2"/>
        <v>-21.5</v>
      </c>
      <c r="L72" s="139" t="s">
        <v>160</v>
      </c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51" x14ac:dyDescent="0.25">
      <c r="A73" s="77"/>
      <c r="B73" s="78">
        <v>3.43</v>
      </c>
      <c r="C73" s="79" t="s">
        <v>83</v>
      </c>
      <c r="D73" s="80" t="s">
        <v>31</v>
      </c>
      <c r="E73" s="81">
        <v>5</v>
      </c>
      <c r="F73" s="82">
        <v>33</v>
      </c>
      <c r="G73" s="83">
        <f t="shared" si="0"/>
        <v>165</v>
      </c>
      <c r="H73" s="84">
        <v>5</v>
      </c>
      <c r="I73" s="85">
        <v>33.25</v>
      </c>
      <c r="J73" s="86">
        <f t="shared" si="1"/>
        <v>166.25</v>
      </c>
      <c r="K73" s="87">
        <f t="shared" si="2"/>
        <v>-1.25</v>
      </c>
      <c r="L73" s="139" t="s">
        <v>161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63.75" x14ac:dyDescent="0.25">
      <c r="A74" s="77"/>
      <c r="B74" s="78">
        <v>3.44</v>
      </c>
      <c r="C74" s="79" t="s">
        <v>84</v>
      </c>
      <c r="D74" s="80" t="s">
        <v>31</v>
      </c>
      <c r="E74" s="81">
        <v>4</v>
      </c>
      <c r="F74" s="82">
        <v>44</v>
      </c>
      <c r="G74" s="83">
        <f t="shared" si="0"/>
        <v>176</v>
      </c>
      <c r="H74" s="84">
        <v>2</v>
      </c>
      <c r="I74" s="85">
        <v>41.8</v>
      </c>
      <c r="J74" s="86">
        <f t="shared" si="1"/>
        <v>83.6</v>
      </c>
      <c r="K74" s="87">
        <f t="shared" si="2"/>
        <v>92.4</v>
      </c>
      <c r="L74" s="139" t="s">
        <v>162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51" x14ac:dyDescent="0.25">
      <c r="A75" s="77"/>
      <c r="B75" s="78">
        <v>3.45</v>
      </c>
      <c r="C75" s="79" t="s">
        <v>85</v>
      </c>
      <c r="D75" s="80" t="s">
        <v>31</v>
      </c>
      <c r="E75" s="81">
        <v>2</v>
      </c>
      <c r="F75" s="82">
        <v>45</v>
      </c>
      <c r="G75" s="83">
        <f t="shared" si="0"/>
        <v>90</v>
      </c>
      <c r="H75" s="84">
        <v>2</v>
      </c>
      <c r="I75" s="85">
        <v>42.75</v>
      </c>
      <c r="J75" s="86">
        <f t="shared" si="1"/>
        <v>85.5</v>
      </c>
      <c r="K75" s="87">
        <f t="shared" si="2"/>
        <v>4.5</v>
      </c>
      <c r="L75" s="139" t="s">
        <v>163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51" x14ac:dyDescent="0.25">
      <c r="A76" s="77"/>
      <c r="B76" s="78">
        <v>3.46</v>
      </c>
      <c r="C76" s="79" t="s">
        <v>86</v>
      </c>
      <c r="D76" s="80" t="s">
        <v>31</v>
      </c>
      <c r="E76" s="81">
        <v>2</v>
      </c>
      <c r="F76" s="82">
        <v>57</v>
      </c>
      <c r="G76" s="83">
        <f t="shared" si="0"/>
        <v>114</v>
      </c>
      <c r="H76" s="84">
        <v>2</v>
      </c>
      <c r="I76" s="85">
        <v>65.55</v>
      </c>
      <c r="J76" s="86">
        <f t="shared" si="1"/>
        <v>131.1</v>
      </c>
      <c r="K76" s="87">
        <f t="shared" si="2"/>
        <v>-17.099999999999994</v>
      </c>
      <c r="L76" s="139" t="s">
        <v>164</v>
      </c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63.75" x14ac:dyDescent="0.25">
      <c r="A77" s="77"/>
      <c r="B77" s="78">
        <v>3.47</v>
      </c>
      <c r="C77" s="79" t="s">
        <v>87</v>
      </c>
      <c r="D77" s="80" t="s">
        <v>31</v>
      </c>
      <c r="E77" s="81">
        <v>1</v>
      </c>
      <c r="F77" s="82">
        <v>85</v>
      </c>
      <c r="G77" s="83">
        <f t="shared" si="0"/>
        <v>85</v>
      </c>
      <c r="H77" s="84">
        <v>0</v>
      </c>
      <c r="I77" s="85">
        <v>0</v>
      </c>
      <c r="J77" s="86">
        <f t="shared" si="1"/>
        <v>0</v>
      </c>
      <c r="K77" s="87">
        <f t="shared" si="2"/>
        <v>85</v>
      </c>
      <c r="L77" s="139" t="s">
        <v>165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51" x14ac:dyDescent="0.25">
      <c r="A78" s="77"/>
      <c r="B78" s="78">
        <v>3.48</v>
      </c>
      <c r="C78" s="79" t="s">
        <v>88</v>
      </c>
      <c r="D78" s="80" t="s">
        <v>31</v>
      </c>
      <c r="E78" s="81">
        <v>1</v>
      </c>
      <c r="F78" s="82">
        <v>956</v>
      </c>
      <c r="G78" s="83">
        <f t="shared" si="0"/>
        <v>956</v>
      </c>
      <c r="H78" s="84">
        <v>1</v>
      </c>
      <c r="I78" s="85">
        <v>1028.83</v>
      </c>
      <c r="J78" s="86">
        <f t="shared" si="1"/>
        <v>1028.83</v>
      </c>
      <c r="K78" s="87">
        <f t="shared" si="2"/>
        <v>-72.829999999999927</v>
      </c>
      <c r="L78" s="139" t="s">
        <v>166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51" x14ac:dyDescent="0.25">
      <c r="A79" s="77"/>
      <c r="B79" s="78">
        <v>3.49</v>
      </c>
      <c r="C79" s="79" t="s">
        <v>89</v>
      </c>
      <c r="D79" s="80" t="s">
        <v>31</v>
      </c>
      <c r="E79" s="81">
        <v>1</v>
      </c>
      <c r="F79" s="82">
        <v>295.7</v>
      </c>
      <c r="G79" s="83">
        <f t="shared" si="0"/>
        <v>295.7</v>
      </c>
      <c r="H79" s="84">
        <v>1</v>
      </c>
      <c r="I79" s="85">
        <v>277.39</v>
      </c>
      <c r="J79" s="86">
        <f t="shared" si="1"/>
        <v>277.39</v>
      </c>
      <c r="K79" s="87">
        <f t="shared" si="2"/>
        <v>18.310000000000002</v>
      </c>
      <c r="L79" s="139" t="s">
        <v>167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7.5" x14ac:dyDescent="0.25">
      <c r="A80" s="77"/>
      <c r="B80" s="78">
        <v>3.5</v>
      </c>
      <c r="C80" s="79" t="s">
        <v>90</v>
      </c>
      <c r="D80" s="80" t="s">
        <v>31</v>
      </c>
      <c r="E80" s="81">
        <v>10</v>
      </c>
      <c r="F80" s="82">
        <v>9</v>
      </c>
      <c r="G80" s="83">
        <f t="shared" si="0"/>
        <v>90</v>
      </c>
      <c r="H80" s="84">
        <v>6</v>
      </c>
      <c r="I80" s="85">
        <v>12.033333333333333</v>
      </c>
      <c r="J80" s="86">
        <f t="shared" si="1"/>
        <v>72.2</v>
      </c>
      <c r="K80" s="87">
        <f t="shared" si="2"/>
        <v>17.799999999999997</v>
      </c>
      <c r="L80" s="139" t="s">
        <v>168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38.25" x14ac:dyDescent="0.25">
      <c r="A81" s="77"/>
      <c r="B81" s="78">
        <v>3.51</v>
      </c>
      <c r="C81" s="79" t="s">
        <v>91</v>
      </c>
      <c r="D81" s="80" t="s">
        <v>31</v>
      </c>
      <c r="E81" s="81">
        <v>4</v>
      </c>
      <c r="F81" s="82">
        <v>67</v>
      </c>
      <c r="G81" s="83">
        <f t="shared" si="0"/>
        <v>268</v>
      </c>
      <c r="H81" s="84">
        <v>4</v>
      </c>
      <c r="I81" s="85">
        <v>70.3</v>
      </c>
      <c r="J81" s="86">
        <f t="shared" si="1"/>
        <v>281.2</v>
      </c>
      <c r="K81" s="87">
        <f t="shared" si="2"/>
        <v>-13.199999999999989</v>
      </c>
      <c r="L81" s="139" t="s">
        <v>169</v>
      </c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89.25" x14ac:dyDescent="0.25">
      <c r="A82" s="77"/>
      <c r="B82" s="78">
        <v>3.52</v>
      </c>
      <c r="C82" s="79" t="s">
        <v>92</v>
      </c>
      <c r="D82" s="80" t="s">
        <v>31</v>
      </c>
      <c r="E82" s="81">
        <v>1</v>
      </c>
      <c r="F82" s="82">
        <v>1761</v>
      </c>
      <c r="G82" s="83">
        <f t="shared" si="0"/>
        <v>1761</v>
      </c>
      <c r="H82" s="84">
        <v>1</v>
      </c>
      <c r="I82" s="85">
        <v>1884.45</v>
      </c>
      <c r="J82" s="86">
        <f t="shared" si="1"/>
        <v>1884.45</v>
      </c>
      <c r="K82" s="87">
        <f t="shared" si="2"/>
        <v>-123.45000000000005</v>
      </c>
      <c r="L82" s="139" t="s">
        <v>191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89.25" x14ac:dyDescent="0.25">
      <c r="A83" s="77"/>
      <c r="B83" s="78">
        <v>3.53</v>
      </c>
      <c r="C83" s="79" t="s">
        <v>93</v>
      </c>
      <c r="D83" s="80" t="s">
        <v>31</v>
      </c>
      <c r="E83" s="81">
        <v>1</v>
      </c>
      <c r="F83" s="82">
        <v>1624</v>
      </c>
      <c r="G83" s="83">
        <f t="shared" si="0"/>
        <v>1624</v>
      </c>
      <c r="H83" s="84">
        <v>1</v>
      </c>
      <c r="I83" s="85">
        <v>1884.45</v>
      </c>
      <c r="J83" s="86">
        <f t="shared" si="1"/>
        <v>1884.45</v>
      </c>
      <c r="K83" s="87">
        <f t="shared" si="2"/>
        <v>-260.45000000000005</v>
      </c>
      <c r="L83" s="139" t="s">
        <v>192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65.75" x14ac:dyDescent="0.25">
      <c r="A84" s="77"/>
      <c r="B84" s="78">
        <v>3.54</v>
      </c>
      <c r="C84" s="79" t="s">
        <v>94</v>
      </c>
      <c r="D84" s="80" t="s">
        <v>31</v>
      </c>
      <c r="E84" s="81">
        <v>10</v>
      </c>
      <c r="F84" s="82">
        <v>342</v>
      </c>
      <c r="G84" s="83">
        <f t="shared" si="0"/>
        <v>3420</v>
      </c>
      <c r="H84" s="84">
        <v>10</v>
      </c>
      <c r="I84" s="85">
        <v>219.51</v>
      </c>
      <c r="J84" s="86">
        <f t="shared" si="1"/>
        <v>2195.1</v>
      </c>
      <c r="K84" s="87">
        <f t="shared" si="2"/>
        <v>1224.9000000000001</v>
      </c>
      <c r="L84" s="139" t="s">
        <v>170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89.25" x14ac:dyDescent="0.25">
      <c r="A85" s="77"/>
      <c r="B85" s="78">
        <v>3.55</v>
      </c>
      <c r="C85" s="79" t="s">
        <v>95</v>
      </c>
      <c r="D85" s="80" t="s">
        <v>31</v>
      </c>
      <c r="E85" s="81">
        <v>8</v>
      </c>
      <c r="F85" s="82">
        <v>902</v>
      </c>
      <c r="G85" s="83">
        <f t="shared" si="0"/>
        <v>7216</v>
      </c>
      <c r="H85" s="84">
        <v>8</v>
      </c>
      <c r="I85" s="85">
        <v>762.45</v>
      </c>
      <c r="J85" s="86">
        <f t="shared" si="1"/>
        <v>6099.6</v>
      </c>
      <c r="K85" s="87">
        <f t="shared" si="2"/>
        <v>1116.3999999999996</v>
      </c>
      <c r="L85" s="139" t="s">
        <v>171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51" x14ac:dyDescent="0.25">
      <c r="A86" s="77"/>
      <c r="B86" s="78">
        <v>3.56</v>
      </c>
      <c r="C86" s="79" t="s">
        <v>96</v>
      </c>
      <c r="D86" s="80" t="s">
        <v>31</v>
      </c>
      <c r="E86" s="81">
        <v>6</v>
      </c>
      <c r="F86" s="82">
        <v>80</v>
      </c>
      <c r="G86" s="83">
        <f t="shared" si="0"/>
        <v>480</v>
      </c>
      <c r="H86" s="84">
        <v>6</v>
      </c>
      <c r="I86" s="85">
        <v>77.900000000000006</v>
      </c>
      <c r="J86" s="86">
        <f t="shared" si="1"/>
        <v>467.40000000000003</v>
      </c>
      <c r="K86" s="87">
        <f t="shared" si="2"/>
        <v>12.599999999999966</v>
      </c>
      <c r="L86" s="139" t="s">
        <v>172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63.75" x14ac:dyDescent="0.25">
      <c r="A87" s="77"/>
      <c r="B87" s="78">
        <v>3.57</v>
      </c>
      <c r="C87" s="79" t="s">
        <v>97</v>
      </c>
      <c r="D87" s="80" t="s">
        <v>31</v>
      </c>
      <c r="E87" s="81">
        <v>4</v>
      </c>
      <c r="F87" s="82">
        <v>50</v>
      </c>
      <c r="G87" s="83">
        <f t="shared" si="0"/>
        <v>200</v>
      </c>
      <c r="H87" s="84">
        <v>0</v>
      </c>
      <c r="I87" s="85">
        <v>0</v>
      </c>
      <c r="J87" s="86">
        <f t="shared" si="1"/>
        <v>0</v>
      </c>
      <c r="K87" s="87">
        <f t="shared" si="2"/>
        <v>200</v>
      </c>
      <c r="L87" s="139" t="s">
        <v>165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51" x14ac:dyDescent="0.25">
      <c r="A88" s="77"/>
      <c r="B88" s="78">
        <v>3.58</v>
      </c>
      <c r="C88" s="79" t="s">
        <v>98</v>
      </c>
      <c r="D88" s="80" t="s">
        <v>31</v>
      </c>
      <c r="E88" s="81">
        <v>4</v>
      </c>
      <c r="F88" s="82">
        <v>76</v>
      </c>
      <c r="G88" s="83">
        <f t="shared" si="0"/>
        <v>304</v>
      </c>
      <c r="H88" s="84">
        <v>4</v>
      </c>
      <c r="I88" s="85">
        <v>72.2</v>
      </c>
      <c r="J88" s="86">
        <f t="shared" si="1"/>
        <v>288.8</v>
      </c>
      <c r="K88" s="87">
        <f t="shared" si="2"/>
        <v>15.199999999999989</v>
      </c>
      <c r="L88" s="139" t="s">
        <v>173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89.25" x14ac:dyDescent="0.25">
      <c r="A89" s="77"/>
      <c r="B89" s="78">
        <v>3.59</v>
      </c>
      <c r="C89" s="79" t="s">
        <v>99</v>
      </c>
      <c r="D89" s="80" t="s">
        <v>31</v>
      </c>
      <c r="E89" s="81">
        <v>32</v>
      </c>
      <c r="F89" s="82">
        <v>58</v>
      </c>
      <c r="G89" s="83">
        <f t="shared" si="0"/>
        <v>1856</v>
      </c>
      <c r="H89" s="84">
        <v>31</v>
      </c>
      <c r="I89" s="85">
        <v>51.3</v>
      </c>
      <c r="J89" s="86">
        <f t="shared" si="1"/>
        <v>1590.3</v>
      </c>
      <c r="K89" s="87">
        <f t="shared" si="2"/>
        <v>265.70000000000005</v>
      </c>
      <c r="L89" s="139" t="s">
        <v>174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51" x14ac:dyDescent="0.25">
      <c r="A90" s="77"/>
      <c r="B90" s="78">
        <v>3.6</v>
      </c>
      <c r="C90" s="79" t="s">
        <v>100</v>
      </c>
      <c r="D90" s="80" t="s">
        <v>31</v>
      </c>
      <c r="E90" s="81">
        <v>1</v>
      </c>
      <c r="F90" s="82">
        <v>321</v>
      </c>
      <c r="G90" s="83">
        <f t="shared" si="0"/>
        <v>321</v>
      </c>
      <c r="H90" s="84">
        <v>1</v>
      </c>
      <c r="I90" s="85">
        <v>304.94</v>
      </c>
      <c r="J90" s="86">
        <f t="shared" si="1"/>
        <v>304.94</v>
      </c>
      <c r="K90" s="87">
        <f t="shared" si="2"/>
        <v>16.060000000000002</v>
      </c>
      <c r="L90" s="139" t="s">
        <v>175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25.5" x14ac:dyDescent="0.25">
      <c r="A91" s="77"/>
      <c r="B91" s="78">
        <v>3.61</v>
      </c>
      <c r="C91" s="79" t="s">
        <v>101</v>
      </c>
      <c r="D91" s="80" t="s">
        <v>31</v>
      </c>
      <c r="E91" s="81">
        <v>1</v>
      </c>
      <c r="F91" s="82">
        <v>219</v>
      </c>
      <c r="G91" s="83">
        <f t="shared" si="0"/>
        <v>219</v>
      </c>
      <c r="H91" s="84">
        <v>1</v>
      </c>
      <c r="I91" s="85">
        <v>253</v>
      </c>
      <c r="J91" s="86">
        <f t="shared" si="1"/>
        <v>253</v>
      </c>
      <c r="K91" s="87">
        <f t="shared" si="2"/>
        <v>-34</v>
      </c>
      <c r="L91" s="88" t="s">
        <v>124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51" x14ac:dyDescent="0.25">
      <c r="A92" s="77"/>
      <c r="B92" s="78">
        <v>3.62</v>
      </c>
      <c r="C92" s="79" t="s">
        <v>102</v>
      </c>
      <c r="D92" s="80" t="s">
        <v>31</v>
      </c>
      <c r="E92" s="81">
        <v>1</v>
      </c>
      <c r="F92" s="82">
        <v>344</v>
      </c>
      <c r="G92" s="83">
        <f t="shared" si="0"/>
        <v>344</v>
      </c>
      <c r="H92" s="84">
        <v>1</v>
      </c>
      <c r="I92" s="85">
        <v>392.27</v>
      </c>
      <c r="J92" s="86">
        <f t="shared" si="1"/>
        <v>392.27</v>
      </c>
      <c r="K92" s="87">
        <f t="shared" si="2"/>
        <v>-48.269999999999982</v>
      </c>
      <c r="L92" s="139" t="s">
        <v>176</v>
      </c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51" x14ac:dyDescent="0.25">
      <c r="A93" s="77"/>
      <c r="B93" s="78">
        <v>3.63</v>
      </c>
      <c r="C93" s="79" t="s">
        <v>103</v>
      </c>
      <c r="D93" s="80" t="s">
        <v>31</v>
      </c>
      <c r="E93" s="81">
        <v>1</v>
      </c>
      <c r="F93" s="82">
        <v>449</v>
      </c>
      <c r="G93" s="83">
        <f t="shared" si="0"/>
        <v>449</v>
      </c>
      <c r="H93" s="84">
        <v>1</v>
      </c>
      <c r="I93" s="85">
        <v>538.64</v>
      </c>
      <c r="J93" s="86">
        <f t="shared" si="1"/>
        <v>538.64</v>
      </c>
      <c r="K93" s="87">
        <f t="shared" si="2"/>
        <v>-89.639999999999986</v>
      </c>
      <c r="L93" s="139" t="s">
        <v>177</v>
      </c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51" x14ac:dyDescent="0.25">
      <c r="A94" s="77"/>
      <c r="B94" s="78">
        <v>3.64</v>
      </c>
      <c r="C94" s="79" t="s">
        <v>104</v>
      </c>
      <c r="D94" s="80" t="s">
        <v>31</v>
      </c>
      <c r="E94" s="81">
        <v>1</v>
      </c>
      <c r="F94" s="82">
        <v>346</v>
      </c>
      <c r="G94" s="83">
        <f t="shared" si="0"/>
        <v>346</v>
      </c>
      <c r="H94" s="84">
        <v>1</v>
      </c>
      <c r="I94" s="85">
        <v>297</v>
      </c>
      <c r="J94" s="86">
        <f t="shared" si="1"/>
        <v>297</v>
      </c>
      <c r="K94" s="87">
        <f t="shared" si="2"/>
        <v>49</v>
      </c>
      <c r="L94" s="139" t="s">
        <v>178</v>
      </c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51" x14ac:dyDescent="0.25">
      <c r="A95" s="77"/>
      <c r="B95" s="78">
        <v>3.65</v>
      </c>
      <c r="C95" s="79" t="s">
        <v>105</v>
      </c>
      <c r="D95" s="80" t="s">
        <v>31</v>
      </c>
      <c r="E95" s="81">
        <v>1</v>
      </c>
      <c r="F95" s="82">
        <v>341</v>
      </c>
      <c r="G95" s="83">
        <f t="shared" si="0"/>
        <v>341</v>
      </c>
      <c r="H95" s="84">
        <v>1</v>
      </c>
      <c r="I95" s="85">
        <v>323.94</v>
      </c>
      <c r="J95" s="86">
        <f t="shared" si="1"/>
        <v>323.94</v>
      </c>
      <c r="K95" s="87">
        <f t="shared" si="2"/>
        <v>17.060000000000002</v>
      </c>
      <c r="L95" s="139" t="s">
        <v>179</v>
      </c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60" customHeight="1" x14ac:dyDescent="0.25">
      <c r="A96" s="77" t="s">
        <v>23</v>
      </c>
      <c r="B96" s="78">
        <v>4</v>
      </c>
      <c r="C96" s="79" t="s">
        <v>35</v>
      </c>
      <c r="D96" s="92" t="s">
        <v>31</v>
      </c>
      <c r="E96" s="81"/>
      <c r="F96" s="82"/>
      <c r="G96" s="83">
        <f t="shared" si="0"/>
        <v>0</v>
      </c>
      <c r="H96" s="84"/>
      <c r="I96" s="85"/>
      <c r="J96" s="86">
        <f t="shared" si="1"/>
        <v>0</v>
      </c>
      <c r="K96" s="87">
        <f t="shared" si="2"/>
        <v>0</v>
      </c>
      <c r="L96" s="88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51" x14ac:dyDescent="0.25">
      <c r="A97" s="77"/>
      <c r="B97" s="125" t="s">
        <v>106</v>
      </c>
      <c r="C97" s="126" t="s">
        <v>107</v>
      </c>
      <c r="D97" s="133" t="s">
        <v>31</v>
      </c>
      <c r="E97" s="131">
        <v>1</v>
      </c>
      <c r="F97" s="132">
        <v>2500</v>
      </c>
      <c r="G97" s="83">
        <f t="shared" si="0"/>
        <v>2500</v>
      </c>
      <c r="H97" s="84">
        <v>1</v>
      </c>
      <c r="I97" s="85">
        <v>2056.5</v>
      </c>
      <c r="J97" s="86">
        <f t="shared" si="1"/>
        <v>2056.5</v>
      </c>
      <c r="K97" s="87">
        <f t="shared" si="2"/>
        <v>443.5</v>
      </c>
      <c r="L97" s="139" t="s">
        <v>180</v>
      </c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76.5" x14ac:dyDescent="0.25">
      <c r="A98" s="77"/>
      <c r="B98" s="125" t="s">
        <v>108</v>
      </c>
      <c r="C98" s="126" t="s">
        <v>109</v>
      </c>
      <c r="D98" s="133" t="s">
        <v>31</v>
      </c>
      <c r="E98" s="131">
        <v>1</v>
      </c>
      <c r="F98" s="132">
        <v>8600</v>
      </c>
      <c r="G98" s="83">
        <f t="shared" si="0"/>
        <v>8600</v>
      </c>
      <c r="H98" s="84">
        <v>1</v>
      </c>
      <c r="I98" s="85">
        <v>8512</v>
      </c>
      <c r="J98" s="86">
        <f t="shared" si="1"/>
        <v>8512</v>
      </c>
      <c r="K98" s="87">
        <f t="shared" si="2"/>
        <v>88</v>
      </c>
      <c r="L98" s="139" t="s">
        <v>181</v>
      </c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51" x14ac:dyDescent="0.25">
      <c r="A99" s="77"/>
      <c r="B99" s="125" t="s">
        <v>110</v>
      </c>
      <c r="C99" s="126" t="s">
        <v>111</v>
      </c>
      <c r="D99" s="133" t="s">
        <v>31</v>
      </c>
      <c r="E99" s="131">
        <v>1</v>
      </c>
      <c r="F99" s="132">
        <v>500</v>
      </c>
      <c r="G99" s="83">
        <f t="shared" si="0"/>
        <v>500</v>
      </c>
      <c r="H99" s="84">
        <v>1</v>
      </c>
      <c r="I99" s="85">
        <v>568</v>
      </c>
      <c r="J99" s="86">
        <f t="shared" si="1"/>
        <v>568</v>
      </c>
      <c r="K99" s="87">
        <f t="shared" si="2"/>
        <v>-68</v>
      </c>
      <c r="L99" s="139" t="s">
        <v>182</v>
      </c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51" x14ac:dyDescent="0.25">
      <c r="A100" s="77"/>
      <c r="B100" s="125" t="s">
        <v>112</v>
      </c>
      <c r="C100" s="126" t="s">
        <v>113</v>
      </c>
      <c r="D100" s="133" t="s">
        <v>31</v>
      </c>
      <c r="E100" s="131">
        <v>1</v>
      </c>
      <c r="F100" s="132">
        <v>1996</v>
      </c>
      <c r="G100" s="83">
        <f t="shared" si="0"/>
        <v>1996</v>
      </c>
      <c r="H100" s="84">
        <v>1</v>
      </c>
      <c r="I100" s="85">
        <v>1747</v>
      </c>
      <c r="J100" s="86">
        <f t="shared" si="1"/>
        <v>1747</v>
      </c>
      <c r="K100" s="87">
        <f t="shared" si="2"/>
        <v>249</v>
      </c>
      <c r="L100" s="139" t="s">
        <v>183</v>
      </c>
      <c r="M100" s="35"/>
      <c r="N100" s="35"/>
      <c r="W100" s="35"/>
      <c r="X100" s="35"/>
      <c r="Y100" s="35"/>
      <c r="Z100" s="35"/>
    </row>
    <row r="101" spans="1:26" ht="51" x14ac:dyDescent="0.25">
      <c r="A101" s="77"/>
      <c r="B101" s="125" t="s">
        <v>114</v>
      </c>
      <c r="C101" s="126" t="s">
        <v>115</v>
      </c>
      <c r="D101" s="133" t="s">
        <v>31</v>
      </c>
      <c r="E101" s="131">
        <v>1</v>
      </c>
      <c r="F101" s="132">
        <v>1500</v>
      </c>
      <c r="G101" s="83">
        <f t="shared" si="0"/>
        <v>1500</v>
      </c>
      <c r="H101" s="84">
        <v>1</v>
      </c>
      <c r="I101" s="85">
        <v>1359</v>
      </c>
      <c r="J101" s="86">
        <f t="shared" si="1"/>
        <v>1359</v>
      </c>
      <c r="K101" s="87">
        <f t="shared" si="2"/>
        <v>141</v>
      </c>
      <c r="L101" s="139" t="s">
        <v>184</v>
      </c>
      <c r="M101" s="35"/>
      <c r="N101" s="35"/>
      <c r="W101" s="35"/>
      <c r="X101" s="35"/>
      <c r="Y101" s="35"/>
      <c r="Z101" s="35"/>
    </row>
    <row r="102" spans="1:26" ht="70.5" customHeight="1" x14ac:dyDescent="0.25">
      <c r="A102" s="77" t="s">
        <v>23</v>
      </c>
      <c r="B102" s="78">
        <v>5</v>
      </c>
      <c r="C102" s="79" t="s">
        <v>36</v>
      </c>
      <c r="D102" s="134" t="s">
        <v>37</v>
      </c>
      <c r="E102" s="81"/>
      <c r="F102" s="82"/>
      <c r="G102" s="83">
        <f t="shared" si="0"/>
        <v>0</v>
      </c>
      <c r="H102" s="84"/>
      <c r="I102" s="85"/>
      <c r="J102" s="86">
        <f t="shared" si="1"/>
        <v>0</v>
      </c>
      <c r="K102" s="87">
        <f t="shared" si="2"/>
        <v>0</v>
      </c>
      <c r="L102" s="88"/>
      <c r="M102" s="35"/>
      <c r="N102" s="35"/>
      <c r="W102" s="35"/>
      <c r="X102" s="35"/>
      <c r="Y102" s="35"/>
      <c r="Z102" s="35"/>
    </row>
    <row r="103" spans="1:26" ht="63.75" x14ac:dyDescent="0.25">
      <c r="A103" s="77"/>
      <c r="B103" s="125" t="s">
        <v>116</v>
      </c>
      <c r="C103" s="127" t="s">
        <v>117</v>
      </c>
      <c r="D103" s="133" t="s">
        <v>37</v>
      </c>
      <c r="E103" s="131">
        <v>3</v>
      </c>
      <c r="F103" s="132">
        <v>575</v>
      </c>
      <c r="G103" s="83">
        <f t="shared" si="0"/>
        <v>1725</v>
      </c>
      <c r="H103" s="84">
        <v>6</v>
      </c>
      <c r="I103" s="85">
        <v>653</v>
      </c>
      <c r="J103" s="86">
        <f t="shared" si="1"/>
        <v>3918</v>
      </c>
      <c r="K103" s="87">
        <f t="shared" si="2"/>
        <v>-2193</v>
      </c>
      <c r="L103" s="139" t="s">
        <v>185</v>
      </c>
      <c r="M103" s="35"/>
      <c r="N103" s="35"/>
      <c r="W103" s="35"/>
      <c r="X103" s="35"/>
      <c r="Y103" s="35"/>
      <c r="Z103" s="35"/>
    </row>
    <row r="104" spans="1:26" ht="63.75" x14ac:dyDescent="0.25">
      <c r="A104" s="77"/>
      <c r="B104" s="125" t="s">
        <v>118</v>
      </c>
      <c r="C104" s="127" t="s">
        <v>119</v>
      </c>
      <c r="D104" s="133" t="s">
        <v>37</v>
      </c>
      <c r="E104" s="131">
        <v>2</v>
      </c>
      <c r="F104" s="132">
        <v>1189</v>
      </c>
      <c r="G104" s="83">
        <f t="shared" si="0"/>
        <v>2378</v>
      </c>
      <c r="H104" s="84">
        <v>4</v>
      </c>
      <c r="I104" s="85">
        <v>1342</v>
      </c>
      <c r="J104" s="86">
        <f t="shared" si="1"/>
        <v>5368</v>
      </c>
      <c r="K104" s="87">
        <f t="shared" si="2"/>
        <v>-2990</v>
      </c>
      <c r="L104" s="141" t="s">
        <v>190</v>
      </c>
      <c r="M104" s="35"/>
      <c r="N104" s="35"/>
      <c r="W104" s="35"/>
      <c r="X104" s="35"/>
      <c r="Y104" s="35"/>
      <c r="Z104" s="35"/>
    </row>
    <row r="105" spans="1:26" ht="51" x14ac:dyDescent="0.25">
      <c r="A105" s="77"/>
      <c r="B105" s="125" t="s">
        <v>120</v>
      </c>
      <c r="C105" s="127" t="s">
        <v>121</v>
      </c>
      <c r="D105" s="133" t="s">
        <v>37</v>
      </c>
      <c r="E105" s="131">
        <v>4</v>
      </c>
      <c r="F105" s="132">
        <v>250</v>
      </c>
      <c r="G105" s="83">
        <f t="shared" si="0"/>
        <v>1000</v>
      </c>
      <c r="H105" s="84">
        <v>0</v>
      </c>
      <c r="I105" s="85">
        <v>0</v>
      </c>
      <c r="J105" s="86">
        <f t="shared" si="1"/>
        <v>0</v>
      </c>
      <c r="K105" s="140">
        <f t="shared" si="2"/>
        <v>1000</v>
      </c>
      <c r="L105" s="142" t="s">
        <v>186</v>
      </c>
      <c r="M105" s="35"/>
      <c r="N105" s="35"/>
      <c r="W105" s="35"/>
      <c r="X105" s="35"/>
      <c r="Y105" s="35"/>
      <c r="Z105" s="35"/>
    </row>
    <row r="106" spans="1:26" ht="63.75" x14ac:dyDescent="0.25">
      <c r="A106" s="77" t="s">
        <v>23</v>
      </c>
      <c r="B106" s="78">
        <v>6</v>
      </c>
      <c r="C106" s="79" t="s">
        <v>36</v>
      </c>
      <c r="D106" s="134" t="s">
        <v>37</v>
      </c>
      <c r="E106" s="81"/>
      <c r="F106" s="82"/>
      <c r="G106" s="83">
        <f t="shared" si="0"/>
        <v>0</v>
      </c>
      <c r="H106" s="84"/>
      <c r="I106" s="85"/>
      <c r="J106" s="86">
        <f t="shared" si="1"/>
        <v>0</v>
      </c>
      <c r="K106" s="87">
        <f t="shared" si="2"/>
        <v>0</v>
      </c>
      <c r="L106" s="76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65.75" x14ac:dyDescent="0.25">
      <c r="A107" s="89"/>
      <c r="B107" s="128" t="s">
        <v>122</v>
      </c>
      <c r="C107" s="135" t="s">
        <v>123</v>
      </c>
      <c r="D107" s="137" t="s">
        <v>37</v>
      </c>
      <c r="E107" s="136">
        <v>1</v>
      </c>
      <c r="F107" s="130">
        <v>49141.35</v>
      </c>
      <c r="G107" s="83">
        <f t="shared" si="0"/>
        <v>49141.35</v>
      </c>
      <c r="H107" s="129">
        <v>1</v>
      </c>
      <c r="I107" s="130">
        <v>49141.35</v>
      </c>
      <c r="J107" s="86">
        <f t="shared" si="1"/>
        <v>49141.35</v>
      </c>
      <c r="K107" s="87">
        <f t="shared" si="2"/>
        <v>0</v>
      </c>
      <c r="L107" s="88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64.5" thickBot="1" x14ac:dyDescent="0.3">
      <c r="A108" s="89" t="s">
        <v>23</v>
      </c>
      <c r="B108" s="90">
        <v>7</v>
      </c>
      <c r="C108" s="91" t="s">
        <v>36</v>
      </c>
      <c r="D108" s="134" t="s">
        <v>37</v>
      </c>
      <c r="E108" s="93"/>
      <c r="F108" s="94"/>
      <c r="G108" s="95">
        <f t="shared" si="0"/>
        <v>0</v>
      </c>
      <c r="H108" s="84"/>
      <c r="I108" s="85"/>
      <c r="J108" s="86">
        <f t="shared" si="1"/>
        <v>0</v>
      </c>
      <c r="K108" s="87">
        <f t="shared" si="2"/>
        <v>0</v>
      </c>
      <c r="L108" s="88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5.75" customHeight="1" thickBot="1" x14ac:dyDescent="0.3">
      <c r="A109" s="96" t="s">
        <v>38</v>
      </c>
      <c r="B109" s="97"/>
      <c r="C109" s="98"/>
      <c r="D109" s="99"/>
      <c r="E109" s="100"/>
      <c r="F109" s="101"/>
      <c r="G109" s="102">
        <f>SUM(G27:G108)</f>
        <v>104581.04999999999</v>
      </c>
      <c r="H109" s="100"/>
      <c r="I109" s="101"/>
      <c r="J109" s="102">
        <f>SUM(J27:J108)</f>
        <v>103914.85</v>
      </c>
      <c r="K109" s="103">
        <f t="shared" ref="J109:K109" si="3">SUM(K27:K108)</f>
        <v>666.20000000000073</v>
      </c>
      <c r="L109" s="104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5.75" customHeight="1" x14ac:dyDescent="0.25">
      <c r="A110" s="106"/>
      <c r="B110" s="107"/>
      <c r="C110" s="108"/>
      <c r="D110" s="108"/>
      <c r="E110" s="108"/>
      <c r="F110" s="108"/>
      <c r="G110" s="108"/>
      <c r="H110" s="108"/>
      <c r="I110" s="108"/>
      <c r="J110" s="108"/>
      <c r="K110" s="109"/>
      <c r="L110" s="110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53" t="s">
        <v>39</v>
      </c>
      <c r="B111" s="154"/>
      <c r="C111" s="155"/>
      <c r="D111" s="111"/>
      <c r="E111" s="111"/>
      <c r="F111" s="111"/>
      <c r="G111" s="112">
        <f>G23-G109</f>
        <v>0</v>
      </c>
      <c r="H111" s="111"/>
      <c r="I111" s="111"/>
      <c r="J111" s="112">
        <f>J23-J109</f>
        <v>0</v>
      </c>
      <c r="K111" s="113"/>
      <c r="L111" s="114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08"/>
      <c r="B112" s="115"/>
      <c r="C112" s="108"/>
      <c r="D112" s="108"/>
      <c r="E112" s="108"/>
      <c r="F112" s="108"/>
      <c r="G112" s="108"/>
      <c r="H112" s="108"/>
      <c r="I112" s="108"/>
      <c r="J112" s="108"/>
      <c r="K112" s="116"/>
      <c r="L112" s="10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1"/>
      <c r="C113" s="117"/>
      <c r="D113" s="118"/>
      <c r="E113" s="118"/>
      <c r="F113" s="119"/>
      <c r="G113" s="118"/>
      <c r="H113" s="118"/>
      <c r="I113" s="119"/>
      <c r="J113" s="118"/>
      <c r="K113" s="15"/>
      <c r="L113" s="108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5">
      <c r="A114" s="11"/>
      <c r="B114" s="11"/>
      <c r="C114" s="119"/>
      <c r="D114" s="156" t="s">
        <v>40</v>
      </c>
      <c r="E114" s="157"/>
      <c r="F114" s="120"/>
      <c r="G114" s="156" t="s">
        <v>41</v>
      </c>
      <c r="H114" s="157"/>
      <c r="I114" s="157"/>
      <c r="J114" s="157"/>
      <c r="K114" s="15"/>
      <c r="L114" s="108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08"/>
      <c r="B115" s="115"/>
      <c r="C115" s="108"/>
      <c r="D115" s="108"/>
      <c r="E115" s="108"/>
      <c r="F115" s="108"/>
      <c r="G115" s="108"/>
      <c r="H115" s="108"/>
      <c r="I115" s="108"/>
      <c r="J115" s="108"/>
      <c r="K115" s="15"/>
      <c r="L115" s="108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08"/>
      <c r="B116" s="115"/>
      <c r="C116" s="108"/>
      <c r="D116" s="108"/>
      <c r="E116" s="108"/>
      <c r="F116" s="108"/>
      <c r="G116" s="108"/>
      <c r="H116" s="108"/>
      <c r="I116" s="108"/>
      <c r="J116" s="108"/>
      <c r="K116" s="15"/>
      <c r="L116" s="108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08"/>
      <c r="B117" s="115"/>
      <c r="C117" s="121"/>
      <c r="J117" s="121"/>
      <c r="K117" s="15"/>
      <c r="L117" s="108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08"/>
      <c r="B118" s="115"/>
      <c r="C118" s="122"/>
      <c r="K118" s="15"/>
      <c r="L118" s="108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08"/>
      <c r="B119" s="115"/>
      <c r="C119" s="123"/>
      <c r="D119" s="15"/>
      <c r="H119" s="122"/>
      <c r="J119" s="123"/>
      <c r="K119" s="15"/>
      <c r="L119" s="108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2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2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2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2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2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2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2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2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2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2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2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2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2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2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2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2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2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2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2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2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2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2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2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2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2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2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2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2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2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2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2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2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2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2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2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2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2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2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2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2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2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2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2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2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2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2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24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24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2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24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2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2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2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2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2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2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2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2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2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2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2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2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24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2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24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2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24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2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2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2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2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2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2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2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24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2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24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24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2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24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24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2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24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24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24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24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24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2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24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24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24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2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24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24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24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2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2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2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24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2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2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2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24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24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24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24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2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24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24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2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2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2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2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2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2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24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24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24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24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24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24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11"/>
      <c r="B247" s="124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11"/>
      <c r="B248" s="124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11"/>
      <c r="B249" s="124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>
      <c r="A250" s="11"/>
      <c r="B250" s="124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5">
      <c r="A251" s="11"/>
      <c r="B251" s="124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5">
      <c r="A252" s="11"/>
      <c r="B252" s="124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5">
      <c r="A253" s="11"/>
      <c r="B253" s="124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5">
      <c r="A254" s="11"/>
      <c r="B254" s="124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5">
      <c r="A255" s="11"/>
      <c r="B255" s="124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5">
      <c r="A256" s="11"/>
      <c r="B256" s="124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5">
      <c r="A257" s="11"/>
      <c r="B257" s="124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5">
      <c r="A258" s="11"/>
      <c r="B258" s="124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5">
      <c r="A259" s="11"/>
      <c r="B259" s="124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5">
      <c r="A260" s="11"/>
      <c r="B260" s="124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5">
      <c r="A261" s="11"/>
      <c r="B261" s="124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5">
      <c r="A262" s="11"/>
      <c r="B262" s="124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5">
      <c r="A263" s="11"/>
      <c r="B263" s="124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5">
      <c r="A264" s="11"/>
      <c r="B264" s="124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5">
      <c r="A265" s="11"/>
      <c r="B265" s="124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5">
      <c r="A266" s="11"/>
      <c r="B266" s="124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5">
      <c r="A267" s="11"/>
      <c r="B267" s="124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5">
      <c r="A268" s="11"/>
      <c r="B268" s="124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5">
      <c r="A269" s="11"/>
      <c r="B269" s="124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5">
      <c r="A270" s="11"/>
      <c r="B270" s="124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5">
      <c r="A271" s="11"/>
      <c r="B271" s="124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5">
      <c r="A272" s="11"/>
      <c r="B272" s="124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5">
      <c r="A273" s="11"/>
      <c r="B273" s="124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5">
      <c r="A274" s="11"/>
      <c r="B274" s="124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5">
      <c r="A275" s="11"/>
      <c r="B275" s="124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5">
      <c r="A276" s="11"/>
      <c r="B276" s="124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5">
      <c r="A277" s="11"/>
      <c r="B277" s="124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5">
      <c r="A278" s="11"/>
      <c r="B278" s="124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5">
      <c r="A279" s="11"/>
      <c r="B279" s="124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5">
      <c r="A280" s="11"/>
      <c r="B280" s="124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5">
      <c r="A281" s="11"/>
      <c r="B281" s="124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5">
      <c r="A282" s="11"/>
      <c r="B282" s="124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5">
      <c r="A283" s="11"/>
      <c r="B283" s="124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5">
      <c r="A284" s="11"/>
      <c r="B284" s="124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5">
      <c r="A285" s="11"/>
      <c r="B285" s="124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5">
      <c r="A286" s="11"/>
      <c r="B286" s="124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5">
      <c r="A287" s="11"/>
      <c r="B287" s="124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5">
      <c r="A288" s="11"/>
      <c r="B288" s="124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5">
      <c r="A289" s="11"/>
      <c r="B289" s="124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5">
      <c r="A290" s="11"/>
      <c r="B290" s="124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5">
      <c r="A291" s="11"/>
      <c r="B291" s="124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5">
      <c r="A292" s="11"/>
      <c r="B292" s="124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5">
      <c r="A293" s="11"/>
      <c r="B293" s="124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5">
      <c r="A294" s="11"/>
      <c r="B294" s="124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5">
      <c r="A295" s="11"/>
      <c r="B295" s="124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5">
      <c r="A296" s="11"/>
      <c r="B296" s="124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5">
      <c r="A297" s="11"/>
      <c r="B297" s="124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5">
      <c r="A298" s="11"/>
      <c r="B298" s="124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5">
      <c r="A299" s="11"/>
      <c r="B299" s="124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5">
      <c r="A300" s="11"/>
      <c r="B300" s="124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5">
      <c r="A301" s="11"/>
      <c r="B301" s="124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5">
      <c r="A302" s="11"/>
      <c r="B302" s="124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5">
      <c r="A303" s="11"/>
      <c r="B303" s="124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5">
      <c r="A304" s="11"/>
      <c r="B304" s="124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5">
      <c r="A305" s="11"/>
      <c r="B305" s="124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5">
      <c r="A306" s="11"/>
      <c r="B306" s="124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5">
      <c r="A307" s="11"/>
      <c r="B307" s="124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5">
      <c r="A308" s="11"/>
      <c r="B308" s="124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5">
      <c r="A309" s="11"/>
      <c r="B309" s="124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5">
      <c r="A310" s="11"/>
      <c r="B310" s="124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5">
      <c r="A311" s="11"/>
      <c r="B311" s="124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5">
      <c r="A312" s="11"/>
      <c r="B312" s="124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5">
      <c r="A313" s="11"/>
      <c r="B313" s="124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5">
      <c r="A314" s="11"/>
      <c r="B314" s="124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5">
      <c r="A315" s="11"/>
      <c r="B315" s="124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5">
      <c r="A316" s="11"/>
      <c r="B316" s="124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5">
      <c r="A317" s="11"/>
      <c r="B317" s="124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5">
      <c r="A318" s="11"/>
      <c r="B318" s="124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5">
      <c r="A319" s="11"/>
      <c r="B319" s="124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</sheetData>
  <mergeCells count="28">
    <mergeCell ref="D30:D32"/>
    <mergeCell ref="E30:E32"/>
    <mergeCell ref="F30:F32"/>
    <mergeCell ref="G30:G32"/>
    <mergeCell ref="L30:L32"/>
    <mergeCell ref="K30:K32"/>
    <mergeCell ref="D16:K16"/>
    <mergeCell ref="K19:K20"/>
    <mergeCell ref="L19:L20"/>
    <mergeCell ref="A111:C111"/>
    <mergeCell ref="D114:E114"/>
    <mergeCell ref="G114:J114"/>
    <mergeCell ref="A16:C16"/>
    <mergeCell ref="A19:A20"/>
    <mergeCell ref="B19:B20"/>
    <mergeCell ref="C19:C20"/>
    <mergeCell ref="D19:D20"/>
    <mergeCell ref="E19:G19"/>
    <mergeCell ref="H19:J19"/>
    <mergeCell ref="A30:A32"/>
    <mergeCell ref="B30:B32"/>
    <mergeCell ref="C30:C32"/>
    <mergeCell ref="A10:L10"/>
    <mergeCell ref="A11:L11"/>
    <mergeCell ref="A12:L12"/>
    <mergeCell ref="D14:J14"/>
    <mergeCell ref="A15:C15"/>
    <mergeCell ref="D15:J15"/>
  </mergeCells>
  <printOptions horizontalCentered="1" verticalCentered="1"/>
  <pageMargins left="0.19685039370078741" right="0.19685039370078741" top="0.98425196850393704" bottom="0.39370078740157483" header="0" footer="0"/>
  <pageSetup paperSize="9" scale="73" fitToHeight="0" orientation="landscape" r:id="rId1"/>
  <headerFooter>
    <oddFooter>Сторінка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 Baltaziuk</dc:creator>
  <cp:lastModifiedBy>user1</cp:lastModifiedBy>
  <cp:lastPrinted>2022-11-30T11:58:39Z</cp:lastPrinted>
  <dcterms:created xsi:type="dcterms:W3CDTF">2022-11-24T08:22:18Z</dcterms:created>
  <dcterms:modified xsi:type="dcterms:W3CDTF">2022-11-30T12:26:08Z</dcterms:modified>
</cp:coreProperties>
</file>