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30" windowWidth="23655" windowHeight="9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<sst xmlns="http://schemas.openxmlformats.org/spreadsheetml/2006/main" count="72" uniqueCount="56">
  <si>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</si>
  <si>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</si>
  <si>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</si>
  <si>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</si>
  <si>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</si>
  <si>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</si>
  <si>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</si>
  <si>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</si>
  <si>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</si>
  <si>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</si>
  <si>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</si>
  <si>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</si>
  <si>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</si>
  <si>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</si>
  <si>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</si>
  <si>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</si>
  <si>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</si>
  <si>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</si>
  <si>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</si>
  <si>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</si>
  <si>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</si>
  <si>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</si>
  <si>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</si>
  <si>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</si>
  <si>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</si>
  <si>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</si>
  <si>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</si>
  <si>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</si>
  <si>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</si>
  <si>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</si>
  <si>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доба</t>
  </si>
  <si>
    <t>послуга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</si>
  <si>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</si>
  <si>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</si>
  <si>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</si>
  <si>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</si>
  <si>
    <t>№ 5DORS51-01246 від 09.09.2022 року</t>
  </si>
  <si>
    <t>Лоцман Руслана Олександрівна</t>
  </si>
  <si>
    <t>Назва проекту: Переможемо з піснею!</t>
  </si>
  <si>
    <t>Вартість витратних матеріалів
(паливні матеріали для авто, поїздка за маршрутом: Київ-Черкаси-Драбів-Хмельницький-Кам'янець-Подільський-Вижниця-Криворівня - Хуст-Львів - Тернопіль - Київ)</t>
  </si>
  <si>
    <t>Інші витрати, які здійснюються на підставі чеків, рахунків, квитанцій тощо та не передбачають укладення угод або договорів 
(видання поетично-пісенного щоденника арт-волонтера)</t>
  </si>
  <si>
    <t>банківська комісія за перекази</t>
  </si>
  <si>
    <t>Вартість проживання 
(проживання в містах презентації проекту: с.Буда, Черкаси, Хмельницький, Кам'янець-Подільський, Мукачево, Львів, Тернопіль)</t>
  </si>
  <si>
    <t>Період реалізації проекту: 09.09.2022р - 10.11.2022р.</t>
  </si>
  <si>
    <t>за період   з 09.09.2022р. по 10.11.2022р.</t>
  </si>
  <si>
    <t>у зв'язку з широким охопленням аудиторії та презентації проекту в палацах мистецтв, театрах тощо,з'явилась необхідність в замовленні афіш для інформування жителів 15 населених пунктів, де пройшли презентації проекту</t>
  </si>
  <si>
    <t>через ракетні обстріли презентації проекту змістились по часу і маршруту. 14-15 жовтня та 27-28.10 були презентації на Черкащині, з 1-8 листопада - на Хмельниччині, Буковині, Івано-Франківщині, Закарпатті, Львівщині та Тернопільщині</t>
  </si>
  <si>
    <t>Вартість обладнання, інструментів, інвентаря, які не є основними засобами (Акустична система Mobi.150, cтійка для AC PRO, елементи живлення GP LR6, кабель комутаційний UPA10)</t>
  </si>
  <si>
    <t>у зв'язку з ракетними обстрілами Києва довелось придбати іншу акустичну систему в Черкасах, що потребувала додаткових елементів (штатив,шнур та елементи живлення до моделі)</t>
  </si>
  <si>
    <t>заплановано було 500 екземплярів збірки вартістю 90 грн кожна, формат А5 та кількість сторінок 100. Зменшено кількість кольорових сторінок, оскільки обсяг книги 250 сторінок, доплата за макетування і перевищені витрати з особистих коштів автора проекту.</t>
  </si>
  <si>
    <t>Інші витрати, які здійснюються на підставі чеків, рахунків, квитанцій тощо та не передбачають укладення угод або договорів (придбання поліграфічної продукції -афіші для реклами презентацій в 7 областях)</t>
  </si>
  <si>
    <t>Інші витрати, які здійснюються на підставі чеків тощо та не передбачають укладення угод або договорів (поштові послуги - розсилка поетично-пісенного щоденника)</t>
  </si>
  <si>
    <t xml:space="preserve">було передбачено розсилку в 40 точок України, проте, в зв'язку з охопленням інших областей України, книги безпосередньо передавали в руки на місцях. Зокрема, військовим частинам Вінниці, Мукачево, Львова, Закарпаття, Хмельниччини, Тернопільщини,  та ін. </t>
  </si>
  <si>
    <t>банківська комісія автоматично знімалась при оплаті послуг та товарів</t>
  </si>
  <si>
    <t>на момент реалізації проекту місце проживання було інше, тож маршрут перерахований від Києва, та авто Renault Lodgy, який має меншу витратність палива (6л/100км ДП). Вказана середня ціна на пальне, оскільки на кожній АЗС ціна різна: 19,44л*53 грн; 10л*52,48; 40,56л*53грн; 17,7л*56,49грн; 17,55л*57грн.; 39,73л*52,29грн.; 2,73л.*55,59грн.</t>
  </si>
  <si>
    <t>Лоцман Р.О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</si>
</sst>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vertAlign val="subscript"/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2"/>
      <color theme="1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vertAlign val="subscript"/>
      <sz val="11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53" fillId="0" borderId="0" xfId="0" applyFont="1" applyAlignment="1">
      <alignment horizontal="left" vertical="top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3" fontId="56" fillId="33" borderId="11" xfId="0" applyNumberFormat="1" applyFont="1" applyFill="1" applyBorder="1" applyAlignment="1">
      <alignment horizontal="center" vertical="center" wrapText="1"/>
    </xf>
    <xf numFmtId="3" fontId="56" fillId="33" borderId="12" xfId="0" applyNumberFormat="1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165" fontId="54" fillId="35" borderId="16" xfId="0" applyNumberFormat="1" applyFont="1" applyFill="1" applyBorder="1" applyAlignment="1">
      <alignment vertical="top"/>
    </xf>
    <xf numFmtId="49" fontId="54" fillId="35" borderId="17" xfId="0" applyNumberFormat="1" applyFont="1" applyFill="1" applyBorder="1" applyAlignment="1">
      <alignment horizontal="center" vertical="top"/>
    </xf>
    <xf numFmtId="165" fontId="54" fillId="35" borderId="17" xfId="0" applyNumberFormat="1" applyFont="1" applyFill="1" applyBorder="1" applyAlignment="1">
      <alignment vertical="top"/>
    </xf>
    <xf numFmtId="165" fontId="56" fillId="35" borderId="17" xfId="0" applyNumberFormat="1" applyFont="1" applyFill="1" applyBorder="1" applyAlignment="1">
      <alignment horizontal="center" vertical="top" wrapText="1"/>
    </xf>
    <xf numFmtId="165" fontId="56" fillId="35" borderId="17" xfId="0" applyNumberFormat="1" applyFont="1" applyFill="1" applyBorder="1" applyAlignment="1">
      <alignment horizontal="right" vertical="top" wrapText="1"/>
    </xf>
    <xf numFmtId="165" fontId="59" fillId="35" borderId="17" xfId="0" applyNumberFormat="1" applyFont="1" applyFill="1" applyBorder="1" applyAlignment="1">
      <alignment horizontal="right" vertical="top" wrapText="1"/>
    </xf>
    <xf numFmtId="0" fontId="56" fillId="35" borderId="18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165" fontId="60" fillId="0" borderId="19" xfId="0" applyNumberFormat="1" applyFont="1" applyBorder="1" applyAlignment="1">
      <alignment vertical="center"/>
    </xf>
    <xf numFmtId="49" fontId="60" fillId="0" borderId="20" xfId="0" applyNumberFormat="1" applyFont="1" applyBorder="1" applyAlignment="1">
      <alignment horizontal="center" vertical="center"/>
    </xf>
    <xf numFmtId="165" fontId="60" fillId="0" borderId="20" xfId="0" applyNumberFormat="1" applyFont="1" applyBorder="1" applyAlignment="1">
      <alignment vertical="center"/>
    </xf>
    <xf numFmtId="165" fontId="56" fillId="0" borderId="20" xfId="0" applyNumberFormat="1" applyFont="1" applyBorder="1" applyAlignment="1">
      <alignment horizontal="center" vertical="center" wrapText="1"/>
    </xf>
    <xf numFmtId="166" fontId="56" fillId="0" borderId="20" xfId="0" applyNumberFormat="1" applyFont="1" applyBorder="1" applyAlignment="1">
      <alignment horizontal="center" vertical="center" wrapText="1"/>
    </xf>
    <xf numFmtId="166" fontId="56" fillId="0" borderId="20" xfId="0" applyNumberFormat="1" applyFont="1" applyBorder="1" applyAlignment="1">
      <alignment horizontal="right" vertical="center" wrapText="1"/>
    </xf>
    <xf numFmtId="0" fontId="56" fillId="0" borderId="21" xfId="0" applyFont="1" applyBorder="1" applyAlignment="1">
      <alignment vertical="center" wrapText="1"/>
    </xf>
    <xf numFmtId="165" fontId="61" fillId="35" borderId="22" xfId="0" applyNumberFormat="1" applyFont="1" applyFill="1" applyBorder="1" applyAlignment="1">
      <alignment vertical="top"/>
    </xf>
    <xf numFmtId="49" fontId="56" fillId="35" borderId="23" xfId="0" applyNumberFormat="1" applyFont="1" applyFill="1" applyBorder="1" applyAlignment="1">
      <alignment horizontal="center" vertical="top" wrapText="1"/>
    </xf>
    <xf numFmtId="165" fontId="56" fillId="35" borderId="23" xfId="0" applyNumberFormat="1" applyFont="1" applyFill="1" applyBorder="1" applyAlignment="1">
      <alignment vertical="top" wrapText="1"/>
    </xf>
    <xf numFmtId="165" fontId="56" fillId="35" borderId="23" xfId="0" applyNumberFormat="1" applyFont="1" applyFill="1" applyBorder="1" applyAlignment="1">
      <alignment horizontal="center" vertical="top" wrapText="1"/>
    </xf>
    <xf numFmtId="165" fontId="56" fillId="35" borderId="23" xfId="0" applyNumberFormat="1" applyFont="1" applyFill="1" applyBorder="1" applyAlignment="1">
      <alignment horizontal="right" vertical="top" wrapText="1"/>
    </xf>
    <xf numFmtId="165" fontId="59" fillId="35" borderId="23" xfId="0" applyNumberFormat="1" applyFont="1" applyFill="1" applyBorder="1" applyAlignment="1">
      <alignment horizontal="right" vertical="top" wrapText="1"/>
    </xf>
    <xf numFmtId="0" fontId="56" fillId="35" borderId="24" xfId="0" applyFont="1" applyFill="1" applyBorder="1" applyAlignment="1">
      <alignment vertical="top" wrapText="1"/>
    </xf>
    <xf numFmtId="165" fontId="60" fillId="36" borderId="25" xfId="0" applyNumberFormat="1" applyFont="1" applyFill="1" applyBorder="1" applyAlignment="1">
      <alignment vertical="top"/>
    </xf>
    <xf numFmtId="49" fontId="60" fillId="36" borderId="0" xfId="0" applyNumberFormat="1" applyFont="1" applyFill="1" applyBorder="1" applyAlignment="1">
      <alignment horizontal="center" vertical="top"/>
    </xf>
    <xf numFmtId="165" fontId="60" fillId="36" borderId="0" xfId="0" applyNumberFormat="1" applyFont="1" applyFill="1" applyBorder="1" applyAlignment="1">
      <alignment vertical="top"/>
    </xf>
    <xf numFmtId="165" fontId="56" fillId="36" borderId="0" xfId="0" applyNumberFormat="1" applyFont="1" applyFill="1" applyBorder="1" applyAlignment="1">
      <alignment horizontal="center" vertical="top" wrapText="1"/>
    </xf>
    <xf numFmtId="165" fontId="56" fillId="0" borderId="0" xfId="0" applyNumberFormat="1" applyFont="1" applyAlignment="1">
      <alignment horizontal="center" vertical="top" wrapText="1"/>
    </xf>
    <xf numFmtId="165" fontId="56" fillId="0" borderId="0" xfId="0" applyNumberFormat="1" applyFont="1" applyAlignment="1">
      <alignment horizontal="right" vertical="top" wrapText="1"/>
    </xf>
    <xf numFmtId="165" fontId="59" fillId="0" borderId="0" xfId="0" applyNumberFormat="1" applyFont="1" applyAlignment="1">
      <alignment horizontal="right" vertical="top" wrapText="1"/>
    </xf>
    <xf numFmtId="0" fontId="56" fillId="0" borderId="26" xfId="0" applyFont="1" applyBorder="1" applyAlignment="1">
      <alignment vertical="top" wrapText="1"/>
    </xf>
    <xf numFmtId="165" fontId="54" fillId="35" borderId="13" xfId="0" applyNumberFormat="1" applyFont="1" applyFill="1" applyBorder="1" applyAlignment="1">
      <alignment vertical="top"/>
    </xf>
    <xf numFmtId="49" fontId="54" fillId="35" borderId="14" xfId="0" applyNumberFormat="1" applyFont="1" applyFill="1" applyBorder="1" applyAlignment="1">
      <alignment horizontal="center" vertical="top"/>
    </xf>
    <xf numFmtId="165" fontId="54" fillId="35" borderId="14" xfId="0" applyNumberFormat="1" applyFont="1" applyFill="1" applyBorder="1" applyAlignment="1">
      <alignment vertical="top"/>
    </xf>
    <xf numFmtId="165" fontId="56" fillId="35" borderId="14" xfId="0" applyNumberFormat="1" applyFont="1" applyFill="1" applyBorder="1" applyAlignment="1">
      <alignment horizontal="center" vertical="top" wrapText="1"/>
    </xf>
    <xf numFmtId="165" fontId="56" fillId="35" borderId="14" xfId="0" applyNumberFormat="1" applyFont="1" applyFill="1" applyBorder="1" applyAlignment="1">
      <alignment horizontal="right" vertical="top" wrapText="1"/>
    </xf>
    <xf numFmtId="165" fontId="59" fillId="35" borderId="14" xfId="0" applyNumberFormat="1" applyFont="1" applyFill="1" applyBorder="1" applyAlignment="1">
      <alignment horizontal="right" vertical="top" wrapText="1"/>
    </xf>
    <xf numFmtId="0" fontId="56" fillId="35" borderId="15" xfId="0" applyFont="1" applyFill="1" applyBorder="1" applyAlignment="1">
      <alignment vertical="top" wrapText="1"/>
    </xf>
    <xf numFmtId="165" fontId="56" fillId="0" borderId="27" xfId="0" applyNumberFormat="1" applyFont="1" applyBorder="1" applyAlignment="1">
      <alignment vertical="top" wrapText="1"/>
    </xf>
    <xf numFmtId="0" fontId="56" fillId="0" borderId="27" xfId="0" applyFont="1" applyBorder="1" applyAlignment="1">
      <alignment horizontal="center" vertical="top" wrapText="1"/>
    </xf>
    <xf numFmtId="165" fontId="56" fillId="0" borderId="28" xfId="0" applyNumberFormat="1" applyFont="1" applyBorder="1" applyAlignment="1">
      <alignment vertical="top" wrapText="1"/>
    </xf>
    <xf numFmtId="0" fontId="56" fillId="0" borderId="17" xfId="0" applyFont="1" applyBorder="1" applyAlignment="1">
      <alignment horizontal="center" vertical="center" wrapText="1"/>
    </xf>
    <xf numFmtId="166" fontId="56" fillId="0" borderId="29" xfId="0" applyNumberFormat="1" applyFont="1" applyBorder="1" applyAlignment="1">
      <alignment horizontal="center" vertical="top" wrapText="1"/>
    </xf>
    <xf numFmtId="166" fontId="56" fillId="0" borderId="17" xfId="0" applyNumberFormat="1" applyFont="1" applyBorder="1" applyAlignment="1">
      <alignment horizontal="center" vertical="top" wrapText="1"/>
    </xf>
    <xf numFmtId="166" fontId="56" fillId="0" borderId="18" xfId="0" applyNumberFormat="1" applyFont="1" applyBorder="1" applyAlignment="1">
      <alignment horizontal="right" vertical="top" wrapText="1"/>
    </xf>
    <xf numFmtId="2" fontId="56" fillId="0" borderId="16" xfId="0" applyNumberFormat="1" applyFont="1" applyBorder="1" applyAlignment="1">
      <alignment horizontal="center" vertical="top" wrapText="1"/>
    </xf>
    <xf numFmtId="2" fontId="56" fillId="0" borderId="17" xfId="0" applyNumberFormat="1" applyFont="1" applyBorder="1" applyAlignment="1">
      <alignment horizontal="center" vertical="top" wrapText="1"/>
    </xf>
    <xf numFmtId="2" fontId="56" fillId="0" borderId="18" xfId="0" applyNumberFormat="1" applyFont="1" applyBorder="1" applyAlignment="1">
      <alignment horizontal="right" vertical="top" wrapText="1"/>
    </xf>
    <xf numFmtId="166" fontId="56" fillId="0" borderId="27" xfId="0" applyNumberFormat="1" applyFont="1" applyBorder="1" applyAlignment="1">
      <alignment horizontal="right" vertical="top" wrapText="1"/>
    </xf>
    <xf numFmtId="0" fontId="56" fillId="0" borderId="30" xfId="0" applyFont="1" applyBorder="1" applyAlignment="1">
      <alignment vertical="top" wrapText="1"/>
    </xf>
    <xf numFmtId="165" fontId="56" fillId="0" borderId="31" xfId="0" applyNumberFormat="1" applyFont="1" applyBorder="1" applyAlignment="1">
      <alignment vertical="top" wrapText="1"/>
    </xf>
    <xf numFmtId="0" fontId="56" fillId="0" borderId="31" xfId="0" applyFont="1" applyBorder="1" applyAlignment="1">
      <alignment horizontal="center" vertical="top" wrapText="1"/>
    </xf>
    <xf numFmtId="165" fontId="56" fillId="0" borderId="32" xfId="0" applyNumberFormat="1" applyFont="1" applyBorder="1" applyAlignment="1">
      <alignment vertical="top" wrapText="1"/>
    </xf>
    <xf numFmtId="0" fontId="56" fillId="0" borderId="20" xfId="0" applyFont="1" applyBorder="1" applyAlignment="1">
      <alignment horizontal="center" vertical="center" wrapText="1"/>
    </xf>
    <xf numFmtId="166" fontId="56" fillId="0" borderId="33" xfId="0" applyNumberFormat="1" applyFont="1" applyBorder="1" applyAlignment="1">
      <alignment horizontal="center" vertical="top" wrapText="1"/>
    </xf>
    <xf numFmtId="166" fontId="56" fillId="0" borderId="20" xfId="0" applyNumberFormat="1" applyFont="1" applyBorder="1" applyAlignment="1">
      <alignment horizontal="center" vertical="top" wrapText="1"/>
    </xf>
    <xf numFmtId="166" fontId="56" fillId="0" borderId="21" xfId="0" applyNumberFormat="1" applyFont="1" applyBorder="1" applyAlignment="1">
      <alignment horizontal="right" vertical="top" wrapText="1"/>
    </xf>
    <xf numFmtId="2" fontId="56" fillId="0" borderId="19" xfId="0" applyNumberFormat="1" applyFont="1" applyBorder="1" applyAlignment="1">
      <alignment horizontal="center" vertical="top" wrapText="1"/>
    </xf>
    <xf numFmtId="2" fontId="56" fillId="0" borderId="20" xfId="0" applyNumberFormat="1" applyFont="1" applyBorder="1" applyAlignment="1">
      <alignment horizontal="center" vertical="top" wrapText="1"/>
    </xf>
    <xf numFmtId="2" fontId="56" fillId="0" borderId="21" xfId="0" applyNumberFormat="1" applyFont="1" applyBorder="1" applyAlignment="1">
      <alignment horizontal="right" vertical="top" wrapText="1"/>
    </xf>
    <xf numFmtId="166" fontId="56" fillId="0" borderId="31" xfId="0" applyNumberFormat="1" applyFont="1" applyBorder="1" applyAlignment="1">
      <alignment horizontal="right" vertical="top" wrapText="1"/>
    </xf>
    <xf numFmtId="165" fontId="56" fillId="0" borderId="34" xfId="0" applyNumberFormat="1" applyFont="1" applyBorder="1" applyAlignment="1">
      <alignment vertical="top" wrapText="1"/>
    </xf>
    <xf numFmtId="0" fontId="56" fillId="0" borderId="34" xfId="0" applyFont="1" applyBorder="1" applyAlignment="1">
      <alignment horizontal="center" vertical="top" wrapText="1"/>
    </xf>
    <xf numFmtId="165" fontId="56" fillId="0" borderId="35" xfId="0" applyNumberFormat="1" applyFont="1" applyBorder="1" applyAlignment="1">
      <alignment vertical="top" wrapText="1"/>
    </xf>
    <xf numFmtId="0" fontId="56" fillId="0" borderId="11" xfId="0" applyFont="1" applyBorder="1" applyAlignment="1">
      <alignment horizontal="center" vertical="center" wrapText="1"/>
    </xf>
    <xf numFmtId="166" fontId="56" fillId="0" borderId="36" xfId="0" applyNumberFormat="1" applyFont="1" applyBorder="1" applyAlignment="1">
      <alignment horizontal="center" vertical="top" wrapText="1"/>
    </xf>
    <xf numFmtId="166" fontId="56" fillId="0" borderId="11" xfId="0" applyNumberFormat="1" applyFont="1" applyBorder="1" applyAlignment="1">
      <alignment horizontal="center" vertical="top" wrapText="1"/>
    </xf>
    <xf numFmtId="166" fontId="56" fillId="0" borderId="12" xfId="0" applyNumberFormat="1" applyFont="1" applyBorder="1" applyAlignment="1">
      <alignment horizontal="right" vertical="top" wrapText="1"/>
    </xf>
    <xf numFmtId="165" fontId="61" fillId="35" borderId="37" xfId="0" applyNumberFormat="1" applyFont="1" applyFill="1" applyBorder="1" applyAlignment="1">
      <alignment vertical="top"/>
    </xf>
    <xf numFmtId="165" fontId="56" fillId="35" borderId="14" xfId="0" applyNumberFormat="1" applyFont="1" applyFill="1" applyBorder="1" applyAlignment="1">
      <alignment horizontal="center" vertical="top"/>
    </xf>
    <xf numFmtId="165" fontId="56" fillId="35" borderId="38" xfId="0" applyNumberFormat="1" applyFont="1" applyFill="1" applyBorder="1" applyAlignment="1">
      <alignment vertical="top"/>
    </xf>
    <xf numFmtId="165" fontId="56" fillId="35" borderId="14" xfId="0" applyNumberFormat="1" applyFont="1" applyFill="1" applyBorder="1" applyAlignment="1">
      <alignment vertical="top"/>
    </xf>
    <xf numFmtId="166" fontId="56" fillId="35" borderId="39" xfId="0" applyNumberFormat="1" applyFont="1" applyFill="1" applyBorder="1" applyAlignment="1">
      <alignment vertical="top"/>
    </xf>
    <xf numFmtId="166" fontId="56" fillId="35" borderId="14" xfId="0" applyNumberFormat="1" applyFont="1" applyFill="1" applyBorder="1" applyAlignment="1">
      <alignment vertical="top"/>
    </xf>
    <xf numFmtId="166" fontId="56" fillId="35" borderId="15" xfId="0" applyNumberFormat="1" applyFont="1" applyFill="1" applyBorder="1" applyAlignment="1">
      <alignment horizontal="right" vertical="top"/>
    </xf>
    <xf numFmtId="166" fontId="56" fillId="35" borderId="40" xfId="0" applyNumberFormat="1" applyFont="1" applyFill="1" applyBorder="1" applyAlignment="1">
      <alignment horizontal="right" vertical="top"/>
    </xf>
    <xf numFmtId="0" fontId="56" fillId="35" borderId="41" xfId="0" applyFont="1" applyFill="1" applyBorder="1" applyAlignment="1">
      <alignment vertical="top" wrapText="1"/>
    </xf>
    <xf numFmtId="0" fontId="62" fillId="0" borderId="0" xfId="0" applyFont="1" applyAlignment="1">
      <alignment vertical="top"/>
    </xf>
    <xf numFmtId="0" fontId="56" fillId="0" borderId="25" xfId="0" applyFont="1" applyBorder="1" applyAlignment="1">
      <alignment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167" fontId="63" fillId="0" borderId="0" xfId="0" applyNumberFormat="1" applyFont="1" applyAlignment="1">
      <alignment wrapText="1"/>
    </xf>
    <xf numFmtId="0" fontId="56" fillId="0" borderId="26" xfId="0" applyFont="1" applyBorder="1" applyAlignment="1">
      <alignment wrapText="1"/>
    </xf>
    <xf numFmtId="0" fontId="56" fillId="35" borderId="14" xfId="0" applyFont="1" applyFill="1" applyBorder="1" applyAlignment="1">
      <alignment wrapText="1"/>
    </xf>
    <xf numFmtId="166" fontId="56" fillId="35" borderId="14" xfId="0" applyNumberFormat="1" applyFont="1" applyFill="1" applyBorder="1" applyAlignment="1">
      <alignment wrapText="1"/>
    </xf>
    <xf numFmtId="167" fontId="63" fillId="35" borderId="14" xfId="0" applyNumberFormat="1" applyFont="1" applyFill="1" applyBorder="1" applyAlignment="1">
      <alignment wrapText="1"/>
    </xf>
    <xf numFmtId="0" fontId="56" fillId="35" borderId="15" xfId="0" applyFont="1" applyFill="1" applyBorder="1" applyAlignment="1">
      <alignment wrapText="1"/>
    </xf>
    <xf numFmtId="0" fontId="53" fillId="0" borderId="0" xfId="0" applyFont="1" applyAlignment="1">
      <alignment horizontal="center" wrapText="1"/>
    </xf>
    <xf numFmtId="167" fontId="64" fillId="0" borderId="0" xfId="0" applyNumberFormat="1" applyFont="1" applyAlignment="1">
      <alignment wrapText="1"/>
    </xf>
    <xf numFmtId="0" fontId="51" fillId="0" borderId="0" xfId="0" applyFont="1" applyAlignment="1">
      <alignment horizontal="left" wrapText="1"/>
    </xf>
    <xf numFmtId="0" fontId="51" fillId="0" borderId="42" xfId="0" applyFont="1" applyBorder="1" applyAlignment="1">
      <alignment wrapText="1"/>
    </xf>
    <xf numFmtId="0" fontId="51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center" wrapText="1"/>
    </xf>
    <xf numFmtId="165" fontId="56" fillId="0" borderId="25" xfId="0" applyNumberFormat="1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165" fontId="56" fillId="0" borderId="0" xfId="0" applyNumberFormat="1" applyFont="1" applyBorder="1" applyAlignment="1">
      <alignment vertical="top" wrapText="1"/>
    </xf>
    <xf numFmtId="0" fontId="56" fillId="0" borderId="43" xfId="0" applyFont="1" applyBorder="1" applyAlignment="1">
      <alignment horizontal="center" vertical="center" wrapText="1"/>
    </xf>
    <xf numFmtId="166" fontId="56" fillId="0" borderId="44" xfId="0" applyNumberFormat="1" applyFont="1" applyBorder="1" applyAlignment="1">
      <alignment horizontal="center" vertical="top" wrapText="1"/>
    </xf>
    <xf numFmtId="166" fontId="56" fillId="0" borderId="43" xfId="0" applyNumberFormat="1" applyFont="1" applyBorder="1" applyAlignment="1">
      <alignment horizontal="center" vertical="top" wrapText="1"/>
    </xf>
    <xf numFmtId="166" fontId="56" fillId="0" borderId="45" xfId="0" applyNumberFormat="1" applyFont="1" applyBorder="1" applyAlignment="1">
      <alignment horizontal="right" vertical="top" wrapText="1"/>
    </xf>
    <xf numFmtId="2" fontId="56" fillId="0" borderId="44" xfId="0" applyNumberFormat="1" applyFont="1" applyBorder="1" applyAlignment="1">
      <alignment horizontal="center" vertical="top" wrapText="1"/>
    </xf>
    <xf numFmtId="2" fontId="56" fillId="0" borderId="43" xfId="0" applyNumberFormat="1" applyFont="1" applyBorder="1" applyAlignment="1">
      <alignment horizontal="center" vertical="top" wrapText="1"/>
    </xf>
    <xf numFmtId="2" fontId="56" fillId="0" borderId="45" xfId="0" applyNumberFormat="1" applyFont="1" applyBorder="1" applyAlignment="1">
      <alignment horizontal="right" vertical="top" wrapText="1"/>
    </xf>
    <xf numFmtId="166" fontId="56" fillId="0" borderId="46" xfId="0" applyNumberFormat="1" applyFont="1" applyBorder="1" applyAlignment="1">
      <alignment horizontal="right" vertical="top" wrapText="1"/>
    </xf>
    <xf numFmtId="165" fontId="56" fillId="0" borderId="32" xfId="0" applyNumberFormat="1" applyFont="1" applyBorder="1" applyAlignment="1">
      <alignment vertical="top" wrapText="1"/>
    </xf>
    <xf numFmtId="0" fontId="68" fillId="0" borderId="47" xfId="0" applyFont="1" applyBorder="1" applyAlignment="1">
      <alignment vertical="top" wrapText="1"/>
    </xf>
    <xf numFmtId="0" fontId="68" fillId="0" borderId="26" xfId="0" applyFont="1" applyBorder="1" applyAlignment="1">
      <alignment vertical="top" wrapText="1"/>
    </xf>
    <xf numFmtId="0" fontId="5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64" fontId="56" fillId="33" borderId="48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164" fontId="56" fillId="33" borderId="49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60" fillId="35" borderId="37" xfId="0" applyFont="1" applyFill="1" applyBorder="1" applyAlignment="1">
      <alignment horizontal="left"/>
    </xf>
    <xf numFmtId="0" fontId="2" fillId="0" borderId="50" xfId="0" applyFont="1" applyBorder="1" applyAlignment="1">
      <alignment/>
    </xf>
    <xf numFmtId="0" fontId="2" fillId="0" borderId="39" xfId="0" applyFont="1" applyBorder="1" applyAlignment="1">
      <alignment/>
    </xf>
    <xf numFmtId="0" fontId="65" fillId="0" borderId="51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54" fillId="0" borderId="0" xfId="0" applyFont="1" applyAlignment="1">
      <alignment horizontal="left" vertical="top"/>
    </xf>
    <xf numFmtId="0" fontId="56" fillId="33" borderId="48" xfId="0" applyFont="1" applyFill="1" applyBorder="1" applyAlignment="1">
      <alignment horizontal="center" vertical="center" wrapText="1"/>
    </xf>
    <xf numFmtId="3" fontId="56" fillId="33" borderId="49" xfId="0" applyNumberFormat="1" applyFont="1" applyFill="1" applyBorder="1" applyAlignment="1">
      <alignment horizontal="center" vertical="center" wrapText="1"/>
    </xf>
    <xf numFmtId="0" fontId="56" fillId="33" borderId="52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50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180975</xdr:rowOff>
    </xdr:from>
    <xdr:to>
      <xdr:col>2</xdr:col>
      <xdr:colOff>704850</xdr:colOff>
      <xdr:row>10</xdr:row>
      <xdr:rowOff>76200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1025"/>
          <a:ext cx="1924050" cy="1495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Z245"/>
  <sheetViews>
    <sheetView tabSelected="1" zoomScalePageLayoutView="0" workbookViewId="0" topLeftCell="A1">
      <selection activeCell="A16" sqref="A16:C16"/>
    </sheetView>
  </sheetViews>
  <sheetFormatPr defaultColWidth="14.421875" defaultRowHeight="15" customHeight="1"/>
  <cols>
    <col min="1" max="1" width="13.57421875" style="0" customWidth="1"/>
    <col min="2" max="2" width="5.8515625" style="0" customWidth="1"/>
    <col min="3" max="3" width="32.57421875" style="0" customWidth="1"/>
    <col min="4" max="4" width="11.140625" style="0" customWidth="1"/>
    <col min="5" max="5" width="13.00390625" style="0" customWidth="1"/>
    <col min="6" max="6" width="11.140625" style="0" customWidth="1"/>
    <col min="7" max="7" width="13.8515625" style="0" customWidth="1"/>
    <col min="8" max="8" width="12.28125" style="0" customWidth="1"/>
    <col min="9" max="9" width="10.7109375" style="0" customWidth="1"/>
    <col min="10" max="10" width="16.00390625" style="0" customWidth="1"/>
    <col min="11" max="11" width="12.28125" style="0" customWidth="1"/>
    <col min="12" max="12" width="30.421875" style="0" customWidth="1"/>
    <col min="13" max="26" width="7.57421875" style="0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7" t="s">
        <v>36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56" t="s">
        <v>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56" t="s">
        <v>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56" t="s">
        <v>44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8" t="s">
        <v>4</v>
      </c>
      <c r="B14" s="9"/>
      <c r="C14" s="9" t="s">
        <v>37</v>
      </c>
      <c r="D14" s="157"/>
      <c r="E14" s="140"/>
      <c r="F14" s="140"/>
      <c r="G14" s="140"/>
      <c r="H14" s="140"/>
      <c r="I14" s="140"/>
      <c r="J14" s="140"/>
      <c r="K14" s="10"/>
      <c r="L14" s="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50" t="s">
        <v>38</v>
      </c>
      <c r="B15" s="140"/>
      <c r="C15" s="140"/>
      <c r="D15" s="157"/>
      <c r="E15" s="140"/>
      <c r="F15" s="140"/>
      <c r="G15" s="140"/>
      <c r="H15" s="140"/>
      <c r="I15" s="140"/>
      <c r="J15" s="140"/>
      <c r="K15" s="10"/>
      <c r="L15" s="1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150" t="s">
        <v>43</v>
      </c>
      <c r="B16" s="140"/>
      <c r="C16" s="140"/>
      <c r="D16" s="139"/>
      <c r="E16" s="140"/>
      <c r="F16" s="140"/>
      <c r="G16" s="140"/>
      <c r="H16" s="140"/>
      <c r="I16" s="140"/>
      <c r="J16" s="140"/>
      <c r="K16" s="14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5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>
      <c r="A18" s="16"/>
      <c r="B18" s="17"/>
      <c r="C18" s="18"/>
      <c r="D18" s="19"/>
      <c r="E18" s="19"/>
      <c r="F18" s="19"/>
      <c r="G18" s="19"/>
      <c r="H18" s="19"/>
      <c r="I18" s="19"/>
      <c r="J18" s="19"/>
      <c r="K18" s="20"/>
      <c r="L18" s="2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51" t="s">
        <v>5</v>
      </c>
      <c r="B19" s="151" t="s">
        <v>6</v>
      </c>
      <c r="C19" s="151" t="s">
        <v>7</v>
      </c>
      <c r="D19" s="152" t="s">
        <v>8</v>
      </c>
      <c r="E19" s="153" t="s">
        <v>9</v>
      </c>
      <c r="F19" s="154"/>
      <c r="G19" s="155"/>
      <c r="H19" s="153" t="s">
        <v>10</v>
      </c>
      <c r="I19" s="154"/>
      <c r="J19" s="155"/>
      <c r="K19" s="141" t="s">
        <v>11</v>
      </c>
      <c r="L19" s="143" t="s">
        <v>12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52.5" customHeight="1">
      <c r="A20" s="142"/>
      <c r="B20" s="142"/>
      <c r="C20" s="142"/>
      <c r="D20" s="144"/>
      <c r="E20" s="23" t="s">
        <v>13</v>
      </c>
      <c r="F20" s="24" t="s">
        <v>14</v>
      </c>
      <c r="G20" s="25" t="s">
        <v>15</v>
      </c>
      <c r="H20" s="23" t="s">
        <v>13</v>
      </c>
      <c r="I20" s="24" t="s">
        <v>14</v>
      </c>
      <c r="J20" s="25" t="s">
        <v>16</v>
      </c>
      <c r="K20" s="142"/>
      <c r="L20" s="144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26" t="s">
        <v>17</v>
      </c>
      <c r="B21" s="27">
        <v>1</v>
      </c>
      <c r="C21" s="27">
        <v>2</v>
      </c>
      <c r="D21" s="27">
        <v>3</v>
      </c>
      <c r="E21" s="27">
        <v>4</v>
      </c>
      <c r="F21" s="27">
        <v>5</v>
      </c>
      <c r="G21" s="27">
        <v>6</v>
      </c>
      <c r="H21" s="27">
        <v>7</v>
      </c>
      <c r="I21" s="27">
        <v>8</v>
      </c>
      <c r="J21" s="27">
        <v>9</v>
      </c>
      <c r="K21" s="27">
        <v>10</v>
      </c>
      <c r="L21" s="28">
        <v>11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29" t="s">
        <v>18</v>
      </c>
      <c r="B22" s="30" t="s">
        <v>19</v>
      </c>
      <c r="C22" s="31" t="s">
        <v>20</v>
      </c>
      <c r="D22" s="32"/>
      <c r="E22" s="32"/>
      <c r="F22" s="32"/>
      <c r="G22" s="33"/>
      <c r="H22" s="32"/>
      <c r="I22" s="32"/>
      <c r="J22" s="33"/>
      <c r="K22" s="34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24" customHeight="1">
      <c r="A23" s="37" t="s">
        <v>21</v>
      </c>
      <c r="B23" s="38" t="s">
        <v>22</v>
      </c>
      <c r="C23" s="39" t="s">
        <v>23</v>
      </c>
      <c r="D23" s="40" t="s">
        <v>24</v>
      </c>
      <c r="E23" s="41"/>
      <c r="F23" s="41"/>
      <c r="G23" s="42">
        <f>G35</f>
        <v>79500</v>
      </c>
      <c r="H23" s="41"/>
      <c r="I23" s="41"/>
      <c r="J23" s="42">
        <f>J35</f>
        <v>79499.43</v>
      </c>
      <c r="K23" s="42">
        <f>G23-J23</f>
        <v>0.5700000000069849</v>
      </c>
      <c r="L23" s="43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30" customHeight="1">
      <c r="A24" s="44" t="s">
        <v>25</v>
      </c>
      <c r="B24" s="45"/>
      <c r="C24" s="46"/>
      <c r="D24" s="47"/>
      <c r="E24" s="47"/>
      <c r="F24" s="47"/>
      <c r="G24" s="48"/>
      <c r="H24" s="47"/>
      <c r="I24" s="47"/>
      <c r="J24" s="48"/>
      <c r="K24" s="49"/>
      <c r="L24" s="5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8" customHeight="1">
      <c r="A25" s="51"/>
      <c r="B25" s="52"/>
      <c r="C25" s="53"/>
      <c r="D25" s="54"/>
      <c r="E25" s="55"/>
      <c r="F25" s="55"/>
      <c r="G25" s="56"/>
      <c r="H25" s="55"/>
      <c r="I25" s="55"/>
      <c r="J25" s="56"/>
      <c r="K25" s="57"/>
      <c r="L25" s="58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22.5" customHeight="1">
      <c r="A26" s="59" t="s">
        <v>18</v>
      </c>
      <c r="B26" s="60" t="s">
        <v>26</v>
      </c>
      <c r="C26" s="61" t="s">
        <v>27</v>
      </c>
      <c r="D26" s="62"/>
      <c r="E26" s="62"/>
      <c r="F26" s="62"/>
      <c r="G26" s="63"/>
      <c r="H26" s="62"/>
      <c r="I26" s="62"/>
      <c r="J26" s="63"/>
      <c r="K26" s="64"/>
      <c r="L26" s="65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30.75" customHeight="1">
      <c r="A27" s="66" t="s">
        <v>21</v>
      </c>
      <c r="B27" s="67">
        <v>1</v>
      </c>
      <c r="C27" s="68" t="s">
        <v>28</v>
      </c>
      <c r="D27" s="69" t="s">
        <v>29</v>
      </c>
      <c r="E27" s="70"/>
      <c r="F27" s="71"/>
      <c r="G27" s="72">
        <f aca="true" t="shared" si="0" ref="G27:G33">E27*F27</f>
        <v>0</v>
      </c>
      <c r="H27" s="73"/>
      <c r="I27" s="74"/>
      <c r="J27" s="75">
        <f aca="true" t="shared" si="1" ref="J27:J33">H27*I27</f>
        <v>0</v>
      </c>
      <c r="K27" s="76">
        <f aca="true" t="shared" si="2" ref="K27:K33">G27-J27</f>
        <v>0</v>
      </c>
      <c r="L27" s="77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83.25" customHeight="1">
      <c r="A28" s="78" t="s">
        <v>21</v>
      </c>
      <c r="B28" s="79">
        <v>2</v>
      </c>
      <c r="C28" s="136" t="s">
        <v>42</v>
      </c>
      <c r="D28" s="81" t="s">
        <v>30</v>
      </c>
      <c r="E28" s="82">
        <v>10</v>
      </c>
      <c r="F28" s="83">
        <v>900</v>
      </c>
      <c r="G28" s="84">
        <f t="shared" si="0"/>
        <v>9000</v>
      </c>
      <c r="H28" s="85">
        <v>10</v>
      </c>
      <c r="I28" s="86">
        <v>881.4</v>
      </c>
      <c r="J28" s="87">
        <f t="shared" si="1"/>
        <v>8814</v>
      </c>
      <c r="K28" s="88">
        <f t="shared" si="2"/>
        <v>186</v>
      </c>
      <c r="L28" s="137" t="s">
        <v>46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16.25" customHeight="1">
      <c r="A29" s="78" t="s">
        <v>21</v>
      </c>
      <c r="B29" s="79">
        <v>3</v>
      </c>
      <c r="C29" s="80" t="s">
        <v>39</v>
      </c>
      <c r="D29" s="81" t="s">
        <v>29</v>
      </c>
      <c r="E29" s="82">
        <v>130</v>
      </c>
      <c r="F29" s="83">
        <v>52</v>
      </c>
      <c r="G29" s="84">
        <f t="shared" si="0"/>
        <v>6760</v>
      </c>
      <c r="H29" s="85">
        <v>147.69</v>
      </c>
      <c r="I29" s="86">
        <v>53.48</v>
      </c>
      <c r="J29" s="87">
        <v>7898.43</v>
      </c>
      <c r="K29" s="88">
        <f t="shared" si="2"/>
        <v>-1138.4300000000003</v>
      </c>
      <c r="L29" s="137" t="s">
        <v>54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82.5" customHeight="1">
      <c r="A30" s="78" t="s">
        <v>21</v>
      </c>
      <c r="B30" s="79">
        <v>4</v>
      </c>
      <c r="C30" s="136" t="s">
        <v>47</v>
      </c>
      <c r="D30" s="81" t="s">
        <v>29</v>
      </c>
      <c r="E30" s="82">
        <v>1</v>
      </c>
      <c r="F30" s="83">
        <v>15500</v>
      </c>
      <c r="G30" s="84">
        <f t="shared" si="0"/>
        <v>15500</v>
      </c>
      <c r="H30" s="85">
        <v>1</v>
      </c>
      <c r="I30" s="86">
        <v>14879</v>
      </c>
      <c r="J30" s="87">
        <f t="shared" si="1"/>
        <v>14879</v>
      </c>
      <c r="K30" s="88">
        <f t="shared" si="2"/>
        <v>621</v>
      </c>
      <c r="L30" s="137" t="s">
        <v>48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82.5" customHeight="1">
      <c r="A31" s="78" t="s">
        <v>21</v>
      </c>
      <c r="B31" s="79">
        <v>5</v>
      </c>
      <c r="C31" s="80" t="s">
        <v>40</v>
      </c>
      <c r="D31" s="81" t="s">
        <v>29</v>
      </c>
      <c r="E31" s="82">
        <v>500</v>
      </c>
      <c r="F31" s="83">
        <v>90</v>
      </c>
      <c r="G31" s="84">
        <f t="shared" si="0"/>
        <v>45000</v>
      </c>
      <c r="H31" s="85">
        <v>500</v>
      </c>
      <c r="I31" s="86">
        <v>90</v>
      </c>
      <c r="J31" s="87">
        <f t="shared" si="1"/>
        <v>45000</v>
      </c>
      <c r="K31" s="88">
        <f t="shared" si="2"/>
        <v>0</v>
      </c>
      <c r="L31" s="137" t="s">
        <v>49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82.5" customHeight="1">
      <c r="A32" s="78" t="s">
        <v>21</v>
      </c>
      <c r="B32" s="79">
        <v>6</v>
      </c>
      <c r="C32" s="136" t="s">
        <v>50</v>
      </c>
      <c r="D32" s="81" t="s">
        <v>29</v>
      </c>
      <c r="E32" s="82"/>
      <c r="F32" s="83"/>
      <c r="G32" s="84">
        <f t="shared" si="0"/>
        <v>0</v>
      </c>
      <c r="H32" s="85">
        <v>100</v>
      </c>
      <c r="I32" s="86">
        <v>25</v>
      </c>
      <c r="J32" s="87">
        <f t="shared" si="1"/>
        <v>2500</v>
      </c>
      <c r="K32" s="88">
        <f t="shared" si="2"/>
        <v>-2500</v>
      </c>
      <c r="L32" s="137" t="s">
        <v>45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83.25" customHeight="1">
      <c r="A33" s="89" t="s">
        <v>21</v>
      </c>
      <c r="B33" s="90">
        <v>7</v>
      </c>
      <c r="C33" s="91" t="s">
        <v>51</v>
      </c>
      <c r="D33" s="92" t="s">
        <v>31</v>
      </c>
      <c r="E33" s="93">
        <v>40</v>
      </c>
      <c r="F33" s="94">
        <v>81</v>
      </c>
      <c r="G33" s="95">
        <f t="shared" si="0"/>
        <v>3240</v>
      </c>
      <c r="H33" s="85">
        <v>10</v>
      </c>
      <c r="I33" s="86">
        <v>39</v>
      </c>
      <c r="J33" s="87">
        <f t="shared" si="1"/>
        <v>390</v>
      </c>
      <c r="K33" s="88">
        <f t="shared" si="2"/>
        <v>2850</v>
      </c>
      <c r="L33" s="137" t="s">
        <v>52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69.75" customHeight="1">
      <c r="A34" s="125" t="s">
        <v>21</v>
      </c>
      <c r="B34" s="126">
        <v>8</v>
      </c>
      <c r="C34" s="127" t="s">
        <v>41</v>
      </c>
      <c r="D34" s="128" t="s">
        <v>31</v>
      </c>
      <c r="E34" s="129">
        <v>0</v>
      </c>
      <c r="F34" s="130"/>
      <c r="G34" s="131">
        <v>0</v>
      </c>
      <c r="H34" s="132">
        <v>6</v>
      </c>
      <c r="I34" s="133">
        <v>3</v>
      </c>
      <c r="J34" s="134">
        <f>H34*I34</f>
        <v>18</v>
      </c>
      <c r="K34" s="135">
        <v>-18</v>
      </c>
      <c r="L34" s="138" t="s">
        <v>53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 customHeight="1">
      <c r="A35" s="96" t="s">
        <v>32</v>
      </c>
      <c r="B35" s="97"/>
      <c r="C35" s="98"/>
      <c r="D35" s="99"/>
      <c r="E35" s="100"/>
      <c r="F35" s="101"/>
      <c r="G35" s="102">
        <f>SUM(G27:G33)</f>
        <v>79500</v>
      </c>
      <c r="H35" s="100"/>
      <c r="I35" s="101"/>
      <c r="J35" s="102">
        <f>SUM(J27:J34)</f>
        <v>79499.43</v>
      </c>
      <c r="K35" s="103">
        <v>0.57</v>
      </c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15.75" customHeight="1">
      <c r="A36" s="106"/>
      <c r="B36" s="107"/>
      <c r="C36" s="108"/>
      <c r="D36" s="108"/>
      <c r="E36" s="108"/>
      <c r="F36" s="108"/>
      <c r="G36" s="108"/>
      <c r="H36" s="108"/>
      <c r="I36" s="108"/>
      <c r="J36" s="108"/>
      <c r="K36" s="109"/>
      <c r="L36" s="110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145" t="s">
        <v>33</v>
      </c>
      <c r="B37" s="146"/>
      <c r="C37" s="147"/>
      <c r="D37" s="111"/>
      <c r="E37" s="111"/>
      <c r="F37" s="111"/>
      <c r="G37" s="112">
        <v>79500</v>
      </c>
      <c r="H37" s="111"/>
      <c r="I37" s="111"/>
      <c r="J37" s="112">
        <v>79500</v>
      </c>
      <c r="K37" s="113"/>
      <c r="L37" s="114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108"/>
      <c r="B38" s="115"/>
      <c r="C38" s="108"/>
      <c r="D38" s="108"/>
      <c r="E38" s="108"/>
      <c r="F38" s="108"/>
      <c r="G38" s="108"/>
      <c r="H38" s="108"/>
      <c r="I38" s="108"/>
      <c r="J38" s="108"/>
      <c r="K38" s="116"/>
      <c r="L38" s="10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12"/>
      <c r="B39" s="12"/>
      <c r="C39" s="117"/>
      <c r="D39" s="118"/>
      <c r="E39" s="118"/>
      <c r="F39" s="119"/>
      <c r="G39" s="118"/>
      <c r="H39" s="118" t="s">
        <v>55</v>
      </c>
      <c r="I39" s="119"/>
      <c r="J39" s="118"/>
      <c r="K39" s="16"/>
      <c r="L39" s="10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12"/>
      <c r="B40" s="12"/>
      <c r="C40" s="119"/>
      <c r="D40" s="148" t="s">
        <v>34</v>
      </c>
      <c r="E40" s="149"/>
      <c r="F40" s="120"/>
      <c r="G40" s="148" t="s">
        <v>35</v>
      </c>
      <c r="H40" s="149"/>
      <c r="I40" s="149"/>
      <c r="J40" s="149"/>
      <c r="K40" s="16"/>
      <c r="L40" s="10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>
      <c r="A41" s="108"/>
      <c r="B41" s="115"/>
      <c r="C41" s="108"/>
      <c r="D41" s="108"/>
      <c r="E41" s="108"/>
      <c r="F41" s="108"/>
      <c r="G41" s="108"/>
      <c r="H41" s="108"/>
      <c r="I41" s="108"/>
      <c r="J41" s="108"/>
      <c r="K41" s="16"/>
      <c r="L41" s="10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108"/>
      <c r="B42" s="115"/>
      <c r="C42" s="108"/>
      <c r="D42" s="108"/>
      <c r="E42" s="108"/>
      <c r="F42" s="108"/>
      <c r="G42" s="108"/>
      <c r="H42" s="108"/>
      <c r="I42" s="108"/>
      <c r="J42" s="108"/>
      <c r="K42" s="16"/>
      <c r="L42" s="10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108"/>
      <c r="B43" s="115"/>
      <c r="C43" s="121"/>
      <c r="J43" s="121"/>
      <c r="K43" s="16"/>
      <c r="L43" s="10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108"/>
      <c r="B44" s="115"/>
      <c r="C44" s="122"/>
      <c r="K44" s="16"/>
      <c r="L44" s="10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108"/>
      <c r="B45" s="115"/>
      <c r="C45" s="123"/>
      <c r="D45" s="16"/>
      <c r="H45" s="122"/>
      <c r="J45" s="123"/>
      <c r="K45" s="16"/>
      <c r="L45" s="10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12"/>
      <c r="B46" s="12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>
      <c r="A47" s="12"/>
      <c r="B47" s="12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12"/>
      <c r="B48" s="12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12"/>
      <c r="B49" s="12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12"/>
      <c r="B50" s="12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12"/>
      <c r="B51" s="12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12"/>
      <c r="B52" s="12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12"/>
      <c r="B53" s="12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12"/>
      <c r="B54" s="12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12"/>
      <c r="B55" s="12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12"/>
      <c r="B56" s="12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>
      <c r="A57" s="12"/>
      <c r="B57" s="12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12"/>
      <c r="B58" s="12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12"/>
      <c r="B59" s="12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12"/>
      <c r="B60" s="12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12"/>
      <c r="B61" s="12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12"/>
      <c r="B62" s="12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12"/>
      <c r="B63" s="12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12"/>
      <c r="B64" s="12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12"/>
      <c r="B65" s="12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12"/>
      <c r="B66" s="12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12"/>
      <c r="B67" s="12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12"/>
      <c r="B68" s="12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12"/>
      <c r="B69" s="124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12"/>
      <c r="B70" s="12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12"/>
      <c r="B71" s="12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12"/>
      <c r="B72" s="12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12"/>
      <c r="B73" s="12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12"/>
      <c r="B74" s="12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12"/>
      <c r="B75" s="12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12"/>
      <c r="B76" s="12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12"/>
      <c r="B77" s="124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12"/>
      <c r="B78" s="12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12"/>
      <c r="B79" s="12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12"/>
      <c r="B80" s="124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12"/>
      <c r="B81" s="12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A82" s="12"/>
      <c r="B82" s="12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12"/>
      <c r="B83" s="12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12"/>
      <c r="B84" s="124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12"/>
      <c r="B85" s="12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12"/>
      <c r="B86" s="124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12"/>
      <c r="B87" s="12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12"/>
      <c r="B88" s="124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12"/>
      <c r="B89" s="12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12"/>
      <c r="B90" s="124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12"/>
      <c r="B91" s="12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12"/>
      <c r="B92" s="124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12"/>
      <c r="B93" s="12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12"/>
      <c r="B94" s="12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12"/>
      <c r="B95" s="124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12"/>
      <c r="B96" s="124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12"/>
      <c r="B97" s="124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12"/>
      <c r="B98" s="124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12"/>
      <c r="B99" s="12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12"/>
      <c r="B100" s="12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12"/>
      <c r="B101" s="12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12"/>
      <c r="B102" s="124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12"/>
      <c r="B103" s="12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12"/>
      <c r="B104" s="124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12"/>
      <c r="B105" s="124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12"/>
      <c r="B106" s="124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12"/>
      <c r="B107" s="12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12"/>
      <c r="B108" s="124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12"/>
      <c r="B109" s="124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12"/>
      <c r="B110" s="124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12"/>
      <c r="B111" s="124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12"/>
      <c r="B112" s="12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12"/>
      <c r="B113" s="12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12"/>
      <c r="B114" s="124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12"/>
      <c r="B115" s="124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12"/>
      <c r="B116" s="12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12"/>
      <c r="B117" s="124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12"/>
      <c r="B118" s="12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12"/>
      <c r="B119" s="124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12"/>
      <c r="B120" s="124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12"/>
      <c r="B121" s="124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12"/>
      <c r="B122" s="124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12"/>
      <c r="B123" s="124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12"/>
      <c r="B124" s="124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12"/>
      <c r="B125" s="12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12"/>
      <c r="B126" s="124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12"/>
      <c r="B127" s="12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12"/>
      <c r="B128" s="124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12"/>
      <c r="B129" s="124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12"/>
      <c r="B130" s="124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12"/>
      <c r="B131" s="124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12"/>
      <c r="B132" s="124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12"/>
      <c r="B133" s="124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12"/>
      <c r="B134" s="124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12"/>
      <c r="B135" s="124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12"/>
      <c r="B136" s="124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12"/>
      <c r="B137" s="124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12"/>
      <c r="B138" s="124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12"/>
      <c r="B139" s="124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2"/>
      <c r="B140" s="124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2"/>
      <c r="B141" s="12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2"/>
      <c r="B142" s="124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2"/>
      <c r="B143" s="124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2"/>
      <c r="B144" s="124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2"/>
      <c r="B145" s="124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2"/>
      <c r="B146" s="124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12"/>
      <c r="B147" s="124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12"/>
      <c r="B148" s="124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12"/>
      <c r="B149" s="124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12"/>
      <c r="B150" s="124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12"/>
      <c r="B151" s="124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12"/>
      <c r="B152" s="12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12"/>
      <c r="B153" s="124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12"/>
      <c r="B154" s="124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12"/>
      <c r="B155" s="124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12"/>
      <c r="B156" s="124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12"/>
      <c r="B157" s="124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12"/>
      <c r="B158" s="124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12"/>
      <c r="B159" s="124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12"/>
      <c r="B160" s="124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2"/>
      <c r="B161" s="12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2"/>
      <c r="B162" s="124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2"/>
      <c r="B163" s="124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2"/>
      <c r="B164" s="124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2"/>
      <c r="B165" s="124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12"/>
      <c r="B166" s="124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12"/>
      <c r="B167" s="124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12"/>
      <c r="B168" s="124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12"/>
      <c r="B169" s="124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12"/>
      <c r="B170" s="12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2"/>
      <c r="B171" s="124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12"/>
      <c r="B172" s="124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12"/>
      <c r="B173" s="124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12"/>
      <c r="B174" s="124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12"/>
      <c r="B175" s="124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12"/>
      <c r="B176" s="124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12"/>
      <c r="B177" s="124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12"/>
      <c r="B178" s="124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2"/>
      <c r="B179" s="12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2"/>
      <c r="B180" s="124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2"/>
      <c r="B181" s="124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2"/>
      <c r="B182" s="124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2"/>
      <c r="B183" s="12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2"/>
      <c r="B184" s="124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2"/>
      <c r="B185" s="124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2"/>
      <c r="B186" s="12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2"/>
      <c r="B187" s="124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12"/>
      <c r="B188" s="124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12"/>
      <c r="B189" s="124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12"/>
      <c r="B190" s="124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12"/>
      <c r="B191" s="124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12"/>
      <c r="B192" s="124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12"/>
      <c r="B193" s="124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12"/>
      <c r="B194" s="124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12"/>
      <c r="B195" s="124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12"/>
      <c r="B196" s="124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12"/>
      <c r="B197" s="124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12"/>
      <c r="B198" s="124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12"/>
      <c r="B199" s="124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12"/>
      <c r="B200" s="124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12"/>
      <c r="B201" s="124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12"/>
      <c r="B202" s="124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12"/>
      <c r="B203" s="124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12"/>
      <c r="B204" s="124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12"/>
      <c r="B205" s="124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12"/>
      <c r="B206" s="124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12"/>
      <c r="B207" s="124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12"/>
      <c r="B208" s="124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12"/>
      <c r="B209" s="124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12"/>
      <c r="B210" s="124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12"/>
      <c r="B211" s="124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12"/>
      <c r="B212" s="124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12"/>
      <c r="B213" s="124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12"/>
      <c r="B214" s="124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12"/>
      <c r="B215" s="124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12"/>
      <c r="B216" s="12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12"/>
      <c r="B217" s="124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12"/>
      <c r="B218" s="124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12"/>
      <c r="B219" s="124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12"/>
      <c r="B220" s="124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12"/>
      <c r="B221" s="124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12"/>
      <c r="B222" s="124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12"/>
      <c r="B223" s="124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12"/>
      <c r="B224" s="124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12"/>
      <c r="B225" s="124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12"/>
      <c r="B226" s="124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12"/>
      <c r="B227" s="124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12"/>
      <c r="B228" s="12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12"/>
      <c r="B229" s="124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12"/>
      <c r="B230" s="124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12"/>
      <c r="B231" s="124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12"/>
      <c r="B232" s="124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12"/>
      <c r="B233" s="124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12"/>
      <c r="B234" s="124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12"/>
      <c r="B235" s="124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12"/>
      <c r="B236" s="124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12"/>
      <c r="B237" s="124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12"/>
      <c r="B238" s="124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12"/>
      <c r="B239" s="124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12"/>
      <c r="B240" s="124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12"/>
      <c r="B241" s="124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12"/>
      <c r="B242" s="124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12"/>
      <c r="B243" s="124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12"/>
      <c r="B244" s="12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12"/>
      <c r="B245" s="124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19">
    <mergeCell ref="D19:D20"/>
    <mergeCell ref="E19:G19"/>
    <mergeCell ref="H19:J19"/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37:C37"/>
    <mergeCell ref="D40:E40"/>
    <mergeCell ref="G40:J40"/>
    <mergeCell ref="A16:C16"/>
    <mergeCell ref="A19:A20"/>
    <mergeCell ref="B19:B20"/>
    <mergeCell ref="C19:C20"/>
  </mergeCells>
  <printOptions horizontalCentered="1" verticalCentered="1"/>
  <pageMargins left="0.1968503937007874" right="0.1968503937007874" top="0.3937007874015748" bottom="0.3937007874015748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Asus</dc:creator>
  <cp:keywords/>
  <dc:description/>
  <cp:lastModifiedBy>Пользователь Asus</cp:lastModifiedBy>
  <dcterms:created xsi:type="dcterms:W3CDTF">2022-11-10T00:28:24Z</dcterms:created>
  <dcterms:modified xsi:type="dcterms:W3CDTF">2023-03-01T10:40:47Z</dcterms:modified>
  <cp:category/>
  <cp:version/>
  <cp:contentType/>
  <cp:contentStatus/>
</cp:coreProperties>
</file>