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0E142032-9D51-4B1C-8304-09E9C9950C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віт" sheetId="1" r:id="rId1"/>
  </sheets>
  <definedNames>
    <definedName name="_xlnm._FilterDatabase" localSheetId="0" hidden="1">Звіт!$A$21:$L$26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AqTwqHYAsmml+vL8NnEyuP+rSOg=="/>
    </ext>
  </extLst>
</workbook>
</file>

<file path=xl/calcChain.xml><?xml version="1.0" encoding="utf-8"?>
<calcChain xmlns="http://schemas.openxmlformats.org/spreadsheetml/2006/main">
  <c r="I31" i="1" l="1"/>
  <c r="K31" i="1"/>
  <c r="K39" i="1" s="1"/>
  <c r="I30" i="1"/>
  <c r="K35" i="1"/>
  <c r="K30" i="1"/>
  <c r="K29" i="1"/>
  <c r="K28" i="1"/>
  <c r="I29" i="1"/>
  <c r="J28" i="1"/>
  <c r="J38" i="1"/>
  <c r="G38" i="1"/>
  <c r="K38" i="1" s="1"/>
  <c r="K37" i="1"/>
  <c r="J37" i="1"/>
  <c r="G37" i="1"/>
  <c r="J36" i="1"/>
  <c r="K36" i="1" s="1"/>
  <c r="G36" i="1"/>
  <c r="J35" i="1"/>
  <c r="G35" i="1"/>
  <c r="J34" i="1"/>
  <c r="G34" i="1"/>
  <c r="K34" i="1" s="1"/>
  <c r="K33" i="1"/>
  <c r="J33" i="1"/>
  <c r="G33" i="1"/>
  <c r="J32" i="1"/>
  <c r="K32" i="1" s="1"/>
  <c r="G32" i="1"/>
  <c r="G31" i="1"/>
  <c r="G29" i="1"/>
  <c r="G39" i="1" s="1"/>
  <c r="G23" i="1" s="1"/>
  <c r="K27" i="1"/>
  <c r="G41" i="1" l="1"/>
  <c r="J39" i="1"/>
  <c r="J23" i="1" l="1"/>
  <c r="K23" i="1" s="1"/>
  <c r="K41" i="1" s="1"/>
  <c r="J41" i="1" l="1"/>
</calcChain>
</file>

<file path=xl/sharedStrings.xml><?xml version="1.0" encoding="utf-8"?>
<sst xmlns="http://schemas.openxmlformats.org/spreadsheetml/2006/main" count="98" uniqueCount="71">
  <si>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</si>
  <si>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</si>
  <si>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</si>
  <si>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проекту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</si>
  <si>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</si>
  <si>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</si>
  <si>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</si>
  <si>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</si>
  <si>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</si>
  <si>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</si>
  <si>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</si>
  <si>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</si>
  <si>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</si>
  <si>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</si>
  <si>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</si>
  <si>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</si>
  <si>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</si>
  <si>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</si>
  <si>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</si>
  <si>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</si>
  <si>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</si>
  <si>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</si>
  <si>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</si>
  <si>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</si>
  <si>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</si>
  <si>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</si>
  <si>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</si>
  <si>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Літак Київ - Берлін/ Берлін - Київ)</t>
  </si>
  <si>
    <t>квиток</t>
  </si>
  <si>
    <t>1 759,75</t>
  </si>
  <si>
    <t xml:space="preserve">Причиною підвищення ціни стали зміни  початку проекту і підвищення вартості квитків у літній період. </t>
  </si>
  <si>
    <t>2</t>
  </si>
  <si>
    <t>Вартість проїзду поїзд Берлін-Біттерфельд/ Біттерфельд - Берлін)</t>
  </si>
  <si>
    <t>3</t>
  </si>
  <si>
    <t>Вартість проживання (Берлін, Hotel Tranzit)</t>
  </si>
  <si>
    <t>доба</t>
  </si>
  <si>
    <t>4</t>
  </si>
  <si>
    <t xml:space="preserve">Вартість проживання (Берлін, Оренда квартири) </t>
  </si>
  <si>
    <t>5</t>
  </si>
  <si>
    <t>Харчування та інші власні потреби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</si>
  <si>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</si>
  <si>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</si>
  <si>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6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</si>
  <si>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</si>
  <si>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7</t>
  </si>
  <si>
    <t>Витратні матеріали
(вказати найменування матеріалу)</t>
  </si>
  <si>
    <t>шт.</t>
  </si>
  <si>
    <t>8</t>
  </si>
  <si>
    <t>Інші витрати 
(Страховий поліс)</t>
  </si>
  <si>
    <t>9</t>
  </si>
  <si>
    <t>Інші витрати 
(деталізувати які саме витрати)</t>
  </si>
  <si>
    <t>10</t>
  </si>
  <si>
    <t>11</t>
  </si>
  <si>
    <t>Всього по розділу ІІ "Витрати":</t>
  </si>
  <si>
    <t>РЕЗУЛЬТАТ РЕАЛІЗАЦІЇ ПРОЕКТУ</t>
  </si>
  <si>
    <t>Відповідальна особа:</t>
  </si>
  <si>
    <t>Левицький Д.С.</t>
  </si>
  <si>
    <t>(підпис)</t>
  </si>
  <si>
    <t>(Прізвище та ініціали)</t>
  </si>
  <si>
    <t>ФОНД:</t>
  </si>
  <si>
    <t>СТИПЕНДІАТ:</t>
  </si>
  <si>
    <t xml:space="preserve">       </t>
  </si>
  <si>
    <t xml:space="preserve"> </t>
  </si>
  <si>
    <t>___________________</t>
  </si>
  <si>
    <t>№ 4SCH1-28350 від 23 червня 2021 року</t>
  </si>
  <si>
    <t>за період з 23 червня 2021 по 16 жовтня 2021</t>
  </si>
  <si>
    <t>Прізвище, ім'я та по батькові Заявника: Левицький Дмитро Сергійович</t>
  </si>
  <si>
    <t>Назва проекту: Стипендія на стажування у театрі Rimini Protokoll (Берлін, Німеччина)</t>
  </si>
  <si>
    <t>Період реалізації проекту: 23 червня 2021 - 16 жовтня 2021</t>
  </si>
  <si>
    <t>Поїздка була важлива для дослідження території майбутньої аудіопрогулянки і ознайомлення з міською історією. Оскільки вартість поїздки (2 420, 72 гривень) не перевищувала 10% від бюджету, я вирішив, що можу скористатись цією можливістю, перебуваючи у Німеччині. Тим більше у мене залишились гроші від статті “Проживання”</t>
  </si>
  <si>
    <t xml:space="preserve">Оскільки в готелі жити більше 10 днів було важко, я вирішив орендувати квартиру. Це дозволило мені зменшити витрати по цій статті і використати на інші потреби. Як-то поїздка в Біттерфельд.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</si>
</sst>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5" x14ac:knownFonts="1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sz val="10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6" fillId="0" borderId="18" xfId="0" applyNumberFormat="1" applyFont="1" applyBorder="1" applyAlignment="1">
      <alignment horizontal="center" vertical="top" wrapText="1"/>
    </xf>
    <xf numFmtId="165" fontId="13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2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3" fillId="4" borderId="31" xfId="0" applyNumberFormat="1" applyFont="1" applyFill="1" applyBorder="1" applyAlignment="1">
      <alignment vertical="top"/>
    </xf>
    <xf numFmtId="165" fontId="14" fillId="4" borderId="32" xfId="0" applyNumberFormat="1" applyFont="1" applyFill="1" applyBorder="1" applyAlignment="1">
      <alignment horizontal="center" vertical="top"/>
    </xf>
    <xf numFmtId="165" fontId="14" fillId="4" borderId="33" xfId="0" applyNumberFormat="1" applyFont="1" applyFill="1" applyBorder="1" applyAlignment="1">
      <alignment vertical="top"/>
    </xf>
    <xf numFmtId="165" fontId="14" fillId="4" borderId="34" xfId="0" applyNumberFormat="1" applyFont="1" applyFill="1" applyBorder="1" applyAlignment="1">
      <alignment vertical="top"/>
    </xf>
    <xf numFmtId="165" fontId="14" fillId="4" borderId="35" xfId="0" applyNumberFormat="1" applyFont="1" applyFill="1" applyBorder="1" applyAlignment="1">
      <alignment vertical="top"/>
    </xf>
    <xf numFmtId="165" fontId="14" fillId="4" borderId="32" xfId="0" applyNumberFormat="1" applyFont="1" applyFill="1" applyBorder="1" applyAlignment="1">
      <alignment vertical="top"/>
    </xf>
    <xf numFmtId="165" fontId="14" fillId="4" borderId="33" xfId="0" applyNumberFormat="1" applyFont="1" applyFill="1" applyBorder="1" applyAlignment="1">
      <alignment horizontal="right" vertical="top"/>
    </xf>
    <xf numFmtId="165" fontId="14" fillId="4" borderId="34" xfId="0" applyNumberFormat="1" applyFont="1" applyFill="1" applyBorder="1" applyAlignment="1">
      <alignment horizontal="right" vertical="top"/>
    </xf>
    <xf numFmtId="0" fontId="14" fillId="4" borderId="3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6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7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/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22" fillId="0" borderId="0" xfId="0" applyFont="1"/>
    <xf numFmtId="0" fontId="23" fillId="0" borderId="0" xfId="0" applyFont="1" applyAlignment="1">
      <alignment horizontal="center" wrapText="1"/>
    </xf>
    <xf numFmtId="165" fontId="11" fillId="0" borderId="17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165" fontId="11" fillId="0" borderId="18" xfId="0" applyNumberFormat="1" applyFont="1" applyBorder="1" applyAlignment="1">
      <alignment vertical="center"/>
    </xf>
    <xf numFmtId="165" fontId="6" fillId="0" borderId="18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right" vertical="center" wrapText="1"/>
    </xf>
    <xf numFmtId="165" fontId="12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3" fontId="16" fillId="4" borderId="32" xfId="0" applyNumberFormat="1" applyFont="1" applyFill="1" applyBorder="1" applyAlignment="1">
      <alignment wrapText="1"/>
    </xf>
    <xf numFmtId="4" fontId="24" fillId="0" borderId="23" xfId="0" applyNumberFormat="1" applyFont="1" applyBorder="1" applyAlignment="1">
      <alignment horizontal="right" vertical="top" wrapText="1"/>
    </xf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8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2"/>
  <sheetViews>
    <sheetView tabSelected="1" topLeftCell="A22" workbookViewId="0">
      <selection activeCell="L30" sqref="L30"/>
    </sheetView>
  </sheetViews>
  <sheetFormatPr defaultColWidth="12.625" defaultRowHeight="15" customHeight="1" x14ac:dyDescent="0.2"/>
  <cols>
    <col min="1" max="1" width="13.75" customWidth="1"/>
    <col min="2" max="2" width="5.875" customWidth="1"/>
    <col min="3" max="3" width="44.125" customWidth="1"/>
    <col min="4" max="4" width="11.125" customWidth="1"/>
    <col min="5" max="6" width="13.75" customWidth="1"/>
    <col min="7" max="7" width="18.125" customWidth="1"/>
    <col min="8" max="9" width="13.75" customWidth="1"/>
    <col min="10" max="11" width="18.125" customWidth="1"/>
    <col min="12" max="12" width="41.25" customWidth="1"/>
    <col min="13" max="26" width="7.75" customWidth="1"/>
  </cols>
  <sheetData>
    <row r="1" spans="1:26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4" t="s">
        <v>64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35" t="s">
        <v>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35" t="s">
        <v>3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35" t="s">
        <v>65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5" t="s">
        <v>66</v>
      </c>
      <c r="B14" s="6"/>
      <c r="C14" s="7"/>
      <c r="D14" s="8"/>
      <c r="E14" s="9"/>
      <c r="F14" s="9"/>
      <c r="G14" s="9"/>
      <c r="H14" s="9"/>
      <c r="I14" s="9"/>
      <c r="J14" s="9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10" t="s">
        <v>67</v>
      </c>
      <c r="B15" s="6"/>
      <c r="C15" s="6"/>
      <c r="D15" s="8"/>
      <c r="E15" s="9"/>
      <c r="F15" s="9"/>
      <c r="G15" s="9"/>
      <c r="H15" s="9"/>
      <c r="I15" s="9"/>
      <c r="J15" s="9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0" t="s">
        <v>68</v>
      </c>
      <c r="B16" s="6"/>
      <c r="C16" s="6"/>
      <c r="D16" s="11"/>
      <c r="E16" s="12"/>
      <c r="F16" s="12"/>
      <c r="G16" s="12"/>
      <c r="H16" s="12"/>
      <c r="I16" s="12"/>
      <c r="J16" s="12"/>
      <c r="K16" s="12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 x14ac:dyDescent="0.25">
      <c r="A17" s="15"/>
      <c r="B17" s="15"/>
      <c r="C17" s="15"/>
      <c r="D17" s="12"/>
      <c r="E17" s="12"/>
      <c r="F17" s="12"/>
      <c r="G17" s="12"/>
      <c r="H17" s="12"/>
      <c r="I17" s="12"/>
      <c r="J17" s="12"/>
      <c r="K17" s="16"/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5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1"/>
      <c r="L18" s="22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30" customHeight="1" x14ac:dyDescent="0.25">
      <c r="A19" s="137" t="s">
        <v>4</v>
      </c>
      <c r="B19" s="137" t="s">
        <v>5</v>
      </c>
      <c r="C19" s="137" t="s">
        <v>6</v>
      </c>
      <c r="D19" s="138" t="s">
        <v>7</v>
      </c>
      <c r="E19" s="139" t="s">
        <v>8</v>
      </c>
      <c r="F19" s="140"/>
      <c r="G19" s="141"/>
      <c r="H19" s="139" t="s">
        <v>9</v>
      </c>
      <c r="I19" s="140"/>
      <c r="J19" s="141"/>
      <c r="K19" s="131" t="s">
        <v>10</v>
      </c>
      <c r="L19" s="133" t="s">
        <v>11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1.25" customHeight="1" x14ac:dyDescent="0.25">
      <c r="A20" s="132"/>
      <c r="B20" s="132"/>
      <c r="C20" s="132"/>
      <c r="D20" s="134"/>
      <c r="E20" s="24" t="s">
        <v>12</v>
      </c>
      <c r="F20" s="25" t="s">
        <v>13</v>
      </c>
      <c r="G20" s="26" t="s">
        <v>14</v>
      </c>
      <c r="H20" s="24" t="s">
        <v>12</v>
      </c>
      <c r="I20" s="25" t="s">
        <v>13</v>
      </c>
      <c r="J20" s="26" t="s">
        <v>15</v>
      </c>
      <c r="K20" s="132"/>
      <c r="L20" s="13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5">
      <c r="A21" s="27" t="s">
        <v>16</v>
      </c>
      <c r="B21" s="28">
        <v>1</v>
      </c>
      <c r="C21" s="28">
        <v>2</v>
      </c>
      <c r="D21" s="29">
        <v>3</v>
      </c>
      <c r="E21" s="30">
        <v>4</v>
      </c>
      <c r="F21" s="31">
        <v>5</v>
      </c>
      <c r="G21" s="29">
        <v>6</v>
      </c>
      <c r="H21" s="30">
        <v>7</v>
      </c>
      <c r="I21" s="31">
        <v>8</v>
      </c>
      <c r="J21" s="29">
        <v>9</v>
      </c>
      <c r="K21" s="32">
        <v>10</v>
      </c>
      <c r="L21" s="33">
        <v>11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30" customHeight="1" x14ac:dyDescent="0.2">
      <c r="A22" s="34" t="s">
        <v>17</v>
      </c>
      <c r="B22" s="35" t="s">
        <v>18</v>
      </c>
      <c r="C22" s="36" t="s">
        <v>19</v>
      </c>
      <c r="D22" s="37"/>
      <c r="E22" s="37"/>
      <c r="F22" s="37"/>
      <c r="G22" s="38"/>
      <c r="H22" s="37"/>
      <c r="I22" s="37"/>
      <c r="J22" s="38"/>
      <c r="K22" s="39"/>
      <c r="L22" s="4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">
      <c r="A23" s="117" t="s">
        <v>20</v>
      </c>
      <c r="B23" s="118" t="s">
        <v>21</v>
      </c>
      <c r="C23" s="119" t="s">
        <v>22</v>
      </c>
      <c r="D23" s="120" t="s">
        <v>23</v>
      </c>
      <c r="E23" s="120"/>
      <c r="F23" s="120"/>
      <c r="G23" s="121">
        <f>G39</f>
        <v>64304.619999999995</v>
      </c>
      <c r="H23" s="120"/>
      <c r="I23" s="120"/>
      <c r="J23" s="121">
        <f>J39</f>
        <v>64304.62</v>
      </c>
      <c r="K23" s="122">
        <f>G23-J23</f>
        <v>0</v>
      </c>
      <c r="L23" s="12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2">
      <c r="A24" s="42" t="s">
        <v>24</v>
      </c>
      <c r="B24" s="43"/>
      <c r="C24" s="44"/>
      <c r="D24" s="45"/>
      <c r="E24" s="45"/>
      <c r="F24" s="45"/>
      <c r="G24" s="46"/>
      <c r="H24" s="45"/>
      <c r="I24" s="45"/>
      <c r="J24" s="46"/>
      <c r="K24" s="47"/>
      <c r="L24" s="4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2">
      <c r="A25" s="49"/>
      <c r="B25" s="50"/>
      <c r="C25" s="51"/>
      <c r="D25" s="52"/>
      <c r="E25" s="53"/>
      <c r="F25" s="53"/>
      <c r="G25" s="54"/>
      <c r="H25" s="53"/>
      <c r="I25" s="53"/>
      <c r="J25" s="54"/>
      <c r="K25" s="55"/>
      <c r="L25" s="5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">
      <c r="A26" s="57" t="s">
        <v>17</v>
      </c>
      <c r="B26" s="35" t="s">
        <v>25</v>
      </c>
      <c r="C26" s="58" t="s">
        <v>26</v>
      </c>
      <c r="D26" s="59"/>
      <c r="E26" s="60"/>
      <c r="F26" s="61"/>
      <c r="G26" s="62"/>
      <c r="H26" s="60"/>
      <c r="I26" s="61"/>
      <c r="J26" s="62"/>
      <c r="K26" s="63"/>
      <c r="L26" s="6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52.5" customHeight="1" x14ac:dyDescent="0.2">
      <c r="A27" s="65" t="s">
        <v>20</v>
      </c>
      <c r="B27" s="66" t="s">
        <v>21</v>
      </c>
      <c r="C27" s="67" t="s">
        <v>27</v>
      </c>
      <c r="D27" s="68" t="s">
        <v>28</v>
      </c>
      <c r="E27" s="69">
        <v>2</v>
      </c>
      <c r="F27" s="70" t="s">
        <v>29</v>
      </c>
      <c r="G27" s="71">
        <v>3519.5</v>
      </c>
      <c r="H27" s="72"/>
      <c r="I27" s="70">
        <v>1942.67</v>
      </c>
      <c r="J27" s="71">
        <v>3885.34</v>
      </c>
      <c r="K27" s="125">
        <f>G27-J27</f>
        <v>-365.84000000000015</v>
      </c>
      <c r="L27" s="74" t="s">
        <v>30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14" customHeight="1" x14ac:dyDescent="0.2">
      <c r="A28" s="67" t="s">
        <v>20</v>
      </c>
      <c r="B28" s="75" t="s">
        <v>31</v>
      </c>
      <c r="C28" s="67" t="s">
        <v>32</v>
      </c>
      <c r="D28" s="76" t="s">
        <v>28</v>
      </c>
      <c r="E28" s="69"/>
      <c r="F28" s="70"/>
      <c r="G28" s="71"/>
      <c r="H28" s="69">
        <v>2</v>
      </c>
      <c r="I28" s="70">
        <v>1210.3599999999999</v>
      </c>
      <c r="J28" s="71">
        <f>I28*H28</f>
        <v>2420.7199999999998</v>
      </c>
      <c r="K28" s="125">
        <f>G28-J28</f>
        <v>-2420.7199999999998</v>
      </c>
      <c r="L28" s="74" t="s">
        <v>69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2">
      <c r="A29" s="65" t="s">
        <v>20</v>
      </c>
      <c r="B29" s="75" t="s">
        <v>33</v>
      </c>
      <c r="C29" s="67" t="s">
        <v>34</v>
      </c>
      <c r="D29" s="68" t="s">
        <v>35</v>
      </c>
      <c r="E29" s="69">
        <v>9</v>
      </c>
      <c r="F29" s="70">
        <v>1699.34</v>
      </c>
      <c r="G29" s="77">
        <f>E29*F29</f>
        <v>15294.06</v>
      </c>
      <c r="H29" s="69">
        <v>10</v>
      </c>
      <c r="I29" s="70">
        <f>J29/H29</f>
        <v>1412.2729999999999</v>
      </c>
      <c r="J29" s="77">
        <v>14122.73</v>
      </c>
      <c r="K29" s="125">
        <f>G29-J29</f>
        <v>1171.33</v>
      </c>
      <c r="L29" s="7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73.5" customHeight="1" x14ac:dyDescent="0.2">
      <c r="A30" s="67" t="s">
        <v>20</v>
      </c>
      <c r="B30" s="75" t="s">
        <v>36</v>
      </c>
      <c r="C30" s="67" t="s">
        <v>37</v>
      </c>
      <c r="D30" s="76" t="s">
        <v>35</v>
      </c>
      <c r="E30" s="69">
        <v>9</v>
      </c>
      <c r="F30" s="70">
        <v>1699.34</v>
      </c>
      <c r="G30" s="71">
        <v>15294.06</v>
      </c>
      <c r="H30" s="69">
        <v>8</v>
      </c>
      <c r="I30" s="70">
        <f>J30/H30</f>
        <v>1226.25</v>
      </c>
      <c r="J30" s="77">
        <v>9810</v>
      </c>
      <c r="K30" s="125">
        <f>G30-J30</f>
        <v>5484.0599999999995</v>
      </c>
      <c r="L30" s="74" t="s">
        <v>70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2">
      <c r="A31" s="65" t="s">
        <v>20</v>
      </c>
      <c r="B31" s="75" t="s">
        <v>38</v>
      </c>
      <c r="C31" s="65" t="s">
        <v>39</v>
      </c>
      <c r="D31" s="68" t="s">
        <v>35</v>
      </c>
      <c r="E31" s="69">
        <v>18</v>
      </c>
      <c r="F31" s="70">
        <v>1650</v>
      </c>
      <c r="G31" s="77">
        <f t="shared" ref="G31:G38" si="0">E31*F31</f>
        <v>29700</v>
      </c>
      <c r="H31" s="69">
        <v>18</v>
      </c>
      <c r="I31" s="70">
        <f>J31/H31</f>
        <v>1870.9350000000002</v>
      </c>
      <c r="J31" s="71">
        <v>33676.83</v>
      </c>
      <c r="K31" s="125">
        <f>G31-J31</f>
        <v>-3976.8300000000017</v>
      </c>
      <c r="L31" s="7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2.5" customHeight="1" x14ac:dyDescent="0.2">
      <c r="A32" s="65" t="s">
        <v>20</v>
      </c>
      <c r="B32" s="75" t="s">
        <v>38</v>
      </c>
      <c r="C32" s="65" t="s">
        <v>40</v>
      </c>
      <c r="D32" s="68" t="s">
        <v>41</v>
      </c>
      <c r="E32" s="72"/>
      <c r="F32" s="41"/>
      <c r="G32" s="77">
        <f t="shared" si="0"/>
        <v>0</v>
      </c>
      <c r="H32" s="72"/>
      <c r="I32" s="41"/>
      <c r="J32" s="77">
        <f t="shared" ref="J32:J38" si="1">H32*I32</f>
        <v>0</v>
      </c>
      <c r="K32" s="73">
        <f t="shared" ref="K32:K38" si="2">G32-J32</f>
        <v>0</v>
      </c>
      <c r="L32" s="7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45" customHeight="1" x14ac:dyDescent="0.2">
      <c r="A33" s="65" t="s">
        <v>20</v>
      </c>
      <c r="B33" s="75" t="s">
        <v>42</v>
      </c>
      <c r="C33" s="65" t="s">
        <v>43</v>
      </c>
      <c r="D33" s="68" t="s">
        <v>41</v>
      </c>
      <c r="E33" s="72"/>
      <c r="F33" s="41"/>
      <c r="G33" s="77">
        <f t="shared" si="0"/>
        <v>0</v>
      </c>
      <c r="H33" s="72"/>
      <c r="I33" s="41"/>
      <c r="J33" s="77">
        <f t="shared" si="1"/>
        <v>0</v>
      </c>
      <c r="K33" s="73">
        <f t="shared" si="2"/>
        <v>0</v>
      </c>
      <c r="L33" s="7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2">
      <c r="A34" s="65" t="s">
        <v>20</v>
      </c>
      <c r="B34" s="75" t="s">
        <v>44</v>
      </c>
      <c r="C34" s="65" t="s">
        <v>45</v>
      </c>
      <c r="D34" s="68" t="s">
        <v>46</v>
      </c>
      <c r="E34" s="72"/>
      <c r="F34" s="41"/>
      <c r="G34" s="77">
        <f t="shared" si="0"/>
        <v>0</v>
      </c>
      <c r="H34" s="72"/>
      <c r="I34" s="41"/>
      <c r="J34" s="77">
        <f t="shared" si="1"/>
        <v>0</v>
      </c>
      <c r="K34" s="73">
        <f t="shared" si="2"/>
        <v>0</v>
      </c>
      <c r="L34" s="7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2">
      <c r="A35" s="65" t="s">
        <v>20</v>
      </c>
      <c r="B35" s="75" t="s">
        <v>47</v>
      </c>
      <c r="C35" s="67" t="s">
        <v>48</v>
      </c>
      <c r="D35" s="68" t="s">
        <v>41</v>
      </c>
      <c r="E35" s="69">
        <v>1</v>
      </c>
      <c r="F35" s="70">
        <v>497</v>
      </c>
      <c r="G35" s="77">
        <f t="shared" si="0"/>
        <v>497</v>
      </c>
      <c r="H35" s="69">
        <v>1</v>
      </c>
      <c r="I35" s="70">
        <v>389</v>
      </c>
      <c r="J35" s="77">
        <f t="shared" si="1"/>
        <v>389</v>
      </c>
      <c r="K35" s="125">
        <f>G35-J35</f>
        <v>108</v>
      </c>
      <c r="L35" s="7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2">
      <c r="A36" s="65" t="s">
        <v>20</v>
      </c>
      <c r="B36" s="75" t="s">
        <v>49</v>
      </c>
      <c r="C36" s="65" t="s">
        <v>50</v>
      </c>
      <c r="D36" s="68" t="s">
        <v>41</v>
      </c>
      <c r="E36" s="72"/>
      <c r="F36" s="41"/>
      <c r="G36" s="77">
        <f t="shared" si="0"/>
        <v>0</v>
      </c>
      <c r="H36" s="72"/>
      <c r="I36" s="41"/>
      <c r="J36" s="77">
        <f t="shared" si="1"/>
        <v>0</v>
      </c>
      <c r="K36" s="73">
        <f t="shared" si="2"/>
        <v>0</v>
      </c>
      <c r="L36" s="7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 x14ac:dyDescent="0.2">
      <c r="A37" s="65" t="s">
        <v>20</v>
      </c>
      <c r="B37" s="75" t="s">
        <v>51</v>
      </c>
      <c r="C37" s="65" t="s">
        <v>50</v>
      </c>
      <c r="D37" s="68" t="s">
        <v>41</v>
      </c>
      <c r="E37" s="72"/>
      <c r="F37" s="41"/>
      <c r="G37" s="77">
        <f t="shared" si="0"/>
        <v>0</v>
      </c>
      <c r="H37" s="72"/>
      <c r="I37" s="41"/>
      <c r="J37" s="77">
        <f t="shared" si="1"/>
        <v>0</v>
      </c>
      <c r="K37" s="73">
        <f t="shared" si="2"/>
        <v>0</v>
      </c>
      <c r="L37" s="7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 x14ac:dyDescent="0.2">
      <c r="A38" s="79" t="s">
        <v>20</v>
      </c>
      <c r="B38" s="80" t="s">
        <v>52</v>
      </c>
      <c r="C38" s="79" t="s">
        <v>50</v>
      </c>
      <c r="D38" s="81" t="s">
        <v>41</v>
      </c>
      <c r="E38" s="82"/>
      <c r="F38" s="83"/>
      <c r="G38" s="84">
        <f t="shared" si="0"/>
        <v>0</v>
      </c>
      <c r="H38" s="82"/>
      <c r="I38" s="83"/>
      <c r="J38" s="84">
        <f t="shared" si="1"/>
        <v>0</v>
      </c>
      <c r="K38" s="85">
        <f t="shared" si="2"/>
        <v>0</v>
      </c>
      <c r="L38" s="8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87" t="s">
        <v>53</v>
      </c>
      <c r="B39" s="88"/>
      <c r="C39" s="89"/>
      <c r="D39" s="90"/>
      <c r="E39" s="91"/>
      <c r="F39" s="92"/>
      <c r="G39" s="93">
        <f>SUM(G27:G38)</f>
        <v>64304.619999999995</v>
      </c>
      <c r="H39" s="91"/>
      <c r="I39" s="92"/>
      <c r="J39" s="93">
        <f>SUM(J27:J38)</f>
        <v>64304.62</v>
      </c>
      <c r="K39" s="94">
        <f>SUM(K27:K38)</f>
        <v>-2.2737367544323206E-12</v>
      </c>
      <c r="L39" s="95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 ht="15.75" customHeight="1" x14ac:dyDescent="0.25">
      <c r="A40" s="97"/>
      <c r="B40" s="98"/>
      <c r="C40" s="99"/>
      <c r="D40" s="99"/>
      <c r="E40" s="99"/>
      <c r="F40" s="99"/>
      <c r="G40" s="99"/>
      <c r="H40" s="99"/>
      <c r="I40" s="99"/>
      <c r="J40" s="99"/>
      <c r="K40" s="100"/>
      <c r="L40" s="101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5">
      <c r="A41" s="126" t="s">
        <v>54</v>
      </c>
      <c r="B41" s="127"/>
      <c r="C41" s="128"/>
      <c r="D41" s="102"/>
      <c r="E41" s="102"/>
      <c r="F41" s="102"/>
      <c r="G41" s="103">
        <f>G23-G39</f>
        <v>0</v>
      </c>
      <c r="H41" s="102"/>
      <c r="I41" s="102"/>
      <c r="J41" s="103">
        <f>J23-J39</f>
        <v>0</v>
      </c>
      <c r="K41" s="124">
        <f>K39-K23</f>
        <v>-2.2737367544323206E-12</v>
      </c>
      <c r="L41" s="10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5">
      <c r="A42" s="99"/>
      <c r="B42" s="105"/>
      <c r="C42" s="99"/>
      <c r="D42" s="99"/>
      <c r="E42" s="99"/>
      <c r="F42" s="99"/>
      <c r="G42" s="99"/>
      <c r="H42" s="99"/>
      <c r="I42" s="99"/>
      <c r="J42" s="99"/>
      <c r="K42" s="106"/>
      <c r="L42" s="99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14"/>
      <c r="C43" s="107" t="s">
        <v>55</v>
      </c>
      <c r="D43" s="108"/>
      <c r="E43" s="108"/>
      <c r="F43" s="99"/>
      <c r="G43" s="108"/>
      <c r="H43" s="109" t="s">
        <v>56</v>
      </c>
      <c r="I43" s="99"/>
      <c r="J43" s="108"/>
      <c r="K43" s="17"/>
      <c r="L43" s="99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35">
      <c r="A44" s="14"/>
      <c r="B44" s="14"/>
      <c r="C44" s="14"/>
      <c r="D44" s="129" t="s">
        <v>57</v>
      </c>
      <c r="E44" s="130"/>
      <c r="F44" s="110"/>
      <c r="G44" s="129" t="s">
        <v>58</v>
      </c>
      <c r="H44" s="130"/>
      <c r="I44" s="130"/>
      <c r="J44" s="130"/>
      <c r="K44" s="17"/>
      <c r="L44" s="99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99"/>
      <c r="B45" s="105"/>
      <c r="C45" s="99"/>
      <c r="D45" s="99"/>
      <c r="E45" s="99"/>
      <c r="F45" s="99"/>
      <c r="G45" s="99"/>
      <c r="H45" s="99"/>
      <c r="I45" s="99"/>
      <c r="J45" s="99"/>
      <c r="K45" s="17"/>
      <c r="L45" s="99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99"/>
      <c r="B46" s="105"/>
      <c r="C46" s="99"/>
      <c r="D46" s="99"/>
      <c r="E46" s="99"/>
      <c r="F46" s="99"/>
      <c r="G46" s="99"/>
      <c r="H46" s="99"/>
      <c r="I46" s="99"/>
      <c r="J46" s="99"/>
      <c r="K46" s="17"/>
      <c r="L46" s="99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99"/>
      <c r="B47" s="105"/>
      <c r="C47" s="111" t="s">
        <v>59</v>
      </c>
      <c r="J47" s="111" t="s">
        <v>60</v>
      </c>
      <c r="K47" s="112" t="s">
        <v>61</v>
      </c>
      <c r="L47" s="99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99"/>
      <c r="B48" s="105"/>
      <c r="C48" s="113"/>
      <c r="J48" s="114" t="s">
        <v>62</v>
      </c>
      <c r="K48" s="17"/>
      <c r="L48" s="99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99"/>
      <c r="B49" s="105"/>
      <c r="C49" s="113" t="s">
        <v>63</v>
      </c>
      <c r="H49" s="113"/>
      <c r="J49" s="115"/>
      <c r="K49" s="17"/>
      <c r="L49" s="99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/>
      <c r="B50" s="11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/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/>
      <c r="B52" s="11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/>
      <c r="B53" s="11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/>
      <c r="B54" s="11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/>
      <c r="B55" s="1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/>
      <c r="B56" s="11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14"/>
      <c r="B57" s="116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4"/>
      <c r="B58" s="116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14"/>
      <c r="B59" s="116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14"/>
      <c r="B60" s="116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14"/>
      <c r="B61" s="116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14"/>
      <c r="B62" s="11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14"/>
      <c r="B63" s="116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14"/>
      <c r="B64" s="116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14"/>
      <c r="B65" s="116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14"/>
      <c r="B66" s="116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14"/>
      <c r="B67" s="116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11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14"/>
      <c r="B69" s="116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14"/>
      <c r="B70" s="116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14"/>
      <c r="B71" s="11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116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116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116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116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14"/>
      <c r="B76" s="116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14"/>
      <c r="B77" s="116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14"/>
      <c r="B78" s="116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14"/>
      <c r="B79" s="116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14"/>
      <c r="B80" s="116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14"/>
      <c r="B81" s="116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11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116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11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116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116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116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116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116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116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116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116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116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116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116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116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116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116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11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116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116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116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116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116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116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14"/>
      <c r="B106" s="116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14"/>
      <c r="B107" s="116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14"/>
      <c r="B108" s="116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14"/>
      <c r="B109" s="116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14"/>
      <c r="B110" s="116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14"/>
      <c r="B111" s="116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116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116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116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116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116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116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116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116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116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116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116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116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116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116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116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116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116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116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116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116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116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116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116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116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116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116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116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116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116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116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116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116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116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116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116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116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116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116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116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116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116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116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116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116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116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116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116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116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116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116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116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116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116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116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116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116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116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116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116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116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116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116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116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116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116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116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116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116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116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116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116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116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116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116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116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116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116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116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116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116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116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11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116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116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116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16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16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16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1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16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16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16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16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16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16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16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16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16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16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16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16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16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16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16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16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16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16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16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16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16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16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16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16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16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16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16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16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16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16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16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16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16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16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16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16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16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16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16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16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16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16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16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16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16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16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16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16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16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autoFilter ref="A21:L26" xr:uid="{00000000-0009-0000-0000-000000000000}"/>
  <mergeCells count="14"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41:C41"/>
    <mergeCell ref="D44:E44"/>
    <mergeCell ref="G44:J44"/>
    <mergeCell ref="K19:K20"/>
    <mergeCell ref="L19:L20"/>
  </mergeCells>
  <printOptions horizontalCentered="1" verticalCentered="1"/>
  <pageMargins left="0.19685039370078741" right="0.19685039370078741" top="0.39370078740157483" bottom="0.39370078740157483" header="0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</cp:lastModifiedBy>
  <cp:lastPrinted>2022-01-11T12:52:30Z</cp:lastPrinted>
  <dcterms:modified xsi:type="dcterms:W3CDTF">2022-01-11T12:53:08Z</dcterms:modified>
</cp:coreProperties>
</file>