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96BC804-3E0D-4FA4-8643-1120BF74502C}" xr6:coauthVersionLast="37" xr6:coauthVersionMax="37" xr10:uidLastSave="{00000000-0000-0000-0000-000000000000}"/>
  <bookViews>
    <workbookView xWindow="0" yWindow="0" windowWidth="23040" windowHeight="9204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79021"/>
</workbook>
</file>

<file path=xl/calcChain.xml><?xml version="1.0" encoding="utf-8"?>
<calcChain xmlns="http://schemas.openxmlformats.org/spreadsheetml/2006/main">
  <c r="K34" i="1" l="1"/>
  <c r="K41" i="1" l="1"/>
  <c r="G41" i="1"/>
  <c r="K40" i="1"/>
  <c r="G40" i="1"/>
  <c r="K39" i="1"/>
  <c r="G39" i="1"/>
  <c r="G37" i="1"/>
  <c r="G38" i="1"/>
  <c r="G30" i="1"/>
  <c r="G36" i="1"/>
  <c r="G35" i="1"/>
  <c r="G33" i="1"/>
  <c r="G32" i="1"/>
  <c r="K31" i="1"/>
  <c r="G31" i="1"/>
  <c r="K30" i="1"/>
  <c r="G29" i="1"/>
  <c r="G28" i="1"/>
  <c r="G27" i="1"/>
  <c r="K23" i="1"/>
  <c r="J40" i="1" l="1"/>
  <c r="J39" i="1"/>
  <c r="J41" i="1"/>
  <c r="J31" i="1"/>
  <c r="J30" i="1"/>
  <c r="G42" i="1"/>
  <c r="G44" i="1" s="1"/>
</calcChain>
</file>

<file path=xl/sharedStrings.xml><?xml version="1.0" encoding="utf-8"?>
<sst xmlns="http://schemas.openxmlformats.org/spreadsheetml/2006/main" count="115" uniqueCount="85">
  <si>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</si>
  <si>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</si>
  <si>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</si>
  <si>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</si>
  <si>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</si>
  <si>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</si>
  <si>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</si>
  <si>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</si>
  <si>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</si>
  <si>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</si>
  <si>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</si>
  <si>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</si>
  <si>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</si>
  <si>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</si>
  <si>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</si>
  <si>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</si>
  <si>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</si>
  <si>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</si>
  <si>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</si>
  <si>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</si>
  <si>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</si>
  <si>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</si>
  <si>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</si>
  <si>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</si>
  <si>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</si>
  <si>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</si>
  <si>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</si>
  <si>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</si>
  <si>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</si>
  <si>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</si>
  <si>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</si>
  <si>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</si>
  <si>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</si>
  <si>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</si>
  <si>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</si>
  <si>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</si>
  <si>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</si>
  <si>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</si>
  <si>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</si>
  <si>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</si>
  <si>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шт.</t>
  </si>
  <si>
    <t>7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</si>
  <si>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</si>
  <si>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</si>
  <si>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</si>
  <si>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</si>
  <si>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</si>
  <si>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</si>
  <si>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</si>
  <si>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</si>
  <si>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</si>
  <si>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</si>
  <si>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</si>
  <si>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</si>
  <si>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проїзду Полтава-Київ  та Київ-Полтава</t>
  </si>
  <si>
    <t>Вартість проживання в м.Київ</t>
  </si>
  <si>
    <t>Витратні матеріали
Підрамники дерев'яні</t>
  </si>
  <si>
    <t>Витратні матеріали
Фарби акрилові</t>
  </si>
  <si>
    <t>Витратні матеріали
Глина та шамотна маса</t>
  </si>
  <si>
    <t>Витратні матеріали
Полотно грунтоване</t>
  </si>
  <si>
    <t>Інші витрати 
Дизайн та друк каталогу авторської малої пластики (авторська українська народна іграшка).</t>
  </si>
  <si>
    <t>Інші витрати 
Доставка робіт, що будуть представлені на персональній виставкі  кур'єрською службою з м. Полтава в м. Київ та назад по закінченню проекта. (Нова Пошта</t>
  </si>
  <si>
    <t>Інші витрати 
Послуги перевезення</t>
  </si>
  <si>
    <t>Послуги перевезення</t>
  </si>
  <si>
    <t>Прізвище, ім'я та по батькові Заявника: Дудка Світлана-Роксолана Олександрівна</t>
  </si>
  <si>
    <t>Назва проекту: "Народне. Традиційне. Сучасне"</t>
  </si>
  <si>
    <t>Період реалізації проекту: 06.2021-30.10.2021 (5 місяців)</t>
  </si>
  <si>
    <t xml:space="preserve">обпал відбувався у двох майстрів, розрахунок з якими відбувався готівкою. </t>
  </si>
  <si>
    <t>,</t>
  </si>
  <si>
    <t>Полтава-Київ 331, 50грн.; Київ-Полтава 254,59 грн. - вартість проїзду щоб відкрити виставку.                                    Полтава -Київ 209,17 грн. (посадка відбувалася в Полтаві, але через відсутність білетів з Полтави, було вирішено купити білет з наближчої станції по маршруту поїзда - в білеті написано Красноград); Київ-Полтава 337,61 грн. - вартість проїзду щоб завершити виставку. Загалом тільки 4 поїздки в Київ та назад на суму 1132,87 грн. (док. підтвердження надаються)</t>
  </si>
  <si>
    <t>Замовлення відбувалося у декілька етапів через проблеми з виконавцем (Через дуже малі терміни виконання та нестандартні розміри та модуляції підрамників) 435,47 грн. та 1259,11 грн. відповідно  (док. підтвердження надаються). У заявці запитувана сума вказана з урахуванням доставки, тож вартість доставки становить 82 грн. (у звязку з хворобою накладна на ім'я Маркар'ян В.В.- він забирав підрамники). (док. підтвердження додаються)</t>
  </si>
  <si>
    <t>(док. підтвердження додаються)</t>
  </si>
  <si>
    <t>884,42 грн. перерахунок на картку ГРИЩЕНКО ВАЛЕРIЙ ПЕТРОВИЧ в описі до платезу вказано  розрахунок за доставку глини транзитом Славянськ-Полтава, 4шт. (док. підтвердження додаються)</t>
  </si>
  <si>
    <t>Витратні матеріали
розхідний матеріал</t>
  </si>
  <si>
    <t>товар</t>
  </si>
  <si>
    <r>
      <t xml:space="preserve">Інші витрати 
Обпал скульптур в спец. печах (температура 1100-1200 </t>
    </r>
    <r>
      <rPr>
        <sz val="10"/>
        <color theme="1"/>
        <rFont val="Times New Roman"/>
      </rPr>
      <t>℃</t>
    </r>
    <r>
      <rPr>
        <sz val="10"/>
        <color theme="1"/>
        <rFont val="Arial"/>
      </rPr>
      <t xml:space="preserve">) </t>
    </r>
  </si>
  <si>
    <t>Вартість проживання в приїзд на відкриття виставки 2 697 грн. (+28грн.за переказ). Вартість проживання в приїзд щоб завершити експозицію 999грн. Бронювання відбувалося через систему booking.com (док. підтвердження надаються)</t>
  </si>
  <si>
    <t>Замовлення фарби для створення робіт до проєкту відбувалося в декількох місцях (док. підтвердження додаються) 562, 00 грн.+ 1490грн. (+3грн.)</t>
  </si>
  <si>
    <t>Під час експонування проєкту в м.Києві було задіяно не одну залу як очікувалося, а дві, тож у другу залу було поставлено екран де транслювалося моє авторське відео. Для цього потрібно було придбати дріт ((док. підтвердження додаються) - 59грн.;137 грн. (пензлі та інш. канц. товари); лак захисник аерозольний 76грн.; 295 грн. та 264грн-  двічі відбувалася закупівля розхідної плівки для запакування робіт (для запакування в Полтаві, та запакуванні в Києві відповідно) купівля власне такої плівки дуже знизила ціну на доставку в Новій пошті!; 177 грн. три балони спеціального захисту для керамічних скульптур -лак.; 74,40грн.-друк афіши для музею в Полтаві (два чека додаються 25,40грн. та 49грн.відповідно).  Документи, що підтверджують дані платежі в рамках реалізації проєкту надаються.</t>
  </si>
  <si>
    <t>Вартість доставки з Полтави в Київ "два місця забору посилки": 353,00грн.+325,00 грн.(док. підтвердження додаються) Вартість доставки з Києва в Полтаву 2195 грн. (док. підтвердження додаються).</t>
  </si>
  <si>
    <t>Фірма з грузоперевезень "Зебра" не надає чеків та квитанцій. Вартість години 200 грн. Тел фірми 0951203333/ 0975118000/ 0637118000.</t>
  </si>
  <si>
    <t>Оплата 200грн. Година вантажного таксі щоб забрати глину з траси де вантажнийавтомобіль з глиною чекатиме транзитною зупинкою. Фірма "Зебра" не надає чеків та квитанцій. Тел. фірми 0951203333/ 0975118000/ 0637118000. Вартість години 200 грн.</t>
  </si>
  <si>
    <t>(док. підтвердження додаються) (+3грн. За переказ)</t>
  </si>
  <si>
    <t>54 232, 90</t>
  </si>
  <si>
    <t>всього по розділу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</si>
</sst>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6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Times New Roman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12" fillId="4" borderId="26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horizontal="center" vertical="top"/>
    </xf>
    <xf numFmtId="165" fontId="13" fillId="4" borderId="28" xfId="0" applyNumberFormat="1" applyFont="1" applyFill="1" applyBorder="1" applyAlignment="1">
      <alignment vertical="top"/>
    </xf>
    <xf numFmtId="165" fontId="13" fillId="4" borderId="29" xfId="0" applyNumberFormat="1" applyFont="1" applyFill="1" applyBorder="1" applyAlignment="1">
      <alignment vertical="top"/>
    </xf>
    <xf numFmtId="165" fontId="13" fillId="4" borderId="30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horizontal="right" vertical="top"/>
    </xf>
    <xf numFmtId="0" fontId="13" fillId="4" borderId="31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27" xfId="0" applyFont="1" applyFill="1" applyBorder="1" applyAlignment="1">
      <alignment wrapText="1"/>
    </xf>
    <xf numFmtId="165" fontId="6" fillId="4" borderId="27" xfId="0" applyNumberFormat="1" applyFont="1" applyFill="1" applyBorder="1" applyAlignment="1">
      <alignment wrapText="1"/>
    </xf>
    <xf numFmtId="166" fontId="15" fillId="4" borderId="27" xfId="0" applyNumberFormat="1" applyFont="1" applyFill="1" applyBorder="1" applyAlignment="1">
      <alignment wrapText="1"/>
    </xf>
    <xf numFmtId="0" fontId="6" fillId="4" borderId="28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4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6" fillId="0" borderId="24" xfId="0" applyNumberFormat="1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24" fillId="0" borderId="23" xfId="0" applyNumberFormat="1" applyFont="1" applyBorder="1" applyAlignment="1">
      <alignment horizontal="center" vertical="top" wrapText="1"/>
    </xf>
    <xf numFmtId="0" fontId="24" fillId="0" borderId="24" xfId="0" applyFont="1" applyBorder="1" applyAlignment="1">
      <alignment vertical="top" wrapText="1"/>
    </xf>
    <xf numFmtId="165" fontId="24" fillId="0" borderId="23" xfId="0" applyNumberFormat="1" applyFont="1" applyBorder="1" applyAlignment="1">
      <alignment horizontal="center" vertical="top" wrapText="1"/>
    </xf>
    <xf numFmtId="165" fontId="24" fillId="0" borderId="18" xfId="0" applyNumberFormat="1" applyFont="1" applyBorder="1" applyAlignment="1">
      <alignment horizontal="center" vertical="top" wrapText="1"/>
    </xf>
    <xf numFmtId="165" fontId="24" fillId="0" borderId="25" xfId="0" applyNumberFormat="1" applyFont="1" applyBorder="1" applyAlignment="1">
      <alignment vertical="top" wrapText="1"/>
    </xf>
    <xf numFmtId="165" fontId="6" fillId="0" borderId="36" xfId="0" applyNumberFormat="1" applyFont="1" applyBorder="1" applyAlignment="1">
      <alignment vertical="top" wrapText="1"/>
    </xf>
    <xf numFmtId="49" fontId="6" fillId="0" borderId="36" xfId="0" applyNumberFormat="1" applyFont="1" applyBorder="1" applyAlignment="1">
      <alignment horizontal="center" vertical="top" wrapText="1"/>
    </xf>
    <xf numFmtId="165" fontId="6" fillId="0" borderId="36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horizontal="center" vertical="top" wrapText="1"/>
    </xf>
    <xf numFmtId="165" fontId="6" fillId="0" borderId="9" xfId="0" applyNumberFormat="1" applyFont="1" applyBorder="1" applyAlignment="1">
      <alignment horizontal="center" vertical="top" wrapText="1"/>
    </xf>
    <xf numFmtId="165" fontId="6" fillId="0" borderId="10" xfId="0" applyNumberFormat="1" applyFont="1" applyBorder="1" applyAlignment="1">
      <alignment horizontal="right" vertical="top" wrapText="1"/>
    </xf>
    <xf numFmtId="165" fontId="24" fillId="0" borderId="9" xfId="0" applyNumberFormat="1" applyFont="1" applyBorder="1" applyAlignment="1">
      <alignment horizontal="center" vertical="top" wrapText="1"/>
    </xf>
    <xf numFmtId="0" fontId="24" fillId="0" borderId="37" xfId="0" applyFont="1" applyBorder="1" applyAlignment="1">
      <alignment vertical="top" wrapText="1"/>
    </xf>
    <xf numFmtId="165" fontId="6" fillId="0" borderId="29" xfId="0" applyNumberFormat="1" applyFont="1" applyBorder="1" applyAlignment="1">
      <alignment vertical="top" wrapText="1"/>
    </xf>
    <xf numFmtId="49" fontId="6" fillId="0" borderId="29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center" vertical="top" wrapText="1"/>
    </xf>
    <xf numFmtId="165" fontId="6" fillId="0" borderId="30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right" vertical="top" wrapText="1"/>
    </xf>
    <xf numFmtId="0" fontId="6" fillId="0" borderId="31" xfId="0" applyFont="1" applyBorder="1" applyAlignment="1">
      <alignment vertical="top" wrapText="1"/>
    </xf>
    <xf numFmtId="165" fontId="6" fillId="0" borderId="38" xfId="0" applyNumberFormat="1" applyFont="1" applyBorder="1" applyAlignment="1">
      <alignment vertical="top" wrapText="1"/>
    </xf>
    <xf numFmtId="49" fontId="6" fillId="0" borderId="38" xfId="0" applyNumberFormat="1" applyFont="1" applyBorder="1" applyAlignment="1">
      <alignment horizontal="center" vertical="top" wrapText="1"/>
    </xf>
    <xf numFmtId="165" fontId="6" fillId="0" borderId="38" xfId="0" applyNumberFormat="1" applyFont="1" applyBorder="1" applyAlignment="1">
      <alignment horizontal="center" vertical="top" wrapText="1"/>
    </xf>
    <xf numFmtId="165" fontId="6" fillId="0" borderId="14" xfId="0" applyNumberFormat="1" applyFont="1" applyBorder="1" applyAlignment="1">
      <alignment horizontal="center" vertical="top" wrapText="1"/>
    </xf>
    <xf numFmtId="165" fontId="6" fillId="0" borderId="15" xfId="0" applyNumberFormat="1" applyFont="1" applyBorder="1" applyAlignment="1">
      <alignment horizontal="center" vertical="top" wrapText="1"/>
    </xf>
    <xf numFmtId="165" fontId="6" fillId="0" borderId="16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165" fontId="24" fillId="0" borderId="37" xfId="0" applyNumberFormat="1" applyFont="1" applyBorder="1" applyAlignment="1">
      <alignment vertical="top" wrapText="1"/>
    </xf>
    <xf numFmtId="165" fontId="24" fillId="0" borderId="36" xfId="0" applyNumberFormat="1" applyFont="1" applyBorder="1" applyAlignment="1">
      <alignment horizontal="center" vertical="top" wrapText="1"/>
    </xf>
    <xf numFmtId="165" fontId="6" fillId="0" borderId="5" xfId="0" applyNumberFormat="1" applyFont="1" applyBorder="1" applyAlignment="1">
      <alignment vertical="top" wrapText="1"/>
    </xf>
    <xf numFmtId="165" fontId="24" fillId="0" borderId="38" xfId="0" applyNumberFormat="1" applyFont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49" fontId="24" fillId="0" borderId="36" xfId="0" applyNumberFormat="1" applyFont="1" applyBorder="1" applyAlignment="1">
      <alignment horizontal="center" vertical="top" wrapText="1"/>
    </xf>
    <xf numFmtId="165" fontId="6" fillId="0" borderId="36" xfId="0" applyNumberFormat="1" applyFont="1" applyBorder="1" applyAlignment="1">
      <alignment horizontal="right" vertical="top" wrapText="1"/>
    </xf>
    <xf numFmtId="49" fontId="24" fillId="0" borderId="38" xfId="0" applyNumberFormat="1" applyFont="1" applyBorder="1" applyAlignment="1">
      <alignment horizontal="center" vertical="top" wrapText="1"/>
    </xf>
    <xf numFmtId="165" fontId="6" fillId="0" borderId="38" xfId="0" applyNumberFormat="1" applyFont="1" applyBorder="1" applyAlignment="1">
      <alignment horizontal="right" vertical="top" wrapText="1"/>
    </xf>
    <xf numFmtId="0" fontId="24" fillId="0" borderId="38" xfId="0" applyFont="1" applyBorder="1" applyAlignment="1">
      <alignment vertical="top" wrapText="1"/>
    </xf>
    <xf numFmtId="0" fontId="24" fillId="0" borderId="36" xfId="0" applyFont="1" applyBorder="1" applyAlignment="1">
      <alignment vertical="top" wrapText="1"/>
    </xf>
    <xf numFmtId="165" fontId="24" fillId="0" borderId="23" xfId="0" applyNumberFormat="1" applyFont="1" applyBorder="1" applyAlignment="1">
      <alignment horizontal="right" vertical="top" wrapText="1"/>
    </xf>
    <xf numFmtId="165" fontId="24" fillId="0" borderId="36" xfId="0" applyNumberFormat="1" applyFont="1" applyBorder="1" applyAlignment="1">
      <alignment horizontal="right" vertical="top" wrapText="1"/>
    </xf>
    <xf numFmtId="165" fontId="24" fillId="0" borderId="29" xfId="0" applyNumberFormat="1" applyFont="1" applyBorder="1" applyAlignment="1">
      <alignment horizontal="right" vertical="top" wrapText="1"/>
    </xf>
    <xf numFmtId="165" fontId="24" fillId="0" borderId="38" xfId="0" applyNumberFormat="1" applyFont="1" applyBorder="1" applyAlignment="1">
      <alignment horizontal="right" vertical="top" wrapText="1"/>
    </xf>
    <xf numFmtId="165" fontId="25" fillId="4" borderId="29" xfId="0" applyNumberFormat="1" applyFont="1" applyFill="1" applyBorder="1" applyAlignment="1">
      <alignment horizontal="right" vertical="top"/>
    </xf>
    <xf numFmtId="165" fontId="6" fillId="4" borderId="27" xfId="0" applyNumberFormat="1" applyFont="1" applyFill="1" applyBorder="1" applyAlignment="1">
      <alignment horizontal="right" wrapText="1"/>
    </xf>
    <xf numFmtId="0" fontId="5" fillId="4" borderId="26" xfId="0" applyFont="1" applyFill="1" applyBorder="1" applyAlignment="1">
      <alignment horizontal="left"/>
    </xf>
    <xf numFmtId="0" fontId="9" fillId="0" borderId="32" xfId="0" applyFont="1" applyBorder="1"/>
    <xf numFmtId="0" fontId="9" fillId="0" borderId="33" xfId="0" applyFont="1" applyBorder="1"/>
    <xf numFmtId="0" fontId="17" fillId="0" borderId="35" xfId="0" applyFont="1" applyBorder="1" applyAlignment="1">
      <alignment horizontal="center"/>
    </xf>
    <xf numFmtId="0" fontId="9" fillId="0" borderId="35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3"/>
  <sheetViews>
    <sheetView tabSelected="1" topLeftCell="A40" zoomScale="60" zoomScaleNormal="60" workbookViewId="0">
      <selection activeCell="R27" sqref="R27"/>
    </sheetView>
  </sheetViews>
  <sheetFormatPr defaultColWidth="12.59765625" defaultRowHeight="15" customHeight="1" x14ac:dyDescent="0.25"/>
  <cols>
    <col min="1" max="1" width="8.796875" customWidth="1"/>
    <col min="2" max="2" width="4.19921875" customWidth="1"/>
    <col min="3" max="3" width="44.09765625" customWidth="1"/>
    <col min="4" max="4" width="8.796875" customWidth="1"/>
    <col min="5" max="6" width="13.69921875" customWidth="1"/>
    <col min="7" max="7" width="18.09765625" customWidth="1"/>
    <col min="8" max="9" width="13.69921875" customWidth="1"/>
    <col min="10" max="10" width="18.09765625" customWidth="1"/>
    <col min="11" max="11" width="15.59765625" customWidth="1"/>
    <col min="12" max="12" width="40.8984375" customWidth="1"/>
    <col min="13" max="26" width="7.69921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57" t="s">
        <v>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57" t="s">
        <v>4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57" t="s">
        <v>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64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 t="s">
        <v>65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9" t="s">
        <v>66</v>
      </c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59" t="s">
        <v>6</v>
      </c>
      <c r="B19" s="159" t="s">
        <v>7</v>
      </c>
      <c r="C19" s="159" t="s">
        <v>8</v>
      </c>
      <c r="D19" s="160" t="s">
        <v>9</v>
      </c>
      <c r="E19" s="161" t="s">
        <v>10</v>
      </c>
      <c r="F19" s="162"/>
      <c r="G19" s="163"/>
      <c r="H19" s="161" t="s">
        <v>11</v>
      </c>
      <c r="I19" s="162"/>
      <c r="J19" s="163"/>
      <c r="K19" s="153" t="s">
        <v>12</v>
      </c>
      <c r="L19" s="155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">
      <c r="A20" s="154"/>
      <c r="B20" s="154"/>
      <c r="C20" s="154"/>
      <c r="D20" s="156"/>
      <c r="E20" s="22" t="s">
        <v>14</v>
      </c>
      <c r="F20" s="23" t="s">
        <v>15</v>
      </c>
      <c r="G20" s="24" t="s">
        <v>16</v>
      </c>
      <c r="H20" s="22" t="s">
        <v>14</v>
      </c>
      <c r="I20" s="23" t="s">
        <v>15</v>
      </c>
      <c r="J20" s="24" t="s">
        <v>17</v>
      </c>
      <c r="K20" s="154"/>
      <c r="L20" s="156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5" t="s">
        <v>18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32" t="s">
        <v>19</v>
      </c>
      <c r="B22" s="33" t="s">
        <v>20</v>
      </c>
      <c r="C22" s="34" t="s">
        <v>21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25">
      <c r="A23" s="39" t="s">
        <v>22</v>
      </c>
      <c r="B23" s="40" t="s">
        <v>23</v>
      </c>
      <c r="C23" s="41" t="s">
        <v>24</v>
      </c>
      <c r="D23" s="42" t="s">
        <v>25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46" t="s">
        <v>26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61" t="s">
        <v>19</v>
      </c>
      <c r="B26" s="33" t="s">
        <v>27</v>
      </c>
      <c r="C26" s="62" t="s">
        <v>28</v>
      </c>
      <c r="D26" s="63"/>
      <c r="E26" s="64"/>
      <c r="F26" s="65"/>
      <c r="G26" s="66"/>
      <c r="H26" s="64"/>
      <c r="I26" s="65"/>
      <c r="J26" s="66" t="s">
        <v>84</v>
      </c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8.6" customHeight="1" x14ac:dyDescent="0.25">
      <c r="A27" s="69" t="s">
        <v>22</v>
      </c>
      <c r="B27" s="70" t="s">
        <v>23</v>
      </c>
      <c r="C27" s="69" t="s">
        <v>54</v>
      </c>
      <c r="D27" s="71" t="s">
        <v>29</v>
      </c>
      <c r="E27" s="72">
        <v>6</v>
      </c>
      <c r="F27" s="42">
        <v>350</v>
      </c>
      <c r="G27" s="73">
        <f t="shared" ref="G27:G36" si="0">E27*F27</f>
        <v>2100</v>
      </c>
      <c r="H27" s="72"/>
      <c r="I27" s="107"/>
      <c r="J27" s="142">
        <v>1133</v>
      </c>
      <c r="K27" s="73">
        <v>967</v>
      </c>
      <c r="L27" s="105" t="s">
        <v>69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82.2" customHeight="1" thickBot="1" x14ac:dyDescent="0.3">
      <c r="A28" s="109" t="s">
        <v>22</v>
      </c>
      <c r="B28" s="110" t="s">
        <v>30</v>
      </c>
      <c r="C28" s="109" t="s">
        <v>55</v>
      </c>
      <c r="D28" s="111" t="s">
        <v>31</v>
      </c>
      <c r="E28" s="112">
        <v>6</v>
      </c>
      <c r="F28" s="113">
        <v>1000</v>
      </c>
      <c r="G28" s="114">
        <f t="shared" si="0"/>
        <v>6000</v>
      </c>
      <c r="H28" s="112"/>
      <c r="I28" s="115" t="s">
        <v>68</v>
      </c>
      <c r="J28" s="143">
        <v>3724</v>
      </c>
      <c r="K28" s="114">
        <v>2276</v>
      </c>
      <c r="L28" s="116" t="s">
        <v>76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4" customHeight="1" thickBot="1" x14ac:dyDescent="0.3">
      <c r="A29" s="117" t="s">
        <v>22</v>
      </c>
      <c r="B29" s="118" t="s">
        <v>32</v>
      </c>
      <c r="C29" s="117" t="s">
        <v>33</v>
      </c>
      <c r="D29" s="119" t="s">
        <v>31</v>
      </c>
      <c r="E29" s="120">
        <v>30</v>
      </c>
      <c r="F29" s="121">
        <v>500</v>
      </c>
      <c r="G29" s="122">
        <f t="shared" si="0"/>
        <v>15000</v>
      </c>
      <c r="H29" s="120"/>
      <c r="I29" s="121"/>
      <c r="J29" s="144">
        <v>15000</v>
      </c>
      <c r="K29" s="122"/>
      <c r="L29" s="12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0" customHeight="1" x14ac:dyDescent="0.25">
      <c r="A30" s="124" t="s">
        <v>22</v>
      </c>
      <c r="B30" s="125" t="s">
        <v>34</v>
      </c>
      <c r="C30" s="124" t="s">
        <v>35</v>
      </c>
      <c r="D30" s="126" t="s">
        <v>36</v>
      </c>
      <c r="E30" s="127"/>
      <c r="F30" s="128"/>
      <c r="G30" s="129">
        <f t="shared" si="0"/>
        <v>0</v>
      </c>
      <c r="H30" s="127"/>
      <c r="I30" s="128"/>
      <c r="J30" s="145">
        <f>G30-K30</f>
        <v>0</v>
      </c>
      <c r="K30" s="129">
        <f>H30*I30</f>
        <v>0</v>
      </c>
      <c r="L30" s="1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9.2" customHeight="1" x14ac:dyDescent="0.25">
      <c r="A31" s="69" t="s">
        <v>22</v>
      </c>
      <c r="B31" s="70" t="s">
        <v>37</v>
      </c>
      <c r="C31" s="69" t="s">
        <v>38</v>
      </c>
      <c r="D31" s="71" t="s">
        <v>36</v>
      </c>
      <c r="E31" s="72"/>
      <c r="F31" s="42"/>
      <c r="G31" s="73">
        <f t="shared" si="0"/>
        <v>0</v>
      </c>
      <c r="H31" s="72"/>
      <c r="I31" s="42"/>
      <c r="J31" s="142">
        <f>G31-K31</f>
        <v>0</v>
      </c>
      <c r="K31" s="73">
        <f>H31*I31</f>
        <v>0</v>
      </c>
      <c r="L31" s="7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5" customHeight="1" x14ac:dyDescent="0.25">
      <c r="A32" s="69" t="s">
        <v>22</v>
      </c>
      <c r="B32" s="70" t="s">
        <v>39</v>
      </c>
      <c r="C32" s="102" t="s">
        <v>56</v>
      </c>
      <c r="D32" s="71" t="s">
        <v>40</v>
      </c>
      <c r="E32" s="72">
        <v>5</v>
      </c>
      <c r="F32" s="42">
        <v>420</v>
      </c>
      <c r="G32" s="73">
        <f t="shared" si="0"/>
        <v>2100</v>
      </c>
      <c r="H32" s="72"/>
      <c r="I32" s="42"/>
      <c r="J32" s="142">
        <v>1776.58</v>
      </c>
      <c r="K32" s="73">
        <v>323.42</v>
      </c>
      <c r="L32" s="105" t="s">
        <v>70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60" customHeight="1" x14ac:dyDescent="0.25">
      <c r="A33" s="69" t="s">
        <v>22</v>
      </c>
      <c r="B33" s="70"/>
      <c r="C33" s="102" t="s">
        <v>57</v>
      </c>
      <c r="D33" s="106" t="s">
        <v>40</v>
      </c>
      <c r="E33" s="72">
        <v>20</v>
      </c>
      <c r="F33" s="42">
        <v>72</v>
      </c>
      <c r="G33" s="73">
        <f t="shared" si="0"/>
        <v>1440</v>
      </c>
      <c r="H33" s="72"/>
      <c r="I33" s="42"/>
      <c r="J33" s="142">
        <v>2055</v>
      </c>
      <c r="K33" s="73">
        <v>-615</v>
      </c>
      <c r="L33" s="105" t="s">
        <v>77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61" customHeight="1" thickBot="1" x14ac:dyDescent="0.3">
      <c r="A34" s="109" t="s">
        <v>22</v>
      </c>
      <c r="B34" s="110"/>
      <c r="C34" s="131" t="s">
        <v>73</v>
      </c>
      <c r="D34" s="132" t="s">
        <v>74</v>
      </c>
      <c r="E34" s="112"/>
      <c r="F34" s="113"/>
      <c r="G34" s="114"/>
      <c r="H34" s="112"/>
      <c r="I34" s="113"/>
      <c r="J34" s="143">
        <v>1082.4000000000001</v>
      </c>
      <c r="K34" s="114">
        <f>H34*I34</f>
        <v>0</v>
      </c>
      <c r="L34" s="116" t="s">
        <v>78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78.599999999999994" customHeight="1" x14ac:dyDescent="0.25">
      <c r="A35" s="124" t="s">
        <v>22</v>
      </c>
      <c r="B35" s="125"/>
      <c r="C35" s="133" t="s">
        <v>58</v>
      </c>
      <c r="D35" s="134" t="s">
        <v>40</v>
      </c>
      <c r="E35" s="127">
        <v>4</v>
      </c>
      <c r="F35" s="128">
        <v>200</v>
      </c>
      <c r="G35" s="129">
        <f t="shared" si="0"/>
        <v>800</v>
      </c>
      <c r="H35" s="127"/>
      <c r="I35" s="128"/>
      <c r="J35" s="145">
        <v>884.42</v>
      </c>
      <c r="K35" s="129">
        <v>84.42</v>
      </c>
      <c r="L35" s="135" t="s">
        <v>72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5">
      <c r="A36" s="69" t="s">
        <v>22</v>
      </c>
      <c r="B36" s="70"/>
      <c r="C36" s="102" t="s">
        <v>59</v>
      </c>
      <c r="D36" s="106" t="s">
        <v>40</v>
      </c>
      <c r="E36" s="72">
        <v>1</v>
      </c>
      <c r="F36" s="42">
        <v>3600</v>
      </c>
      <c r="G36" s="73">
        <f t="shared" si="0"/>
        <v>3600</v>
      </c>
      <c r="H36" s="72"/>
      <c r="I36" s="42"/>
      <c r="J36" s="142">
        <v>3601.5</v>
      </c>
      <c r="K36" s="73">
        <v>1.5</v>
      </c>
      <c r="L36" s="105" t="s">
        <v>71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2.6" customHeight="1" thickBot="1" x14ac:dyDescent="0.3">
      <c r="A37" s="109" t="s">
        <v>22</v>
      </c>
      <c r="B37" s="136" t="s">
        <v>41</v>
      </c>
      <c r="C37" s="109" t="s">
        <v>60</v>
      </c>
      <c r="D37" s="111" t="s">
        <v>36</v>
      </c>
      <c r="E37" s="111">
        <v>1</v>
      </c>
      <c r="F37" s="111">
        <v>20000</v>
      </c>
      <c r="G37" s="137">
        <f t="shared" ref="G37" si="1">E37*F37</f>
        <v>20000</v>
      </c>
      <c r="H37" s="111"/>
      <c r="I37" s="111"/>
      <c r="J37" s="143">
        <v>20003</v>
      </c>
      <c r="K37" s="137">
        <v>3</v>
      </c>
      <c r="L37" s="141" t="s">
        <v>82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69.599999999999994" customHeight="1" x14ac:dyDescent="0.25">
      <c r="A38" s="124" t="s">
        <v>22</v>
      </c>
      <c r="B38" s="138" t="s">
        <v>42</v>
      </c>
      <c r="C38" s="124" t="s">
        <v>61</v>
      </c>
      <c r="D38" s="126" t="s">
        <v>36</v>
      </c>
      <c r="E38" s="126">
        <v>2</v>
      </c>
      <c r="F38" s="126">
        <v>2000</v>
      </c>
      <c r="G38" s="139">
        <f t="shared" ref="G38:G41" si="2">E38*F38</f>
        <v>4000</v>
      </c>
      <c r="H38" s="126"/>
      <c r="I38" s="126"/>
      <c r="J38" s="145">
        <v>2873</v>
      </c>
      <c r="K38" s="139">
        <v>1127</v>
      </c>
      <c r="L38" s="140" t="s">
        <v>79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.6" customHeight="1" x14ac:dyDescent="0.25">
      <c r="A39" s="69" t="s">
        <v>22</v>
      </c>
      <c r="B39" s="104" t="s">
        <v>43</v>
      </c>
      <c r="C39" s="102" t="s">
        <v>62</v>
      </c>
      <c r="D39" s="71" t="s">
        <v>36</v>
      </c>
      <c r="E39" s="72">
        <v>2</v>
      </c>
      <c r="F39" s="42">
        <v>200</v>
      </c>
      <c r="G39" s="73">
        <f t="shared" si="2"/>
        <v>400</v>
      </c>
      <c r="H39" s="72"/>
      <c r="I39" s="42"/>
      <c r="J39" s="142">
        <f>G39-K39</f>
        <v>400</v>
      </c>
      <c r="K39" s="73">
        <f>H39*I39</f>
        <v>0</v>
      </c>
      <c r="L39" s="105" t="s">
        <v>80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89.4" customHeight="1" x14ac:dyDescent="0.25">
      <c r="A40" s="69" t="s">
        <v>22</v>
      </c>
      <c r="B40" s="70"/>
      <c r="C40" s="103" t="s">
        <v>63</v>
      </c>
      <c r="D40" s="71" t="s">
        <v>36</v>
      </c>
      <c r="E40" s="72">
        <v>1</v>
      </c>
      <c r="F40" s="42">
        <v>200</v>
      </c>
      <c r="G40" s="73">
        <f t="shared" si="2"/>
        <v>200</v>
      </c>
      <c r="H40" s="72"/>
      <c r="I40" s="42"/>
      <c r="J40" s="142">
        <f>G40-K40</f>
        <v>200</v>
      </c>
      <c r="K40" s="73">
        <f>H40*I40</f>
        <v>0</v>
      </c>
      <c r="L40" s="105" t="s">
        <v>81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44.4" customHeight="1" thickBot="1" x14ac:dyDescent="0.35">
      <c r="A41" s="69" t="s">
        <v>22</v>
      </c>
      <c r="B41" s="104" t="s">
        <v>44</v>
      </c>
      <c r="C41" s="108" t="s">
        <v>75</v>
      </c>
      <c r="D41" s="71" t="s">
        <v>36</v>
      </c>
      <c r="E41" s="72">
        <v>1</v>
      </c>
      <c r="F41" s="42">
        <v>1500</v>
      </c>
      <c r="G41" s="73">
        <f t="shared" si="2"/>
        <v>1500</v>
      </c>
      <c r="H41" s="72"/>
      <c r="I41" s="42"/>
      <c r="J41" s="142">
        <f>G41-K41</f>
        <v>1500</v>
      </c>
      <c r="K41" s="73">
        <f>H41*I41</f>
        <v>0</v>
      </c>
      <c r="L41" s="105" t="s">
        <v>67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thickBot="1" x14ac:dyDescent="0.35">
      <c r="A42" s="75" t="s">
        <v>45</v>
      </c>
      <c r="B42" s="76"/>
      <c r="C42" s="77"/>
      <c r="D42" s="78"/>
      <c r="E42" s="79"/>
      <c r="F42" s="80"/>
      <c r="G42" s="81">
        <f>SUM(G27:G41)</f>
        <v>57140</v>
      </c>
      <c r="H42" s="79"/>
      <c r="I42" s="80"/>
      <c r="J42" s="81" t="s">
        <v>83</v>
      </c>
      <c r="K42" s="146"/>
      <c r="L42" s="8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thickBot="1" x14ac:dyDescent="0.35">
      <c r="A43" s="84"/>
      <c r="B43" s="85"/>
      <c r="C43" s="86"/>
      <c r="D43" s="86"/>
      <c r="E43" s="86"/>
      <c r="F43" s="86"/>
      <c r="G43" s="86"/>
      <c r="H43" s="86"/>
      <c r="I43" s="86"/>
      <c r="J43" s="86"/>
      <c r="K43" s="87"/>
      <c r="L43" s="8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thickBot="1" x14ac:dyDescent="0.35">
      <c r="A44" s="148" t="s">
        <v>46</v>
      </c>
      <c r="B44" s="149"/>
      <c r="C44" s="150"/>
      <c r="D44" s="89"/>
      <c r="E44" s="89"/>
      <c r="F44" s="89"/>
      <c r="G44" s="90">
        <f>G23-G42</f>
        <v>-57140</v>
      </c>
      <c r="H44" s="89"/>
      <c r="I44" s="89"/>
      <c r="J44" s="147" t="s">
        <v>83</v>
      </c>
      <c r="K44" s="91"/>
      <c r="L44" s="9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86"/>
      <c r="B45" s="93"/>
      <c r="C45" s="86"/>
      <c r="D45" s="86"/>
      <c r="E45" s="86"/>
      <c r="F45" s="86"/>
      <c r="G45" s="86"/>
      <c r="H45" s="86"/>
      <c r="I45" s="86"/>
      <c r="J45" s="86"/>
      <c r="K45" s="94"/>
      <c r="L45" s="8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12"/>
      <c r="B46" s="12"/>
      <c r="C46" s="95" t="s">
        <v>47</v>
      </c>
      <c r="D46" s="96"/>
      <c r="E46" s="96"/>
      <c r="F46" s="86"/>
      <c r="G46" s="96"/>
      <c r="H46" s="96"/>
      <c r="I46" s="86"/>
      <c r="J46" s="96"/>
      <c r="K46" s="15"/>
      <c r="L46" s="8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5">
      <c r="A47" s="12"/>
      <c r="B47" s="12"/>
      <c r="C47" s="12"/>
      <c r="D47" s="151" t="s">
        <v>48</v>
      </c>
      <c r="E47" s="152"/>
      <c r="F47" s="97"/>
      <c r="G47" s="151" t="s">
        <v>49</v>
      </c>
      <c r="H47" s="152"/>
      <c r="I47" s="152"/>
      <c r="J47" s="152"/>
      <c r="K47" s="15"/>
      <c r="L47" s="8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86"/>
      <c r="B48" s="93"/>
      <c r="C48" s="86"/>
      <c r="D48" s="86"/>
      <c r="E48" s="86"/>
      <c r="F48" s="86"/>
      <c r="G48" s="86"/>
      <c r="H48" s="86"/>
      <c r="I48" s="86"/>
      <c r="J48" s="86"/>
      <c r="K48" s="15"/>
      <c r="L48" s="86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86"/>
      <c r="B49" s="93"/>
      <c r="C49" s="86"/>
      <c r="D49" s="86"/>
      <c r="E49" s="86"/>
      <c r="F49" s="86"/>
      <c r="G49" s="86"/>
      <c r="H49" s="86"/>
      <c r="I49" s="86"/>
      <c r="J49" s="86"/>
      <c r="K49" s="15"/>
      <c r="L49" s="86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86"/>
      <c r="B50" s="93"/>
      <c r="C50" s="98" t="s">
        <v>50</v>
      </c>
      <c r="J50" s="98" t="s">
        <v>51</v>
      </c>
      <c r="K50" s="15"/>
      <c r="L50" s="86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86"/>
      <c r="B51" s="93"/>
      <c r="C51" s="99"/>
      <c r="K51" s="15"/>
      <c r="L51" s="8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86"/>
      <c r="B52" s="93"/>
      <c r="C52" s="99" t="s">
        <v>52</v>
      </c>
      <c r="H52" s="99"/>
      <c r="J52" s="100" t="s">
        <v>53</v>
      </c>
      <c r="K52" s="15"/>
      <c r="L52" s="86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2"/>
      <c r="B53" s="10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2"/>
      <c r="B54" s="10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2"/>
      <c r="B55" s="10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2"/>
      <c r="B56" s="10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2"/>
      <c r="B57" s="10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2"/>
      <c r="B58" s="10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"/>
      <c r="B59" s="10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2"/>
      <c r="B60" s="10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0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2"/>
      <c r="B62" s="10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2"/>
      <c r="B63" s="10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2"/>
      <c r="B64" s="10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2"/>
      <c r="B65" s="10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2"/>
      <c r="B66" s="10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2"/>
      <c r="B67" s="10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0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0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0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0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0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0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0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0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0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0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0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0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0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0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0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0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0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0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0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0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0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0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0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0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0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0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0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0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0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0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0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0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0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0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0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0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0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0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0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0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0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0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0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0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0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0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0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0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0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0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0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0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0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0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0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0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0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0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0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0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0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0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0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0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0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0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0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0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0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0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0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0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0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0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0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0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0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0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0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0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0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0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0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0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0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0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0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0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0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0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0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0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0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0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0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0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0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0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0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0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0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0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0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0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0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0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0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0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0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0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0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0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0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0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0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0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0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0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0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0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0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0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0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0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0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0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0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0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0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0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0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0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0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0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0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0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0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0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0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0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0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0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0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0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0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0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0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0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0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0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0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0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0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0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0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0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0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0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0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0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0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0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0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0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0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0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0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0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0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0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0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0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0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0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0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0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0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0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0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0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>
      <c r="A248" s="12"/>
      <c r="B248" s="10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">
      <c r="A249" s="12"/>
      <c r="B249" s="10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">
      <c r="A250" s="12"/>
      <c r="B250" s="10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3">
      <c r="A251" s="12"/>
      <c r="B251" s="101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26" ht="15.75" customHeight="1" x14ac:dyDescent="0.3">
      <c r="A252" s="12"/>
      <c r="B252" s="101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autoFilter ref="A21:L26" xr:uid="{00000000-0009-0000-0000-000000000000}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44:C44"/>
    <mergeCell ref="D47:E47"/>
    <mergeCell ref="G47:J47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2021-11-05T10:45:19Z</cp:lastPrinted>
  <dcterms:created xsi:type="dcterms:W3CDTF">2021-11-04T19:44:54Z</dcterms:created>
  <dcterms:modified xsi:type="dcterms:W3CDTF">2022-01-20T10:18:14Z</dcterms:modified>
</cp:coreProperties>
</file>