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f6b5fb39ee2389a6/САМ ПІПЛ/Грант Коломийцев _ УКФ/ДОКИ ДЛЯ ОТЧЕТА/"/>
    </mc:Choice>
  </mc:AlternateContent>
  <xr:revisionPtr revIDLastSave="4" documentId="8_{F66FCB8E-CCBD-4123-B1DB-1B6F85AF55A7}" xr6:coauthVersionLast="45" xr6:coauthVersionMax="45" xr10:uidLastSave="{3323A822-9A48-48E9-9848-71D4D1658289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</sheets>
  <externalReferences>
    <externalReference r:id="rId3"/>
  </externalReferences>
  <definedNames>
    <definedName name="_xlnm._FilterDatabase" localSheetId="1" hidden="1">'Кошторис  витрат'!$A$10:$AA$204</definedName>
    <definedName name="_xlnm.Print_Area" localSheetId="1">'Кошторис  витрат'!$A$1:$AA$209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A2" i="2"/>
  <c r="M204" i="2"/>
  <c r="V111" i="2"/>
  <c r="X111" i="2" s="1"/>
  <c r="V112" i="2"/>
  <c r="V113" i="2"/>
  <c r="S111" i="2"/>
  <c r="S112" i="2"/>
  <c r="S113" i="2"/>
  <c r="V104" i="2"/>
  <c r="V105" i="2"/>
  <c r="V106" i="2"/>
  <c r="S104" i="2"/>
  <c r="S105" i="2"/>
  <c r="S106" i="2"/>
  <c r="V66" i="2"/>
  <c r="V67" i="2"/>
  <c r="V68" i="2"/>
  <c r="V69" i="2"/>
  <c r="V70" i="2"/>
  <c r="V71" i="2"/>
  <c r="V72" i="2"/>
  <c r="X72" i="2" s="1"/>
  <c r="V73" i="2"/>
  <c r="V74" i="2"/>
  <c r="V75" i="2"/>
  <c r="V76" i="2"/>
  <c r="V77" i="2"/>
  <c r="V78" i="2"/>
  <c r="V79" i="2"/>
  <c r="V80" i="2"/>
  <c r="X80" i="2" s="1"/>
  <c r="V81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V24" i="2"/>
  <c r="X24" i="2" s="1"/>
  <c r="V25" i="2"/>
  <c r="X25" i="2" s="1"/>
  <c r="S24" i="2"/>
  <c r="S25" i="2"/>
  <c r="P24" i="2"/>
  <c r="P25" i="2"/>
  <c r="M24" i="2"/>
  <c r="M25" i="2"/>
  <c r="Y113" i="2"/>
  <c r="Z113" i="2" s="1"/>
  <c r="X112" i="2"/>
  <c r="X113" i="2"/>
  <c r="W111" i="2"/>
  <c r="W112" i="2"/>
  <c r="W113" i="2"/>
  <c r="X104" i="2"/>
  <c r="X105" i="2"/>
  <c r="X106" i="2"/>
  <c r="W104" i="2"/>
  <c r="Y104" i="2" s="1"/>
  <c r="Z104" i="2" s="1"/>
  <c r="W105" i="2"/>
  <c r="Y105" i="2" s="1"/>
  <c r="Z105" i="2" s="1"/>
  <c r="W106" i="2"/>
  <c r="Y106" i="2" s="1"/>
  <c r="Z106" i="2" s="1"/>
  <c r="X66" i="2"/>
  <c r="X67" i="2"/>
  <c r="X68" i="2"/>
  <c r="X69" i="2"/>
  <c r="X70" i="2"/>
  <c r="X71" i="2"/>
  <c r="X73" i="2"/>
  <c r="X74" i="2"/>
  <c r="X75" i="2"/>
  <c r="X76" i="2"/>
  <c r="X77" i="2"/>
  <c r="X78" i="2"/>
  <c r="X79" i="2"/>
  <c r="X81" i="2"/>
  <c r="W66" i="2"/>
  <c r="Y66" i="2" s="1"/>
  <c r="Z66" i="2" s="1"/>
  <c r="W67" i="2"/>
  <c r="Y67" i="2" s="1"/>
  <c r="Z67" i="2" s="1"/>
  <c r="W68" i="2"/>
  <c r="Y68" i="2" s="1"/>
  <c r="Z68" i="2" s="1"/>
  <c r="W69" i="2"/>
  <c r="Y69" i="2" s="1"/>
  <c r="Z69" i="2" s="1"/>
  <c r="W70" i="2"/>
  <c r="Y70" i="2" s="1"/>
  <c r="Z70" i="2" s="1"/>
  <c r="W71" i="2"/>
  <c r="Y71" i="2" s="1"/>
  <c r="Z71" i="2" s="1"/>
  <c r="W72" i="2"/>
  <c r="W73" i="2"/>
  <c r="Y73" i="2" s="1"/>
  <c r="Z73" i="2" s="1"/>
  <c r="W74" i="2"/>
  <c r="W75" i="2"/>
  <c r="Y75" i="2" s="1"/>
  <c r="Z75" i="2" s="1"/>
  <c r="W76" i="2"/>
  <c r="Y76" i="2" s="1"/>
  <c r="Z76" i="2" s="1"/>
  <c r="W77" i="2"/>
  <c r="Y77" i="2" s="1"/>
  <c r="Z77" i="2" s="1"/>
  <c r="W78" i="2"/>
  <c r="Y78" i="2" s="1"/>
  <c r="Z78" i="2" s="1"/>
  <c r="W79" i="2"/>
  <c r="Y79" i="2" s="1"/>
  <c r="Z79" i="2" s="1"/>
  <c r="W80" i="2"/>
  <c r="W81" i="2"/>
  <c r="Y81" i="2" s="1"/>
  <c r="Z81" i="2" s="1"/>
  <c r="W25" i="2"/>
  <c r="P111" i="2"/>
  <c r="P112" i="2"/>
  <c r="P113" i="2"/>
  <c r="M111" i="2"/>
  <c r="M112" i="2"/>
  <c r="M113" i="2"/>
  <c r="M114" i="2"/>
  <c r="G111" i="2"/>
  <c r="G112" i="2"/>
  <c r="G113" i="2"/>
  <c r="P104" i="2"/>
  <c r="P105" i="2"/>
  <c r="P106" i="2"/>
  <c r="J104" i="2"/>
  <c r="J105" i="2"/>
  <c r="J106" i="2"/>
  <c r="G104" i="2"/>
  <c r="G105" i="2"/>
  <c r="G106" i="2"/>
  <c r="M104" i="2"/>
  <c r="M105" i="2"/>
  <c r="M106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1" i="2"/>
  <c r="J26" i="2"/>
  <c r="J25" i="2"/>
  <c r="J24" i="2"/>
  <c r="J23" i="2"/>
  <c r="J22" i="2"/>
  <c r="G26" i="2"/>
  <c r="G25" i="2"/>
  <c r="G24" i="2"/>
  <c r="G23" i="2"/>
  <c r="G22" i="2"/>
  <c r="Y111" i="2" l="1"/>
  <c r="Z111" i="2" s="1"/>
  <c r="Y112" i="2"/>
  <c r="Z112" i="2" s="1"/>
  <c r="Y80" i="2"/>
  <c r="Z80" i="2" s="1"/>
  <c r="Y72" i="2"/>
  <c r="Z72" i="2" s="1"/>
  <c r="Y74" i="2"/>
  <c r="Z74" i="2" s="1"/>
  <c r="W24" i="2"/>
  <c r="Y24" i="2" s="1"/>
  <c r="Z24" i="2" s="1"/>
  <c r="Y25" i="2"/>
  <c r="Z25" i="2" s="1"/>
  <c r="J196" i="2" l="1"/>
  <c r="G196" i="2"/>
  <c r="J27" i="1" l="1"/>
  <c r="J28" i="1"/>
  <c r="H30" i="1"/>
  <c r="G30" i="1"/>
  <c r="F30" i="1"/>
  <c r="E30" i="1"/>
  <c r="D30" i="1"/>
  <c r="J29" i="1"/>
  <c r="J30" i="1" l="1"/>
  <c r="N29" i="1"/>
  <c r="K29" i="1" l="1"/>
  <c r="B29" i="1"/>
  <c r="I29" i="1"/>
  <c r="V200" i="2"/>
  <c r="V199" i="2"/>
  <c r="V198" i="2"/>
  <c r="V197" i="2"/>
  <c r="V196" i="2"/>
  <c r="V195" i="2"/>
  <c r="V194" i="2"/>
  <c r="V193" i="2"/>
  <c r="T192" i="2"/>
  <c r="V191" i="2"/>
  <c r="V190" i="2"/>
  <c r="V189" i="2"/>
  <c r="T188" i="2"/>
  <c r="V187" i="2"/>
  <c r="V186" i="2"/>
  <c r="V185" i="2"/>
  <c r="V184" i="2"/>
  <c r="T183" i="2"/>
  <c r="V182" i="2"/>
  <c r="V181" i="2"/>
  <c r="V180" i="2"/>
  <c r="V179" i="2"/>
  <c r="T178" i="2"/>
  <c r="T176" i="2"/>
  <c r="V175" i="2"/>
  <c r="V174" i="2"/>
  <c r="V173" i="2"/>
  <c r="V172" i="2"/>
  <c r="T170" i="2"/>
  <c r="V169" i="2"/>
  <c r="V168" i="2"/>
  <c r="T166" i="2"/>
  <c r="V165" i="2"/>
  <c r="V164" i="2"/>
  <c r="V163" i="2"/>
  <c r="V162" i="2"/>
  <c r="V161" i="2"/>
  <c r="T159" i="2"/>
  <c r="V158" i="2"/>
  <c r="V157" i="2"/>
  <c r="V156" i="2"/>
  <c r="V155" i="2"/>
  <c r="V154" i="2"/>
  <c r="V153" i="2"/>
  <c r="T151" i="2"/>
  <c r="V150" i="2"/>
  <c r="V149" i="2"/>
  <c r="V148" i="2"/>
  <c r="V147" i="2"/>
  <c r="V146" i="2"/>
  <c r="V145" i="2"/>
  <c r="T143" i="2"/>
  <c r="V142" i="2"/>
  <c r="V141" i="2"/>
  <c r="V140" i="2"/>
  <c r="V139" i="2"/>
  <c r="V138" i="2"/>
  <c r="V137" i="2"/>
  <c r="V136" i="2"/>
  <c r="V135" i="2"/>
  <c r="V134" i="2"/>
  <c r="V133" i="2"/>
  <c r="V132" i="2"/>
  <c r="V129" i="2"/>
  <c r="V128" i="2"/>
  <c r="V127" i="2"/>
  <c r="T126" i="2"/>
  <c r="V125" i="2"/>
  <c r="V124" i="2"/>
  <c r="V123" i="2"/>
  <c r="T122" i="2"/>
  <c r="V121" i="2"/>
  <c r="V120" i="2"/>
  <c r="V119" i="2"/>
  <c r="T118" i="2"/>
  <c r="V115" i="2"/>
  <c r="V114" i="2"/>
  <c r="V110" i="2"/>
  <c r="T109" i="2"/>
  <c r="V108" i="2"/>
  <c r="V107" i="2"/>
  <c r="V103" i="2"/>
  <c r="T102" i="2"/>
  <c r="V101" i="2"/>
  <c r="V100" i="2"/>
  <c r="V99" i="2"/>
  <c r="T98" i="2"/>
  <c r="V95" i="2"/>
  <c r="V94" i="2"/>
  <c r="V93" i="2"/>
  <c r="V92" i="2" s="1"/>
  <c r="T92" i="2"/>
  <c r="V91" i="2"/>
  <c r="V90" i="2"/>
  <c r="V89" i="2"/>
  <c r="T88" i="2"/>
  <c r="V87" i="2"/>
  <c r="V86" i="2"/>
  <c r="V85" i="2"/>
  <c r="T84" i="2"/>
  <c r="V83" i="2"/>
  <c r="V82" i="2"/>
  <c r="V65" i="2"/>
  <c r="T64" i="2"/>
  <c r="V63" i="2"/>
  <c r="V62" i="2"/>
  <c r="V61" i="2"/>
  <c r="T60" i="2"/>
  <c r="V57" i="2"/>
  <c r="V56" i="2"/>
  <c r="T55" i="2"/>
  <c r="V54" i="2"/>
  <c r="V53" i="2"/>
  <c r="V52" i="2"/>
  <c r="V51" i="2" s="1"/>
  <c r="T51" i="2"/>
  <c r="V48" i="2"/>
  <c r="V47" i="2"/>
  <c r="V46" i="2"/>
  <c r="T45" i="2"/>
  <c r="V44" i="2"/>
  <c r="V43" i="2"/>
  <c r="V42" i="2"/>
  <c r="T41" i="2"/>
  <c r="V40" i="2"/>
  <c r="V39" i="2"/>
  <c r="V38" i="2"/>
  <c r="T37" i="2"/>
  <c r="V34" i="2"/>
  <c r="V33" i="2"/>
  <c r="V32" i="2"/>
  <c r="T31" i="2"/>
  <c r="V26" i="2"/>
  <c r="V23" i="2"/>
  <c r="V22" i="2"/>
  <c r="T21" i="2"/>
  <c r="V20" i="2"/>
  <c r="V19" i="2"/>
  <c r="V18" i="2"/>
  <c r="T17" i="2"/>
  <c r="V16" i="2"/>
  <c r="V15" i="2"/>
  <c r="V14" i="2"/>
  <c r="T13" i="2"/>
  <c r="P200" i="2"/>
  <c r="P199" i="2"/>
  <c r="P198" i="2"/>
  <c r="P197" i="2"/>
  <c r="P196" i="2"/>
  <c r="P195" i="2"/>
  <c r="P194" i="2"/>
  <c r="P193" i="2"/>
  <c r="N192" i="2"/>
  <c r="P191" i="2"/>
  <c r="P190" i="2"/>
  <c r="P189" i="2"/>
  <c r="N188" i="2"/>
  <c r="P187" i="2"/>
  <c r="P186" i="2"/>
  <c r="P185" i="2"/>
  <c r="P184" i="2"/>
  <c r="N183" i="2"/>
  <c r="P182" i="2"/>
  <c r="P181" i="2"/>
  <c r="P180" i="2"/>
  <c r="P179" i="2"/>
  <c r="N178" i="2"/>
  <c r="N176" i="2"/>
  <c r="P175" i="2"/>
  <c r="P174" i="2"/>
  <c r="P173" i="2"/>
  <c r="P172" i="2"/>
  <c r="N170" i="2"/>
  <c r="P169" i="2"/>
  <c r="P168" i="2"/>
  <c r="N166" i="2"/>
  <c r="P165" i="2"/>
  <c r="P164" i="2"/>
  <c r="P163" i="2"/>
  <c r="P162" i="2"/>
  <c r="P161" i="2"/>
  <c r="N159" i="2"/>
  <c r="P158" i="2"/>
  <c r="P157" i="2"/>
  <c r="P156" i="2"/>
  <c r="P155" i="2"/>
  <c r="P154" i="2"/>
  <c r="P153" i="2"/>
  <c r="N151" i="2"/>
  <c r="P150" i="2"/>
  <c r="P149" i="2"/>
  <c r="P148" i="2"/>
  <c r="P147" i="2"/>
  <c r="P146" i="2"/>
  <c r="P145" i="2"/>
  <c r="N143" i="2"/>
  <c r="P142" i="2"/>
  <c r="P141" i="2"/>
  <c r="P140" i="2"/>
  <c r="P139" i="2"/>
  <c r="P138" i="2"/>
  <c r="P137" i="2"/>
  <c r="P136" i="2"/>
  <c r="P135" i="2"/>
  <c r="P134" i="2"/>
  <c r="P133" i="2"/>
  <c r="P132" i="2"/>
  <c r="P129" i="2"/>
  <c r="P128" i="2"/>
  <c r="P127" i="2"/>
  <c r="N126" i="2"/>
  <c r="P125" i="2"/>
  <c r="P124" i="2"/>
  <c r="P123" i="2"/>
  <c r="N122" i="2"/>
  <c r="P121" i="2"/>
  <c r="P120" i="2"/>
  <c r="P119" i="2"/>
  <c r="N118" i="2"/>
  <c r="P115" i="2"/>
  <c r="P114" i="2"/>
  <c r="P110" i="2"/>
  <c r="N109" i="2"/>
  <c r="P108" i="2"/>
  <c r="P107" i="2"/>
  <c r="P103" i="2"/>
  <c r="N102" i="2"/>
  <c r="P101" i="2"/>
  <c r="P100" i="2"/>
  <c r="P99" i="2"/>
  <c r="N98" i="2"/>
  <c r="P95" i="2"/>
  <c r="P94" i="2"/>
  <c r="P93" i="2"/>
  <c r="N92" i="2"/>
  <c r="P91" i="2"/>
  <c r="P90" i="2"/>
  <c r="P89" i="2"/>
  <c r="N88" i="2"/>
  <c r="P87" i="2"/>
  <c r="P86" i="2"/>
  <c r="P85" i="2"/>
  <c r="N84" i="2"/>
  <c r="P83" i="2"/>
  <c r="P82" i="2"/>
  <c r="P65" i="2"/>
  <c r="N64" i="2"/>
  <c r="P63" i="2"/>
  <c r="P62" i="2"/>
  <c r="P61" i="2"/>
  <c r="N60" i="2"/>
  <c r="P57" i="2"/>
  <c r="P56" i="2"/>
  <c r="N55" i="2"/>
  <c r="P54" i="2"/>
  <c r="P53" i="2"/>
  <c r="P52" i="2"/>
  <c r="N51" i="2"/>
  <c r="P48" i="2"/>
  <c r="P47" i="2"/>
  <c r="P46" i="2"/>
  <c r="N45" i="2"/>
  <c r="P44" i="2"/>
  <c r="P43" i="2"/>
  <c r="P42" i="2"/>
  <c r="N41" i="2"/>
  <c r="P40" i="2"/>
  <c r="P39" i="2"/>
  <c r="P38" i="2"/>
  <c r="N37" i="2"/>
  <c r="P34" i="2"/>
  <c r="P33" i="2"/>
  <c r="P32" i="2"/>
  <c r="N31" i="2"/>
  <c r="P26" i="2"/>
  <c r="P23" i="2"/>
  <c r="P22" i="2"/>
  <c r="N21" i="2"/>
  <c r="P20" i="2"/>
  <c r="P19" i="2"/>
  <c r="P18" i="2"/>
  <c r="N17" i="2"/>
  <c r="P16" i="2"/>
  <c r="P15" i="2"/>
  <c r="P14" i="2"/>
  <c r="N13" i="2"/>
  <c r="J200" i="2"/>
  <c r="J199" i="2"/>
  <c r="J198" i="2"/>
  <c r="J197" i="2"/>
  <c r="J195" i="2"/>
  <c r="J194" i="2"/>
  <c r="J193" i="2"/>
  <c r="H192" i="2"/>
  <c r="J191" i="2"/>
  <c r="J190" i="2"/>
  <c r="J189" i="2"/>
  <c r="H188" i="2"/>
  <c r="J187" i="2"/>
  <c r="J186" i="2"/>
  <c r="J185" i="2"/>
  <c r="X185" i="2" s="1"/>
  <c r="J184" i="2"/>
  <c r="H183" i="2"/>
  <c r="J182" i="2"/>
  <c r="J181" i="2"/>
  <c r="J180" i="2"/>
  <c r="J179" i="2"/>
  <c r="H178" i="2"/>
  <c r="H176" i="2"/>
  <c r="J175" i="2"/>
  <c r="X175" i="2" s="1"/>
  <c r="J174" i="2"/>
  <c r="J173" i="2"/>
  <c r="J172" i="2"/>
  <c r="H170" i="2"/>
  <c r="J169" i="2"/>
  <c r="J168" i="2"/>
  <c r="H166" i="2"/>
  <c r="J165" i="2"/>
  <c r="X165" i="2" s="1"/>
  <c r="J164" i="2"/>
  <c r="J163" i="2"/>
  <c r="J162" i="2"/>
  <c r="J161" i="2"/>
  <c r="H159" i="2"/>
  <c r="J158" i="2"/>
  <c r="J157" i="2"/>
  <c r="X157" i="2" s="1"/>
  <c r="J156" i="2"/>
  <c r="X156" i="2" s="1"/>
  <c r="J155" i="2"/>
  <c r="J154" i="2"/>
  <c r="J153" i="2"/>
  <c r="H151" i="2"/>
  <c r="J150" i="2"/>
  <c r="J149" i="2"/>
  <c r="J148" i="2"/>
  <c r="X148" i="2" s="1"/>
  <c r="J147" i="2"/>
  <c r="X147" i="2" s="1"/>
  <c r="J146" i="2"/>
  <c r="J145" i="2"/>
  <c r="H143" i="2"/>
  <c r="J142" i="2"/>
  <c r="J141" i="2"/>
  <c r="J140" i="2"/>
  <c r="J139" i="2"/>
  <c r="X139" i="2" s="1"/>
  <c r="J138" i="2"/>
  <c r="X138" i="2" s="1"/>
  <c r="J137" i="2"/>
  <c r="J136" i="2"/>
  <c r="J135" i="2"/>
  <c r="J134" i="2"/>
  <c r="J133" i="2"/>
  <c r="J132" i="2"/>
  <c r="J129" i="2"/>
  <c r="X129" i="2" s="1"/>
  <c r="J128" i="2"/>
  <c r="X128" i="2" s="1"/>
  <c r="J127" i="2"/>
  <c r="H126" i="2"/>
  <c r="J125" i="2"/>
  <c r="J124" i="2"/>
  <c r="J123" i="2"/>
  <c r="H122" i="2"/>
  <c r="J121" i="2"/>
  <c r="X121" i="2" s="1"/>
  <c r="J120" i="2"/>
  <c r="J119" i="2"/>
  <c r="H118" i="2"/>
  <c r="J115" i="2"/>
  <c r="J114" i="2"/>
  <c r="J110" i="2"/>
  <c r="H109" i="2"/>
  <c r="J108" i="2"/>
  <c r="X108" i="2" s="1"/>
  <c r="J107" i="2"/>
  <c r="J103" i="2"/>
  <c r="H102" i="2"/>
  <c r="J101" i="2"/>
  <c r="J100" i="2"/>
  <c r="J99" i="2"/>
  <c r="H98" i="2"/>
  <c r="J95" i="2"/>
  <c r="X95" i="2" s="1"/>
  <c r="J94" i="2"/>
  <c r="J93" i="2"/>
  <c r="H92" i="2"/>
  <c r="J91" i="2"/>
  <c r="J90" i="2"/>
  <c r="J89" i="2"/>
  <c r="H88" i="2"/>
  <c r="J87" i="2"/>
  <c r="J86" i="2"/>
  <c r="X86" i="2" s="1"/>
  <c r="J85" i="2"/>
  <c r="H84" i="2"/>
  <c r="J65" i="2"/>
  <c r="H64" i="2"/>
  <c r="J63" i="2"/>
  <c r="X63" i="2" s="1"/>
  <c r="J62" i="2"/>
  <c r="X62" i="2" s="1"/>
  <c r="J61" i="2"/>
  <c r="H60" i="2"/>
  <c r="J54" i="2"/>
  <c r="J53" i="2"/>
  <c r="X53" i="2" s="1"/>
  <c r="J52" i="2"/>
  <c r="H51" i="2"/>
  <c r="J48" i="2"/>
  <c r="J47" i="2"/>
  <c r="J46" i="2"/>
  <c r="H45" i="2"/>
  <c r="J44" i="2"/>
  <c r="J43" i="2"/>
  <c r="X43" i="2" s="1"/>
  <c r="J42" i="2"/>
  <c r="H41" i="2"/>
  <c r="J40" i="2"/>
  <c r="J39" i="2"/>
  <c r="J38" i="2"/>
  <c r="H37" i="2"/>
  <c r="J34" i="2"/>
  <c r="J33" i="2"/>
  <c r="J32" i="2"/>
  <c r="H31" i="2"/>
  <c r="H21" i="2"/>
  <c r="J20" i="2"/>
  <c r="J19" i="2"/>
  <c r="J18" i="2"/>
  <c r="H17" i="2"/>
  <c r="J16" i="2"/>
  <c r="J15" i="2"/>
  <c r="J14" i="2"/>
  <c r="H13" i="2"/>
  <c r="X196" i="2" l="1"/>
  <c r="X26" i="2"/>
  <c r="X140" i="2"/>
  <c r="X149" i="2"/>
  <c r="X158" i="2"/>
  <c r="X186" i="2"/>
  <c r="X194" i="2"/>
  <c r="X134" i="2"/>
  <c r="X142" i="2"/>
  <c r="X180" i="2"/>
  <c r="X48" i="2"/>
  <c r="X40" i="2"/>
  <c r="J84" i="2"/>
  <c r="X197" i="2"/>
  <c r="X115" i="2"/>
  <c r="X125" i="2"/>
  <c r="X135" i="2"/>
  <c r="X153" i="2"/>
  <c r="X162" i="2"/>
  <c r="X172" i="2"/>
  <c r="X181" i="2"/>
  <c r="X189" i="2"/>
  <c r="V122" i="2"/>
  <c r="X90" i="2"/>
  <c r="X91" i="2"/>
  <c r="X101" i="2"/>
  <c r="X38" i="2"/>
  <c r="X46" i="2"/>
  <c r="V37" i="2"/>
  <c r="V45" i="2"/>
  <c r="V55" i="2"/>
  <c r="V58" i="2" s="1"/>
  <c r="X57" i="2"/>
  <c r="X82" i="2"/>
  <c r="V178" i="2"/>
  <c r="X39" i="2"/>
  <c r="X47" i="2"/>
  <c r="X45" i="2" s="1"/>
  <c r="P37" i="2"/>
  <c r="P45" i="2"/>
  <c r="P55" i="2"/>
  <c r="X34" i="2"/>
  <c r="X54" i="2"/>
  <c r="P51" i="2"/>
  <c r="X44" i="2"/>
  <c r="X20" i="2"/>
  <c r="X198" i="2"/>
  <c r="X61" i="2"/>
  <c r="X136" i="2"/>
  <c r="X145" i="2"/>
  <c r="X163" i="2"/>
  <c r="X173" i="2"/>
  <c r="X182" i="2"/>
  <c r="X190" i="2"/>
  <c r="X188" i="2" s="1"/>
  <c r="X199" i="2"/>
  <c r="X56" i="2"/>
  <c r="X32" i="2"/>
  <c r="X42" i="2"/>
  <c r="J88" i="2"/>
  <c r="X133" i="2"/>
  <c r="X191" i="2"/>
  <c r="X15" i="2"/>
  <c r="X19" i="2"/>
  <c r="X23" i="2"/>
  <c r="X33" i="2"/>
  <c r="X89" i="2"/>
  <c r="X93" i="2"/>
  <c r="J98" i="2"/>
  <c r="X110" i="2"/>
  <c r="X187" i="2"/>
  <c r="X94" i="2"/>
  <c r="X107" i="2"/>
  <c r="X114" i="2"/>
  <c r="P166" i="2"/>
  <c r="P183" i="2"/>
  <c r="X200" i="2"/>
  <c r="X141" i="2"/>
  <c r="J166" i="2"/>
  <c r="J183" i="2"/>
  <c r="P60" i="2"/>
  <c r="V60" i="2"/>
  <c r="X137" i="2"/>
  <c r="X195" i="2"/>
  <c r="P13" i="2"/>
  <c r="N28" i="2" s="1"/>
  <c r="P17" i="2"/>
  <c r="N29" i="2" s="1"/>
  <c r="P29" i="2" s="1"/>
  <c r="X22" i="2"/>
  <c r="P31" i="2"/>
  <c r="N49" i="2"/>
  <c r="V17" i="2"/>
  <c r="T29" i="2" s="1"/>
  <c r="V29" i="2" s="1"/>
  <c r="V31" i="2"/>
  <c r="T49" i="2"/>
  <c r="X37" i="2"/>
  <c r="J51" i="2"/>
  <c r="J58" i="2" s="1"/>
  <c r="X52" i="2"/>
  <c r="X60" i="2"/>
  <c r="J64" i="2"/>
  <c r="X65" i="2"/>
  <c r="X123" i="2"/>
  <c r="X179" i="2"/>
  <c r="X16" i="2"/>
  <c r="J102" i="2"/>
  <c r="X103" i="2"/>
  <c r="J109" i="2"/>
  <c r="J192" i="2"/>
  <c r="X193" i="2"/>
  <c r="V166" i="2"/>
  <c r="V183" i="2"/>
  <c r="X18" i="2"/>
  <c r="X85" i="2"/>
  <c r="X83" i="2"/>
  <c r="X87" i="2"/>
  <c r="X100" i="2"/>
  <c r="J118" i="2"/>
  <c r="J122" i="2"/>
  <c r="J126" i="2"/>
  <c r="J143" i="2"/>
  <c r="X132" i="2"/>
  <c r="J159" i="2"/>
  <c r="J170" i="2"/>
  <c r="X168" i="2"/>
  <c r="X99" i="2"/>
  <c r="X154" i="2"/>
  <c r="X184" i="2"/>
  <c r="X14" i="2"/>
  <c r="J13" i="2"/>
  <c r="H28" i="2" s="1"/>
  <c r="J21" i="2"/>
  <c r="H30" i="2" s="1"/>
  <c r="J30" i="2" s="1"/>
  <c r="J31" i="2"/>
  <c r="J37" i="2"/>
  <c r="J41" i="2"/>
  <c r="H49" i="2"/>
  <c r="X120" i="2"/>
  <c r="X124" i="2"/>
  <c r="X127" i="2"/>
  <c r="X126" i="2" s="1"/>
  <c r="X146" i="2"/>
  <c r="X150" i="2"/>
  <c r="X155" i="2"/>
  <c r="X164" i="2"/>
  <c r="X169" i="2"/>
  <c r="X174" i="2"/>
  <c r="P92" i="2"/>
  <c r="P122" i="2"/>
  <c r="P178" i="2"/>
  <c r="X119" i="2"/>
  <c r="X161" i="2"/>
  <c r="P84" i="2"/>
  <c r="P88" i="2"/>
  <c r="P188" i="2"/>
  <c r="P192" i="2"/>
  <c r="V84" i="2"/>
  <c r="V88" i="2"/>
  <c r="V188" i="2"/>
  <c r="V192" i="2"/>
  <c r="P102" i="2"/>
  <c r="P109" i="2"/>
  <c r="P118" i="2"/>
  <c r="N130" i="2"/>
  <c r="P143" i="2"/>
  <c r="P151" i="2"/>
  <c r="P176" i="2"/>
  <c r="V13" i="2"/>
  <c r="T28" i="2" s="1"/>
  <c r="V102" i="2"/>
  <c r="V109" i="2"/>
  <c r="V118" i="2"/>
  <c r="T130" i="2"/>
  <c r="V143" i="2"/>
  <c r="V151" i="2"/>
  <c r="V176" i="2"/>
  <c r="H96" i="2"/>
  <c r="H201" i="2"/>
  <c r="J17" i="2"/>
  <c r="H29" i="2" s="1"/>
  <c r="J45" i="2"/>
  <c r="H58" i="2"/>
  <c r="J60" i="2"/>
  <c r="J92" i="2"/>
  <c r="H130" i="2"/>
  <c r="J151" i="2"/>
  <c r="J176" i="2"/>
  <c r="J178" i="2"/>
  <c r="J188" i="2"/>
  <c r="P21" i="2"/>
  <c r="N30" i="2" s="1"/>
  <c r="P30" i="2" s="1"/>
  <c r="P41" i="2"/>
  <c r="N58" i="2"/>
  <c r="P64" i="2"/>
  <c r="N96" i="2"/>
  <c r="P98" i="2"/>
  <c r="P126" i="2"/>
  <c r="P159" i="2"/>
  <c r="P170" i="2"/>
  <c r="N201" i="2"/>
  <c r="V21" i="2"/>
  <c r="T30" i="2" s="1"/>
  <c r="V30" i="2" s="1"/>
  <c r="V41" i="2"/>
  <c r="V49" i="2" s="1"/>
  <c r="T58" i="2"/>
  <c r="V64" i="2"/>
  <c r="T96" i="2"/>
  <c r="V98" i="2"/>
  <c r="V126" i="2"/>
  <c r="V159" i="2"/>
  <c r="V170" i="2"/>
  <c r="T201" i="2"/>
  <c r="S169" i="2"/>
  <c r="M169" i="2"/>
  <c r="G169" i="2"/>
  <c r="G175" i="2"/>
  <c r="M175" i="2"/>
  <c r="E192" i="2"/>
  <c r="X192" i="2" l="1"/>
  <c r="X55" i="2"/>
  <c r="X118" i="2"/>
  <c r="X88" i="2"/>
  <c r="X17" i="2"/>
  <c r="X176" i="2"/>
  <c r="X166" i="2"/>
  <c r="X102" i="2"/>
  <c r="P49" i="2"/>
  <c r="X41" i="2"/>
  <c r="X49" i="2" s="1"/>
  <c r="X31" i="2"/>
  <c r="X51" i="2"/>
  <c r="X58" i="2" s="1"/>
  <c r="X92" i="2"/>
  <c r="X109" i="2"/>
  <c r="P58" i="2"/>
  <c r="X21" i="2"/>
  <c r="X151" i="2"/>
  <c r="X13" i="2"/>
  <c r="P201" i="2"/>
  <c r="X183" i="2"/>
  <c r="X159" i="2"/>
  <c r="P116" i="2"/>
  <c r="X178" i="2"/>
  <c r="X143" i="2"/>
  <c r="P130" i="2"/>
  <c r="P96" i="2"/>
  <c r="X170" i="2"/>
  <c r="X84" i="2"/>
  <c r="X64" i="2"/>
  <c r="V96" i="2"/>
  <c r="J130" i="2"/>
  <c r="J116" i="2"/>
  <c r="X122" i="2"/>
  <c r="X130" i="2" s="1"/>
  <c r="V116" i="2"/>
  <c r="J49" i="2"/>
  <c r="V130" i="2"/>
  <c r="W169" i="2"/>
  <c r="Y169" i="2" s="1"/>
  <c r="Z169" i="2" s="1"/>
  <c r="J96" i="2"/>
  <c r="X30" i="2"/>
  <c r="V201" i="2"/>
  <c r="X98" i="2"/>
  <c r="J201" i="2"/>
  <c r="J29" i="2"/>
  <c r="T27" i="2"/>
  <c r="V28" i="2"/>
  <c r="V27" i="2" s="1"/>
  <c r="V35" i="2" s="1"/>
  <c r="N27" i="2"/>
  <c r="P28" i="2"/>
  <c r="P27" i="2" s="1"/>
  <c r="P35" i="2" s="1"/>
  <c r="J28" i="2"/>
  <c r="H27" i="2"/>
  <c r="E102" i="2"/>
  <c r="E109" i="2"/>
  <c r="E98" i="2"/>
  <c r="E51" i="2"/>
  <c r="E58" i="2" s="1"/>
  <c r="X201" i="2" l="1"/>
  <c r="P202" i="2"/>
  <c r="P204" i="2" s="1"/>
  <c r="X116" i="2"/>
  <c r="X96" i="2"/>
  <c r="V202" i="2"/>
  <c r="X28" i="2"/>
  <c r="X29" i="2"/>
  <c r="J27" i="2"/>
  <c r="J35" i="2" s="1"/>
  <c r="J202" i="2" s="1"/>
  <c r="C28" i="1" s="1"/>
  <c r="Q192" i="2"/>
  <c r="K192" i="2"/>
  <c r="Q188" i="2"/>
  <c r="K188" i="2"/>
  <c r="E188" i="2"/>
  <c r="Q183" i="2"/>
  <c r="K183" i="2"/>
  <c r="E183" i="2"/>
  <c r="Q178" i="2"/>
  <c r="K178" i="2"/>
  <c r="E178" i="2"/>
  <c r="G182" i="2"/>
  <c r="Q176" i="2"/>
  <c r="K176" i="2"/>
  <c r="E176" i="2"/>
  <c r="Q170" i="2"/>
  <c r="K170" i="2"/>
  <c r="E170" i="2"/>
  <c r="E166" i="2"/>
  <c r="Q159" i="2"/>
  <c r="K159" i="2"/>
  <c r="E159" i="2"/>
  <c r="Q151" i="2"/>
  <c r="K151" i="2"/>
  <c r="E151" i="2"/>
  <c r="Q143" i="2"/>
  <c r="K143" i="2"/>
  <c r="E143" i="2"/>
  <c r="Q126" i="2"/>
  <c r="K126" i="2"/>
  <c r="E126" i="2"/>
  <c r="Q122" i="2"/>
  <c r="K122" i="2"/>
  <c r="E122" i="2"/>
  <c r="Q118" i="2"/>
  <c r="K118" i="2"/>
  <c r="E118" i="2"/>
  <c r="Q109" i="2"/>
  <c r="K109" i="2"/>
  <c r="Q102" i="2"/>
  <c r="K102" i="2"/>
  <c r="Q98" i="2"/>
  <c r="K98" i="2"/>
  <c r="Q92" i="2"/>
  <c r="K92" i="2"/>
  <c r="E92" i="2"/>
  <c r="Q88" i="2"/>
  <c r="K88" i="2"/>
  <c r="E88" i="2"/>
  <c r="Q84" i="2"/>
  <c r="K84" i="2"/>
  <c r="E84" i="2"/>
  <c r="Q64" i="2"/>
  <c r="K64" i="2"/>
  <c r="E64" i="2"/>
  <c r="Q60" i="2"/>
  <c r="K60" i="2"/>
  <c r="E60" i="2"/>
  <c r="E45" i="2"/>
  <c r="K45" i="2"/>
  <c r="Q45" i="2"/>
  <c r="Q41" i="2"/>
  <c r="K41" i="2"/>
  <c r="E41" i="2"/>
  <c r="Q37" i="2"/>
  <c r="K37" i="2"/>
  <c r="E37" i="2"/>
  <c r="Q31" i="2"/>
  <c r="K31" i="2"/>
  <c r="E31" i="2"/>
  <c r="E21" i="2"/>
  <c r="K21" i="2"/>
  <c r="Q21" i="2"/>
  <c r="Q17" i="2"/>
  <c r="K17" i="2"/>
  <c r="E17" i="2"/>
  <c r="Q13" i="2"/>
  <c r="K13" i="2"/>
  <c r="E13" i="2"/>
  <c r="C30" i="1" l="1"/>
  <c r="L28" i="1"/>
  <c r="X27" i="2"/>
  <c r="X35" i="2" s="1"/>
  <c r="X202" i="2" s="1"/>
  <c r="J204" i="2"/>
  <c r="E201" i="2"/>
  <c r="K49" i="2"/>
  <c r="E96" i="2"/>
  <c r="K201" i="2"/>
  <c r="Q49" i="2"/>
  <c r="E49" i="2"/>
  <c r="Q201" i="2"/>
  <c r="L30" i="1" l="1"/>
  <c r="V204" i="2"/>
  <c r="N28" i="1"/>
  <c r="X204" i="2" s="1"/>
  <c r="M110" i="2"/>
  <c r="E130" i="2"/>
  <c r="Q130" i="2"/>
  <c r="K130" i="2"/>
  <c r="Q166" i="2"/>
  <c r="K166" i="2"/>
  <c r="K55" i="2"/>
  <c r="M200" i="2"/>
  <c r="G200" i="2"/>
  <c r="G199" i="2"/>
  <c r="Q55" i="2"/>
  <c r="N30" i="1" l="1"/>
  <c r="I28" i="1"/>
  <c r="I30" i="1" s="1"/>
  <c r="M29" i="1"/>
  <c r="M30" i="1" s="1"/>
  <c r="B28" i="1"/>
  <c r="B30" i="1" s="1"/>
  <c r="K28" i="1"/>
  <c r="K30" i="1" s="1"/>
  <c r="S199" i="2" l="1"/>
  <c r="M199" i="2"/>
  <c r="S198" i="2"/>
  <c r="M198" i="2"/>
  <c r="G198" i="2"/>
  <c r="S197" i="2"/>
  <c r="M197" i="2"/>
  <c r="G197" i="2"/>
  <c r="S196" i="2"/>
  <c r="M196" i="2"/>
  <c r="S195" i="2"/>
  <c r="M195" i="2"/>
  <c r="G195" i="2"/>
  <c r="S194" i="2"/>
  <c r="M194" i="2"/>
  <c r="G194" i="2"/>
  <c r="S193" i="2"/>
  <c r="M193" i="2"/>
  <c r="G193" i="2"/>
  <c r="S191" i="2"/>
  <c r="M191" i="2"/>
  <c r="G191" i="2"/>
  <c r="S190" i="2"/>
  <c r="M190" i="2"/>
  <c r="G190" i="2"/>
  <c r="S189" i="2"/>
  <c r="M189" i="2"/>
  <c r="G189" i="2"/>
  <c r="S186" i="2"/>
  <c r="M186" i="2"/>
  <c r="G186" i="2"/>
  <c r="S185" i="2"/>
  <c r="M185" i="2"/>
  <c r="G185" i="2"/>
  <c r="S184" i="2"/>
  <c r="M184" i="2"/>
  <c r="G184" i="2"/>
  <c r="S182" i="2"/>
  <c r="M182" i="2"/>
  <c r="S181" i="2"/>
  <c r="M181" i="2"/>
  <c r="G181" i="2"/>
  <c r="S180" i="2"/>
  <c r="M180" i="2"/>
  <c r="G180" i="2"/>
  <c r="S179" i="2"/>
  <c r="M179" i="2"/>
  <c r="G179" i="2"/>
  <c r="S174" i="2"/>
  <c r="M174" i="2"/>
  <c r="G174" i="2"/>
  <c r="S173" i="2"/>
  <c r="M173" i="2"/>
  <c r="G173" i="2"/>
  <c r="S172" i="2"/>
  <c r="M172" i="2"/>
  <c r="G172" i="2"/>
  <c r="S168" i="2"/>
  <c r="M168" i="2"/>
  <c r="G168" i="2"/>
  <c r="S164" i="2"/>
  <c r="M164" i="2"/>
  <c r="G164" i="2"/>
  <c r="S163" i="2"/>
  <c r="M163" i="2"/>
  <c r="G163" i="2"/>
  <c r="S162" i="2"/>
  <c r="M162" i="2"/>
  <c r="G162" i="2"/>
  <c r="S161" i="2"/>
  <c r="M161" i="2"/>
  <c r="G161" i="2"/>
  <c r="S157" i="2"/>
  <c r="M157" i="2"/>
  <c r="G157" i="2"/>
  <c r="S156" i="2"/>
  <c r="M156" i="2"/>
  <c r="G156" i="2"/>
  <c r="S155" i="2"/>
  <c r="M155" i="2"/>
  <c r="G155" i="2"/>
  <c r="S154" i="2"/>
  <c r="M154" i="2"/>
  <c r="G154" i="2"/>
  <c r="S153" i="2"/>
  <c r="M153" i="2"/>
  <c r="G153" i="2"/>
  <c r="S149" i="2"/>
  <c r="M149" i="2"/>
  <c r="G149" i="2"/>
  <c r="S148" i="2"/>
  <c r="M148" i="2"/>
  <c r="G148" i="2"/>
  <c r="S147" i="2"/>
  <c r="M147" i="2"/>
  <c r="G147" i="2"/>
  <c r="S146" i="2"/>
  <c r="M146" i="2"/>
  <c r="G146" i="2"/>
  <c r="S145" i="2"/>
  <c r="M145" i="2"/>
  <c r="G145" i="2"/>
  <c r="S142" i="2"/>
  <c r="S150" i="2" s="1"/>
  <c r="S141" i="2"/>
  <c r="M141" i="2"/>
  <c r="G141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6" i="2"/>
  <c r="M136" i="2"/>
  <c r="G136" i="2"/>
  <c r="S135" i="2"/>
  <c r="M135" i="2"/>
  <c r="M142" i="2" s="1"/>
  <c r="G135" i="2"/>
  <c r="S134" i="2"/>
  <c r="M134" i="2"/>
  <c r="G134" i="2"/>
  <c r="S133" i="2"/>
  <c r="M133" i="2"/>
  <c r="G133" i="2"/>
  <c r="S132" i="2"/>
  <c r="M132" i="2"/>
  <c r="G132" i="2"/>
  <c r="S129" i="2"/>
  <c r="M129" i="2"/>
  <c r="G129" i="2"/>
  <c r="S128" i="2"/>
  <c r="M128" i="2"/>
  <c r="G128" i="2"/>
  <c r="S127" i="2"/>
  <c r="M127" i="2"/>
  <c r="G127" i="2"/>
  <c r="S125" i="2"/>
  <c r="M125" i="2"/>
  <c r="G125" i="2"/>
  <c r="S124" i="2"/>
  <c r="M124" i="2"/>
  <c r="G124" i="2"/>
  <c r="S123" i="2"/>
  <c r="M123" i="2"/>
  <c r="G123" i="2"/>
  <c r="S121" i="2"/>
  <c r="M121" i="2"/>
  <c r="G121" i="2"/>
  <c r="S120" i="2"/>
  <c r="M120" i="2"/>
  <c r="G120" i="2"/>
  <c r="S119" i="2"/>
  <c r="M119" i="2"/>
  <c r="G119" i="2"/>
  <c r="S115" i="2"/>
  <c r="M115" i="2"/>
  <c r="G115" i="2"/>
  <c r="S114" i="2"/>
  <c r="G114" i="2"/>
  <c r="S110" i="2"/>
  <c r="G110" i="2"/>
  <c r="S108" i="2"/>
  <c r="M108" i="2"/>
  <c r="G108" i="2"/>
  <c r="S107" i="2"/>
  <c r="M107" i="2"/>
  <c r="G107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5" i="2"/>
  <c r="M95" i="2"/>
  <c r="G95" i="2"/>
  <c r="S94" i="2"/>
  <c r="M94" i="2"/>
  <c r="G94" i="2"/>
  <c r="S93" i="2"/>
  <c r="M93" i="2"/>
  <c r="G93" i="2"/>
  <c r="K96" i="2"/>
  <c r="S91" i="2"/>
  <c r="M91" i="2"/>
  <c r="G91" i="2"/>
  <c r="S90" i="2"/>
  <c r="M90" i="2"/>
  <c r="G90" i="2"/>
  <c r="S89" i="2"/>
  <c r="M89" i="2"/>
  <c r="G89" i="2"/>
  <c r="S87" i="2"/>
  <c r="M87" i="2"/>
  <c r="G87" i="2"/>
  <c r="S86" i="2"/>
  <c r="M86" i="2"/>
  <c r="G86" i="2"/>
  <c r="S85" i="2"/>
  <c r="M85" i="2"/>
  <c r="G85" i="2"/>
  <c r="S83" i="2"/>
  <c r="M83" i="2"/>
  <c r="S82" i="2"/>
  <c r="M82" i="2"/>
  <c r="S65" i="2"/>
  <c r="M65" i="2"/>
  <c r="S63" i="2"/>
  <c r="M63" i="2"/>
  <c r="G63" i="2"/>
  <c r="S62" i="2"/>
  <c r="M62" i="2"/>
  <c r="G62" i="2"/>
  <c r="S61" i="2"/>
  <c r="M61" i="2"/>
  <c r="S57" i="2"/>
  <c r="M57" i="2"/>
  <c r="S56" i="2"/>
  <c r="M56" i="2"/>
  <c r="S54" i="2"/>
  <c r="M54" i="2"/>
  <c r="G54" i="2"/>
  <c r="S53" i="2"/>
  <c r="M53" i="2"/>
  <c r="G53" i="2"/>
  <c r="S52" i="2"/>
  <c r="M52" i="2"/>
  <c r="G52" i="2"/>
  <c r="Q51" i="2"/>
  <c r="Q58" i="2" s="1"/>
  <c r="K51" i="2"/>
  <c r="K58" i="2" s="1"/>
  <c r="S48" i="2"/>
  <c r="M48" i="2"/>
  <c r="G48" i="2"/>
  <c r="S47" i="2"/>
  <c r="M47" i="2"/>
  <c r="G47" i="2"/>
  <c r="S46" i="2"/>
  <c r="M46" i="2"/>
  <c r="G46" i="2"/>
  <c r="S44" i="2"/>
  <c r="M44" i="2"/>
  <c r="G44" i="2"/>
  <c r="S43" i="2"/>
  <c r="M43" i="2"/>
  <c r="G43" i="2"/>
  <c r="S42" i="2"/>
  <c r="M42" i="2"/>
  <c r="G42" i="2"/>
  <c r="S40" i="2"/>
  <c r="M40" i="2"/>
  <c r="G40" i="2"/>
  <c r="S39" i="2"/>
  <c r="M39" i="2"/>
  <c r="G39" i="2"/>
  <c r="S38" i="2"/>
  <c r="M38" i="2"/>
  <c r="G38" i="2"/>
  <c r="S34" i="2"/>
  <c r="M34" i="2"/>
  <c r="G34" i="2"/>
  <c r="S33" i="2"/>
  <c r="M33" i="2"/>
  <c r="G33" i="2"/>
  <c r="S32" i="2"/>
  <c r="M32" i="2"/>
  <c r="G32" i="2"/>
  <c r="S26" i="2"/>
  <c r="M26" i="2"/>
  <c r="S23" i="2"/>
  <c r="M23" i="2"/>
  <c r="S22" i="2"/>
  <c r="M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96" i="2" l="1"/>
  <c r="Y196" i="2" s="1"/>
  <c r="Z196" i="2" s="1"/>
  <c r="W199" i="2"/>
  <c r="Y199" i="2" s="1"/>
  <c r="Z199" i="2" s="1"/>
  <c r="W57" i="2"/>
  <c r="Y57" i="2" s="1"/>
  <c r="Z57" i="2" s="1"/>
  <c r="W32" i="2"/>
  <c r="W14" i="2"/>
  <c r="Y14" i="2" s="1"/>
  <c r="Z14" i="2" s="1"/>
  <c r="W26" i="2"/>
  <c r="Y26" i="2" s="1"/>
  <c r="Z26" i="2" s="1"/>
  <c r="W43" i="2"/>
  <c r="Y43" i="2" s="1"/>
  <c r="Z43" i="2" s="1"/>
  <c r="W48" i="2"/>
  <c r="Y48" i="2" s="1"/>
  <c r="Z48" i="2" s="1"/>
  <c r="W53" i="2"/>
  <c r="Y53" i="2" s="1"/>
  <c r="Z53" i="2" s="1"/>
  <c r="W63" i="2"/>
  <c r="Y63" i="2" s="1"/>
  <c r="Z63" i="2" s="1"/>
  <c r="W85" i="2"/>
  <c r="Y85" i="2" s="1"/>
  <c r="Z85" i="2" s="1"/>
  <c r="W90" i="2"/>
  <c r="Y90" i="2" s="1"/>
  <c r="Z90" i="2" s="1"/>
  <c r="W99" i="2"/>
  <c r="Y99" i="2" s="1"/>
  <c r="Z99" i="2" s="1"/>
  <c r="W107" i="2"/>
  <c r="Y107" i="2" s="1"/>
  <c r="Z107" i="2" s="1"/>
  <c r="W114" i="2"/>
  <c r="Y114" i="2" s="1"/>
  <c r="Z114" i="2" s="1"/>
  <c r="W121" i="2"/>
  <c r="Y121" i="2" s="1"/>
  <c r="Z121" i="2" s="1"/>
  <c r="W127" i="2"/>
  <c r="Y127" i="2" s="1"/>
  <c r="Z127" i="2" s="1"/>
  <c r="W133" i="2"/>
  <c r="Y133" i="2" s="1"/>
  <c r="Z133" i="2" s="1"/>
  <c r="W137" i="2"/>
  <c r="Y137" i="2" s="1"/>
  <c r="Z137" i="2" s="1"/>
  <c r="W141" i="2"/>
  <c r="Y141" i="2" s="1"/>
  <c r="Z141" i="2" s="1"/>
  <c r="W145" i="2"/>
  <c r="Y145" i="2" s="1"/>
  <c r="Z145" i="2" s="1"/>
  <c r="W149" i="2"/>
  <c r="Y149" i="2" s="1"/>
  <c r="Z149" i="2" s="1"/>
  <c r="W156" i="2"/>
  <c r="Y156" i="2" s="1"/>
  <c r="Z156" i="2" s="1"/>
  <c r="W163" i="2"/>
  <c r="Y163" i="2" s="1"/>
  <c r="Z163" i="2" s="1"/>
  <c r="W173" i="2"/>
  <c r="Y173" i="2" s="1"/>
  <c r="Z173" i="2" s="1"/>
  <c r="W181" i="2"/>
  <c r="Y181" i="2" s="1"/>
  <c r="Z181" i="2" s="1"/>
  <c r="W185" i="2"/>
  <c r="Y185" i="2" s="1"/>
  <c r="Z185" i="2" s="1"/>
  <c r="W191" i="2"/>
  <c r="Y191" i="2" s="1"/>
  <c r="Z191" i="2" s="1"/>
  <c r="W19" i="2"/>
  <c r="Y19" i="2" s="1"/>
  <c r="Z19" i="2" s="1"/>
  <c r="W38" i="2"/>
  <c r="Y38" i="2" s="1"/>
  <c r="Z38" i="2" s="1"/>
  <c r="W18" i="2"/>
  <c r="S60" i="2"/>
  <c r="W16" i="2"/>
  <c r="Y16" i="2" s="1"/>
  <c r="Z16" i="2" s="1"/>
  <c r="W22" i="2"/>
  <c r="W33" i="2"/>
  <c r="Y33" i="2" s="1"/>
  <c r="Z33" i="2" s="1"/>
  <c r="W40" i="2"/>
  <c r="Y40" i="2" s="1"/>
  <c r="Z40" i="2" s="1"/>
  <c r="W46" i="2"/>
  <c r="W56" i="2"/>
  <c r="W61" i="2"/>
  <c r="W82" i="2"/>
  <c r="Y82" i="2" s="1"/>
  <c r="Z82" i="2" s="1"/>
  <c r="W87" i="2"/>
  <c r="Y87" i="2" s="1"/>
  <c r="Z87" i="2" s="1"/>
  <c r="W94" i="2"/>
  <c r="Y94" i="2" s="1"/>
  <c r="Z94" i="2" s="1"/>
  <c r="W101" i="2"/>
  <c r="Y101" i="2" s="1"/>
  <c r="Z101" i="2" s="1"/>
  <c r="W110" i="2"/>
  <c r="Y110" i="2" s="1"/>
  <c r="Z110" i="2" s="1"/>
  <c r="W119" i="2"/>
  <c r="W124" i="2"/>
  <c r="Y124" i="2" s="1"/>
  <c r="Z124" i="2" s="1"/>
  <c r="W129" i="2"/>
  <c r="Y129" i="2" s="1"/>
  <c r="Z129" i="2" s="1"/>
  <c r="W135" i="2"/>
  <c r="Y135" i="2" s="1"/>
  <c r="Z135" i="2" s="1"/>
  <c r="W139" i="2"/>
  <c r="Y139" i="2" s="1"/>
  <c r="Z139" i="2" s="1"/>
  <c r="S151" i="2"/>
  <c r="W147" i="2"/>
  <c r="Y147" i="2" s="1"/>
  <c r="Z147" i="2" s="1"/>
  <c r="W154" i="2"/>
  <c r="Y154" i="2" s="1"/>
  <c r="Z154" i="2" s="1"/>
  <c r="W161" i="2"/>
  <c r="Y161" i="2" s="1"/>
  <c r="Z161" i="2" s="1"/>
  <c r="W168" i="2"/>
  <c r="W179" i="2"/>
  <c r="W189" i="2"/>
  <c r="W194" i="2"/>
  <c r="Y194" i="2" s="1"/>
  <c r="Z194" i="2" s="1"/>
  <c r="W197" i="2"/>
  <c r="Y197" i="2" s="1"/>
  <c r="Z197" i="2" s="1"/>
  <c r="W15" i="2"/>
  <c r="Y15" i="2" s="1"/>
  <c r="Z15" i="2" s="1"/>
  <c r="S17" i="2"/>
  <c r="Q29" i="2" s="1"/>
  <c r="S29" i="2" s="1"/>
  <c r="W20" i="2"/>
  <c r="Y20" i="2" s="1"/>
  <c r="Z20" i="2" s="1"/>
  <c r="W23" i="2"/>
  <c r="Y23" i="2" s="1"/>
  <c r="Z23" i="2" s="1"/>
  <c r="S31" i="2"/>
  <c r="W34" i="2"/>
  <c r="Y34" i="2" s="1"/>
  <c r="Z34" i="2" s="1"/>
  <c r="W39" i="2"/>
  <c r="Y39" i="2" s="1"/>
  <c r="Z39" i="2" s="1"/>
  <c r="W42" i="2"/>
  <c r="W44" i="2"/>
  <c r="Y44" i="2" s="1"/>
  <c r="Z44" i="2" s="1"/>
  <c r="W47" i="2"/>
  <c r="Y47" i="2" s="1"/>
  <c r="Z47" i="2" s="1"/>
  <c r="W52" i="2"/>
  <c r="S51" i="2"/>
  <c r="W54" i="2"/>
  <c r="Y54" i="2" s="1"/>
  <c r="Z54" i="2" s="1"/>
  <c r="W62" i="2"/>
  <c r="Y62" i="2" s="1"/>
  <c r="Z62" i="2" s="1"/>
  <c r="W65" i="2"/>
  <c r="S64" i="2"/>
  <c r="W83" i="2"/>
  <c r="Y83" i="2" s="1"/>
  <c r="Z83" i="2" s="1"/>
  <c r="M84" i="2"/>
  <c r="W86" i="2"/>
  <c r="Y86" i="2" s="1"/>
  <c r="Z86" i="2" s="1"/>
  <c r="W89" i="2"/>
  <c r="S88" i="2"/>
  <c r="W91" i="2"/>
  <c r="Y91" i="2" s="1"/>
  <c r="Z91" i="2" s="1"/>
  <c r="W93" i="2"/>
  <c r="S92" i="2"/>
  <c r="W95" i="2"/>
  <c r="Y95" i="2" s="1"/>
  <c r="Z95" i="2" s="1"/>
  <c r="M98" i="2"/>
  <c r="W100" i="2"/>
  <c r="Y100" i="2" s="1"/>
  <c r="Z100" i="2" s="1"/>
  <c r="W103" i="2"/>
  <c r="W108" i="2"/>
  <c r="Y108" i="2" s="1"/>
  <c r="Z108" i="2" s="1"/>
  <c r="S109" i="2"/>
  <c r="M109" i="2"/>
  <c r="W115" i="2"/>
  <c r="Y115" i="2" s="1"/>
  <c r="Z115" i="2" s="1"/>
  <c r="W120" i="2"/>
  <c r="Y120" i="2" s="1"/>
  <c r="Z120" i="2" s="1"/>
  <c r="W123" i="2"/>
  <c r="S122" i="2"/>
  <c r="W125" i="2"/>
  <c r="Y125" i="2" s="1"/>
  <c r="Z125" i="2" s="1"/>
  <c r="M126" i="2"/>
  <c r="W128" i="2"/>
  <c r="Y128" i="2" s="1"/>
  <c r="Z128" i="2" s="1"/>
  <c r="W132" i="2"/>
  <c r="Y132" i="2" s="1"/>
  <c r="Z132" i="2" s="1"/>
  <c r="S143" i="2"/>
  <c r="W134" i="2"/>
  <c r="Y134" i="2" s="1"/>
  <c r="Z134" i="2" s="1"/>
  <c r="W136" i="2"/>
  <c r="Y136" i="2" s="1"/>
  <c r="Z136" i="2" s="1"/>
  <c r="W138" i="2"/>
  <c r="Y138" i="2" s="1"/>
  <c r="Z138" i="2" s="1"/>
  <c r="W140" i="2"/>
  <c r="Y140" i="2" s="1"/>
  <c r="Z140" i="2" s="1"/>
  <c r="W146" i="2"/>
  <c r="W148" i="2"/>
  <c r="Y148" i="2" s="1"/>
  <c r="Z148" i="2" s="1"/>
  <c r="W153" i="2"/>
  <c r="Y153" i="2" s="1"/>
  <c r="Z153" i="2" s="1"/>
  <c r="W155" i="2"/>
  <c r="Y155" i="2" s="1"/>
  <c r="Z155" i="2" s="1"/>
  <c r="W157" i="2"/>
  <c r="Y157" i="2" s="1"/>
  <c r="Z157" i="2" s="1"/>
  <c r="W162" i="2"/>
  <c r="Y162" i="2" s="1"/>
  <c r="Z162" i="2" s="1"/>
  <c r="W164" i="2"/>
  <c r="Y164" i="2" s="1"/>
  <c r="Z164" i="2" s="1"/>
  <c r="W172" i="2"/>
  <c r="Y172" i="2" s="1"/>
  <c r="Z172" i="2" s="1"/>
  <c r="W174" i="2"/>
  <c r="Y174" i="2" s="1"/>
  <c r="Z174" i="2" s="1"/>
  <c r="W180" i="2"/>
  <c r="Y180" i="2" s="1"/>
  <c r="Z180" i="2" s="1"/>
  <c r="W182" i="2"/>
  <c r="Y182" i="2" s="1"/>
  <c r="Z182" i="2" s="1"/>
  <c r="W184" i="2"/>
  <c r="W186" i="2"/>
  <c r="Y186" i="2" s="1"/>
  <c r="Z186" i="2" s="1"/>
  <c r="W190" i="2"/>
  <c r="Y190" i="2" s="1"/>
  <c r="Z190" i="2" s="1"/>
  <c r="W193" i="2"/>
  <c r="W195" i="2"/>
  <c r="Y195" i="2" s="1"/>
  <c r="Z195" i="2" s="1"/>
  <c r="W198" i="2"/>
  <c r="Y198" i="2" s="1"/>
  <c r="Z198" i="2" s="1"/>
  <c r="S13" i="2"/>
  <c r="Q28" i="2" s="1"/>
  <c r="S41" i="2"/>
  <c r="S55" i="2"/>
  <c r="S102" i="2"/>
  <c r="M118" i="2"/>
  <c r="S188" i="2"/>
  <c r="S21" i="2"/>
  <c r="Q30" i="2" s="1"/>
  <c r="S30" i="2" s="1"/>
  <c r="M31" i="2"/>
  <c r="S37" i="2"/>
  <c r="M41" i="2"/>
  <c r="S45" i="2"/>
  <c r="S170" i="2"/>
  <c r="M192" i="2"/>
  <c r="M51" i="2"/>
  <c r="M64" i="2"/>
  <c r="M13" i="2"/>
  <c r="S84" i="2"/>
  <c r="M88" i="2"/>
  <c r="S118" i="2"/>
  <c r="M21" i="2"/>
  <c r="K30" i="2" s="1"/>
  <c r="M30" i="2" s="1"/>
  <c r="M37" i="2"/>
  <c r="M45" i="2"/>
  <c r="M60" i="2"/>
  <c r="M92" i="2"/>
  <c r="S98" i="2"/>
  <c r="M102" i="2"/>
  <c r="M122" i="2"/>
  <c r="S126" i="2"/>
  <c r="S130" i="2" s="1"/>
  <c r="M143" i="2"/>
  <c r="M188" i="2"/>
  <c r="G17" i="2"/>
  <c r="G31" i="2"/>
  <c r="G41" i="2"/>
  <c r="G51" i="2"/>
  <c r="G64" i="2"/>
  <c r="G88" i="2"/>
  <c r="G92" i="2"/>
  <c r="G102" i="2"/>
  <c r="G122" i="2"/>
  <c r="M176" i="2"/>
  <c r="M170" i="2"/>
  <c r="G178" i="2"/>
  <c r="S187" i="2"/>
  <c r="S183" i="2" s="1"/>
  <c r="S178" i="2"/>
  <c r="G188" i="2"/>
  <c r="G13" i="2"/>
  <c r="M17" i="2"/>
  <c r="K29" i="2" s="1"/>
  <c r="M29" i="2" s="1"/>
  <c r="G21" i="2"/>
  <c r="G37" i="2"/>
  <c r="G45" i="2"/>
  <c r="G60" i="2"/>
  <c r="G84" i="2"/>
  <c r="G98" i="2"/>
  <c r="G109" i="2"/>
  <c r="G118" i="2"/>
  <c r="G126" i="2"/>
  <c r="G142" i="2"/>
  <c r="W142" i="2" s="1"/>
  <c r="Y142" i="2" s="1"/>
  <c r="Z142" i="2" s="1"/>
  <c r="G170" i="2"/>
  <c r="M187" i="2"/>
  <c r="M183" i="2" s="1"/>
  <c r="M178" i="2"/>
  <c r="G192" i="2"/>
  <c r="S200" i="2"/>
  <c r="W200" i="2" s="1"/>
  <c r="Y200" i="2" s="1"/>
  <c r="Z200" i="2" s="1"/>
  <c r="M55" i="2"/>
  <c r="G150" i="2"/>
  <c r="G187" i="2"/>
  <c r="S175" i="2"/>
  <c r="Q96" i="2"/>
  <c r="M150" i="2"/>
  <c r="M158" i="2" s="1"/>
  <c r="M159" i="2" s="1"/>
  <c r="S158" i="2"/>
  <c r="S159" i="2" s="1"/>
  <c r="M49" i="2" l="1"/>
  <c r="S58" i="2"/>
  <c r="W17" i="2"/>
  <c r="Y17" i="2" s="1"/>
  <c r="Z17" i="2" s="1"/>
  <c r="S49" i="2"/>
  <c r="W41" i="2"/>
  <c r="Y41" i="2" s="1"/>
  <c r="Z41" i="2" s="1"/>
  <c r="S116" i="2"/>
  <c r="W150" i="2"/>
  <c r="Y150" i="2" s="1"/>
  <c r="Z150" i="2" s="1"/>
  <c r="W45" i="2"/>
  <c r="W13" i="2"/>
  <c r="Y32" i="2"/>
  <c r="Z32" i="2" s="1"/>
  <c r="W31" i="2"/>
  <c r="Y184" i="2"/>
  <c r="Z184" i="2" s="1"/>
  <c r="W88" i="2"/>
  <c r="Y88" i="2" s="1"/>
  <c r="Z88" i="2" s="1"/>
  <c r="Y89" i="2"/>
  <c r="Z89" i="2" s="1"/>
  <c r="Y42" i="2"/>
  <c r="Z42" i="2" s="1"/>
  <c r="M58" i="2"/>
  <c r="W192" i="2"/>
  <c r="Y192" i="2" s="1"/>
  <c r="Z192" i="2" s="1"/>
  <c r="Y193" i="2"/>
  <c r="Z193" i="2" s="1"/>
  <c r="W92" i="2"/>
  <c r="Y92" i="2" s="1"/>
  <c r="Z92" i="2" s="1"/>
  <c r="Y93" i="2"/>
  <c r="Z93" i="2" s="1"/>
  <c r="W64" i="2"/>
  <c r="Y65" i="2"/>
  <c r="Z65" i="2" s="1"/>
  <c r="W51" i="2"/>
  <c r="Y51" i="2" s="1"/>
  <c r="Z51" i="2" s="1"/>
  <c r="Y52" i="2"/>
  <c r="Z52" i="2" s="1"/>
  <c r="W188" i="2"/>
  <c r="Y188" i="2" s="1"/>
  <c r="Z188" i="2" s="1"/>
  <c r="Y189" i="2"/>
  <c r="Z189" i="2" s="1"/>
  <c r="W37" i="2"/>
  <c r="Y37" i="2" s="1"/>
  <c r="Z37" i="2" s="1"/>
  <c r="W98" i="2"/>
  <c r="W102" i="2"/>
  <c r="Y102" i="2" s="1"/>
  <c r="Z102" i="2" s="1"/>
  <c r="Y103" i="2"/>
  <c r="Z103" i="2" s="1"/>
  <c r="Y31" i="2"/>
  <c r="Z31" i="2" s="1"/>
  <c r="Y18" i="2"/>
  <c r="Z18" i="2" s="1"/>
  <c r="W118" i="2"/>
  <c r="Y118" i="2" s="1"/>
  <c r="Z118" i="2" s="1"/>
  <c r="Y119" i="2"/>
  <c r="Z119" i="2" s="1"/>
  <c r="Y46" i="2"/>
  <c r="Z46" i="2" s="1"/>
  <c r="M96" i="2"/>
  <c r="M201" i="2"/>
  <c r="Q27" i="2"/>
  <c r="W122" i="2"/>
  <c r="Y122" i="2" s="1"/>
  <c r="Z122" i="2" s="1"/>
  <c r="Y123" i="2"/>
  <c r="Z123" i="2" s="1"/>
  <c r="M116" i="2"/>
  <c r="W109" i="2"/>
  <c r="Y109" i="2" s="1"/>
  <c r="Z109" i="2" s="1"/>
  <c r="W178" i="2"/>
  <c r="Y178" i="2" s="1"/>
  <c r="Z178" i="2" s="1"/>
  <c r="Y179" i="2"/>
  <c r="Z179" i="2" s="1"/>
  <c r="W60" i="2"/>
  <c r="Y60" i="2" s="1"/>
  <c r="Z60" i="2" s="1"/>
  <c r="Y61" i="2"/>
  <c r="Z61" i="2" s="1"/>
  <c r="W84" i="2"/>
  <c r="Y84" i="2" s="1"/>
  <c r="Z84" i="2" s="1"/>
  <c r="K28" i="2"/>
  <c r="K27" i="2" s="1"/>
  <c r="Y146" i="2"/>
  <c r="Z146" i="2" s="1"/>
  <c r="M130" i="2"/>
  <c r="S96" i="2"/>
  <c r="W170" i="2"/>
  <c r="Y170" i="2" s="1"/>
  <c r="Z170" i="2" s="1"/>
  <c r="Y168" i="2"/>
  <c r="Z168" i="2" s="1"/>
  <c r="W55" i="2"/>
  <c r="Y56" i="2"/>
  <c r="Z56" i="2" s="1"/>
  <c r="W21" i="2"/>
  <c r="Y21" i="2" s="1"/>
  <c r="Z21" i="2" s="1"/>
  <c r="Y22" i="2"/>
  <c r="Z22" i="2" s="1"/>
  <c r="W126" i="2"/>
  <c r="S176" i="2"/>
  <c r="W175" i="2"/>
  <c r="Y175" i="2" s="1"/>
  <c r="Z175" i="2" s="1"/>
  <c r="W143" i="2"/>
  <c r="Y143" i="2" s="1"/>
  <c r="Z143" i="2" s="1"/>
  <c r="W187" i="2"/>
  <c r="Y187" i="2" s="1"/>
  <c r="Z187" i="2" s="1"/>
  <c r="G49" i="2"/>
  <c r="G130" i="2"/>
  <c r="G116" i="2"/>
  <c r="G158" i="2"/>
  <c r="W158" i="2" s="1"/>
  <c r="G151" i="2"/>
  <c r="E30" i="2"/>
  <c r="G30" i="2" s="1"/>
  <c r="W30" i="2" s="1"/>
  <c r="Y30" i="2" s="1"/>
  <c r="Z30" i="2" s="1"/>
  <c r="E28" i="2"/>
  <c r="G28" i="2" s="1"/>
  <c r="M151" i="2"/>
  <c r="G143" i="2"/>
  <c r="G58" i="2"/>
  <c r="E29" i="2"/>
  <c r="G29" i="2" s="1"/>
  <c r="W29" i="2" s="1"/>
  <c r="Y29" i="2" s="1"/>
  <c r="Z29" i="2" s="1"/>
  <c r="S192" i="2"/>
  <c r="S201" i="2" s="1"/>
  <c r="G183" i="2"/>
  <c r="G176" i="2"/>
  <c r="G96" i="2"/>
  <c r="M165" i="2"/>
  <c r="M166" i="2" s="1"/>
  <c r="G165" i="2"/>
  <c r="S28" i="2"/>
  <c r="S27" i="2" s="1"/>
  <c r="S35" i="2" s="1"/>
  <c r="S165" i="2"/>
  <c r="S166" i="2" s="1"/>
  <c r="M28" i="2" l="1"/>
  <c r="M27" i="2" s="1"/>
  <c r="M35" i="2" s="1"/>
  <c r="M202" i="2" s="1"/>
  <c r="W151" i="2"/>
  <c r="Y151" i="2" s="1"/>
  <c r="Z151" i="2" s="1"/>
  <c r="W159" i="2"/>
  <c r="Y159" i="2" s="1"/>
  <c r="Z159" i="2" s="1"/>
  <c r="Y158" i="2"/>
  <c r="Z158" i="2" s="1"/>
  <c r="W130" i="2"/>
  <c r="Y130" i="2" s="1"/>
  <c r="Z130" i="2" s="1"/>
  <c r="Y126" i="2"/>
  <c r="Z126" i="2" s="1"/>
  <c r="W58" i="2"/>
  <c r="Y58" i="2" s="1"/>
  <c r="Z58" i="2" s="1"/>
  <c r="Y55" i="2"/>
  <c r="Z55" i="2" s="1"/>
  <c r="W116" i="2"/>
  <c r="Y116" i="2" s="1"/>
  <c r="Z116" i="2" s="1"/>
  <c r="Y98" i="2"/>
  <c r="Z98" i="2" s="1"/>
  <c r="Y13" i="2"/>
  <c r="Z13" i="2" s="1"/>
  <c r="W176" i="2"/>
  <c r="Y176" i="2" s="1"/>
  <c r="Z176" i="2" s="1"/>
  <c r="W49" i="2"/>
  <c r="Y49" i="2" s="1"/>
  <c r="Z49" i="2" s="1"/>
  <c r="Y45" i="2"/>
  <c r="Z45" i="2" s="1"/>
  <c r="W96" i="2"/>
  <c r="Y96" i="2" s="1"/>
  <c r="Z96" i="2" s="1"/>
  <c r="Y64" i="2"/>
  <c r="Z64" i="2" s="1"/>
  <c r="W183" i="2"/>
  <c r="Y183" i="2" s="1"/>
  <c r="Z183" i="2" s="1"/>
  <c r="W165" i="2"/>
  <c r="S202" i="2"/>
  <c r="G27" i="2"/>
  <c r="G166" i="2"/>
  <c r="E27" i="2"/>
  <c r="G201" i="2"/>
  <c r="G159" i="2"/>
  <c r="L27" i="1" l="1"/>
  <c r="W28" i="2"/>
  <c r="W27" i="2" s="1"/>
  <c r="W35" i="2" s="1"/>
  <c r="W201" i="2"/>
  <c r="Y201" i="2" s="1"/>
  <c r="Z201" i="2" s="1"/>
  <c r="W166" i="2"/>
  <c r="Y166" i="2" s="1"/>
  <c r="Z166" i="2" s="1"/>
  <c r="Y165" i="2"/>
  <c r="Z165" i="2" s="1"/>
  <c r="G35" i="2"/>
  <c r="G202" i="2" s="1"/>
  <c r="Y28" i="2" l="1"/>
  <c r="Z28" i="2" s="1"/>
  <c r="C27" i="1"/>
  <c r="G204" i="2" s="1"/>
  <c r="S204" i="2"/>
  <c r="Y27" i="2"/>
  <c r="Z27" i="2" s="1"/>
  <c r="N27" i="1" l="1"/>
  <c r="Y35" i="2"/>
  <c r="W202" i="2"/>
  <c r="W204" i="2" l="1"/>
  <c r="I27" i="1"/>
  <c r="K27" i="1"/>
  <c r="B27" i="1"/>
  <c r="Z35" i="2"/>
  <c r="Y202" i="2"/>
  <c r="Z202" i="2" s="1"/>
</calcChain>
</file>

<file path=xl/sharedStrings.xml><?xml version="1.0" encoding="utf-8"?>
<sst xmlns="http://schemas.openxmlformats.org/spreadsheetml/2006/main" count="740" uniqueCount="400">
  <si>
    <t xml:space="preserve">
</t>
  </si>
  <si>
    <t>Додаток №______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</si>
  <si>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</si>
  <si>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</si>
  <si>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</si>
  <si>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</si>
  <si>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</si>
  <si>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</si>
  <si>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</si>
  <si>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</si>
  <si>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</si>
  <si>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</si>
  <si>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</si>
  <si>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</si>
  <si>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</si>
  <si>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</si>
  <si>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</si>
  <si>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</si>
  <si>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</si>
  <si>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</si>
  <si>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</si>
  <si>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</si>
  <si>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</si>
  <si>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</si>
  <si>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</si>
  <si>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</si>
  <si>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</si>
  <si>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</si>
  <si>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</si>
  <si>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</si>
  <si>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</si>
  <si>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</si>
  <si>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</si>
  <si>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</si>
  <si>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</si>
  <si>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</si>
  <si>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</si>
  <si>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</si>
  <si>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</si>
  <si>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</si>
  <si>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</si>
  <si>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</si>
  <si>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</si>
  <si>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</si>
  <si>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</si>
  <si>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</si>
  <si>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</si>
  <si>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</si>
  <si>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</si>
  <si>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</si>
  <si>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</si>
  <si>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</si>
  <si>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</si>
  <si>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</si>
  <si>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</si>
  <si>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</si>
  <si>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</si>
  <si>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</si>
  <si>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</si>
  <si>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</si>
  <si>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</si>
  <si>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</si>
  <si>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</si>
  <si>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</si>
  <si>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</si>
  <si>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</si>
  <si>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</si>
  <si>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</si>
  <si>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</si>
  <si>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</si>
  <si>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</si>
  <si>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</si>
  <si>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</si>
  <si>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</si>
  <si>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</si>
  <si>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</si>
  <si>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</si>
  <si>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</si>
  <si>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</si>
  <si>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</si>
  <si>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</si>
  <si>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</si>
  <si>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</si>
  <si>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</si>
  <si>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</si>
  <si>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</si>
  <si>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</si>
  <si>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</si>
  <si>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</si>
  <si>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</si>
  <si>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</si>
  <si>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</si>
  <si>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</si>
  <si>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</si>
  <si>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</si>
  <si>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</si>
  <si>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</si>
  <si>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</si>
  <si>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</si>
  <si>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</si>
  <si>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</si>
  <si>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</si>
  <si>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</si>
  <si>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</si>
  <si>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</si>
  <si>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</si>
  <si>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</si>
  <si>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</si>
  <si>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</si>
  <si>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</si>
  <si>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</si>
  <si>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</si>
  <si>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</si>
  <si>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</si>
  <si>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</si>
  <si>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</si>
  <si>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</si>
  <si>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</si>
  <si>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</si>
  <si>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</si>
  <si>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</si>
  <si>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</si>
  <si>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</si>
  <si>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</si>
  <si>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</si>
  <si>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</si>
  <si>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</si>
  <si>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</si>
  <si>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</si>
  <si>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</si>
  <si>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</si>
  <si>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</si>
  <si>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</si>
  <si>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</si>
  <si>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</si>
  <si>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</si>
  <si>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</si>
  <si>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</si>
  <si>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</si>
  <si>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</si>
  <si>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</si>
  <si>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</si>
  <si>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</si>
  <si>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</si>
  <si>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</si>
  <si>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</si>
  <si>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</si>
  <si>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</si>
  <si>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</si>
  <si>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</si>
  <si>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</si>
  <si>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</si>
  <si>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</si>
  <si>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</si>
  <si>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</si>
  <si>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</si>
  <si>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</si>
  <si>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</si>
  <si>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</si>
  <si>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</si>
  <si>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</si>
  <si>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</si>
  <si>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</si>
  <si>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</si>
  <si>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</si>
  <si>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</si>
  <si>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</si>
  <si>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</si>
  <si>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</si>
  <si>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</si>
  <si>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</si>
  <si>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</si>
  <si>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</si>
  <si>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</si>
  <si>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</si>
  <si>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</si>
  <si>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</si>
  <si>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</si>
  <si>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</si>
  <si>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</si>
  <si>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</si>
  <si>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</si>
  <si>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</si>
  <si>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</si>
  <si>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</si>
  <si>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</si>
  <si>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</si>
  <si>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</si>
  <si>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</si>
  <si>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</si>
  <si>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</si>
  <si>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</si>
  <si>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</si>
  <si>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</si>
  <si>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</si>
  <si>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</si>
  <si>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</si>
  <si>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</si>
  <si>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</si>
  <si>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</si>
  <si>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</si>
  <si>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</si>
  <si>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</si>
  <si>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</si>
  <si>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</si>
  <si>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</si>
  <si>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</si>
  <si>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</si>
  <si>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</si>
  <si>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</si>
  <si>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</si>
  <si>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</si>
  <si>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</si>
  <si>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</si>
  <si>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</si>
  <si>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</si>
  <si>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</si>
  <si>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</si>
  <si>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</si>
  <si>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</si>
  <si>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</si>
  <si>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</si>
  <si>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</si>
  <si>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</si>
  <si>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</si>
  <si>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</si>
  <si>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</si>
  <si>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</si>
  <si>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</si>
  <si>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</si>
  <si>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</si>
  <si>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</si>
  <si>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</si>
  <si>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</si>
  <si>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</si>
  <si>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</si>
  <si>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</si>
  <si>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</si>
  <si>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</si>
  <si>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</si>
  <si>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</si>
  <si>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</si>
  <si>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</si>
  <si>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</si>
  <si>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</si>
  <si>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</si>
  <si>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</si>
  <si>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</si>
  <si>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</si>
  <si>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</si>
  <si>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</si>
  <si>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</si>
  <si>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</si>
  <si>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</si>
  <si>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</si>
  <si>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Письмовий переклад (зазначити, з якої на яку мову)</t>
  </si>
  <si>
    <t xml:space="preserve">Витрати з обслуговування сайту 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</si>
  <si>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</si>
  <si>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</si>
  <si>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</si>
  <si>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</si>
  <si>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</si>
  <si>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</si>
  <si>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</si>
  <si>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</si>
  <si>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</si>
  <si>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</si>
  <si>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</si>
  <si>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</si>
  <si>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</si>
  <si>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</si>
  <si>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</si>
  <si>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</si>
  <si>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</si>
  <si>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</si>
  <si>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</si>
  <si>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</si>
  <si>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</si>
  <si>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</si>
  <si>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</si>
  <si>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</si>
  <si>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</si>
  <si>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</si>
  <si>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</si>
  <si>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</si>
  <si>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</si>
  <si>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</si>
  <si>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</si>
  <si>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</si>
  <si>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</si>
  <si>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</si>
  <si>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</si>
  <si>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</si>
  <si>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</si>
  <si>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</si>
  <si>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</si>
  <si>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</si>
  <si>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</si>
  <si>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</si>
  <si>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</si>
  <si>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</si>
  <si>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</si>
  <si>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</si>
  <si>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</si>
  <si>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</si>
  <si>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</si>
  <si>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</si>
  <si>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</si>
  <si>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</si>
  <si>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</si>
  <si>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</si>
  <si>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</si>
  <si>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</si>
  <si>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</si>
  <si>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</si>
  <si>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1.3.4</t>
  </si>
  <si>
    <t>1.3.5</t>
  </si>
  <si>
    <t>Омаров Руслан Тарієлович, керівник проєкту</t>
  </si>
  <si>
    <t>Трет’як Анастасія Миколаївна, програмний менеджер</t>
  </si>
  <si>
    <t>Недашківський Андрій, піар-менеджер</t>
  </si>
  <si>
    <t>Косяк Михайло Олександрович, івент-менеджер</t>
  </si>
  <si>
    <t xml:space="preserve">Деменкова Юлія Юріївна, SMM-менеджер
</t>
  </si>
  <si>
    <t>Арт-завод "Механіка" (вул.Плеханівська, 26)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</si>
  <si>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</si>
  <si>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</si>
  <si>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</si>
  <si>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</si>
  <si>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</si>
  <si>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</si>
  <si>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</si>
  <si>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</si>
  <si>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</si>
  <si>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</si>
  <si>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</si>
  <si>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</si>
  <si>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</si>
  <si>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</si>
  <si>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</si>
  <si>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</si>
  <si>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Экран 5 на 3,5 м піксел 5 мм</t>
  </si>
  <si>
    <t>Освітлювальні прилади: голова рухома "заливна" LED RGBWА WASH Halo LED ZOOM WASH 120*3ВтLED ZOOM</t>
  </si>
  <si>
    <t>Освітлювальні прилади: голова рухома "променева" Halo Hybryd 280 Вт.</t>
  </si>
  <si>
    <t>Освітлювальні прилади: голова рухома "заливна" LED RGBWА WASH Cyan12000 450 Вт.</t>
  </si>
  <si>
    <t>Прожектор світлодіодний LED PAR Halo RGBWA-UF</t>
  </si>
  <si>
    <t>Блайндер 2-х Showtec</t>
  </si>
  <si>
    <t>Стробоскоп ATOMIC 3000</t>
  </si>
  <si>
    <t>Програма віртуального моделювання світла LightConverse 3D ShowPlatform</t>
  </si>
  <si>
    <t>Портальна АС KV2 AUDIO  VHD 2.0</t>
  </si>
  <si>
    <t>Портальна АС KV2 E.S 1.8</t>
  </si>
  <si>
    <t xml:space="preserve"> Монітор напольний HK audio pro 15</t>
  </si>
  <si>
    <t>Лінія звукової затримки DLY STACK KV2AUDIO E.S 1.8 + KV2 E.S 1.0</t>
  </si>
  <si>
    <t>Набір мікрофонів (типу SHURE, Audix, Audioteсhnica)</t>
  </si>
  <si>
    <t>FOH Мікшерна консоль Allen&amp;Heath QU-32</t>
  </si>
  <si>
    <t>Кабельна комутація</t>
  </si>
  <si>
    <t>Інейр Sennheiser G3</t>
  </si>
  <si>
    <t>ART X direct дірект-бокс</t>
  </si>
  <si>
    <t>Ферма алюмінієва для підвісу світлового обладнання</t>
  </si>
  <si>
    <t>Лебідка електрична для підйому ферми</t>
  </si>
  <si>
    <t>5.2.4</t>
  </si>
  <si>
    <t>5.2.5</t>
  </si>
  <si>
    <t>5.2.6</t>
  </si>
  <si>
    <t xml:space="preserve">Вартість квитків для шести учасників фестивалю з Львова </t>
  </si>
  <si>
    <t xml:space="preserve">Вартість квитків для десяти учасників фестивалю з Києва </t>
  </si>
  <si>
    <t xml:space="preserve">Вартість квитків для одного учасника фестивалю з Івано-Франківська </t>
  </si>
  <si>
    <t>Вартість квитків для одного учасника фестивалю з Черкас</t>
  </si>
  <si>
    <t>Вартість квитків для одного учасника фестивалю з Полтави</t>
  </si>
  <si>
    <t xml:space="preserve">Вартість квитків для двох учасників фестивалю з Одеси </t>
  </si>
  <si>
    <t>5.3.4</t>
  </si>
  <si>
    <t>5.3.5</t>
  </si>
  <si>
    <t>5.3.6</t>
  </si>
  <si>
    <t>Рахунок на проживання у готелі учасників фестивалю з Києва</t>
  </si>
  <si>
    <t>Рахунок на проживання у готелі учасників фестивалю зі Львову</t>
  </si>
  <si>
    <t>Рахунок на проживання у готелі учасників зфестивалю з Одеси</t>
  </si>
  <si>
    <t>Рахунок на проживання у готелі учасника фестивалю з Полтави</t>
  </si>
  <si>
    <t>Рахунок на проживання у готелі учасника фестивалю з Черкас</t>
  </si>
  <si>
    <t>Рахунок на проживання у готелі учасника фестивалю з Івано-Франківська</t>
  </si>
  <si>
    <t>Виготовлення нагород для переможців премії.</t>
  </si>
  <si>
    <t>Витрати на зовнішню рекламу</t>
  </si>
  <si>
    <t>шт./міс.</t>
  </si>
  <si>
    <t>Витрати з обслуговування сайту премії</t>
  </si>
  <si>
    <t>Оплата концертної программи виконавиці Аліна Паш</t>
  </si>
  <si>
    <t>Інші прямі витрати (послуги дизайнера)</t>
  </si>
  <si>
    <t>Оплата концертної программи гурту "ТИСК"</t>
  </si>
  <si>
    <t>Оплата концертної программи гурту  "Kalush"</t>
  </si>
  <si>
    <t>Оплата концертної програми гурту "НКНКТ"</t>
  </si>
  <si>
    <t>Оплата концертної программи артиста гурту "кАчевники"</t>
  </si>
  <si>
    <t>Фотофіксація та відеофіксація</t>
  </si>
  <si>
    <t>відео</t>
  </si>
  <si>
    <t>Назва Заявника: Фізична особа-підприємець Коломійцев Андрій Юрійович</t>
  </si>
  <si>
    <t>Назва проєкту: Rap.ua Awards</t>
  </si>
  <si>
    <t>Дата початку проєкту: 06.2021</t>
  </si>
  <si>
    <t>Дата завершення проєкту: 10.2021</t>
  </si>
  <si>
    <t>за період з червня по жовтень 2021 року</t>
  </si>
  <si>
    <t>ФОП</t>
  </si>
  <si>
    <t>Коломійцев А.Ю.</t>
  </si>
  <si>
    <t>Кошти організацій-партнерів 
(ФОП Назарко Оксана Василівна, Мережа снікер-хімчисток "Sneaker Mate", Харків)</t>
  </si>
  <si>
    <t>Назва конкурсної програми: Культура. Туризм. Регіони</t>
  </si>
  <si>
    <t>Назва ЛОТ-у:  ЛОТ 3. Локальний фестиваль</t>
  </si>
  <si>
    <t xml:space="preserve">до Договору про надання гранту № 4REG31-07083 </t>
  </si>
  <si>
    <t>від "30 " червня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</si>
</sst>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"/>
    <numFmt numFmtId="165" formatCode="&quot;$&quot;#,##0"/>
    <numFmt numFmtId="166" formatCode="d\.m"/>
    <numFmt numFmtId="167" formatCode="mm\.yyyy"/>
    <numFmt numFmtId="168" formatCode="m\.yyyy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8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1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7" fillId="0" borderId="164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 wrapText="1"/>
    </xf>
    <xf numFmtId="10" fontId="38" fillId="0" borderId="162" xfId="0" applyNumberFormat="1" applyFont="1" applyBorder="1" applyAlignment="1">
      <alignment horizontal="center" vertical="center"/>
    </xf>
    <xf numFmtId="4" fontId="38" fillId="0" borderId="163" xfId="0" applyNumberFormat="1" applyFont="1" applyBorder="1" applyAlignment="1">
      <alignment horizontal="center" vertical="center"/>
    </xf>
    <xf numFmtId="10" fontId="37" fillId="0" borderId="162" xfId="0" applyNumberFormat="1" applyFont="1" applyBorder="1" applyAlignment="1">
      <alignment horizontal="center" vertical="center" wrapText="1"/>
    </xf>
    <xf numFmtId="10" fontId="37" fillId="0" borderId="164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0" fontId="1" fillId="0" borderId="46" xfId="0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0" fontId="1" fillId="0" borderId="43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44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64" fontId="1" fillId="0" borderId="168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4" fontId="0" fillId="0" borderId="8" xfId="0" applyNumberFormat="1" applyBorder="1" applyAlignment="1">
      <alignment horizontal="right" vertical="top"/>
    </xf>
    <xf numFmtId="4" fontId="0" fillId="0" borderId="37" xfId="0" applyNumberFormat="1" applyBorder="1" applyAlignment="1">
      <alignment horizontal="right" vertical="top"/>
    </xf>
    <xf numFmtId="4" fontId="0" fillId="0" borderId="169" xfId="0" applyNumberFormat="1" applyBorder="1" applyAlignment="1">
      <alignment horizontal="right" vertical="top"/>
    </xf>
    <xf numFmtId="0" fontId="1" fillId="0" borderId="42" xfId="0" applyFont="1" applyBorder="1" applyAlignment="1">
      <alignment vertical="top" wrapText="1"/>
    </xf>
    <xf numFmtId="4" fontId="1" fillId="0" borderId="88" xfId="0" applyNumberFormat="1" applyFont="1" applyBorder="1" applyAlignment="1">
      <alignment horizontal="right" vertical="top"/>
    </xf>
    <xf numFmtId="4" fontId="1" fillId="0" borderId="37" xfId="0" applyNumberFormat="1" applyFont="1" applyBorder="1" applyAlignment="1">
      <alignment horizontal="right" vertical="top"/>
    </xf>
    <xf numFmtId="4" fontId="1" fillId="0" borderId="113" xfId="0" applyNumberFormat="1" applyFont="1" applyBorder="1" applyAlignment="1">
      <alignment horizontal="right" vertical="top"/>
    </xf>
    <xf numFmtId="164" fontId="0" fillId="0" borderId="102" xfId="0" applyNumberFormat="1" applyBorder="1" applyAlignment="1">
      <alignment horizontal="center" vertical="top"/>
    </xf>
    <xf numFmtId="164" fontId="1" fillId="0" borderId="102" xfId="0" applyNumberFormat="1" applyFont="1" applyFill="1" applyBorder="1" applyAlignment="1">
      <alignment horizontal="center" vertical="top"/>
    </xf>
    <xf numFmtId="4" fontId="1" fillId="0" borderId="45" xfId="0" applyNumberFormat="1" applyFont="1" applyFill="1" applyBorder="1" applyAlignment="1">
      <alignment horizontal="right" vertical="top"/>
    </xf>
    <xf numFmtId="164" fontId="1" fillId="0" borderId="64" xfId="0" applyNumberFormat="1" applyFont="1" applyBorder="1" applyAlignment="1">
      <alignment vertical="top" wrapText="1"/>
    </xf>
    <xf numFmtId="0" fontId="1" fillId="0" borderId="98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vertical="top" wrapText="1"/>
    </xf>
    <xf numFmtId="0" fontId="1" fillId="0" borderId="99" xfId="0" applyFont="1" applyBorder="1" applyAlignment="1">
      <alignment vertical="top" wrapText="1"/>
    </xf>
    <xf numFmtId="0" fontId="1" fillId="13" borderId="10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67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/>
    <xf numFmtId="0" fontId="8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&#1057;&#1040;&#1052;%20&#1055;&#1030;&#1055;&#1051;\&#1043;&#1088;&#1072;&#1085;&#1090;%20&#1050;&#1086;&#1083;&#1086;&#1084;&#1080;&#1081;&#1094;&#1077;&#1074;%20_%20&#1059;&#1050;&#1060;\budget__c4431e0a9bd6a7f48014540dbf28ab23e19e627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>
        <row r="12">
          <cell r="A12" t="str">
            <v>Назва Заявника: Фізична особа-підприємець Коломійцев Андрій Юрійович</v>
          </cell>
        </row>
        <row r="13">
          <cell r="A13" t="str">
            <v>Назва проєкту: Rap.ua Awards</v>
          </cell>
        </row>
        <row r="14">
          <cell r="A14" t="str">
            <v>Дата початку проєкту: 06.2021</v>
          </cell>
        </row>
        <row r="15">
          <cell r="A15" t="str">
            <v>Дата завершення проєкту: 10.2021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4" zoomScale="80" zoomScaleNormal="80" workbookViewId="0">
      <selection activeCell="J12" sqref="J12"/>
    </sheetView>
  </sheetViews>
  <sheetFormatPr defaultColWidth="12.59765625" defaultRowHeight="15" customHeight="1" x14ac:dyDescent="0.25"/>
  <cols>
    <col min="1" max="1" width="18.19921875" customWidth="1"/>
    <col min="2" max="2" width="16.59765625" customWidth="1"/>
    <col min="3" max="8" width="23.19921875" customWidth="1"/>
    <col min="9" max="9" width="16.59765625" customWidth="1"/>
    <col min="10" max="10" width="23.19921875" customWidth="1"/>
    <col min="11" max="11" width="16.59765625" customWidth="1"/>
    <col min="12" max="12" width="23.19921875" customWidth="1"/>
    <col min="13" max="13" width="16.59765625" customWidth="1"/>
    <col min="14" max="14" width="23.19921875" customWidth="1"/>
    <col min="15" max="23" width="5.59765625" customWidth="1"/>
    <col min="24" max="26" width="11" customWidth="1"/>
  </cols>
  <sheetData>
    <row r="1" spans="1:26" ht="15" customHeight="1" x14ac:dyDescent="0.25">
      <c r="A1" s="442" t="s">
        <v>0</v>
      </c>
      <c r="B1" s="44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442" t="s">
        <v>398</v>
      </c>
      <c r="I2" s="442"/>
      <c r="J2" s="44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442" t="s">
        <v>399</v>
      </c>
      <c r="I3" s="442"/>
      <c r="J3" s="4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25">
      <c r="A10" s="183" t="s">
        <v>396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25">
      <c r="A11" s="436" t="s">
        <v>397</v>
      </c>
      <c r="B11" s="437"/>
      <c r="C11" s="437"/>
      <c r="D11" s="437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25">
      <c r="A12" s="186" t="s">
        <v>388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25">
      <c r="A13" s="186" t="s">
        <v>389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25">
      <c r="A14" s="186" t="s">
        <v>390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25">
      <c r="A15" s="186" t="s">
        <v>391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2" customFormat="1" ht="15.6" x14ac:dyDescent="0.3">
      <c r="A18" s="270"/>
      <c r="B18" s="443" t="s">
        <v>273</v>
      </c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271"/>
      <c r="P18" s="272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</row>
    <row r="19" spans="1:31" s="262" customFormat="1" ht="15.6" x14ac:dyDescent="0.3">
      <c r="A19" s="270"/>
      <c r="B19" s="443" t="s">
        <v>312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271"/>
      <c r="P19" s="272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</row>
    <row r="20" spans="1:31" s="262" customFormat="1" ht="15.6" x14ac:dyDescent="0.3">
      <c r="A20" s="270"/>
      <c r="B20" s="444" t="s">
        <v>392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271"/>
      <c r="P20" s="272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</row>
    <row r="21" spans="1:31" s="262" customFormat="1" ht="15.6" x14ac:dyDescent="0.3">
      <c r="A21" s="270"/>
      <c r="B21" s="3"/>
      <c r="C21" s="1"/>
      <c r="D21" s="273"/>
      <c r="E21" s="273"/>
      <c r="F21" s="273"/>
      <c r="G21" s="273"/>
      <c r="H21" s="273"/>
      <c r="I21" s="273"/>
      <c r="J21" s="274"/>
      <c r="K21" s="273"/>
      <c r="L21" s="274"/>
      <c r="M21" s="273"/>
      <c r="N21" s="274"/>
      <c r="O21" s="271"/>
      <c r="P21" s="272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</row>
    <row r="22" spans="1:31" s="262" customFormat="1" thickBot="1" x14ac:dyDescent="0.35">
      <c r="D22" s="275"/>
      <c r="E22" s="275"/>
      <c r="F22" s="275"/>
      <c r="G22" s="275"/>
      <c r="H22" s="275"/>
      <c r="I22" s="275"/>
      <c r="J22" s="276"/>
      <c r="K22" s="275"/>
      <c r="L22" s="276"/>
      <c r="M22" s="275"/>
      <c r="N22" s="276"/>
      <c r="O22" s="275"/>
      <c r="P22" s="276"/>
    </row>
    <row r="23" spans="1:31" s="262" customFormat="1" ht="30" customHeight="1" thickBot="1" x14ac:dyDescent="0.3">
      <c r="A23" s="445"/>
      <c r="B23" s="448" t="s">
        <v>274</v>
      </c>
      <c r="C23" s="449"/>
      <c r="D23" s="452" t="s">
        <v>275</v>
      </c>
      <c r="E23" s="453"/>
      <c r="F23" s="453"/>
      <c r="G23" s="453"/>
      <c r="H23" s="453"/>
      <c r="I23" s="453"/>
      <c r="J23" s="454"/>
      <c r="K23" s="448" t="s">
        <v>311</v>
      </c>
      <c r="L23" s="449"/>
      <c r="M23" s="448" t="s">
        <v>313</v>
      </c>
      <c r="N23" s="449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</row>
    <row r="24" spans="1:31" s="262" customFormat="1" ht="135.6" customHeight="1" thickBot="1" x14ac:dyDescent="0.3">
      <c r="A24" s="446"/>
      <c r="B24" s="450"/>
      <c r="C24" s="451"/>
      <c r="D24" s="386" t="s">
        <v>395</v>
      </c>
      <c r="E24" s="387" t="s">
        <v>310</v>
      </c>
      <c r="F24" s="387" t="s">
        <v>276</v>
      </c>
      <c r="G24" s="387" t="s">
        <v>277</v>
      </c>
      <c r="H24" s="387" t="s">
        <v>2</v>
      </c>
      <c r="I24" s="455" t="s">
        <v>278</v>
      </c>
      <c r="J24" s="456"/>
      <c r="K24" s="450"/>
      <c r="L24" s="451"/>
      <c r="M24" s="450"/>
      <c r="N24" s="451"/>
      <c r="Q24" s="278"/>
    </row>
    <row r="25" spans="1:31" s="262" customFormat="1" ht="29.4" thickBot="1" x14ac:dyDescent="0.3">
      <c r="A25" s="447"/>
      <c r="B25" s="380" t="s">
        <v>270</v>
      </c>
      <c r="C25" s="381" t="s">
        <v>279</v>
      </c>
      <c r="D25" s="380" t="s">
        <v>279</v>
      </c>
      <c r="E25" s="382" t="s">
        <v>279</v>
      </c>
      <c r="F25" s="382" t="s">
        <v>279</v>
      </c>
      <c r="G25" s="382" t="s">
        <v>279</v>
      </c>
      <c r="H25" s="382" t="s">
        <v>279</v>
      </c>
      <c r="I25" s="382" t="s">
        <v>270</v>
      </c>
      <c r="J25" s="383" t="s">
        <v>280</v>
      </c>
      <c r="K25" s="380" t="s">
        <v>270</v>
      </c>
      <c r="L25" s="381" t="s">
        <v>279</v>
      </c>
      <c r="M25" s="384" t="s">
        <v>270</v>
      </c>
      <c r="N25" s="385" t="s">
        <v>279</v>
      </c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</row>
    <row r="26" spans="1:31" s="262" customFormat="1" ht="30" customHeight="1" thickBot="1" x14ac:dyDescent="0.3">
      <c r="A26" s="316" t="s">
        <v>281</v>
      </c>
      <c r="B26" s="319" t="s">
        <v>282</v>
      </c>
      <c r="C26" s="318" t="s">
        <v>283</v>
      </c>
      <c r="D26" s="319" t="s">
        <v>284</v>
      </c>
      <c r="E26" s="317" t="s">
        <v>285</v>
      </c>
      <c r="F26" s="317" t="s">
        <v>286</v>
      </c>
      <c r="G26" s="317" t="s">
        <v>287</v>
      </c>
      <c r="H26" s="317" t="s">
        <v>288</v>
      </c>
      <c r="I26" s="317" t="s">
        <v>289</v>
      </c>
      <c r="J26" s="318" t="s">
        <v>290</v>
      </c>
      <c r="K26" s="319" t="s">
        <v>291</v>
      </c>
      <c r="L26" s="318" t="s">
        <v>292</v>
      </c>
      <c r="M26" s="319" t="s">
        <v>293</v>
      </c>
      <c r="N26" s="318" t="s">
        <v>294</v>
      </c>
      <c r="O26" s="280"/>
      <c r="P26" s="280"/>
      <c r="Q26" s="281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</row>
    <row r="27" spans="1:31" s="262" customFormat="1" ht="30" customHeight="1" x14ac:dyDescent="0.25">
      <c r="A27" s="298" t="s">
        <v>295</v>
      </c>
      <c r="B27" s="326">
        <f>C27/N27</f>
        <v>0.59356143104128301</v>
      </c>
      <c r="C27" s="327">
        <f>'Кошторис  витрат'!G202</f>
        <v>592278.08000000007</v>
      </c>
      <c r="D27" s="332">
        <v>50000</v>
      </c>
      <c r="E27" s="314">
        <v>0</v>
      </c>
      <c r="F27" s="314">
        <v>0</v>
      </c>
      <c r="G27" s="314">
        <v>0</v>
      </c>
      <c r="H27" s="314">
        <v>325559.8</v>
      </c>
      <c r="I27" s="315">
        <f>J27/N27</f>
        <v>0.37637356481195117</v>
      </c>
      <c r="J27" s="327">
        <f>D27+E27+F27+G27+H27</f>
        <v>375559.8</v>
      </c>
      <c r="K27" s="326">
        <f>L27/N27</f>
        <v>3.00650041467658E-2</v>
      </c>
      <c r="L27" s="327">
        <f>'Кошторис  витрат'!S202</f>
        <v>30000</v>
      </c>
      <c r="M27" s="320">
        <v>1</v>
      </c>
      <c r="N27" s="321">
        <f>C27+J27+L27</f>
        <v>997837.88000000012</v>
      </c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</row>
    <row r="28" spans="1:31" s="262" customFormat="1" ht="30" customHeight="1" x14ac:dyDescent="0.25">
      <c r="A28" s="299" t="s">
        <v>296</v>
      </c>
      <c r="B28" s="328">
        <f>C28/N28</f>
        <v>0.59356143104128301</v>
      </c>
      <c r="C28" s="337">
        <f>'Кошторис  витрат'!J202</f>
        <v>592278.08000000007</v>
      </c>
      <c r="D28" s="333">
        <v>50000</v>
      </c>
      <c r="E28" s="289">
        <v>0</v>
      </c>
      <c r="F28" s="289">
        <v>0</v>
      </c>
      <c r="G28" s="289">
        <v>0</v>
      </c>
      <c r="H28" s="289">
        <v>325559.8</v>
      </c>
      <c r="I28" s="288">
        <f>J28/N28</f>
        <v>0.37637356481195117</v>
      </c>
      <c r="J28" s="329">
        <f>D28+E28+F28+G28+H28</f>
        <v>375559.8</v>
      </c>
      <c r="K28" s="328">
        <f>L28/N28</f>
        <v>3.00650041467658E-2</v>
      </c>
      <c r="L28" s="329">
        <f>'Кошторис  витрат'!V202</f>
        <v>30000</v>
      </c>
      <c r="M28" s="322">
        <v>1</v>
      </c>
      <c r="N28" s="323">
        <f>C28+J28+L28</f>
        <v>997837.88000000012</v>
      </c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</row>
    <row r="29" spans="1:31" s="262" customFormat="1" ht="30" customHeight="1" thickBot="1" x14ac:dyDescent="0.3">
      <c r="A29" s="300" t="s">
        <v>297</v>
      </c>
      <c r="B29" s="330">
        <f>C29/N29</f>
        <v>0.52274044744929138</v>
      </c>
      <c r="C29" s="331">
        <v>444208</v>
      </c>
      <c r="D29" s="334">
        <v>50000</v>
      </c>
      <c r="E29" s="335">
        <v>0</v>
      </c>
      <c r="F29" s="335">
        <v>0</v>
      </c>
      <c r="G29" s="335">
        <v>0</v>
      </c>
      <c r="H29" s="335">
        <v>325559.8</v>
      </c>
      <c r="I29" s="336">
        <f>J29/N29</f>
        <v>0.44195579074660157</v>
      </c>
      <c r="J29" s="331">
        <f t="shared" ref="J29" si="0">D29+E29+F29+G29+H29</f>
        <v>375559.8</v>
      </c>
      <c r="K29" s="330">
        <f>L29/N29</f>
        <v>3.5303761804106958E-2</v>
      </c>
      <c r="L29" s="331">
        <v>30000</v>
      </c>
      <c r="M29" s="324">
        <f>(N29*M28)/N28</f>
        <v>0.85160908102626842</v>
      </c>
      <c r="N29" s="325">
        <f>C29+J29+L29</f>
        <v>849767.8</v>
      </c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</row>
    <row r="30" spans="1:31" s="262" customFormat="1" ht="30" customHeight="1" thickBot="1" x14ac:dyDescent="0.3">
      <c r="A30" s="301" t="s">
        <v>298</v>
      </c>
      <c r="B30" s="290">
        <f>B28-B29</f>
        <v>7.0820983591991626E-2</v>
      </c>
      <c r="C30" s="291">
        <f t="shared" ref="C30:H30" si="1">C28-C29</f>
        <v>148070.08000000007</v>
      </c>
      <c r="D30" s="292">
        <f t="shared" si="1"/>
        <v>0</v>
      </c>
      <c r="E30" s="293">
        <f t="shared" si="1"/>
        <v>0</v>
      </c>
      <c r="F30" s="293">
        <f t="shared" si="1"/>
        <v>0</v>
      </c>
      <c r="G30" s="293">
        <f t="shared" si="1"/>
        <v>0</v>
      </c>
      <c r="H30" s="293">
        <f t="shared" si="1"/>
        <v>0</v>
      </c>
      <c r="I30" s="294">
        <f t="shared" ref="I30:N30" si="2">I28-I29</f>
        <v>-6.5582225934650407E-2</v>
      </c>
      <c r="J30" s="291">
        <f t="shared" si="2"/>
        <v>0</v>
      </c>
      <c r="K30" s="295">
        <f t="shared" si="2"/>
        <v>-5.2387576573411573E-3</v>
      </c>
      <c r="L30" s="291">
        <f t="shared" si="2"/>
        <v>0</v>
      </c>
      <c r="M30" s="296">
        <f t="shared" si="2"/>
        <v>0.14839091897373158</v>
      </c>
      <c r="N30" s="297">
        <f t="shared" si="2"/>
        <v>148070.08000000007</v>
      </c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2" customFormat="1" ht="15.75" customHeight="1" x14ac:dyDescent="0.3">
      <c r="A32" s="282"/>
      <c r="B32" s="282" t="s">
        <v>299</v>
      </c>
      <c r="C32" s="438" t="s">
        <v>393</v>
      </c>
      <c r="D32" s="439"/>
      <c r="E32" s="439"/>
      <c r="F32" s="282"/>
      <c r="G32" s="283"/>
      <c r="H32" s="283"/>
      <c r="I32" s="284"/>
      <c r="J32" s="438" t="s">
        <v>394</v>
      </c>
      <c r="K32" s="439"/>
      <c r="L32" s="439"/>
      <c r="M32" s="439"/>
      <c r="N32" s="439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</row>
    <row r="33" spans="1:26" s="262" customFormat="1" ht="15.75" customHeight="1" x14ac:dyDescent="0.3">
      <c r="D33" s="285" t="s">
        <v>300</v>
      </c>
      <c r="F33" s="286"/>
      <c r="G33" s="440" t="s">
        <v>301</v>
      </c>
      <c r="H33" s="441"/>
      <c r="I33" s="275"/>
      <c r="J33" s="440" t="s">
        <v>302</v>
      </c>
      <c r="K33" s="441"/>
      <c r="L33" s="441"/>
      <c r="M33" s="441"/>
      <c r="N33" s="44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  <mergeCell ref="B11:D11"/>
    <mergeCell ref="C32:E32"/>
    <mergeCell ref="J32:N32"/>
    <mergeCell ref="G33:H33"/>
    <mergeCell ref="J33:N3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36"/>
  <sheetViews>
    <sheetView tabSelected="1" topLeftCell="C1" zoomScale="70" zoomScaleNormal="70" workbookViewId="0">
      <pane ySplit="10" topLeftCell="A89" activePane="bottomLeft" state="frozen"/>
      <selection pane="bottomLeft" activeCell="P127" sqref="P127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44.09765625" customWidth="1"/>
    <col min="4" max="4" width="9.8984375" customWidth="1"/>
    <col min="5" max="5" width="10.8984375" customWidth="1"/>
    <col min="6" max="6" width="14.8984375" customWidth="1"/>
    <col min="7" max="7" width="16.09765625" customWidth="1"/>
    <col min="8" max="8" width="10.8984375" style="258" customWidth="1"/>
    <col min="9" max="9" width="14.8984375" style="258" customWidth="1"/>
    <col min="10" max="10" width="16.09765625" style="258" customWidth="1"/>
    <col min="11" max="11" width="10.8984375" customWidth="1" outlineLevel="1"/>
    <col min="12" max="12" width="14.8984375" customWidth="1" outlineLevel="1"/>
    <col min="13" max="13" width="16.09765625" customWidth="1" outlineLevel="1"/>
    <col min="14" max="14" width="10.8984375" style="258" customWidth="1" outlineLevel="1"/>
    <col min="15" max="15" width="14.8984375" style="258" customWidth="1" outlineLevel="1"/>
    <col min="16" max="16" width="16.09765625" style="258" customWidth="1" outlineLevel="1"/>
    <col min="17" max="17" width="10.8984375" customWidth="1" outlineLevel="1"/>
    <col min="18" max="18" width="14.8984375" customWidth="1" outlineLevel="1"/>
    <col min="19" max="19" width="16.09765625" customWidth="1" outlineLevel="1"/>
    <col min="20" max="20" width="10.8984375" style="258" customWidth="1" outlineLevel="1"/>
    <col min="21" max="21" width="14.8984375" style="258" customWidth="1" outlineLevel="1"/>
    <col min="22" max="22" width="16.09765625" style="258" customWidth="1" outlineLevel="1"/>
    <col min="23" max="25" width="12.59765625" style="258" customWidth="1"/>
    <col min="26" max="26" width="13.59765625" style="258" customWidth="1"/>
    <col min="27" max="27" width="19.09765625" style="249" customWidth="1"/>
    <col min="28" max="28" width="16" style="258" customWidth="1"/>
    <col min="29" max="33" width="5.8984375" customWidth="1"/>
  </cols>
  <sheetData>
    <row r="1" spans="1:33" ht="15.6" x14ac:dyDescent="0.3">
      <c r="A1" s="486" t="s">
        <v>308</v>
      </c>
      <c r="B1" s="441"/>
      <c r="C1" s="441"/>
      <c r="D1" s="441"/>
      <c r="E1" s="44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0"/>
      <c r="AB1" s="1"/>
      <c r="AC1" s="1"/>
      <c r="AD1" s="1"/>
      <c r="AE1" s="1"/>
      <c r="AF1" s="1"/>
      <c r="AG1" s="1"/>
    </row>
    <row r="2" spans="1:33" s="424" customFormat="1" ht="19.5" customHeight="1" x14ac:dyDescent="0.25">
      <c r="A2" s="421" t="str">
        <f>'[1]Дохідна частина'!A12</f>
        <v>Назва Заявника: Фізична особа-підприємець Коломійцев Андрій Юрійович</v>
      </c>
      <c r="B2" s="17"/>
      <c r="C2" s="421"/>
      <c r="D2" s="19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5"/>
      <c r="P2" s="1"/>
      <c r="Q2" s="1"/>
      <c r="R2" s="1"/>
      <c r="S2" s="1"/>
      <c r="T2" s="1"/>
    </row>
    <row r="3" spans="1:33" s="424" customFormat="1" ht="19.5" customHeight="1" x14ac:dyDescent="0.25">
      <c r="A3" s="3" t="str">
        <f>'[1]Дохідна частина'!A13</f>
        <v>Назва проєкту: Rap.ua Awards</v>
      </c>
      <c r="B3" s="17"/>
      <c r="C3" s="421"/>
      <c r="D3" s="19"/>
      <c r="E3" s="422"/>
      <c r="F3" s="422"/>
      <c r="G3" s="422"/>
      <c r="H3" s="425"/>
      <c r="I3" s="425"/>
      <c r="J3" s="425"/>
      <c r="K3" s="425"/>
      <c r="L3" s="425"/>
      <c r="M3" s="425"/>
      <c r="N3" s="426"/>
      <c r="O3" s="5"/>
      <c r="P3" s="1"/>
      <c r="Q3" s="1"/>
      <c r="R3" s="1"/>
      <c r="S3" s="1"/>
      <c r="T3" s="1"/>
    </row>
    <row r="4" spans="1:33" s="424" customFormat="1" ht="19.5" customHeight="1" x14ac:dyDescent="0.25">
      <c r="A4" s="3" t="str">
        <f>'[1]Дохідна частина'!A14</f>
        <v>Дата початку проєкту: 06.2021</v>
      </c>
      <c r="B4" s="1"/>
      <c r="C4" s="4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33" s="424" customFormat="1" ht="19.5" customHeight="1" x14ac:dyDescent="0.25">
      <c r="A5" s="3" t="str">
        <f>'[1]Дохідна частина'!A15</f>
        <v>Дата завершення проєкту: 10.2021</v>
      </c>
      <c r="B5" s="1"/>
      <c r="C5" s="42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3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1"/>
      <c r="AB6" s="1"/>
      <c r="AC6" s="1"/>
      <c r="AD6" s="1"/>
      <c r="AE6" s="1"/>
      <c r="AF6" s="1"/>
      <c r="AG6" s="1"/>
    </row>
    <row r="7" spans="1:33" ht="26.25" customHeight="1" thickBot="1" x14ac:dyDescent="0.3">
      <c r="A7" s="487" t="s">
        <v>265</v>
      </c>
      <c r="B7" s="490" t="s">
        <v>6</v>
      </c>
      <c r="C7" s="493" t="s">
        <v>7</v>
      </c>
      <c r="D7" s="496" t="s">
        <v>8</v>
      </c>
      <c r="E7" s="463" t="s">
        <v>9</v>
      </c>
      <c r="F7" s="464"/>
      <c r="G7" s="464"/>
      <c r="H7" s="464"/>
      <c r="I7" s="464"/>
      <c r="J7" s="465"/>
      <c r="K7" s="463" t="s">
        <v>251</v>
      </c>
      <c r="L7" s="464"/>
      <c r="M7" s="464"/>
      <c r="N7" s="464"/>
      <c r="O7" s="464"/>
      <c r="P7" s="465"/>
      <c r="Q7" s="463" t="s">
        <v>252</v>
      </c>
      <c r="R7" s="464"/>
      <c r="S7" s="464"/>
      <c r="T7" s="464"/>
      <c r="U7" s="464"/>
      <c r="V7" s="465"/>
      <c r="W7" s="472" t="s">
        <v>267</v>
      </c>
      <c r="X7" s="473"/>
      <c r="Y7" s="473"/>
      <c r="Z7" s="474"/>
      <c r="AA7" s="469" t="s">
        <v>309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488"/>
      <c r="B8" s="491"/>
      <c r="C8" s="494"/>
      <c r="D8" s="497"/>
      <c r="E8" s="466" t="s">
        <v>10</v>
      </c>
      <c r="F8" s="467"/>
      <c r="G8" s="468"/>
      <c r="H8" s="466" t="s">
        <v>266</v>
      </c>
      <c r="I8" s="467"/>
      <c r="J8" s="468"/>
      <c r="K8" s="466" t="s">
        <v>10</v>
      </c>
      <c r="L8" s="467"/>
      <c r="M8" s="468"/>
      <c r="N8" s="466" t="s">
        <v>266</v>
      </c>
      <c r="O8" s="467"/>
      <c r="P8" s="468"/>
      <c r="Q8" s="466" t="s">
        <v>10</v>
      </c>
      <c r="R8" s="467"/>
      <c r="S8" s="468"/>
      <c r="T8" s="466" t="s">
        <v>266</v>
      </c>
      <c r="U8" s="467"/>
      <c r="V8" s="468"/>
      <c r="W8" s="475" t="s">
        <v>271</v>
      </c>
      <c r="X8" s="475" t="s">
        <v>272</v>
      </c>
      <c r="Y8" s="472" t="s">
        <v>268</v>
      </c>
      <c r="Z8" s="474"/>
      <c r="AA8" s="470"/>
      <c r="AB8" s="1"/>
      <c r="AC8" s="1"/>
      <c r="AD8" s="1"/>
      <c r="AE8" s="1"/>
      <c r="AF8" s="1"/>
      <c r="AG8" s="1"/>
    </row>
    <row r="9" spans="1:33" ht="30" customHeight="1" thickBot="1" x14ac:dyDescent="0.3">
      <c r="A9" s="489"/>
      <c r="B9" s="492"/>
      <c r="C9" s="495"/>
      <c r="D9" s="498"/>
      <c r="E9" s="24" t="s">
        <v>11</v>
      </c>
      <c r="F9" s="25" t="s">
        <v>12</v>
      </c>
      <c r="G9" s="227" t="s">
        <v>263</v>
      </c>
      <c r="H9" s="24" t="s">
        <v>11</v>
      </c>
      <c r="I9" s="25" t="s">
        <v>12</v>
      </c>
      <c r="J9" s="287" t="s">
        <v>307</v>
      </c>
      <c r="K9" s="24" t="s">
        <v>11</v>
      </c>
      <c r="L9" s="25" t="s">
        <v>13</v>
      </c>
      <c r="M9" s="287" t="s">
        <v>303</v>
      </c>
      <c r="N9" s="24" t="s">
        <v>11</v>
      </c>
      <c r="O9" s="25" t="s">
        <v>13</v>
      </c>
      <c r="P9" s="287" t="s">
        <v>304</v>
      </c>
      <c r="Q9" s="24" t="s">
        <v>11</v>
      </c>
      <c r="R9" s="25" t="s">
        <v>13</v>
      </c>
      <c r="S9" s="287" t="s">
        <v>305</v>
      </c>
      <c r="T9" s="24" t="s">
        <v>11</v>
      </c>
      <c r="U9" s="25" t="s">
        <v>13</v>
      </c>
      <c r="V9" s="287" t="s">
        <v>306</v>
      </c>
      <c r="W9" s="476"/>
      <c r="X9" s="476"/>
      <c r="Y9" s="259" t="s">
        <v>269</v>
      </c>
      <c r="Z9" s="260" t="s">
        <v>270</v>
      </c>
      <c r="AA9" s="471"/>
      <c r="AB9" s="1"/>
      <c r="AC9" s="1"/>
      <c r="AD9" s="1"/>
      <c r="AE9" s="1"/>
      <c r="AF9" s="1"/>
      <c r="AG9" s="1"/>
    </row>
    <row r="10" spans="1:33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3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9" t="s">
        <v>314</v>
      </c>
      <c r="B11" s="30"/>
      <c r="C11" s="31" t="s">
        <v>14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33"/>
      <c r="AB11" s="35"/>
      <c r="AC11" s="35"/>
      <c r="AD11" s="35"/>
      <c r="AE11" s="35"/>
      <c r="AF11" s="35"/>
      <c r="AG11" s="35"/>
    </row>
    <row r="12" spans="1:33" ht="30" customHeight="1" thickBot="1" x14ac:dyDescent="0.3">
      <c r="A12" s="36" t="s">
        <v>15</v>
      </c>
      <c r="B12" s="37">
        <v>1</v>
      </c>
      <c r="C12" s="187" t="s">
        <v>259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34"/>
      <c r="AB12" s="4"/>
      <c r="AC12" s="5"/>
      <c r="AD12" s="5"/>
      <c r="AE12" s="5"/>
      <c r="AF12" s="5"/>
      <c r="AG12" s="5"/>
    </row>
    <row r="13" spans="1:33" ht="30" customHeight="1" x14ac:dyDescent="0.25">
      <c r="A13" s="41" t="s">
        <v>16</v>
      </c>
      <c r="B13" s="42" t="s">
        <v>17</v>
      </c>
      <c r="C13" s="188" t="s">
        <v>260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63" t="e">
        <f>Y13/W13</f>
        <v>#DIV/0!</v>
      </c>
      <c r="AA13" s="235"/>
      <c r="AB13" s="49"/>
      <c r="AC13" s="49"/>
      <c r="AD13" s="49"/>
      <c r="AE13" s="49"/>
      <c r="AF13" s="49"/>
      <c r="AG13" s="49"/>
    </row>
    <row r="14" spans="1:33" ht="30" customHeight="1" x14ac:dyDescent="0.25">
      <c r="A14" s="50" t="s">
        <v>18</v>
      </c>
      <c r="B14" s="51" t="s">
        <v>19</v>
      </c>
      <c r="C14" s="52" t="s">
        <v>20</v>
      </c>
      <c r="D14" s="53" t="s">
        <v>21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61">
        <f t="shared" ref="X14:X34" si="6">J14+P14+V14</f>
        <v>0</v>
      </c>
      <c r="Y14" s="261">
        <f t="shared" ref="Y14:Y95" si="7">W14-X14</f>
        <v>0</v>
      </c>
      <c r="Z14" s="269" t="e">
        <f>Y14/W14</f>
        <v>#DIV/0!</v>
      </c>
      <c r="AA14" s="229"/>
      <c r="AB14" s="58"/>
      <c r="AC14" s="59"/>
      <c r="AD14" s="59"/>
      <c r="AE14" s="59"/>
      <c r="AF14" s="59"/>
      <c r="AG14" s="59"/>
    </row>
    <row r="15" spans="1:33" ht="30" customHeight="1" x14ac:dyDescent="0.25">
      <c r="A15" s="50" t="s">
        <v>18</v>
      </c>
      <c r="B15" s="51" t="s">
        <v>22</v>
      </c>
      <c r="C15" s="52" t="s">
        <v>20</v>
      </c>
      <c r="D15" s="53" t="s">
        <v>21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4" si="8">G15+M15+S15</f>
        <v>0</v>
      </c>
      <c r="X15" s="261">
        <f t="shared" si="6"/>
        <v>0</v>
      </c>
      <c r="Y15" s="261">
        <f t="shared" si="7"/>
        <v>0</v>
      </c>
      <c r="Z15" s="269" t="e">
        <f t="shared" ref="Z15:Z34" si="9">Y15/W15</f>
        <v>#DIV/0!</v>
      </c>
      <c r="AA15" s="229"/>
      <c r="AB15" s="59"/>
      <c r="AC15" s="59"/>
      <c r="AD15" s="59"/>
      <c r="AE15" s="59"/>
      <c r="AF15" s="59"/>
      <c r="AG15" s="59"/>
    </row>
    <row r="16" spans="1:33" ht="30" customHeight="1" thickBot="1" x14ac:dyDescent="0.3">
      <c r="A16" s="60" t="s">
        <v>18</v>
      </c>
      <c r="B16" s="61" t="s">
        <v>23</v>
      </c>
      <c r="C16" s="52" t="s">
        <v>20</v>
      </c>
      <c r="D16" s="62" t="s">
        <v>21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61">
        <f t="shared" si="6"/>
        <v>0</v>
      </c>
      <c r="Y16" s="261">
        <f t="shared" si="7"/>
        <v>0</v>
      </c>
      <c r="Z16" s="269" t="e">
        <f t="shared" si="9"/>
        <v>#DIV/0!</v>
      </c>
      <c r="AA16" s="236"/>
      <c r="AB16" s="59"/>
      <c r="AC16" s="59"/>
      <c r="AD16" s="59"/>
      <c r="AE16" s="59"/>
      <c r="AF16" s="59"/>
      <c r="AG16" s="59"/>
    </row>
    <row r="17" spans="1:33" ht="30" customHeight="1" x14ac:dyDescent="0.25">
      <c r="A17" s="41" t="s">
        <v>16</v>
      </c>
      <c r="B17" s="42" t="s">
        <v>24</v>
      </c>
      <c r="C17" s="67" t="s">
        <v>25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09">
        <f>SUM(X18:X20)</f>
        <v>0</v>
      </c>
      <c r="Y17" s="309">
        <f t="shared" si="7"/>
        <v>0</v>
      </c>
      <c r="Z17" s="309" t="e">
        <f>Y17/W17</f>
        <v>#DIV/0!</v>
      </c>
      <c r="AA17" s="237"/>
      <c r="AB17" s="49"/>
      <c r="AC17" s="49"/>
      <c r="AD17" s="49"/>
      <c r="AE17" s="49"/>
      <c r="AF17" s="49"/>
      <c r="AG17" s="49"/>
    </row>
    <row r="18" spans="1:33" ht="30" customHeight="1" x14ac:dyDescent="0.25">
      <c r="A18" s="50" t="s">
        <v>18</v>
      </c>
      <c r="B18" s="51" t="s">
        <v>26</v>
      </c>
      <c r="C18" s="52" t="s">
        <v>20</v>
      </c>
      <c r="D18" s="53" t="s">
        <v>21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61">
        <f t="shared" si="6"/>
        <v>0</v>
      </c>
      <c r="Y18" s="261">
        <f t="shared" si="7"/>
        <v>0</v>
      </c>
      <c r="Z18" s="269" t="e">
        <f t="shared" si="9"/>
        <v>#DIV/0!</v>
      </c>
      <c r="AA18" s="229"/>
      <c r="AB18" s="59"/>
      <c r="AC18" s="59"/>
      <c r="AD18" s="59"/>
      <c r="AE18" s="59"/>
      <c r="AF18" s="59"/>
      <c r="AG18" s="59"/>
    </row>
    <row r="19" spans="1:33" ht="30" customHeight="1" x14ac:dyDescent="0.25">
      <c r="A19" s="50" t="s">
        <v>18</v>
      </c>
      <c r="B19" s="51" t="s">
        <v>27</v>
      </c>
      <c r="C19" s="52" t="s">
        <v>20</v>
      </c>
      <c r="D19" s="53" t="s">
        <v>21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61">
        <f t="shared" si="6"/>
        <v>0</v>
      </c>
      <c r="Y19" s="261">
        <f t="shared" si="7"/>
        <v>0</v>
      </c>
      <c r="Z19" s="269" t="e">
        <f t="shared" si="9"/>
        <v>#DIV/0!</v>
      </c>
      <c r="AA19" s="229"/>
      <c r="AB19" s="59"/>
      <c r="AC19" s="59"/>
      <c r="AD19" s="59"/>
      <c r="AE19" s="59"/>
      <c r="AF19" s="59"/>
      <c r="AG19" s="59"/>
    </row>
    <row r="20" spans="1:33" ht="30" customHeight="1" thickBot="1" x14ac:dyDescent="0.3">
      <c r="A20" s="73" t="s">
        <v>18</v>
      </c>
      <c r="B20" s="61" t="s">
        <v>28</v>
      </c>
      <c r="C20" s="52" t="s">
        <v>20</v>
      </c>
      <c r="D20" s="74" t="s">
        <v>21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61">
        <f t="shared" si="6"/>
        <v>0</v>
      </c>
      <c r="Y20" s="261">
        <f t="shared" si="7"/>
        <v>0</v>
      </c>
      <c r="Z20" s="269" t="e">
        <f t="shared" si="9"/>
        <v>#DIV/0!</v>
      </c>
      <c r="AA20" s="238"/>
      <c r="AB20" s="59"/>
      <c r="AC20" s="59"/>
      <c r="AD20" s="59"/>
      <c r="AE20" s="59"/>
      <c r="AF20" s="59"/>
      <c r="AG20" s="59"/>
    </row>
    <row r="21" spans="1:33" ht="30" customHeight="1" x14ac:dyDescent="0.25">
      <c r="A21" s="41" t="s">
        <v>16</v>
      </c>
      <c r="B21" s="42" t="s">
        <v>29</v>
      </c>
      <c r="C21" s="78" t="s">
        <v>30</v>
      </c>
      <c r="D21" s="68"/>
      <c r="E21" s="69">
        <f>SUM(E22:E26)</f>
        <v>21</v>
      </c>
      <c r="F21" s="70"/>
      <c r="G21" s="71">
        <f>SUM(G22:G26)</f>
        <v>235864</v>
      </c>
      <c r="H21" s="69">
        <f>SUM(H22:H26)</f>
        <v>21</v>
      </c>
      <c r="I21" s="70"/>
      <c r="J21" s="71">
        <f>SUM(J22:J26)</f>
        <v>235864</v>
      </c>
      <c r="K21" s="69">
        <f>SUM(K22:K26)</f>
        <v>0</v>
      </c>
      <c r="L21" s="70"/>
      <c r="M21" s="71">
        <f>SUM(M22:M26)</f>
        <v>0</v>
      </c>
      <c r="N21" s="69">
        <f>SUM(N22:N26)</f>
        <v>0</v>
      </c>
      <c r="O21" s="70"/>
      <c r="P21" s="71">
        <f>SUM(P22:P26)</f>
        <v>0</v>
      </c>
      <c r="Q21" s="69">
        <f>SUM(Q22:Q26)</f>
        <v>0</v>
      </c>
      <c r="R21" s="70"/>
      <c r="S21" s="71">
        <f>SUM(S22:S26)</f>
        <v>0</v>
      </c>
      <c r="T21" s="69">
        <f>SUM(T22:T26)</f>
        <v>0</v>
      </c>
      <c r="U21" s="70"/>
      <c r="V21" s="71">
        <f>SUM(V22:V26)</f>
        <v>0</v>
      </c>
      <c r="W21" s="71">
        <f>SUM(W22:W26)</f>
        <v>235864</v>
      </c>
      <c r="X21" s="71">
        <f>SUM(X22:X26)</f>
        <v>235864</v>
      </c>
      <c r="Y21" s="48">
        <f t="shared" si="7"/>
        <v>0</v>
      </c>
      <c r="Z21" s="263">
        <f>Y21/W21</f>
        <v>0</v>
      </c>
      <c r="AA21" s="237"/>
      <c r="AB21" s="49"/>
      <c r="AC21" s="49"/>
      <c r="AD21" s="49"/>
      <c r="AE21" s="49"/>
      <c r="AF21" s="49"/>
      <c r="AG21" s="49"/>
    </row>
    <row r="22" spans="1:33" s="178" customFormat="1" ht="30" customHeight="1" x14ac:dyDescent="0.25">
      <c r="A22" s="50" t="s">
        <v>18</v>
      </c>
      <c r="B22" s="51" t="s">
        <v>31</v>
      </c>
      <c r="C22" s="388" t="s">
        <v>317</v>
      </c>
      <c r="D22" s="389" t="s">
        <v>21</v>
      </c>
      <c r="E22" s="390">
        <v>5</v>
      </c>
      <c r="F22" s="391">
        <v>12200</v>
      </c>
      <c r="G22" s="392">
        <f t="shared" ref="G22:G26" si="16">E22*F22</f>
        <v>61000</v>
      </c>
      <c r="H22" s="390">
        <v>5</v>
      </c>
      <c r="I22" s="391">
        <v>12200</v>
      </c>
      <c r="J22" s="392">
        <f t="shared" ref="J22:J26" si="17">H22*I22</f>
        <v>61000</v>
      </c>
      <c r="K22" s="54"/>
      <c r="L22" s="55"/>
      <c r="M22" s="56">
        <f t="shared" ref="M22:M26" si="18">K22*L22</f>
        <v>0</v>
      </c>
      <c r="N22" s="54"/>
      <c r="O22" s="55"/>
      <c r="P22" s="56">
        <f t="shared" ref="P22:P26" si="19">N22*O22</f>
        <v>0</v>
      </c>
      <c r="Q22" s="54"/>
      <c r="R22" s="55"/>
      <c r="S22" s="56">
        <f t="shared" ref="S22:S26" si="20">Q22*R22</f>
        <v>0</v>
      </c>
      <c r="T22" s="54"/>
      <c r="U22" s="55"/>
      <c r="V22" s="56">
        <f t="shared" ref="V22:V26" si="21">T22*U22</f>
        <v>0</v>
      </c>
      <c r="W22" s="57">
        <f t="shared" si="8"/>
        <v>61000</v>
      </c>
      <c r="X22" s="261">
        <f t="shared" si="6"/>
        <v>61000</v>
      </c>
      <c r="Y22" s="261">
        <f t="shared" si="7"/>
        <v>0</v>
      </c>
      <c r="Z22" s="269">
        <f t="shared" si="9"/>
        <v>0</v>
      </c>
      <c r="AA22" s="229"/>
      <c r="AB22" s="59"/>
      <c r="AC22" s="59"/>
      <c r="AD22" s="59"/>
      <c r="AE22" s="59"/>
      <c r="AF22" s="59"/>
      <c r="AG22" s="59"/>
    </row>
    <row r="23" spans="1:33" ht="30" customHeight="1" x14ac:dyDescent="0.25">
      <c r="A23" s="50" t="s">
        <v>18</v>
      </c>
      <c r="B23" s="51" t="s">
        <v>33</v>
      </c>
      <c r="C23" s="388" t="s">
        <v>318</v>
      </c>
      <c r="D23" s="389" t="s">
        <v>21</v>
      </c>
      <c r="E23" s="390">
        <v>4</v>
      </c>
      <c r="F23" s="391">
        <v>11985</v>
      </c>
      <c r="G23" s="392">
        <f t="shared" si="16"/>
        <v>47940</v>
      </c>
      <c r="H23" s="390">
        <v>4</v>
      </c>
      <c r="I23" s="391">
        <v>11985</v>
      </c>
      <c r="J23" s="392">
        <f t="shared" si="17"/>
        <v>47940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47940</v>
      </c>
      <c r="X23" s="261">
        <f t="shared" si="6"/>
        <v>47940</v>
      </c>
      <c r="Y23" s="261">
        <f t="shared" si="7"/>
        <v>0</v>
      </c>
      <c r="Z23" s="269">
        <f t="shared" si="9"/>
        <v>0</v>
      </c>
      <c r="AA23" s="229"/>
      <c r="AB23" s="59"/>
      <c r="AC23" s="59"/>
      <c r="AD23" s="59"/>
      <c r="AE23" s="59"/>
      <c r="AF23" s="59"/>
      <c r="AG23" s="59"/>
    </row>
    <row r="24" spans="1:33" s="313" customFormat="1" ht="30" customHeight="1" x14ac:dyDescent="0.25">
      <c r="A24" s="50" t="s">
        <v>18</v>
      </c>
      <c r="B24" s="51" t="s">
        <v>34</v>
      </c>
      <c r="C24" s="388" t="s">
        <v>319</v>
      </c>
      <c r="D24" s="389" t="s">
        <v>21</v>
      </c>
      <c r="E24" s="390">
        <v>4</v>
      </c>
      <c r="F24" s="391">
        <v>10576</v>
      </c>
      <c r="G24" s="392">
        <f t="shared" si="16"/>
        <v>42304</v>
      </c>
      <c r="H24" s="390">
        <v>4</v>
      </c>
      <c r="I24" s="391">
        <v>10576</v>
      </c>
      <c r="J24" s="392">
        <f t="shared" si="17"/>
        <v>42304</v>
      </c>
      <c r="K24" s="63"/>
      <c r="L24" s="64"/>
      <c r="M24" s="56">
        <f t="shared" si="18"/>
        <v>0</v>
      </c>
      <c r="N24" s="63"/>
      <c r="O24" s="64"/>
      <c r="P24" s="56">
        <f t="shared" si="19"/>
        <v>0</v>
      </c>
      <c r="Q24" s="63"/>
      <c r="R24" s="64"/>
      <c r="S24" s="56">
        <f t="shared" si="20"/>
        <v>0</v>
      </c>
      <c r="T24" s="63"/>
      <c r="U24" s="64"/>
      <c r="V24" s="56">
        <f t="shared" si="21"/>
        <v>0</v>
      </c>
      <c r="W24" s="57">
        <f t="shared" si="8"/>
        <v>42304</v>
      </c>
      <c r="X24" s="261">
        <f t="shared" si="6"/>
        <v>42304</v>
      </c>
      <c r="Y24" s="261">
        <f t="shared" si="7"/>
        <v>0</v>
      </c>
      <c r="Z24" s="269">
        <f t="shared" si="9"/>
        <v>0</v>
      </c>
      <c r="AA24" s="236"/>
      <c r="AB24" s="59"/>
      <c r="AC24" s="59"/>
      <c r="AD24" s="59"/>
      <c r="AE24" s="59"/>
      <c r="AF24" s="59"/>
      <c r="AG24" s="59"/>
    </row>
    <row r="25" spans="1:33" s="313" customFormat="1" ht="30" customHeight="1" x14ac:dyDescent="0.25">
      <c r="A25" s="50" t="s">
        <v>18</v>
      </c>
      <c r="B25" s="51" t="s">
        <v>315</v>
      </c>
      <c r="C25" s="388" t="s">
        <v>320</v>
      </c>
      <c r="D25" s="389" t="s">
        <v>21</v>
      </c>
      <c r="E25" s="390">
        <v>4</v>
      </c>
      <c r="F25" s="391">
        <v>12100</v>
      </c>
      <c r="G25" s="392">
        <f t="shared" si="16"/>
        <v>48400</v>
      </c>
      <c r="H25" s="390">
        <v>4</v>
      </c>
      <c r="I25" s="391">
        <v>12100</v>
      </c>
      <c r="J25" s="392">
        <f t="shared" si="17"/>
        <v>48400</v>
      </c>
      <c r="K25" s="63"/>
      <c r="L25" s="64"/>
      <c r="M25" s="56">
        <f t="shared" si="18"/>
        <v>0</v>
      </c>
      <c r="N25" s="63"/>
      <c r="O25" s="64"/>
      <c r="P25" s="56">
        <f t="shared" si="19"/>
        <v>0</v>
      </c>
      <c r="Q25" s="63"/>
      <c r="R25" s="64"/>
      <c r="S25" s="56">
        <f t="shared" si="20"/>
        <v>0</v>
      </c>
      <c r="T25" s="63"/>
      <c r="U25" s="64"/>
      <c r="V25" s="56">
        <f t="shared" si="21"/>
        <v>0</v>
      </c>
      <c r="W25" s="57">
        <f t="shared" si="8"/>
        <v>48400</v>
      </c>
      <c r="X25" s="261">
        <f t="shared" si="6"/>
        <v>48400</v>
      </c>
      <c r="Y25" s="261">
        <f t="shared" si="7"/>
        <v>0</v>
      </c>
      <c r="Z25" s="269">
        <f t="shared" si="9"/>
        <v>0</v>
      </c>
      <c r="AA25" s="236"/>
      <c r="AB25" s="59"/>
      <c r="AC25" s="59"/>
      <c r="AD25" s="59"/>
      <c r="AE25" s="59"/>
      <c r="AF25" s="59"/>
      <c r="AG25" s="59"/>
    </row>
    <row r="26" spans="1:33" ht="30" customHeight="1" thickBot="1" x14ac:dyDescent="0.3">
      <c r="A26" s="60" t="s">
        <v>18</v>
      </c>
      <c r="B26" s="51" t="s">
        <v>316</v>
      </c>
      <c r="C26" s="388" t="s">
        <v>321</v>
      </c>
      <c r="D26" s="393" t="s">
        <v>21</v>
      </c>
      <c r="E26" s="257">
        <v>4</v>
      </c>
      <c r="F26" s="394">
        <v>9055</v>
      </c>
      <c r="G26" s="395">
        <f t="shared" si="16"/>
        <v>36220</v>
      </c>
      <c r="H26" s="257">
        <v>4</v>
      </c>
      <c r="I26" s="394">
        <v>9055</v>
      </c>
      <c r="J26" s="395">
        <f t="shared" si="17"/>
        <v>36220</v>
      </c>
      <c r="K26" s="75"/>
      <c r="L26" s="76"/>
      <c r="M26" s="77">
        <f t="shared" si="18"/>
        <v>0</v>
      </c>
      <c r="N26" s="75"/>
      <c r="O26" s="76"/>
      <c r="P26" s="77">
        <f t="shared" si="19"/>
        <v>0</v>
      </c>
      <c r="Q26" s="75"/>
      <c r="R26" s="76"/>
      <c r="S26" s="77">
        <f t="shared" si="20"/>
        <v>0</v>
      </c>
      <c r="T26" s="75"/>
      <c r="U26" s="76"/>
      <c r="V26" s="77">
        <f t="shared" si="21"/>
        <v>0</v>
      </c>
      <c r="W26" s="66">
        <f t="shared" si="8"/>
        <v>36220</v>
      </c>
      <c r="X26" s="261">
        <f t="shared" si="6"/>
        <v>36220</v>
      </c>
      <c r="Y26" s="261">
        <f t="shared" si="7"/>
        <v>0</v>
      </c>
      <c r="Z26" s="269">
        <f t="shared" si="9"/>
        <v>0</v>
      </c>
      <c r="AA26" s="238"/>
      <c r="AB26" s="59"/>
      <c r="AC26" s="59"/>
      <c r="AD26" s="59"/>
      <c r="AE26" s="59"/>
      <c r="AF26" s="59"/>
      <c r="AG26" s="59"/>
    </row>
    <row r="27" spans="1:33" ht="30" customHeight="1" x14ac:dyDescent="0.25">
      <c r="A27" s="41" t="s">
        <v>15</v>
      </c>
      <c r="B27" s="80" t="s">
        <v>35</v>
      </c>
      <c r="C27" s="67" t="s">
        <v>36</v>
      </c>
      <c r="D27" s="68"/>
      <c r="E27" s="69">
        <f>SUM(E28:E30)</f>
        <v>235864</v>
      </c>
      <c r="F27" s="70"/>
      <c r="G27" s="71">
        <f>SUM(G28:G30)</f>
        <v>51890.080000000002</v>
      </c>
      <c r="H27" s="69">
        <f>SUM(H28:H30)</f>
        <v>235864</v>
      </c>
      <c r="I27" s="70"/>
      <c r="J27" s="71">
        <f>SUM(J28:J30)</f>
        <v>51890.080000000002</v>
      </c>
      <c r="K27" s="69">
        <f>SUM(K28:K30)</f>
        <v>0</v>
      </c>
      <c r="L27" s="70"/>
      <c r="M27" s="71">
        <f>SUM(M28:M30)</f>
        <v>0</v>
      </c>
      <c r="N27" s="69">
        <f>SUM(N28:N30)</f>
        <v>0</v>
      </c>
      <c r="O27" s="70"/>
      <c r="P27" s="71">
        <f>SUM(P28:P30)</f>
        <v>0</v>
      </c>
      <c r="Q27" s="69">
        <f>SUM(Q28:Q30)</f>
        <v>0</v>
      </c>
      <c r="R27" s="70"/>
      <c r="S27" s="71">
        <f>SUM(S28:S30)</f>
        <v>0</v>
      </c>
      <c r="T27" s="69">
        <f>SUM(T28:T30)</f>
        <v>0</v>
      </c>
      <c r="U27" s="70"/>
      <c r="V27" s="71">
        <f>SUM(V28:V30)</f>
        <v>0</v>
      </c>
      <c r="W27" s="71">
        <f>SUM(W28:W30)</f>
        <v>51890.080000000002</v>
      </c>
      <c r="X27" s="71">
        <f>SUM(X28:X30)</f>
        <v>51890.080000000002</v>
      </c>
      <c r="Y27" s="48">
        <f t="shared" si="7"/>
        <v>0</v>
      </c>
      <c r="Z27" s="263">
        <f>Y27/W27</f>
        <v>0</v>
      </c>
      <c r="AA27" s="237"/>
      <c r="AB27" s="5"/>
      <c r="AC27" s="5"/>
      <c r="AD27" s="5"/>
      <c r="AE27" s="5"/>
      <c r="AF27" s="5"/>
      <c r="AG27" s="5"/>
    </row>
    <row r="28" spans="1:33" ht="30" customHeight="1" x14ac:dyDescent="0.25">
      <c r="A28" s="81" t="s">
        <v>18</v>
      </c>
      <c r="B28" s="82" t="s">
        <v>37</v>
      </c>
      <c r="C28" s="52" t="s">
        <v>38</v>
      </c>
      <c r="D28" s="83"/>
      <c r="E28" s="84">
        <f>G13</f>
        <v>0</v>
      </c>
      <c r="F28" s="85">
        <v>0.22</v>
      </c>
      <c r="G28" s="86">
        <f t="shared" ref="G28:G30" si="22">E28*F28</f>
        <v>0</v>
      </c>
      <c r="H28" s="84">
        <f>J13</f>
        <v>0</v>
      </c>
      <c r="I28" s="85">
        <v>0.22</v>
      </c>
      <c r="J28" s="86">
        <f t="shared" ref="J28:J30" si="23">H28*I28</f>
        <v>0</v>
      </c>
      <c r="K28" s="84">
        <f>M13</f>
        <v>0</v>
      </c>
      <c r="L28" s="85">
        <v>0.22</v>
      </c>
      <c r="M28" s="86">
        <f t="shared" ref="M28:M30" si="24">K28*L28</f>
        <v>0</v>
      </c>
      <c r="N28" s="84">
        <f>P13</f>
        <v>0</v>
      </c>
      <c r="O28" s="85">
        <v>0.22</v>
      </c>
      <c r="P28" s="86">
        <f t="shared" ref="P28:P30" si="25">N28*O28</f>
        <v>0</v>
      </c>
      <c r="Q28" s="84">
        <f>S13</f>
        <v>0</v>
      </c>
      <c r="R28" s="85">
        <v>0.22</v>
      </c>
      <c r="S28" s="86">
        <f t="shared" ref="S28:S30" si="26">Q28*R28</f>
        <v>0</v>
      </c>
      <c r="T28" s="84">
        <f>V13</f>
        <v>0</v>
      </c>
      <c r="U28" s="85">
        <v>0.22</v>
      </c>
      <c r="V28" s="86">
        <f t="shared" ref="V28:V30" si="27">T28*U28</f>
        <v>0</v>
      </c>
      <c r="W28" s="87">
        <f>G28+M28+S28</f>
        <v>0</v>
      </c>
      <c r="X28" s="261">
        <f>J28+P28+V28</f>
        <v>0</v>
      </c>
      <c r="Y28" s="261">
        <f t="shared" si="7"/>
        <v>0</v>
      </c>
      <c r="Z28" s="269" t="e">
        <f t="shared" si="9"/>
        <v>#DIV/0!</v>
      </c>
      <c r="AA28" s="239"/>
      <c r="AB28" s="58"/>
      <c r="AC28" s="59"/>
      <c r="AD28" s="59"/>
      <c r="AE28" s="59"/>
      <c r="AF28" s="59"/>
      <c r="AG28" s="59"/>
    </row>
    <row r="29" spans="1:33" ht="30" customHeight="1" x14ac:dyDescent="0.25">
      <c r="A29" s="50" t="s">
        <v>18</v>
      </c>
      <c r="B29" s="51" t="s">
        <v>39</v>
      </c>
      <c r="C29" s="52" t="s">
        <v>40</v>
      </c>
      <c r="D29" s="53"/>
      <c r="E29" s="54">
        <f>G17</f>
        <v>0</v>
      </c>
      <c r="F29" s="55">
        <v>0.22</v>
      </c>
      <c r="G29" s="56">
        <f t="shared" si="22"/>
        <v>0</v>
      </c>
      <c r="H29" s="54">
        <f>J17</f>
        <v>0</v>
      </c>
      <c r="I29" s="55">
        <v>0.22</v>
      </c>
      <c r="J29" s="56">
        <f t="shared" si="23"/>
        <v>0</v>
      </c>
      <c r="K29" s="54">
        <f>M17</f>
        <v>0</v>
      </c>
      <c r="L29" s="55">
        <v>0.22</v>
      </c>
      <c r="M29" s="56">
        <f t="shared" si="24"/>
        <v>0</v>
      </c>
      <c r="N29" s="54">
        <f>P17</f>
        <v>0</v>
      </c>
      <c r="O29" s="55">
        <v>0.22</v>
      </c>
      <c r="P29" s="56">
        <f t="shared" si="25"/>
        <v>0</v>
      </c>
      <c r="Q29" s="54">
        <f>S17</f>
        <v>0</v>
      </c>
      <c r="R29" s="55">
        <v>0.22</v>
      </c>
      <c r="S29" s="56">
        <f t="shared" si="26"/>
        <v>0</v>
      </c>
      <c r="T29" s="54">
        <f>V17</f>
        <v>0</v>
      </c>
      <c r="U29" s="55">
        <v>0.22</v>
      </c>
      <c r="V29" s="56">
        <f t="shared" si="27"/>
        <v>0</v>
      </c>
      <c r="W29" s="57">
        <f t="shared" si="8"/>
        <v>0</v>
      </c>
      <c r="X29" s="261">
        <f t="shared" si="6"/>
        <v>0</v>
      </c>
      <c r="Y29" s="261">
        <f t="shared" si="7"/>
        <v>0</v>
      </c>
      <c r="Z29" s="269" t="e">
        <f t="shared" si="9"/>
        <v>#DIV/0!</v>
      </c>
      <c r="AA29" s="229"/>
      <c r="AB29" s="59"/>
      <c r="AC29" s="59"/>
      <c r="AD29" s="59"/>
      <c r="AE29" s="59"/>
      <c r="AF29" s="59"/>
      <c r="AG29" s="59"/>
    </row>
    <row r="30" spans="1:33" ht="30" customHeight="1" thickBot="1" x14ac:dyDescent="0.3">
      <c r="A30" s="60" t="s">
        <v>18</v>
      </c>
      <c r="B30" s="79" t="s">
        <v>41</v>
      </c>
      <c r="C30" s="88" t="s">
        <v>30</v>
      </c>
      <c r="D30" s="62"/>
      <c r="E30" s="63">
        <f>G21</f>
        <v>235864</v>
      </c>
      <c r="F30" s="64">
        <v>0.22</v>
      </c>
      <c r="G30" s="65">
        <f t="shared" si="22"/>
        <v>51890.080000000002</v>
      </c>
      <c r="H30" s="63">
        <f>J21</f>
        <v>235864</v>
      </c>
      <c r="I30" s="64">
        <v>0.22</v>
      </c>
      <c r="J30" s="65">
        <f t="shared" si="23"/>
        <v>51890.080000000002</v>
      </c>
      <c r="K30" s="63">
        <f>M21</f>
        <v>0</v>
      </c>
      <c r="L30" s="64">
        <v>0.22</v>
      </c>
      <c r="M30" s="65">
        <f t="shared" si="24"/>
        <v>0</v>
      </c>
      <c r="N30" s="63">
        <f>P21</f>
        <v>0</v>
      </c>
      <c r="O30" s="64">
        <v>0.22</v>
      </c>
      <c r="P30" s="65">
        <f t="shared" si="25"/>
        <v>0</v>
      </c>
      <c r="Q30" s="63">
        <f>S21</f>
        <v>0</v>
      </c>
      <c r="R30" s="64">
        <v>0.22</v>
      </c>
      <c r="S30" s="65">
        <f t="shared" si="26"/>
        <v>0</v>
      </c>
      <c r="T30" s="63">
        <f>V21</f>
        <v>0</v>
      </c>
      <c r="U30" s="64">
        <v>0.22</v>
      </c>
      <c r="V30" s="65">
        <f t="shared" si="27"/>
        <v>0</v>
      </c>
      <c r="W30" s="66">
        <f t="shared" si="8"/>
        <v>51890.080000000002</v>
      </c>
      <c r="X30" s="261">
        <f t="shared" si="6"/>
        <v>51890.080000000002</v>
      </c>
      <c r="Y30" s="261">
        <f t="shared" si="7"/>
        <v>0</v>
      </c>
      <c r="Z30" s="269">
        <f t="shared" si="9"/>
        <v>0</v>
      </c>
      <c r="AA30" s="236"/>
      <c r="AB30" s="59"/>
      <c r="AC30" s="59"/>
      <c r="AD30" s="59"/>
      <c r="AE30" s="59"/>
      <c r="AF30" s="59"/>
      <c r="AG30" s="59"/>
    </row>
    <row r="31" spans="1:33" ht="30" customHeight="1" x14ac:dyDescent="0.25">
      <c r="A31" s="41" t="s">
        <v>16</v>
      </c>
      <c r="B31" s="80" t="s">
        <v>42</v>
      </c>
      <c r="C31" s="67" t="s">
        <v>43</v>
      </c>
      <c r="D31" s="68"/>
      <c r="E31" s="69">
        <f>SUM(E32:E34)</f>
        <v>0</v>
      </c>
      <c r="F31" s="70"/>
      <c r="G31" s="71">
        <f>SUM(G32:G34)</f>
        <v>0</v>
      </c>
      <c r="H31" s="69">
        <f>SUM(H32:H34)</f>
        <v>0</v>
      </c>
      <c r="I31" s="70"/>
      <c r="J31" s="71">
        <f>SUM(J32:J34)</f>
        <v>0</v>
      </c>
      <c r="K31" s="69">
        <f>SUM(K32:K34)</f>
        <v>0</v>
      </c>
      <c r="L31" s="70"/>
      <c r="M31" s="71">
        <f>SUM(M32:M34)</f>
        <v>0</v>
      </c>
      <c r="N31" s="69">
        <f>SUM(N32:N34)</f>
        <v>0</v>
      </c>
      <c r="O31" s="70"/>
      <c r="P31" s="71">
        <f>SUM(P32:P34)</f>
        <v>0</v>
      </c>
      <c r="Q31" s="69">
        <f>SUM(Q32:Q34)</f>
        <v>0</v>
      </c>
      <c r="R31" s="70"/>
      <c r="S31" s="71">
        <f>SUM(S32:S34)</f>
        <v>0</v>
      </c>
      <c r="T31" s="69">
        <f>SUM(T32:T34)</f>
        <v>0</v>
      </c>
      <c r="U31" s="70"/>
      <c r="V31" s="71">
        <f>SUM(V32:V34)</f>
        <v>0</v>
      </c>
      <c r="W31" s="71">
        <f>SUM(W32:W34)</f>
        <v>0</v>
      </c>
      <c r="X31" s="71">
        <f>SUM(X32:X34)</f>
        <v>0</v>
      </c>
      <c r="Y31" s="71">
        <f t="shared" si="7"/>
        <v>0</v>
      </c>
      <c r="Z31" s="71" t="e">
        <f>Y31/W31</f>
        <v>#DIV/0!</v>
      </c>
      <c r="AA31" s="237"/>
      <c r="AB31" s="5"/>
      <c r="AC31" s="5"/>
      <c r="AD31" s="5"/>
      <c r="AE31" s="5"/>
      <c r="AF31" s="5"/>
      <c r="AG31" s="5"/>
    </row>
    <row r="32" spans="1:33" ht="30" customHeight="1" x14ac:dyDescent="0.25">
      <c r="A32" s="50" t="s">
        <v>18</v>
      </c>
      <c r="B32" s="82" t="s">
        <v>44</v>
      </c>
      <c r="C32" s="52" t="s">
        <v>32</v>
      </c>
      <c r="D32" s="250" t="s">
        <v>21</v>
      </c>
      <c r="E32" s="54"/>
      <c r="F32" s="55"/>
      <c r="G32" s="56">
        <f t="shared" ref="G32:G34" si="28">E32*F32</f>
        <v>0</v>
      </c>
      <c r="H32" s="54"/>
      <c r="I32" s="55"/>
      <c r="J32" s="56">
        <f t="shared" ref="J32:J34" si="29">H32*I32</f>
        <v>0</v>
      </c>
      <c r="K32" s="54"/>
      <c r="L32" s="55"/>
      <c r="M32" s="56">
        <f t="shared" ref="M32:M34" si="30">K32*L32</f>
        <v>0</v>
      </c>
      <c r="N32" s="54"/>
      <c r="O32" s="55"/>
      <c r="P32" s="56">
        <f t="shared" ref="P32:P34" si="31">N32*O32</f>
        <v>0</v>
      </c>
      <c r="Q32" s="54"/>
      <c r="R32" s="55"/>
      <c r="S32" s="56">
        <f t="shared" ref="S32:S34" si="32">Q32*R32</f>
        <v>0</v>
      </c>
      <c r="T32" s="54"/>
      <c r="U32" s="55"/>
      <c r="V32" s="56">
        <f t="shared" ref="V32:V34" si="33">T32*U32</f>
        <v>0</v>
      </c>
      <c r="W32" s="57">
        <f>G32+M32+S32</f>
        <v>0</v>
      </c>
      <c r="X32" s="261">
        <f>J32+P32+V32</f>
        <v>0</v>
      </c>
      <c r="Y32" s="261">
        <f>W32-X32</f>
        <v>0</v>
      </c>
      <c r="Z32" s="269" t="e">
        <f t="shared" si="9"/>
        <v>#DIV/0!</v>
      </c>
      <c r="AA32" s="229"/>
      <c r="AB32" s="5"/>
      <c r="AC32" s="5"/>
      <c r="AD32" s="5"/>
      <c r="AE32" s="5"/>
      <c r="AF32" s="5"/>
      <c r="AG32" s="5"/>
    </row>
    <row r="33" spans="1:33" ht="30" customHeight="1" x14ac:dyDescent="0.25">
      <c r="A33" s="50" t="s">
        <v>18</v>
      </c>
      <c r="B33" s="51" t="s">
        <v>45</v>
      </c>
      <c r="C33" s="52" t="s">
        <v>32</v>
      </c>
      <c r="D33" s="250" t="s">
        <v>21</v>
      </c>
      <c r="E33" s="54"/>
      <c r="F33" s="55"/>
      <c r="G33" s="56">
        <f t="shared" si="28"/>
        <v>0</v>
      </c>
      <c r="H33" s="54"/>
      <c r="I33" s="55"/>
      <c r="J33" s="56">
        <f t="shared" si="29"/>
        <v>0</v>
      </c>
      <c r="K33" s="54"/>
      <c r="L33" s="55"/>
      <c r="M33" s="56">
        <f t="shared" si="30"/>
        <v>0</v>
      </c>
      <c r="N33" s="54"/>
      <c r="O33" s="55"/>
      <c r="P33" s="56">
        <f t="shared" si="31"/>
        <v>0</v>
      </c>
      <c r="Q33" s="54"/>
      <c r="R33" s="55"/>
      <c r="S33" s="56">
        <f t="shared" si="32"/>
        <v>0</v>
      </c>
      <c r="T33" s="54"/>
      <c r="U33" s="55"/>
      <c r="V33" s="56">
        <f t="shared" si="33"/>
        <v>0</v>
      </c>
      <c r="W33" s="57">
        <f t="shared" si="8"/>
        <v>0</v>
      </c>
      <c r="X33" s="261">
        <f t="shared" si="6"/>
        <v>0</v>
      </c>
      <c r="Y33" s="261">
        <f t="shared" si="7"/>
        <v>0</v>
      </c>
      <c r="Z33" s="269" t="e">
        <f t="shared" si="9"/>
        <v>#DIV/0!</v>
      </c>
      <c r="AA33" s="229"/>
      <c r="AB33" s="5"/>
      <c r="AC33" s="5"/>
      <c r="AD33" s="5"/>
      <c r="AE33" s="5"/>
      <c r="AF33" s="5"/>
      <c r="AG33" s="5"/>
    </row>
    <row r="34" spans="1:33" ht="30" customHeight="1" thickBot="1" x14ac:dyDescent="0.3">
      <c r="A34" s="60" t="s">
        <v>18</v>
      </c>
      <c r="B34" s="61" t="s">
        <v>46</v>
      </c>
      <c r="C34" s="204" t="s">
        <v>32</v>
      </c>
      <c r="D34" s="251" t="s">
        <v>21</v>
      </c>
      <c r="E34" s="63"/>
      <c r="F34" s="64"/>
      <c r="G34" s="65">
        <f t="shared" si="28"/>
        <v>0</v>
      </c>
      <c r="H34" s="63"/>
      <c r="I34" s="64"/>
      <c r="J34" s="65">
        <f t="shared" si="29"/>
        <v>0</v>
      </c>
      <c r="K34" s="75"/>
      <c r="L34" s="76"/>
      <c r="M34" s="77">
        <f t="shared" si="30"/>
        <v>0</v>
      </c>
      <c r="N34" s="75"/>
      <c r="O34" s="76"/>
      <c r="P34" s="77">
        <f t="shared" si="31"/>
        <v>0</v>
      </c>
      <c r="Q34" s="75"/>
      <c r="R34" s="76"/>
      <c r="S34" s="77">
        <f t="shared" si="32"/>
        <v>0</v>
      </c>
      <c r="T34" s="75"/>
      <c r="U34" s="76"/>
      <c r="V34" s="77">
        <f t="shared" si="33"/>
        <v>0</v>
      </c>
      <c r="W34" s="66">
        <f t="shared" si="8"/>
        <v>0</v>
      </c>
      <c r="X34" s="261">
        <f t="shared" si="6"/>
        <v>0</v>
      </c>
      <c r="Y34" s="265">
        <f t="shared" si="7"/>
        <v>0</v>
      </c>
      <c r="Z34" s="269" t="e">
        <f t="shared" si="9"/>
        <v>#DIV/0!</v>
      </c>
      <c r="AA34" s="238"/>
      <c r="AB34" s="5"/>
      <c r="AC34" s="5"/>
      <c r="AD34" s="5"/>
      <c r="AE34" s="5"/>
      <c r="AF34" s="5"/>
      <c r="AG34" s="5"/>
    </row>
    <row r="35" spans="1:33" ht="30" customHeight="1" thickBot="1" x14ac:dyDescent="0.3">
      <c r="A35" s="209" t="s">
        <v>47</v>
      </c>
      <c r="B35" s="210"/>
      <c r="C35" s="211"/>
      <c r="D35" s="212"/>
      <c r="E35" s="252"/>
      <c r="F35" s="213"/>
      <c r="G35" s="89">
        <f>G13+G17+G21+G27+G31</f>
        <v>287754.08</v>
      </c>
      <c r="H35" s="252"/>
      <c r="I35" s="213"/>
      <c r="J35" s="89">
        <f>J13+J17+J21+J27+J31</f>
        <v>287754.08</v>
      </c>
      <c r="K35" s="252"/>
      <c r="L35" s="115"/>
      <c r="M35" s="89">
        <f>M13+M17+M21+M27+M31</f>
        <v>0</v>
      </c>
      <c r="N35" s="252"/>
      <c r="O35" s="115"/>
      <c r="P35" s="89">
        <f>P13+P17+P21+P27+P31</f>
        <v>0</v>
      </c>
      <c r="Q35" s="252"/>
      <c r="R35" s="115"/>
      <c r="S35" s="89">
        <f>S13+S17+S21+S27+S31</f>
        <v>0</v>
      </c>
      <c r="T35" s="252"/>
      <c r="U35" s="115"/>
      <c r="V35" s="89">
        <f>V13+V17+V21+V27+V31</f>
        <v>0</v>
      </c>
      <c r="W35" s="89">
        <f>W13+W17+W21+W27+W31</f>
        <v>287754.08</v>
      </c>
      <c r="X35" s="302">
        <f>X13+X17+X21+X27+X31</f>
        <v>287754.08</v>
      </c>
      <c r="Y35" s="304">
        <f t="shared" si="7"/>
        <v>0</v>
      </c>
      <c r="Z35" s="303">
        <f>Y35/W35</f>
        <v>0</v>
      </c>
      <c r="AA35" s="240"/>
      <c r="AB35" s="4"/>
      <c r="AC35" s="5"/>
      <c r="AD35" s="5"/>
      <c r="AE35" s="5"/>
      <c r="AF35" s="5"/>
      <c r="AG35" s="5"/>
    </row>
    <row r="36" spans="1:33" ht="30" customHeight="1" thickBot="1" x14ac:dyDescent="0.3">
      <c r="A36" s="205" t="s">
        <v>15</v>
      </c>
      <c r="B36" s="121">
        <v>2</v>
      </c>
      <c r="C36" s="206" t="s">
        <v>48</v>
      </c>
      <c r="D36" s="207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40"/>
      <c r="Y36" s="307"/>
      <c r="Z36" s="40"/>
      <c r="AA36" s="234"/>
      <c r="AB36" s="5"/>
      <c r="AC36" s="5"/>
      <c r="AD36" s="5"/>
      <c r="AE36" s="5"/>
      <c r="AF36" s="5"/>
      <c r="AG36" s="5"/>
    </row>
    <row r="37" spans="1:33" ht="30" customHeight="1" x14ac:dyDescent="0.25">
      <c r="A37" s="41" t="s">
        <v>16</v>
      </c>
      <c r="B37" s="80" t="s">
        <v>49</v>
      </c>
      <c r="C37" s="43" t="s">
        <v>50</v>
      </c>
      <c r="D37" s="44"/>
      <c r="E37" s="45">
        <f>SUM(E38:E40)</f>
        <v>0</v>
      </c>
      <c r="F37" s="46"/>
      <c r="G37" s="47">
        <f>SUM(G38:G40)</f>
        <v>0</v>
      </c>
      <c r="H37" s="45">
        <f>SUM(H38:H40)</f>
        <v>0</v>
      </c>
      <c r="I37" s="46"/>
      <c r="J37" s="47">
        <f>SUM(J38:J40)</f>
        <v>0</v>
      </c>
      <c r="K37" s="45">
        <f>SUM(K38:K40)</f>
        <v>0</v>
      </c>
      <c r="L37" s="46"/>
      <c r="M37" s="47">
        <f>SUM(M38:M40)</f>
        <v>0</v>
      </c>
      <c r="N37" s="45">
        <f>SUM(N38:N40)</f>
        <v>0</v>
      </c>
      <c r="O37" s="46"/>
      <c r="P37" s="47">
        <f>SUM(P38:P40)</f>
        <v>0</v>
      </c>
      <c r="Q37" s="45">
        <f>SUM(Q38:Q40)</f>
        <v>0</v>
      </c>
      <c r="R37" s="46"/>
      <c r="S37" s="47">
        <f>SUM(S38:S40)</f>
        <v>0</v>
      </c>
      <c r="T37" s="45">
        <f>SUM(T38:T40)</f>
        <v>0</v>
      </c>
      <c r="U37" s="46"/>
      <c r="V37" s="47">
        <f>SUM(V38:V40)</f>
        <v>0</v>
      </c>
      <c r="W37" s="47">
        <f>SUM(W38:W40)</f>
        <v>0</v>
      </c>
      <c r="X37" s="305">
        <f>SUM(X38:X40)</f>
        <v>0</v>
      </c>
      <c r="Y37" s="308">
        <f t="shared" si="7"/>
        <v>0</v>
      </c>
      <c r="Z37" s="306" t="e">
        <f>Y37/W37</f>
        <v>#DIV/0!</v>
      </c>
      <c r="AA37" s="235"/>
      <c r="AB37" s="95"/>
      <c r="AC37" s="49"/>
      <c r="AD37" s="49"/>
      <c r="AE37" s="49"/>
      <c r="AF37" s="49"/>
      <c r="AG37" s="49"/>
    </row>
    <row r="38" spans="1:33" ht="30" customHeight="1" x14ac:dyDescent="0.25">
      <c r="A38" s="50" t="s">
        <v>18</v>
      </c>
      <c r="B38" s="51" t="s">
        <v>51</v>
      </c>
      <c r="C38" s="52" t="s">
        <v>52</v>
      </c>
      <c r="D38" s="53" t="s">
        <v>53</v>
      </c>
      <c r="E38" s="54"/>
      <c r="F38" s="55"/>
      <c r="G38" s="56">
        <f t="shared" ref="G38:G40" si="34">E38*F38</f>
        <v>0</v>
      </c>
      <c r="H38" s="54"/>
      <c r="I38" s="55"/>
      <c r="J38" s="56">
        <f t="shared" ref="J38:J40" si="35">H38*I38</f>
        <v>0</v>
      </c>
      <c r="K38" s="54"/>
      <c r="L38" s="55"/>
      <c r="M38" s="56">
        <f t="shared" ref="M38:M40" si="36">K38*L38</f>
        <v>0</v>
      </c>
      <c r="N38" s="54"/>
      <c r="O38" s="55"/>
      <c r="P38" s="56">
        <f t="shared" ref="P38:P40" si="37">N38*O38</f>
        <v>0</v>
      </c>
      <c r="Q38" s="54"/>
      <c r="R38" s="55"/>
      <c r="S38" s="56">
        <f t="shared" ref="S38:S40" si="38">Q38*R38</f>
        <v>0</v>
      </c>
      <c r="T38" s="54"/>
      <c r="U38" s="55"/>
      <c r="V38" s="56">
        <f t="shared" ref="V38:V40" si="39">T38*U38</f>
        <v>0</v>
      </c>
      <c r="W38" s="57">
        <f>G38+M38+S38</f>
        <v>0</v>
      </c>
      <c r="X38" s="261">
        <f>J38+P38+V38</f>
        <v>0</v>
      </c>
      <c r="Y38" s="261">
        <f t="shared" si="7"/>
        <v>0</v>
      </c>
      <c r="Z38" s="269" t="e">
        <f t="shared" ref="Z38:Z48" si="40">Y38/W38</f>
        <v>#DIV/0!</v>
      </c>
      <c r="AA38" s="229"/>
      <c r="AB38" s="59"/>
      <c r="AC38" s="59"/>
      <c r="AD38" s="59"/>
      <c r="AE38" s="59"/>
      <c r="AF38" s="59"/>
      <c r="AG38" s="59"/>
    </row>
    <row r="39" spans="1:33" ht="30" customHeight="1" x14ac:dyDescent="0.25">
      <c r="A39" s="50" t="s">
        <v>18</v>
      </c>
      <c r="B39" s="51" t="s">
        <v>54</v>
      </c>
      <c r="C39" s="52" t="s">
        <v>52</v>
      </c>
      <c r="D39" s="53" t="s">
        <v>53</v>
      </c>
      <c r="E39" s="54"/>
      <c r="F39" s="55"/>
      <c r="G39" s="56">
        <f t="shared" si="34"/>
        <v>0</v>
      </c>
      <c r="H39" s="54"/>
      <c r="I39" s="55"/>
      <c r="J39" s="56">
        <f t="shared" si="35"/>
        <v>0</v>
      </c>
      <c r="K39" s="54"/>
      <c r="L39" s="55"/>
      <c r="M39" s="56">
        <f t="shared" si="36"/>
        <v>0</v>
      </c>
      <c r="N39" s="54"/>
      <c r="O39" s="55"/>
      <c r="P39" s="56">
        <f t="shared" si="37"/>
        <v>0</v>
      </c>
      <c r="Q39" s="54"/>
      <c r="R39" s="55"/>
      <c r="S39" s="56">
        <f t="shared" si="38"/>
        <v>0</v>
      </c>
      <c r="T39" s="54"/>
      <c r="U39" s="55"/>
      <c r="V39" s="56">
        <f t="shared" si="39"/>
        <v>0</v>
      </c>
      <c r="W39" s="57">
        <f t="shared" ref="W39:W44" si="41">G39+M39+S39</f>
        <v>0</v>
      </c>
      <c r="X39" s="261">
        <f t="shared" ref="X39:X48" si="42">J39+P39+V39</f>
        <v>0</v>
      </c>
      <c r="Y39" s="261">
        <f t="shared" si="7"/>
        <v>0</v>
      </c>
      <c r="Z39" s="269" t="e">
        <f t="shared" si="40"/>
        <v>#DIV/0!</v>
      </c>
      <c r="AA39" s="229"/>
      <c r="AB39" s="59"/>
      <c r="AC39" s="59"/>
      <c r="AD39" s="59"/>
      <c r="AE39" s="59"/>
      <c r="AF39" s="59"/>
      <c r="AG39" s="59"/>
    </row>
    <row r="40" spans="1:33" ht="30" customHeight="1" thickBot="1" x14ac:dyDescent="0.3">
      <c r="A40" s="73" t="s">
        <v>18</v>
      </c>
      <c r="B40" s="79" t="s">
        <v>55</v>
      </c>
      <c r="C40" s="52" t="s">
        <v>52</v>
      </c>
      <c r="D40" s="74" t="s">
        <v>53</v>
      </c>
      <c r="E40" s="75"/>
      <c r="F40" s="76"/>
      <c r="G40" s="77">
        <f t="shared" si="34"/>
        <v>0</v>
      </c>
      <c r="H40" s="75"/>
      <c r="I40" s="76"/>
      <c r="J40" s="77">
        <f t="shared" si="35"/>
        <v>0</v>
      </c>
      <c r="K40" s="75"/>
      <c r="L40" s="76"/>
      <c r="M40" s="77">
        <f t="shared" si="36"/>
        <v>0</v>
      </c>
      <c r="N40" s="75"/>
      <c r="O40" s="76"/>
      <c r="P40" s="77">
        <f t="shared" si="37"/>
        <v>0</v>
      </c>
      <c r="Q40" s="75"/>
      <c r="R40" s="76"/>
      <c r="S40" s="77">
        <f t="shared" si="38"/>
        <v>0</v>
      </c>
      <c r="T40" s="75"/>
      <c r="U40" s="76"/>
      <c r="V40" s="77">
        <f t="shared" si="39"/>
        <v>0</v>
      </c>
      <c r="W40" s="66">
        <f t="shared" si="41"/>
        <v>0</v>
      </c>
      <c r="X40" s="261">
        <f t="shared" si="42"/>
        <v>0</v>
      </c>
      <c r="Y40" s="261">
        <f t="shared" si="7"/>
        <v>0</v>
      </c>
      <c r="Z40" s="269" t="e">
        <f t="shared" si="40"/>
        <v>#DIV/0!</v>
      </c>
      <c r="AA40" s="238"/>
      <c r="AB40" s="59"/>
      <c r="AC40" s="59"/>
      <c r="AD40" s="59"/>
      <c r="AE40" s="59"/>
      <c r="AF40" s="59"/>
      <c r="AG40" s="59"/>
    </row>
    <row r="41" spans="1:33" ht="30" customHeight="1" x14ac:dyDescent="0.25">
      <c r="A41" s="41" t="s">
        <v>16</v>
      </c>
      <c r="B41" s="80" t="s">
        <v>56</v>
      </c>
      <c r="C41" s="78" t="s">
        <v>57</v>
      </c>
      <c r="D41" s="68"/>
      <c r="E41" s="69">
        <f>SUM(E42:E44)</f>
        <v>0</v>
      </c>
      <c r="F41" s="70"/>
      <c r="G41" s="71">
        <f>SUM(G42:G44)</f>
        <v>0</v>
      </c>
      <c r="H41" s="69">
        <f>SUM(H42:H44)</f>
        <v>0</v>
      </c>
      <c r="I41" s="70"/>
      <c r="J41" s="71">
        <f>SUM(J42:J44)</f>
        <v>0</v>
      </c>
      <c r="K41" s="69">
        <f>SUM(K42:K44)</f>
        <v>0</v>
      </c>
      <c r="L41" s="70"/>
      <c r="M41" s="71">
        <f>SUM(M42:M44)</f>
        <v>0</v>
      </c>
      <c r="N41" s="69">
        <f>SUM(N42:N44)</f>
        <v>0</v>
      </c>
      <c r="O41" s="70"/>
      <c r="P41" s="71">
        <f>SUM(P42:P44)</f>
        <v>0</v>
      </c>
      <c r="Q41" s="69">
        <f>SUM(Q42:Q44)</f>
        <v>0</v>
      </c>
      <c r="R41" s="70"/>
      <c r="S41" s="71">
        <f>SUM(S42:S44)</f>
        <v>0</v>
      </c>
      <c r="T41" s="69">
        <f>SUM(T42:T44)</f>
        <v>0</v>
      </c>
      <c r="U41" s="70"/>
      <c r="V41" s="71">
        <f>SUM(V42:V44)</f>
        <v>0</v>
      </c>
      <c r="W41" s="71">
        <f>SUM(W42:W44)</f>
        <v>0</v>
      </c>
      <c r="X41" s="71">
        <f>SUM(X42:X44)</f>
        <v>0</v>
      </c>
      <c r="Y41" s="310">
        <f t="shared" si="7"/>
        <v>0</v>
      </c>
      <c r="Z41" s="310" t="e">
        <f>Y41/W41</f>
        <v>#DIV/0!</v>
      </c>
      <c r="AA41" s="237"/>
      <c r="AB41" s="49"/>
      <c r="AC41" s="49"/>
      <c r="AD41" s="49"/>
      <c r="AE41" s="49"/>
      <c r="AF41" s="49"/>
      <c r="AG41" s="49"/>
    </row>
    <row r="42" spans="1:33" ht="30" customHeight="1" x14ac:dyDescent="0.25">
      <c r="A42" s="50" t="s">
        <v>18</v>
      </c>
      <c r="B42" s="51" t="s">
        <v>58</v>
      </c>
      <c r="C42" s="52" t="s">
        <v>59</v>
      </c>
      <c r="D42" s="53" t="s">
        <v>60</v>
      </c>
      <c r="E42" s="54"/>
      <c r="F42" s="55"/>
      <c r="G42" s="56">
        <f t="shared" ref="G42:G44" si="43">E42*F42</f>
        <v>0</v>
      </c>
      <c r="H42" s="54"/>
      <c r="I42" s="55"/>
      <c r="J42" s="56">
        <f t="shared" ref="J42:J44" si="44">H42*I42</f>
        <v>0</v>
      </c>
      <c r="K42" s="54"/>
      <c r="L42" s="55"/>
      <c r="M42" s="56">
        <f t="shared" ref="M42:M44" si="45">K42*L42</f>
        <v>0</v>
      </c>
      <c r="N42" s="54"/>
      <c r="O42" s="55"/>
      <c r="P42" s="56">
        <f t="shared" ref="P42:P44" si="46">N42*O42</f>
        <v>0</v>
      </c>
      <c r="Q42" s="54"/>
      <c r="R42" s="55"/>
      <c r="S42" s="56">
        <f t="shared" ref="S42:S44" si="47">Q42*R42</f>
        <v>0</v>
      </c>
      <c r="T42" s="54"/>
      <c r="U42" s="55"/>
      <c r="V42" s="56">
        <f t="shared" ref="V42:V44" si="48">T42*U42</f>
        <v>0</v>
      </c>
      <c r="W42" s="57">
        <f t="shared" si="41"/>
        <v>0</v>
      </c>
      <c r="X42" s="261">
        <f t="shared" si="42"/>
        <v>0</v>
      </c>
      <c r="Y42" s="261">
        <f t="shared" si="7"/>
        <v>0</v>
      </c>
      <c r="Z42" s="269" t="e">
        <f t="shared" si="40"/>
        <v>#DIV/0!</v>
      </c>
      <c r="AA42" s="229"/>
      <c r="AB42" s="59"/>
      <c r="AC42" s="59"/>
      <c r="AD42" s="59"/>
      <c r="AE42" s="59"/>
      <c r="AF42" s="59"/>
      <c r="AG42" s="59"/>
    </row>
    <row r="43" spans="1:33" ht="30" customHeight="1" x14ac:dyDescent="0.25">
      <c r="A43" s="50" t="s">
        <v>18</v>
      </c>
      <c r="B43" s="51" t="s">
        <v>61</v>
      </c>
      <c r="C43" s="96" t="s">
        <v>59</v>
      </c>
      <c r="D43" s="53" t="s">
        <v>60</v>
      </c>
      <c r="E43" s="54"/>
      <c r="F43" s="55"/>
      <c r="G43" s="56">
        <f t="shared" si="43"/>
        <v>0</v>
      </c>
      <c r="H43" s="54"/>
      <c r="I43" s="55"/>
      <c r="J43" s="56">
        <f t="shared" si="44"/>
        <v>0</v>
      </c>
      <c r="K43" s="54"/>
      <c r="L43" s="55"/>
      <c r="M43" s="56">
        <f t="shared" si="45"/>
        <v>0</v>
      </c>
      <c r="N43" s="54"/>
      <c r="O43" s="55"/>
      <c r="P43" s="56">
        <f t="shared" si="46"/>
        <v>0</v>
      </c>
      <c r="Q43" s="54"/>
      <c r="R43" s="55"/>
      <c r="S43" s="56">
        <f t="shared" si="47"/>
        <v>0</v>
      </c>
      <c r="T43" s="54"/>
      <c r="U43" s="55"/>
      <c r="V43" s="56">
        <f t="shared" si="48"/>
        <v>0</v>
      </c>
      <c r="W43" s="57">
        <f t="shared" si="41"/>
        <v>0</v>
      </c>
      <c r="X43" s="261">
        <f t="shared" si="42"/>
        <v>0</v>
      </c>
      <c r="Y43" s="261">
        <f t="shared" si="7"/>
        <v>0</v>
      </c>
      <c r="Z43" s="269" t="e">
        <f t="shared" si="40"/>
        <v>#DIV/0!</v>
      </c>
      <c r="AA43" s="229"/>
      <c r="AB43" s="59"/>
      <c r="AC43" s="59"/>
      <c r="AD43" s="59"/>
      <c r="AE43" s="59"/>
      <c r="AF43" s="59"/>
      <c r="AG43" s="59"/>
    </row>
    <row r="44" spans="1:33" ht="30" customHeight="1" thickBot="1" x14ac:dyDescent="0.3">
      <c r="A44" s="73" t="s">
        <v>18</v>
      </c>
      <c r="B44" s="79" t="s">
        <v>62</v>
      </c>
      <c r="C44" s="97" t="s">
        <v>59</v>
      </c>
      <c r="D44" s="74" t="s">
        <v>60</v>
      </c>
      <c r="E44" s="75"/>
      <c r="F44" s="76"/>
      <c r="G44" s="77">
        <f t="shared" si="43"/>
        <v>0</v>
      </c>
      <c r="H44" s="75"/>
      <c r="I44" s="76"/>
      <c r="J44" s="77">
        <f t="shared" si="44"/>
        <v>0</v>
      </c>
      <c r="K44" s="75"/>
      <c r="L44" s="76"/>
      <c r="M44" s="77">
        <f t="shared" si="45"/>
        <v>0</v>
      </c>
      <c r="N44" s="75"/>
      <c r="O44" s="76"/>
      <c r="P44" s="77">
        <f t="shared" si="46"/>
        <v>0</v>
      </c>
      <c r="Q44" s="75"/>
      <c r="R44" s="76"/>
      <c r="S44" s="77">
        <f t="shared" si="47"/>
        <v>0</v>
      </c>
      <c r="T44" s="75"/>
      <c r="U44" s="76"/>
      <c r="V44" s="77">
        <f t="shared" si="48"/>
        <v>0</v>
      </c>
      <c r="W44" s="66">
        <f t="shared" si="41"/>
        <v>0</v>
      </c>
      <c r="X44" s="261">
        <f t="shared" si="42"/>
        <v>0</v>
      </c>
      <c r="Y44" s="261">
        <f t="shared" si="7"/>
        <v>0</v>
      </c>
      <c r="Z44" s="269" t="e">
        <f t="shared" si="40"/>
        <v>#DIV/0!</v>
      </c>
      <c r="AA44" s="238"/>
      <c r="AB44" s="59"/>
      <c r="AC44" s="59"/>
      <c r="AD44" s="59"/>
      <c r="AE44" s="59"/>
      <c r="AF44" s="59"/>
      <c r="AG44" s="59"/>
    </row>
    <row r="45" spans="1:33" ht="30" customHeight="1" x14ac:dyDescent="0.25">
      <c r="A45" s="41" t="s">
        <v>16</v>
      </c>
      <c r="B45" s="80" t="s">
        <v>63</v>
      </c>
      <c r="C45" s="78" t="s">
        <v>64</v>
      </c>
      <c r="D45" s="68"/>
      <c r="E45" s="69">
        <f>SUM(E46:E48)</f>
        <v>0</v>
      </c>
      <c r="F45" s="70"/>
      <c r="G45" s="71">
        <f>SUM(G46:G48)</f>
        <v>0</v>
      </c>
      <c r="H45" s="69">
        <f>SUM(H46:H48)</f>
        <v>0</v>
      </c>
      <c r="I45" s="70"/>
      <c r="J45" s="71">
        <f>SUM(J46:J48)</f>
        <v>0</v>
      </c>
      <c r="K45" s="69">
        <f>SUM(K46:K48)</f>
        <v>0</v>
      </c>
      <c r="L45" s="70"/>
      <c r="M45" s="71">
        <f>SUM(M46:M48)</f>
        <v>0</v>
      </c>
      <c r="N45" s="69">
        <f>SUM(N46:N48)</f>
        <v>0</v>
      </c>
      <c r="O45" s="70"/>
      <c r="P45" s="71">
        <f>SUM(P46:P48)</f>
        <v>0</v>
      </c>
      <c r="Q45" s="69">
        <f>SUM(Q46:Q48)</f>
        <v>0</v>
      </c>
      <c r="R45" s="70"/>
      <c r="S45" s="71">
        <f>SUM(S46:S48)</f>
        <v>0</v>
      </c>
      <c r="T45" s="69">
        <f>SUM(T46:T48)</f>
        <v>0</v>
      </c>
      <c r="U45" s="70"/>
      <c r="V45" s="71">
        <f>SUM(V46:V48)</f>
        <v>0</v>
      </c>
      <c r="W45" s="71">
        <f>SUM(W46:W48)</f>
        <v>0</v>
      </c>
      <c r="X45" s="71">
        <f>SUM(X46:X48)</f>
        <v>0</v>
      </c>
      <c r="Y45" s="70">
        <f t="shared" si="7"/>
        <v>0</v>
      </c>
      <c r="Z45" s="70" t="e">
        <f>Y45/W45</f>
        <v>#DIV/0!</v>
      </c>
      <c r="AA45" s="237"/>
      <c r="AB45" s="49"/>
      <c r="AC45" s="49"/>
      <c r="AD45" s="49"/>
      <c r="AE45" s="49"/>
      <c r="AF45" s="49"/>
      <c r="AG45" s="49"/>
    </row>
    <row r="46" spans="1:33" ht="30" customHeight="1" x14ac:dyDescent="0.25">
      <c r="A46" s="50" t="s">
        <v>18</v>
      </c>
      <c r="B46" s="51" t="s">
        <v>65</v>
      </c>
      <c r="C46" s="52" t="s">
        <v>66</v>
      </c>
      <c r="D46" s="53" t="s">
        <v>60</v>
      </c>
      <c r="E46" s="54"/>
      <c r="F46" s="55"/>
      <c r="G46" s="56">
        <f t="shared" ref="G46:G48" si="49">E46*F46</f>
        <v>0</v>
      </c>
      <c r="H46" s="54"/>
      <c r="I46" s="55"/>
      <c r="J46" s="56">
        <f t="shared" ref="J46:J48" si="50">H46*I46</f>
        <v>0</v>
      </c>
      <c r="K46" s="54"/>
      <c r="L46" s="55"/>
      <c r="M46" s="56">
        <f t="shared" ref="M46:M48" si="51">K46*L46</f>
        <v>0</v>
      </c>
      <c r="N46" s="54"/>
      <c r="O46" s="55"/>
      <c r="P46" s="56">
        <f t="shared" ref="P46:P48" si="52">N46*O46</f>
        <v>0</v>
      </c>
      <c r="Q46" s="54"/>
      <c r="R46" s="55"/>
      <c r="S46" s="56">
        <f t="shared" ref="S46:S48" si="53">Q46*R46</f>
        <v>0</v>
      </c>
      <c r="T46" s="54"/>
      <c r="U46" s="55"/>
      <c r="V46" s="56">
        <f t="shared" ref="V46:V48" si="54">T46*U46</f>
        <v>0</v>
      </c>
      <c r="W46" s="57">
        <f>G46+M46+S46</f>
        <v>0</v>
      </c>
      <c r="X46" s="261">
        <f t="shared" si="42"/>
        <v>0</v>
      </c>
      <c r="Y46" s="261">
        <f t="shared" si="7"/>
        <v>0</v>
      </c>
      <c r="Z46" s="269" t="e">
        <f t="shared" si="40"/>
        <v>#DIV/0!</v>
      </c>
      <c r="AA46" s="229"/>
      <c r="AB46" s="58"/>
      <c r="AC46" s="59"/>
      <c r="AD46" s="59"/>
      <c r="AE46" s="59"/>
      <c r="AF46" s="59"/>
      <c r="AG46" s="59"/>
    </row>
    <row r="47" spans="1:33" ht="30" customHeight="1" x14ac:dyDescent="0.25">
      <c r="A47" s="50" t="s">
        <v>18</v>
      </c>
      <c r="B47" s="51" t="s">
        <v>67</v>
      </c>
      <c r="C47" s="52" t="s">
        <v>68</v>
      </c>
      <c r="D47" s="53" t="s">
        <v>60</v>
      </c>
      <c r="E47" s="54"/>
      <c r="F47" s="55"/>
      <c r="G47" s="56">
        <f t="shared" si="49"/>
        <v>0</v>
      </c>
      <c r="H47" s="54"/>
      <c r="I47" s="55"/>
      <c r="J47" s="56">
        <f t="shared" si="50"/>
        <v>0</v>
      </c>
      <c r="K47" s="54"/>
      <c r="L47" s="55"/>
      <c r="M47" s="56">
        <f t="shared" si="51"/>
        <v>0</v>
      </c>
      <c r="N47" s="54"/>
      <c r="O47" s="55"/>
      <c r="P47" s="56">
        <f t="shared" si="52"/>
        <v>0</v>
      </c>
      <c r="Q47" s="54"/>
      <c r="R47" s="55"/>
      <c r="S47" s="56">
        <f t="shared" si="53"/>
        <v>0</v>
      </c>
      <c r="T47" s="54"/>
      <c r="U47" s="55"/>
      <c r="V47" s="56">
        <f t="shared" si="54"/>
        <v>0</v>
      </c>
      <c r="W47" s="57">
        <f>G47+M47+S47</f>
        <v>0</v>
      </c>
      <c r="X47" s="261">
        <f t="shared" si="42"/>
        <v>0</v>
      </c>
      <c r="Y47" s="261">
        <f t="shared" si="7"/>
        <v>0</v>
      </c>
      <c r="Z47" s="269" t="e">
        <f t="shared" si="40"/>
        <v>#DIV/0!</v>
      </c>
      <c r="AA47" s="229"/>
      <c r="AB47" s="59"/>
      <c r="AC47" s="59"/>
      <c r="AD47" s="59"/>
      <c r="AE47" s="59"/>
      <c r="AF47" s="59"/>
      <c r="AG47" s="59"/>
    </row>
    <row r="48" spans="1:33" ht="30" customHeight="1" thickBot="1" x14ac:dyDescent="0.3">
      <c r="A48" s="60" t="s">
        <v>18</v>
      </c>
      <c r="B48" s="61" t="s">
        <v>69</v>
      </c>
      <c r="C48" s="204" t="s">
        <v>66</v>
      </c>
      <c r="D48" s="62" t="s">
        <v>60</v>
      </c>
      <c r="E48" s="75"/>
      <c r="F48" s="76"/>
      <c r="G48" s="77">
        <f t="shared" si="49"/>
        <v>0</v>
      </c>
      <c r="H48" s="75"/>
      <c r="I48" s="76"/>
      <c r="J48" s="77">
        <f t="shared" si="50"/>
        <v>0</v>
      </c>
      <c r="K48" s="75"/>
      <c r="L48" s="76"/>
      <c r="M48" s="77">
        <f t="shared" si="51"/>
        <v>0</v>
      </c>
      <c r="N48" s="75"/>
      <c r="O48" s="76"/>
      <c r="P48" s="77">
        <f t="shared" si="52"/>
        <v>0</v>
      </c>
      <c r="Q48" s="75"/>
      <c r="R48" s="76"/>
      <c r="S48" s="77">
        <f t="shared" si="53"/>
        <v>0</v>
      </c>
      <c r="T48" s="75"/>
      <c r="U48" s="76"/>
      <c r="V48" s="77">
        <f t="shared" si="54"/>
        <v>0</v>
      </c>
      <c r="W48" s="66">
        <f>G48+M48+S48</f>
        <v>0</v>
      </c>
      <c r="X48" s="261">
        <f t="shared" si="42"/>
        <v>0</v>
      </c>
      <c r="Y48" s="261">
        <f t="shared" si="7"/>
        <v>0</v>
      </c>
      <c r="Z48" s="269" t="e">
        <f t="shared" si="40"/>
        <v>#DIV/0!</v>
      </c>
      <c r="AA48" s="238"/>
      <c r="AB48" s="59"/>
      <c r="AC48" s="59"/>
      <c r="AD48" s="59"/>
      <c r="AE48" s="59"/>
      <c r="AF48" s="59"/>
      <c r="AG48" s="59"/>
    </row>
    <row r="49" spans="1:33" ht="30" customHeight="1" thickBot="1" x14ac:dyDescent="0.3">
      <c r="A49" s="214" t="s">
        <v>249</v>
      </c>
      <c r="B49" s="210"/>
      <c r="C49" s="211"/>
      <c r="D49" s="212"/>
      <c r="E49" s="115">
        <f>E45+E41+E37</f>
        <v>0</v>
      </c>
      <c r="F49" s="90"/>
      <c r="G49" s="89">
        <f>G45+G41+G37</f>
        <v>0</v>
      </c>
      <c r="H49" s="115">
        <f>H45+H41+H37</f>
        <v>0</v>
      </c>
      <c r="I49" s="90"/>
      <c r="J49" s="89">
        <f>J45+J41+J37</f>
        <v>0</v>
      </c>
      <c r="K49" s="91">
        <f>K45+K41+K37</f>
        <v>0</v>
      </c>
      <c r="L49" s="90"/>
      <c r="M49" s="89">
        <f>M45+M41+M37</f>
        <v>0</v>
      </c>
      <c r="N49" s="91">
        <f>N45+N41+N37</f>
        <v>0</v>
      </c>
      <c r="O49" s="90"/>
      <c r="P49" s="89">
        <f>P45+P41+P37</f>
        <v>0</v>
      </c>
      <c r="Q49" s="91">
        <f>Q45+Q41+Q37</f>
        <v>0</v>
      </c>
      <c r="R49" s="90"/>
      <c r="S49" s="89">
        <f>S45+S41+S37</f>
        <v>0</v>
      </c>
      <c r="T49" s="91">
        <f>T45+T41+T37</f>
        <v>0</v>
      </c>
      <c r="U49" s="90"/>
      <c r="V49" s="89">
        <f>V45+V41+V37</f>
        <v>0</v>
      </c>
      <c r="W49" s="98">
        <f>W45+W41+W37</f>
        <v>0</v>
      </c>
      <c r="X49" s="98">
        <f>X45+X41+X37</f>
        <v>0</v>
      </c>
      <c r="Y49" s="98">
        <f t="shared" si="7"/>
        <v>0</v>
      </c>
      <c r="Z49" s="98" t="e">
        <f>Y49/W49</f>
        <v>#DIV/0!</v>
      </c>
      <c r="AA49" s="240"/>
      <c r="AB49" s="5"/>
      <c r="AC49" s="5"/>
      <c r="AD49" s="5"/>
      <c r="AE49" s="5"/>
      <c r="AF49" s="5"/>
      <c r="AG49" s="5"/>
    </row>
    <row r="50" spans="1:33" ht="30" customHeight="1" thickBot="1" x14ac:dyDescent="0.3">
      <c r="A50" s="205" t="s">
        <v>15</v>
      </c>
      <c r="B50" s="121">
        <v>3</v>
      </c>
      <c r="C50" s="206" t="s">
        <v>70</v>
      </c>
      <c r="D50" s="207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  <c r="X50" s="40"/>
      <c r="Y50" s="40"/>
      <c r="Z50" s="40"/>
      <c r="AA50" s="234"/>
      <c r="AB50" s="5"/>
      <c r="AC50" s="5"/>
      <c r="AD50" s="5"/>
      <c r="AE50" s="5"/>
      <c r="AF50" s="5"/>
      <c r="AG50" s="5"/>
    </row>
    <row r="51" spans="1:33" ht="45" customHeight="1" x14ac:dyDescent="0.25">
      <c r="A51" s="41" t="s">
        <v>16</v>
      </c>
      <c r="B51" s="80" t="s">
        <v>71</v>
      </c>
      <c r="C51" s="43" t="s">
        <v>72</v>
      </c>
      <c r="D51" s="44"/>
      <c r="E51" s="45">
        <f>SUM(E52:E54)</f>
        <v>0</v>
      </c>
      <c r="F51" s="46"/>
      <c r="G51" s="47">
        <f>SUM(G52:G54)</f>
        <v>0</v>
      </c>
      <c r="H51" s="45">
        <f>SUM(H52:H54)</f>
        <v>0</v>
      </c>
      <c r="I51" s="46"/>
      <c r="J51" s="47">
        <f>SUM(J52:J54)</f>
        <v>0</v>
      </c>
      <c r="K51" s="45">
        <f t="shared" ref="K51" si="55">SUM(K52:K54)</f>
        <v>0</v>
      </c>
      <c r="L51" s="46"/>
      <c r="M51" s="47">
        <f>SUM(M52:M54)</f>
        <v>0</v>
      </c>
      <c r="N51" s="45">
        <f t="shared" ref="N51" si="56">SUM(N52:N54)</f>
        <v>0</v>
      </c>
      <c r="O51" s="46"/>
      <c r="P51" s="47">
        <f>SUM(P52:P54)</f>
        <v>0</v>
      </c>
      <c r="Q51" s="45">
        <f t="shared" ref="Q51" si="57">SUM(Q52:Q54)</f>
        <v>0</v>
      </c>
      <c r="R51" s="46"/>
      <c r="S51" s="47">
        <f>SUM(S52:S54)</f>
        <v>0</v>
      </c>
      <c r="T51" s="45">
        <f t="shared" ref="T51" si="58">SUM(T52:T54)</f>
        <v>0</v>
      </c>
      <c r="U51" s="46"/>
      <c r="V51" s="47">
        <f>SUM(V52:V54)</f>
        <v>0</v>
      </c>
      <c r="W51" s="47">
        <f>SUM(W52:W54)</f>
        <v>0</v>
      </c>
      <c r="X51" s="47">
        <f>SUM(X52:X54)</f>
        <v>0</v>
      </c>
      <c r="Y51" s="48">
        <f t="shared" si="7"/>
        <v>0</v>
      </c>
      <c r="Z51" s="263" t="e">
        <f>Y51/W51</f>
        <v>#DIV/0!</v>
      </c>
      <c r="AA51" s="235"/>
      <c r="AB51" s="49"/>
      <c r="AC51" s="49"/>
      <c r="AD51" s="49"/>
      <c r="AE51" s="49"/>
      <c r="AF51" s="49"/>
      <c r="AG51" s="49"/>
    </row>
    <row r="52" spans="1:33" ht="30" customHeight="1" x14ac:dyDescent="0.25">
      <c r="A52" s="50" t="s">
        <v>18</v>
      </c>
      <c r="B52" s="51" t="s">
        <v>73</v>
      </c>
      <c r="C52" s="96" t="s">
        <v>74</v>
      </c>
      <c r="D52" s="53" t="s">
        <v>53</v>
      </c>
      <c r="E52" s="54"/>
      <c r="F52" s="55"/>
      <c r="G52" s="56">
        <f t="shared" ref="G52:G54" si="59">E52*F52</f>
        <v>0</v>
      </c>
      <c r="H52" s="54"/>
      <c r="I52" s="55"/>
      <c r="J52" s="56">
        <f t="shared" ref="J52:J54" si="60">H52*I52</f>
        <v>0</v>
      </c>
      <c r="K52" s="54"/>
      <c r="L52" s="55"/>
      <c r="M52" s="56">
        <f t="shared" ref="M52:M54" si="61">K52*L52</f>
        <v>0</v>
      </c>
      <c r="N52" s="54"/>
      <c r="O52" s="55"/>
      <c r="P52" s="56">
        <f t="shared" ref="P52:P54" si="62">N52*O52</f>
        <v>0</v>
      </c>
      <c r="Q52" s="54"/>
      <c r="R52" s="55"/>
      <c r="S52" s="56">
        <f t="shared" ref="S52:S54" si="63">Q52*R52</f>
        <v>0</v>
      </c>
      <c r="T52" s="54"/>
      <c r="U52" s="55"/>
      <c r="V52" s="56">
        <f t="shared" ref="V52:V54" si="64">T52*U52</f>
        <v>0</v>
      </c>
      <c r="W52" s="57">
        <f>G52+M52+S52</f>
        <v>0</v>
      </c>
      <c r="X52" s="261">
        <f t="shared" ref="X52:X57" si="65">J52+P52+V52</f>
        <v>0</v>
      </c>
      <c r="Y52" s="261">
        <f t="shared" si="7"/>
        <v>0</v>
      </c>
      <c r="Z52" s="269" t="e">
        <f t="shared" ref="Z52:Z57" si="66">Y52/W52</f>
        <v>#DIV/0!</v>
      </c>
      <c r="AA52" s="229"/>
      <c r="AB52" s="59"/>
      <c r="AC52" s="59"/>
      <c r="AD52" s="59"/>
      <c r="AE52" s="59"/>
      <c r="AF52" s="59"/>
      <c r="AG52" s="59"/>
    </row>
    <row r="53" spans="1:33" ht="30" customHeight="1" x14ac:dyDescent="0.25">
      <c r="A53" s="50" t="s">
        <v>18</v>
      </c>
      <c r="B53" s="51" t="s">
        <v>75</v>
      </c>
      <c r="C53" s="182" t="s">
        <v>76</v>
      </c>
      <c r="D53" s="53" t="s">
        <v>53</v>
      </c>
      <c r="E53" s="54"/>
      <c r="F53" s="55"/>
      <c r="G53" s="56">
        <f t="shared" si="59"/>
        <v>0</v>
      </c>
      <c r="H53" s="54"/>
      <c r="I53" s="55"/>
      <c r="J53" s="56">
        <f t="shared" si="60"/>
        <v>0</v>
      </c>
      <c r="K53" s="54"/>
      <c r="L53" s="55"/>
      <c r="M53" s="56">
        <f t="shared" si="61"/>
        <v>0</v>
      </c>
      <c r="N53" s="54"/>
      <c r="O53" s="55"/>
      <c r="P53" s="56">
        <f t="shared" si="62"/>
        <v>0</v>
      </c>
      <c r="Q53" s="54"/>
      <c r="R53" s="55"/>
      <c r="S53" s="56">
        <f t="shared" si="63"/>
        <v>0</v>
      </c>
      <c r="T53" s="54"/>
      <c r="U53" s="55"/>
      <c r="V53" s="56">
        <f t="shared" si="64"/>
        <v>0</v>
      </c>
      <c r="W53" s="57">
        <f>G53+M53+S53</f>
        <v>0</v>
      </c>
      <c r="X53" s="261">
        <f t="shared" si="65"/>
        <v>0</v>
      </c>
      <c r="Y53" s="261">
        <f t="shared" si="7"/>
        <v>0</v>
      </c>
      <c r="Z53" s="269" t="e">
        <f t="shared" si="66"/>
        <v>#DIV/0!</v>
      </c>
      <c r="AA53" s="229"/>
      <c r="AB53" s="59"/>
      <c r="AC53" s="59"/>
      <c r="AD53" s="59"/>
      <c r="AE53" s="59"/>
      <c r="AF53" s="59"/>
      <c r="AG53" s="59"/>
    </row>
    <row r="54" spans="1:33" ht="30" customHeight="1" thickBot="1" x14ac:dyDescent="0.3">
      <c r="A54" s="60" t="s">
        <v>18</v>
      </c>
      <c r="B54" s="61" t="s">
        <v>77</v>
      </c>
      <c r="C54" s="88" t="s">
        <v>78</v>
      </c>
      <c r="D54" s="62" t="s">
        <v>53</v>
      </c>
      <c r="E54" s="63"/>
      <c r="F54" s="64"/>
      <c r="G54" s="65">
        <f t="shared" si="59"/>
        <v>0</v>
      </c>
      <c r="H54" s="63"/>
      <c r="I54" s="64"/>
      <c r="J54" s="65">
        <f t="shared" si="60"/>
        <v>0</v>
      </c>
      <c r="K54" s="63"/>
      <c r="L54" s="64"/>
      <c r="M54" s="65">
        <f t="shared" si="61"/>
        <v>0</v>
      </c>
      <c r="N54" s="63"/>
      <c r="O54" s="64"/>
      <c r="P54" s="65">
        <f t="shared" si="62"/>
        <v>0</v>
      </c>
      <c r="Q54" s="63"/>
      <c r="R54" s="64"/>
      <c r="S54" s="65">
        <f t="shared" si="63"/>
        <v>0</v>
      </c>
      <c r="T54" s="63"/>
      <c r="U54" s="64"/>
      <c r="V54" s="65">
        <f t="shared" si="64"/>
        <v>0</v>
      </c>
      <c r="W54" s="66">
        <f>G54+M54+S54</f>
        <v>0</v>
      </c>
      <c r="X54" s="261">
        <f t="shared" si="65"/>
        <v>0</v>
      </c>
      <c r="Y54" s="261">
        <f t="shared" si="7"/>
        <v>0</v>
      </c>
      <c r="Z54" s="269" t="e">
        <f t="shared" si="66"/>
        <v>#DIV/0!</v>
      </c>
      <c r="AA54" s="236"/>
      <c r="AB54" s="59"/>
      <c r="AC54" s="59"/>
      <c r="AD54" s="59"/>
      <c r="AE54" s="59"/>
      <c r="AF54" s="59"/>
      <c r="AG54" s="59"/>
    </row>
    <row r="55" spans="1:33" ht="47.25" customHeight="1" x14ac:dyDescent="0.25">
      <c r="A55" s="41" t="s">
        <v>16</v>
      </c>
      <c r="B55" s="80" t="s">
        <v>79</v>
      </c>
      <c r="C55" s="67" t="s">
        <v>80</v>
      </c>
      <c r="D55" s="68"/>
      <c r="E55" s="69"/>
      <c r="F55" s="70"/>
      <c r="G55" s="71"/>
      <c r="H55" s="69"/>
      <c r="I55" s="70"/>
      <c r="J55" s="71"/>
      <c r="K55" s="69">
        <f>SUM(K56:K57)</f>
        <v>0</v>
      </c>
      <c r="L55" s="70"/>
      <c r="M55" s="71">
        <f>SUM(M56:M57)</f>
        <v>0</v>
      </c>
      <c r="N55" s="69">
        <f>SUM(N56:N57)</f>
        <v>0</v>
      </c>
      <c r="O55" s="70"/>
      <c r="P55" s="71">
        <f>SUM(P56:P57)</f>
        <v>0</v>
      </c>
      <c r="Q55" s="69">
        <f>SUM(Q56:Q57)</f>
        <v>0</v>
      </c>
      <c r="R55" s="70"/>
      <c r="S55" s="71">
        <f>SUM(S56:S57)</f>
        <v>0</v>
      </c>
      <c r="T55" s="69">
        <f>SUM(T56:T57)</f>
        <v>0</v>
      </c>
      <c r="U55" s="70"/>
      <c r="V55" s="71">
        <f>SUM(V56:V57)</f>
        <v>0</v>
      </c>
      <c r="W55" s="71">
        <f>SUM(W56:W57)</f>
        <v>0</v>
      </c>
      <c r="X55" s="71">
        <f>SUM(X56:X57)</f>
        <v>0</v>
      </c>
      <c r="Y55" s="71">
        <f t="shared" si="7"/>
        <v>0</v>
      </c>
      <c r="Z55" s="71" t="e">
        <f>Y55/W55</f>
        <v>#DIV/0!</v>
      </c>
      <c r="AA55" s="237"/>
      <c r="AB55" s="49"/>
      <c r="AC55" s="49"/>
      <c r="AD55" s="49"/>
      <c r="AE55" s="49"/>
      <c r="AF55" s="49"/>
      <c r="AG55" s="49"/>
    </row>
    <row r="56" spans="1:33" ht="30" customHeight="1" x14ac:dyDescent="0.25">
      <c r="A56" s="50" t="s">
        <v>18</v>
      </c>
      <c r="B56" s="51" t="s">
        <v>81</v>
      </c>
      <c r="C56" s="96" t="s">
        <v>82</v>
      </c>
      <c r="D56" s="53" t="s">
        <v>83</v>
      </c>
      <c r="E56" s="457" t="s">
        <v>84</v>
      </c>
      <c r="F56" s="458"/>
      <c r="G56" s="459"/>
      <c r="H56" s="457" t="s">
        <v>84</v>
      </c>
      <c r="I56" s="458"/>
      <c r="J56" s="459"/>
      <c r="K56" s="54"/>
      <c r="L56" s="55"/>
      <c r="M56" s="56">
        <f t="shared" ref="M56:M57" si="67">K56*L56</f>
        <v>0</v>
      </c>
      <c r="N56" s="54"/>
      <c r="O56" s="55"/>
      <c r="P56" s="56">
        <f t="shared" ref="P56:P57" si="68">N56*O56</f>
        <v>0</v>
      </c>
      <c r="Q56" s="54"/>
      <c r="R56" s="55"/>
      <c r="S56" s="56">
        <f t="shared" ref="S56:S57" si="69">Q56*R56</f>
        <v>0</v>
      </c>
      <c r="T56" s="54"/>
      <c r="U56" s="55"/>
      <c r="V56" s="56">
        <f t="shared" ref="V56:V57" si="70">T56*U56</f>
        <v>0</v>
      </c>
      <c r="W56" s="66">
        <f>G56+M56+S56</f>
        <v>0</v>
      </c>
      <c r="X56" s="261">
        <f t="shared" si="65"/>
        <v>0</v>
      </c>
      <c r="Y56" s="261">
        <f t="shared" si="7"/>
        <v>0</v>
      </c>
      <c r="Z56" s="269" t="e">
        <f t="shared" si="66"/>
        <v>#DIV/0!</v>
      </c>
      <c r="AA56" s="229"/>
      <c r="AB56" s="59"/>
      <c r="AC56" s="59"/>
      <c r="AD56" s="59"/>
      <c r="AE56" s="59"/>
      <c r="AF56" s="59"/>
      <c r="AG56" s="59"/>
    </row>
    <row r="57" spans="1:33" ht="30" customHeight="1" thickBot="1" x14ac:dyDescent="0.3">
      <c r="A57" s="60" t="s">
        <v>18</v>
      </c>
      <c r="B57" s="61" t="s">
        <v>85</v>
      </c>
      <c r="C57" s="88" t="s">
        <v>86</v>
      </c>
      <c r="D57" s="62" t="s">
        <v>83</v>
      </c>
      <c r="E57" s="460"/>
      <c r="F57" s="461"/>
      <c r="G57" s="462"/>
      <c r="H57" s="460"/>
      <c r="I57" s="461"/>
      <c r="J57" s="462"/>
      <c r="K57" s="75"/>
      <c r="L57" s="76"/>
      <c r="M57" s="77">
        <f t="shared" si="67"/>
        <v>0</v>
      </c>
      <c r="N57" s="75"/>
      <c r="O57" s="76"/>
      <c r="P57" s="77">
        <f t="shared" si="68"/>
        <v>0</v>
      </c>
      <c r="Q57" s="75"/>
      <c r="R57" s="76"/>
      <c r="S57" s="77">
        <f t="shared" si="69"/>
        <v>0</v>
      </c>
      <c r="T57" s="75"/>
      <c r="U57" s="76"/>
      <c r="V57" s="77">
        <f t="shared" si="70"/>
        <v>0</v>
      </c>
      <c r="W57" s="66">
        <f>G57+M57+S57</f>
        <v>0</v>
      </c>
      <c r="X57" s="261">
        <f t="shared" si="65"/>
        <v>0</v>
      </c>
      <c r="Y57" s="265">
        <f t="shared" si="7"/>
        <v>0</v>
      </c>
      <c r="Z57" s="269" t="e">
        <f t="shared" si="66"/>
        <v>#DIV/0!</v>
      </c>
      <c r="AA57" s="238"/>
      <c r="AB57" s="59"/>
      <c r="AC57" s="59"/>
      <c r="AD57" s="59"/>
      <c r="AE57" s="59"/>
      <c r="AF57" s="59"/>
      <c r="AG57" s="59"/>
    </row>
    <row r="58" spans="1:33" ht="30" customHeight="1" thickBot="1" x14ac:dyDescent="0.3">
      <c r="A58" s="209" t="s">
        <v>87</v>
      </c>
      <c r="B58" s="210"/>
      <c r="C58" s="211"/>
      <c r="D58" s="212"/>
      <c r="E58" s="115">
        <f>E51</f>
        <v>0</v>
      </c>
      <c r="F58" s="90"/>
      <c r="G58" s="89">
        <f>G51</f>
        <v>0</v>
      </c>
      <c r="H58" s="115">
        <f>H51</f>
        <v>0</v>
      </c>
      <c r="I58" s="90"/>
      <c r="J58" s="89">
        <f>J51</f>
        <v>0</v>
      </c>
      <c r="K58" s="91">
        <f>K55+K51</f>
        <v>0</v>
      </c>
      <c r="L58" s="90"/>
      <c r="M58" s="89">
        <f>M55+M51</f>
        <v>0</v>
      </c>
      <c r="N58" s="91">
        <f>N55+N51</f>
        <v>0</v>
      </c>
      <c r="O58" s="90"/>
      <c r="P58" s="89">
        <f>P55+P51</f>
        <v>0</v>
      </c>
      <c r="Q58" s="91">
        <f>Q55+Q51</f>
        <v>0</v>
      </c>
      <c r="R58" s="90"/>
      <c r="S58" s="89">
        <f>S55+S51</f>
        <v>0</v>
      </c>
      <c r="T58" s="91">
        <f>T55+T51</f>
        <v>0</v>
      </c>
      <c r="U58" s="90"/>
      <c r="V58" s="89">
        <f>V55+V51</f>
        <v>0</v>
      </c>
      <c r="W58" s="98">
        <f>W55+W51</f>
        <v>0</v>
      </c>
      <c r="X58" s="98">
        <f>X55+X51</f>
        <v>0</v>
      </c>
      <c r="Y58" s="98">
        <f t="shared" si="7"/>
        <v>0</v>
      </c>
      <c r="Z58" s="98" t="e">
        <f>Y58/W58</f>
        <v>#DIV/0!</v>
      </c>
      <c r="AA58" s="240"/>
      <c r="AB58" s="59"/>
      <c r="AC58" s="59"/>
      <c r="AD58" s="59"/>
      <c r="AE58" s="5"/>
      <c r="AF58" s="5"/>
      <c r="AG58" s="5"/>
    </row>
    <row r="59" spans="1:33" ht="30" customHeight="1" thickBot="1" x14ac:dyDescent="0.3">
      <c r="A59" s="205" t="s">
        <v>15</v>
      </c>
      <c r="B59" s="121">
        <v>4</v>
      </c>
      <c r="C59" s="206" t="s">
        <v>88</v>
      </c>
      <c r="D59" s="207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40"/>
      <c r="X59" s="40"/>
      <c r="Y59" s="311"/>
      <c r="Z59" s="40"/>
      <c r="AA59" s="234"/>
      <c r="AB59" s="5"/>
      <c r="AC59" s="5"/>
      <c r="AD59" s="5"/>
      <c r="AE59" s="5"/>
      <c r="AF59" s="5"/>
      <c r="AG59" s="5"/>
    </row>
    <row r="60" spans="1:33" ht="30" customHeight="1" x14ac:dyDescent="0.25">
      <c r="A60" s="41" t="s">
        <v>16</v>
      </c>
      <c r="B60" s="80" t="s">
        <v>89</v>
      </c>
      <c r="C60" s="99" t="s">
        <v>90</v>
      </c>
      <c r="D60" s="44"/>
      <c r="E60" s="45">
        <f>SUM(E61:E63)</f>
        <v>1</v>
      </c>
      <c r="F60" s="46"/>
      <c r="G60" s="47">
        <f>SUM(G61:G63)</f>
        <v>80000</v>
      </c>
      <c r="H60" s="45">
        <f>SUM(H61:H63)</f>
        <v>1</v>
      </c>
      <c r="I60" s="46"/>
      <c r="J60" s="47">
        <f>SUM(J61:J63)</f>
        <v>80000</v>
      </c>
      <c r="K60" s="45">
        <f>SUM(K61:K63)</f>
        <v>0</v>
      </c>
      <c r="L60" s="46"/>
      <c r="M60" s="47">
        <f>SUM(M61:M63)</f>
        <v>0</v>
      </c>
      <c r="N60" s="45">
        <f>SUM(N61:N63)</f>
        <v>0</v>
      </c>
      <c r="O60" s="46"/>
      <c r="P60" s="47">
        <f>SUM(P61:P63)</f>
        <v>0</v>
      </c>
      <c r="Q60" s="45">
        <f>SUM(Q61:Q63)</f>
        <v>0</v>
      </c>
      <c r="R60" s="46"/>
      <c r="S60" s="47">
        <f>SUM(S61:S63)</f>
        <v>0</v>
      </c>
      <c r="T60" s="45">
        <f>SUM(T61:T63)</f>
        <v>0</v>
      </c>
      <c r="U60" s="46"/>
      <c r="V60" s="47">
        <f>SUM(V61:V63)</f>
        <v>0</v>
      </c>
      <c r="W60" s="47">
        <f>SUM(W61:W63)</f>
        <v>80000</v>
      </c>
      <c r="X60" s="47">
        <f>SUM(X61:X63)</f>
        <v>80000</v>
      </c>
      <c r="Y60" s="312">
        <f t="shared" si="7"/>
        <v>0</v>
      </c>
      <c r="Z60" s="263">
        <f>Y60/W60</f>
        <v>0</v>
      </c>
      <c r="AA60" s="235"/>
      <c r="AB60" s="49"/>
      <c r="AC60" s="49"/>
      <c r="AD60" s="49"/>
      <c r="AE60" s="49"/>
      <c r="AF60" s="49"/>
      <c r="AG60" s="49"/>
    </row>
    <row r="61" spans="1:33" ht="30" customHeight="1" x14ac:dyDescent="0.25">
      <c r="A61" s="50" t="s">
        <v>18</v>
      </c>
      <c r="B61" s="51" t="s">
        <v>91</v>
      </c>
      <c r="C61" s="396" t="s">
        <v>322</v>
      </c>
      <c r="D61" s="397" t="s">
        <v>93</v>
      </c>
      <c r="E61" s="398">
        <v>1</v>
      </c>
      <c r="F61" s="399">
        <v>80000</v>
      </c>
      <c r="G61" s="400">
        <f t="shared" ref="G61" si="71">E61*F61</f>
        <v>80000</v>
      </c>
      <c r="H61" s="398">
        <v>1</v>
      </c>
      <c r="I61" s="399">
        <v>80000</v>
      </c>
      <c r="J61" s="103">
        <f t="shared" ref="J61:J63" si="72">H61*I61</f>
        <v>80000</v>
      </c>
      <c r="K61" s="54"/>
      <c r="L61" s="102"/>
      <c r="M61" s="56">
        <f t="shared" ref="M61:M63" si="73">K61*L61</f>
        <v>0</v>
      </c>
      <c r="N61" s="54"/>
      <c r="O61" s="102"/>
      <c r="P61" s="56">
        <f t="shared" ref="P61:P63" si="74">N61*O61</f>
        <v>0</v>
      </c>
      <c r="Q61" s="54"/>
      <c r="R61" s="102"/>
      <c r="S61" s="56">
        <f t="shared" ref="S61:S63" si="75">Q61*R61</f>
        <v>0</v>
      </c>
      <c r="T61" s="54"/>
      <c r="U61" s="102"/>
      <c r="V61" s="56">
        <f t="shared" ref="V61:V63" si="76">T61*U61</f>
        <v>0</v>
      </c>
      <c r="W61" s="57">
        <f t="shared" ref="W61:W95" si="77">G61+M61+S61</f>
        <v>80000</v>
      </c>
      <c r="X61" s="261">
        <f t="shared" ref="X61:X95" si="78">J61+P61+V61</f>
        <v>80000</v>
      </c>
      <c r="Y61" s="261">
        <f t="shared" si="7"/>
        <v>0</v>
      </c>
      <c r="Z61" s="269">
        <f t="shared" ref="Z61:Z95" si="79">Y61/W61</f>
        <v>0</v>
      </c>
      <c r="AA61" s="229"/>
      <c r="AB61" s="59"/>
      <c r="AC61" s="59"/>
      <c r="AD61" s="59"/>
      <c r="AE61" s="59"/>
      <c r="AF61" s="59"/>
      <c r="AG61" s="59"/>
    </row>
    <row r="62" spans="1:33" ht="30" customHeight="1" x14ac:dyDescent="0.25">
      <c r="A62" s="50" t="s">
        <v>18</v>
      </c>
      <c r="B62" s="51" t="s">
        <v>94</v>
      </c>
      <c r="C62" s="96" t="s">
        <v>92</v>
      </c>
      <c r="D62" s="100" t="s">
        <v>93</v>
      </c>
      <c r="E62" s="101"/>
      <c r="F62" s="102"/>
      <c r="G62" s="103">
        <f t="shared" ref="G62:G63" si="80">E62*F62</f>
        <v>0</v>
      </c>
      <c r="H62" s="101"/>
      <c r="I62" s="102"/>
      <c r="J62" s="103">
        <f t="shared" si="72"/>
        <v>0</v>
      </c>
      <c r="K62" s="54"/>
      <c r="L62" s="102"/>
      <c r="M62" s="56">
        <f t="shared" si="73"/>
        <v>0</v>
      </c>
      <c r="N62" s="54"/>
      <c r="O62" s="102"/>
      <c r="P62" s="56">
        <f t="shared" si="74"/>
        <v>0</v>
      </c>
      <c r="Q62" s="54"/>
      <c r="R62" s="102"/>
      <c r="S62" s="56">
        <f t="shared" si="75"/>
        <v>0</v>
      </c>
      <c r="T62" s="54"/>
      <c r="U62" s="102"/>
      <c r="V62" s="56">
        <f t="shared" si="76"/>
        <v>0</v>
      </c>
      <c r="W62" s="57">
        <f t="shared" si="77"/>
        <v>0</v>
      </c>
      <c r="X62" s="261">
        <f t="shared" si="78"/>
        <v>0</v>
      </c>
      <c r="Y62" s="261">
        <f t="shared" si="7"/>
        <v>0</v>
      </c>
      <c r="Z62" s="269" t="e">
        <f t="shared" si="79"/>
        <v>#DIV/0!</v>
      </c>
      <c r="AA62" s="229"/>
      <c r="AB62" s="59"/>
      <c r="AC62" s="59"/>
      <c r="AD62" s="59"/>
      <c r="AE62" s="59"/>
      <c r="AF62" s="59"/>
      <c r="AG62" s="59"/>
    </row>
    <row r="63" spans="1:33" ht="30" customHeight="1" thickBot="1" x14ac:dyDescent="0.3">
      <c r="A63" s="73" t="s">
        <v>18</v>
      </c>
      <c r="B63" s="61" t="s">
        <v>95</v>
      </c>
      <c r="C63" s="88" t="s">
        <v>92</v>
      </c>
      <c r="D63" s="100" t="s">
        <v>93</v>
      </c>
      <c r="E63" s="104"/>
      <c r="F63" s="105"/>
      <c r="G63" s="106">
        <f t="shared" si="80"/>
        <v>0</v>
      </c>
      <c r="H63" s="104"/>
      <c r="I63" s="105"/>
      <c r="J63" s="106">
        <f t="shared" si="72"/>
        <v>0</v>
      </c>
      <c r="K63" s="63"/>
      <c r="L63" s="105"/>
      <c r="M63" s="65">
        <f t="shared" si="73"/>
        <v>0</v>
      </c>
      <c r="N63" s="63"/>
      <c r="O63" s="105"/>
      <c r="P63" s="65">
        <f t="shared" si="74"/>
        <v>0</v>
      </c>
      <c r="Q63" s="63"/>
      <c r="R63" s="105"/>
      <c r="S63" s="65">
        <f t="shared" si="75"/>
        <v>0</v>
      </c>
      <c r="T63" s="63"/>
      <c r="U63" s="105"/>
      <c r="V63" s="65">
        <f t="shared" si="76"/>
        <v>0</v>
      </c>
      <c r="W63" s="66">
        <f t="shared" si="77"/>
        <v>0</v>
      </c>
      <c r="X63" s="261">
        <f t="shared" si="78"/>
        <v>0</v>
      </c>
      <c r="Y63" s="261">
        <f t="shared" si="7"/>
        <v>0</v>
      </c>
      <c r="Z63" s="269" t="e">
        <f t="shared" si="79"/>
        <v>#DIV/0!</v>
      </c>
      <c r="AA63" s="236"/>
      <c r="AB63" s="59"/>
      <c r="AC63" s="59"/>
      <c r="AD63" s="59"/>
      <c r="AE63" s="59"/>
      <c r="AF63" s="59"/>
      <c r="AG63" s="59"/>
    </row>
    <row r="64" spans="1:33" ht="30" customHeight="1" x14ac:dyDescent="0.25">
      <c r="A64" s="41" t="s">
        <v>16</v>
      </c>
      <c r="B64" s="80" t="s">
        <v>96</v>
      </c>
      <c r="C64" s="78" t="s">
        <v>97</v>
      </c>
      <c r="D64" s="68"/>
      <c r="E64" s="69">
        <f>SUM(E65:E83)</f>
        <v>105</v>
      </c>
      <c r="F64" s="70"/>
      <c r="G64" s="71">
        <f>SUM(G65:G83)</f>
        <v>119524</v>
      </c>
      <c r="H64" s="69">
        <f>SUM(H65:H83)</f>
        <v>105</v>
      </c>
      <c r="I64" s="70"/>
      <c r="J64" s="71">
        <f>SUM(J65:J83)</f>
        <v>119524</v>
      </c>
      <c r="K64" s="69">
        <f>SUM(K65:K83)</f>
        <v>0</v>
      </c>
      <c r="L64" s="70"/>
      <c r="M64" s="71">
        <f>SUM(M65:M83)</f>
        <v>0</v>
      </c>
      <c r="N64" s="69">
        <f>SUM(N65:N83)</f>
        <v>0</v>
      </c>
      <c r="O64" s="70"/>
      <c r="P64" s="71">
        <f>SUM(P65:P83)</f>
        <v>0</v>
      </c>
      <c r="Q64" s="69">
        <f>SUM(Q65:Q83)</f>
        <v>0</v>
      </c>
      <c r="R64" s="70"/>
      <c r="S64" s="71">
        <f>SUM(S65:S83)</f>
        <v>0</v>
      </c>
      <c r="T64" s="69">
        <f>SUM(T65:T83)</f>
        <v>0</v>
      </c>
      <c r="U64" s="70"/>
      <c r="V64" s="71">
        <f>SUM(V65:V83)</f>
        <v>0</v>
      </c>
      <c r="W64" s="71">
        <f>SUM(W65:W83)</f>
        <v>119524</v>
      </c>
      <c r="X64" s="71">
        <f>SUM(X65:X83)</f>
        <v>119524</v>
      </c>
      <c r="Y64" s="71">
        <f t="shared" si="7"/>
        <v>0</v>
      </c>
      <c r="Z64" s="71">
        <f>Y64/W64</f>
        <v>0</v>
      </c>
      <c r="AA64" s="237"/>
      <c r="AB64" s="49"/>
      <c r="AC64" s="49"/>
      <c r="AD64" s="49"/>
      <c r="AE64" s="49"/>
      <c r="AF64" s="49"/>
      <c r="AG64" s="49"/>
    </row>
    <row r="65" spans="1:33" ht="30" customHeight="1" x14ac:dyDescent="0.25">
      <c r="A65" s="50" t="s">
        <v>18</v>
      </c>
      <c r="B65" s="51" t="s">
        <v>98</v>
      </c>
      <c r="C65" s="401" t="s">
        <v>339</v>
      </c>
      <c r="D65" s="195" t="s">
        <v>262</v>
      </c>
      <c r="E65" s="54">
        <v>1</v>
      </c>
      <c r="F65" s="405">
        <v>37000</v>
      </c>
      <c r="G65" s="56">
        <f t="shared" ref="G65:G83" si="81">E65*F65</f>
        <v>37000</v>
      </c>
      <c r="H65" s="54">
        <v>1</v>
      </c>
      <c r="I65" s="405">
        <v>37000</v>
      </c>
      <c r="J65" s="56">
        <f t="shared" ref="J65:J83" si="82">H65*I65</f>
        <v>37000</v>
      </c>
      <c r="K65" s="54"/>
      <c r="L65" s="55"/>
      <c r="M65" s="56">
        <f t="shared" ref="M65:M83" si="83">K65*L65</f>
        <v>0</v>
      </c>
      <c r="N65" s="54"/>
      <c r="O65" s="55"/>
      <c r="P65" s="56">
        <f t="shared" ref="P65:P83" si="84">N65*O65</f>
        <v>0</v>
      </c>
      <c r="Q65" s="54"/>
      <c r="R65" s="55"/>
      <c r="S65" s="56">
        <f t="shared" ref="S65:S83" si="85">Q65*R65</f>
        <v>0</v>
      </c>
      <c r="T65" s="54"/>
      <c r="U65" s="55"/>
      <c r="V65" s="56">
        <f t="shared" ref="V65:V83" si="86">T65*U65</f>
        <v>0</v>
      </c>
      <c r="W65" s="57">
        <f t="shared" si="77"/>
        <v>37000</v>
      </c>
      <c r="X65" s="261">
        <f t="shared" si="78"/>
        <v>37000</v>
      </c>
      <c r="Y65" s="261">
        <f t="shared" si="7"/>
        <v>0</v>
      </c>
      <c r="Z65" s="269">
        <f t="shared" si="79"/>
        <v>0</v>
      </c>
      <c r="AA65" s="229"/>
      <c r="AB65" s="59"/>
      <c r="AC65" s="59"/>
      <c r="AD65" s="59"/>
      <c r="AE65" s="59"/>
      <c r="AF65" s="59"/>
      <c r="AG65" s="59"/>
    </row>
    <row r="66" spans="1:33" s="313" customFormat="1" ht="30" customHeight="1" x14ac:dyDescent="0.25">
      <c r="A66" s="50" t="s">
        <v>18</v>
      </c>
      <c r="B66" s="51" t="s">
        <v>99</v>
      </c>
      <c r="C66" s="401" t="s">
        <v>340</v>
      </c>
      <c r="D66" s="195" t="s">
        <v>262</v>
      </c>
      <c r="E66" s="54">
        <v>10</v>
      </c>
      <c r="F66" s="55">
        <v>910</v>
      </c>
      <c r="G66" s="56">
        <f t="shared" si="81"/>
        <v>9100</v>
      </c>
      <c r="H66" s="54">
        <v>10</v>
      </c>
      <c r="I66" s="55">
        <v>910</v>
      </c>
      <c r="J66" s="56">
        <f t="shared" si="82"/>
        <v>9100</v>
      </c>
      <c r="K66" s="54"/>
      <c r="L66" s="55"/>
      <c r="M66" s="56">
        <f t="shared" si="83"/>
        <v>0</v>
      </c>
      <c r="N66" s="54"/>
      <c r="O66" s="55"/>
      <c r="P66" s="56">
        <f t="shared" si="84"/>
        <v>0</v>
      </c>
      <c r="Q66" s="54"/>
      <c r="R66" s="55"/>
      <c r="S66" s="56">
        <f t="shared" si="85"/>
        <v>0</v>
      </c>
      <c r="T66" s="54"/>
      <c r="U66" s="55"/>
      <c r="V66" s="56">
        <f t="shared" si="86"/>
        <v>0</v>
      </c>
      <c r="W66" s="57">
        <f t="shared" si="77"/>
        <v>9100</v>
      </c>
      <c r="X66" s="261">
        <f t="shared" si="78"/>
        <v>9100</v>
      </c>
      <c r="Y66" s="261">
        <f t="shared" si="7"/>
        <v>0</v>
      </c>
      <c r="Z66" s="269">
        <f t="shared" si="79"/>
        <v>0</v>
      </c>
      <c r="AA66" s="229"/>
      <c r="AB66" s="59"/>
      <c r="AC66" s="59"/>
      <c r="AD66" s="59"/>
      <c r="AE66" s="59"/>
      <c r="AF66" s="59"/>
      <c r="AG66" s="59"/>
    </row>
    <row r="67" spans="1:33" s="313" customFormat="1" ht="30" customHeight="1" x14ac:dyDescent="0.25">
      <c r="A67" s="50" t="s">
        <v>18</v>
      </c>
      <c r="B67" s="51" t="s">
        <v>100</v>
      </c>
      <c r="C67" s="401" t="s">
        <v>341</v>
      </c>
      <c r="D67" s="195" t="s">
        <v>262</v>
      </c>
      <c r="E67" s="63">
        <v>16</v>
      </c>
      <c r="F67" s="64">
        <v>910</v>
      </c>
      <c r="G67" s="65">
        <f t="shared" si="81"/>
        <v>14560</v>
      </c>
      <c r="H67" s="63">
        <v>16</v>
      </c>
      <c r="I67" s="64">
        <v>910</v>
      </c>
      <c r="J67" s="56">
        <f t="shared" si="82"/>
        <v>14560</v>
      </c>
      <c r="K67" s="54"/>
      <c r="L67" s="55"/>
      <c r="M67" s="56">
        <f t="shared" si="83"/>
        <v>0</v>
      </c>
      <c r="N67" s="54"/>
      <c r="O67" s="55"/>
      <c r="P67" s="56">
        <f t="shared" si="84"/>
        <v>0</v>
      </c>
      <c r="Q67" s="54"/>
      <c r="R67" s="55"/>
      <c r="S67" s="56">
        <f t="shared" si="85"/>
        <v>0</v>
      </c>
      <c r="T67" s="54"/>
      <c r="U67" s="55"/>
      <c r="V67" s="56">
        <f t="shared" si="86"/>
        <v>0</v>
      </c>
      <c r="W67" s="57">
        <f t="shared" si="77"/>
        <v>14560</v>
      </c>
      <c r="X67" s="261">
        <f t="shared" si="78"/>
        <v>14560</v>
      </c>
      <c r="Y67" s="261">
        <f t="shared" si="7"/>
        <v>0</v>
      </c>
      <c r="Z67" s="269">
        <f t="shared" si="79"/>
        <v>0</v>
      </c>
      <c r="AA67" s="229"/>
      <c r="AB67" s="59"/>
      <c r="AC67" s="59"/>
      <c r="AD67" s="59"/>
      <c r="AE67" s="59"/>
      <c r="AF67" s="59"/>
      <c r="AG67" s="59"/>
    </row>
    <row r="68" spans="1:33" s="313" customFormat="1" ht="30" customHeight="1" x14ac:dyDescent="0.25">
      <c r="A68" s="50" t="s">
        <v>18</v>
      </c>
      <c r="B68" s="51" t="s">
        <v>323</v>
      </c>
      <c r="C68" s="401" t="s">
        <v>342</v>
      </c>
      <c r="D68" s="195" t="s">
        <v>262</v>
      </c>
      <c r="E68" s="54">
        <v>4</v>
      </c>
      <c r="F68" s="55">
        <v>910</v>
      </c>
      <c r="G68" s="56">
        <f t="shared" si="81"/>
        <v>3640</v>
      </c>
      <c r="H68" s="54">
        <v>4</v>
      </c>
      <c r="I68" s="55">
        <v>910</v>
      </c>
      <c r="J68" s="56">
        <f t="shared" si="82"/>
        <v>3640</v>
      </c>
      <c r="K68" s="54"/>
      <c r="L68" s="55"/>
      <c r="M68" s="56">
        <f t="shared" si="83"/>
        <v>0</v>
      </c>
      <c r="N68" s="54"/>
      <c r="O68" s="55"/>
      <c r="P68" s="56">
        <f t="shared" si="84"/>
        <v>0</v>
      </c>
      <c r="Q68" s="54"/>
      <c r="R68" s="55"/>
      <c r="S68" s="56">
        <f t="shared" si="85"/>
        <v>0</v>
      </c>
      <c r="T68" s="54"/>
      <c r="U68" s="55"/>
      <c r="V68" s="56">
        <f t="shared" si="86"/>
        <v>0</v>
      </c>
      <c r="W68" s="57">
        <f t="shared" si="77"/>
        <v>3640</v>
      </c>
      <c r="X68" s="261">
        <f t="shared" si="78"/>
        <v>3640</v>
      </c>
      <c r="Y68" s="261">
        <f t="shared" si="7"/>
        <v>0</v>
      </c>
      <c r="Z68" s="269">
        <f t="shared" si="79"/>
        <v>0</v>
      </c>
      <c r="AA68" s="229"/>
      <c r="AB68" s="59"/>
      <c r="AC68" s="59"/>
      <c r="AD68" s="59"/>
      <c r="AE68" s="59"/>
      <c r="AF68" s="59"/>
      <c r="AG68" s="59"/>
    </row>
    <row r="69" spans="1:33" s="313" customFormat="1" ht="30" customHeight="1" x14ac:dyDescent="0.25">
      <c r="A69" s="50" t="s">
        <v>18</v>
      </c>
      <c r="B69" s="51" t="s">
        <v>324</v>
      </c>
      <c r="C69" s="401" t="s">
        <v>343</v>
      </c>
      <c r="D69" s="402" t="s">
        <v>262</v>
      </c>
      <c r="E69" s="140">
        <v>6</v>
      </c>
      <c r="F69" s="55">
        <v>260</v>
      </c>
      <c r="G69" s="56">
        <f t="shared" si="81"/>
        <v>1560</v>
      </c>
      <c r="H69" s="140">
        <v>6</v>
      </c>
      <c r="I69" s="55">
        <v>260</v>
      </c>
      <c r="J69" s="56">
        <f t="shared" si="82"/>
        <v>1560</v>
      </c>
      <c r="K69" s="54"/>
      <c r="L69" s="55"/>
      <c r="M69" s="56">
        <f t="shared" si="83"/>
        <v>0</v>
      </c>
      <c r="N69" s="54"/>
      <c r="O69" s="55"/>
      <c r="P69" s="56">
        <f t="shared" si="84"/>
        <v>0</v>
      </c>
      <c r="Q69" s="54"/>
      <c r="R69" s="55"/>
      <c r="S69" s="56">
        <f t="shared" si="85"/>
        <v>0</v>
      </c>
      <c r="T69" s="54"/>
      <c r="U69" s="55"/>
      <c r="V69" s="56">
        <f t="shared" si="86"/>
        <v>0</v>
      </c>
      <c r="W69" s="57">
        <f t="shared" si="77"/>
        <v>1560</v>
      </c>
      <c r="X69" s="261">
        <f t="shared" si="78"/>
        <v>1560</v>
      </c>
      <c r="Y69" s="261">
        <f t="shared" si="7"/>
        <v>0</v>
      </c>
      <c r="Z69" s="269">
        <f t="shared" si="79"/>
        <v>0</v>
      </c>
      <c r="AA69" s="229"/>
      <c r="AB69" s="59"/>
      <c r="AC69" s="59"/>
      <c r="AD69" s="59"/>
      <c r="AE69" s="59"/>
      <c r="AF69" s="59"/>
      <c r="AG69" s="59"/>
    </row>
    <row r="70" spans="1:33" s="313" customFormat="1" ht="30" customHeight="1" x14ac:dyDescent="0.25">
      <c r="A70" s="50" t="s">
        <v>18</v>
      </c>
      <c r="B70" s="51" t="s">
        <v>325</v>
      </c>
      <c r="C70" s="403" t="s">
        <v>344</v>
      </c>
      <c r="D70" s="195" t="s">
        <v>262</v>
      </c>
      <c r="E70" s="54">
        <v>12</v>
      </c>
      <c r="F70" s="55">
        <v>390</v>
      </c>
      <c r="G70" s="56">
        <f t="shared" si="81"/>
        <v>4680</v>
      </c>
      <c r="H70" s="54">
        <v>12</v>
      </c>
      <c r="I70" s="55">
        <v>390</v>
      </c>
      <c r="J70" s="56">
        <f t="shared" si="82"/>
        <v>4680</v>
      </c>
      <c r="K70" s="54"/>
      <c r="L70" s="55"/>
      <c r="M70" s="56">
        <f t="shared" si="83"/>
        <v>0</v>
      </c>
      <c r="N70" s="54"/>
      <c r="O70" s="55"/>
      <c r="P70" s="56">
        <f t="shared" si="84"/>
        <v>0</v>
      </c>
      <c r="Q70" s="54"/>
      <c r="R70" s="55"/>
      <c r="S70" s="56">
        <f t="shared" si="85"/>
        <v>0</v>
      </c>
      <c r="T70" s="54"/>
      <c r="U70" s="55"/>
      <c r="V70" s="56">
        <f t="shared" si="86"/>
        <v>0</v>
      </c>
      <c r="W70" s="57">
        <f t="shared" si="77"/>
        <v>4680</v>
      </c>
      <c r="X70" s="261">
        <f t="shared" si="78"/>
        <v>4680</v>
      </c>
      <c r="Y70" s="261">
        <f t="shared" si="7"/>
        <v>0</v>
      </c>
      <c r="Z70" s="269">
        <f t="shared" si="79"/>
        <v>0</v>
      </c>
      <c r="AA70" s="229"/>
      <c r="AB70" s="59"/>
      <c r="AC70" s="59"/>
      <c r="AD70" s="59"/>
      <c r="AE70" s="59"/>
      <c r="AF70" s="59"/>
      <c r="AG70" s="59"/>
    </row>
    <row r="71" spans="1:33" s="313" customFormat="1" ht="30" customHeight="1" x14ac:dyDescent="0.25">
      <c r="A71" s="50" t="s">
        <v>18</v>
      </c>
      <c r="B71" s="51" t="s">
        <v>326</v>
      </c>
      <c r="C71" s="404" t="s">
        <v>345</v>
      </c>
      <c r="D71" s="108" t="s">
        <v>262</v>
      </c>
      <c r="E71" s="54">
        <v>4</v>
      </c>
      <c r="F71" s="55">
        <v>390</v>
      </c>
      <c r="G71" s="56">
        <f t="shared" si="81"/>
        <v>1560</v>
      </c>
      <c r="H71" s="54">
        <v>4</v>
      </c>
      <c r="I71" s="55">
        <v>390</v>
      </c>
      <c r="J71" s="56">
        <f t="shared" si="82"/>
        <v>1560</v>
      </c>
      <c r="K71" s="54"/>
      <c r="L71" s="55"/>
      <c r="M71" s="56">
        <f t="shared" si="83"/>
        <v>0</v>
      </c>
      <c r="N71" s="54"/>
      <c r="O71" s="55"/>
      <c r="P71" s="56">
        <f t="shared" si="84"/>
        <v>0</v>
      </c>
      <c r="Q71" s="54"/>
      <c r="R71" s="55"/>
      <c r="S71" s="56">
        <f t="shared" si="85"/>
        <v>0</v>
      </c>
      <c r="T71" s="54"/>
      <c r="U71" s="55"/>
      <c r="V71" s="56">
        <f t="shared" si="86"/>
        <v>0</v>
      </c>
      <c r="W71" s="57">
        <f t="shared" si="77"/>
        <v>1560</v>
      </c>
      <c r="X71" s="261">
        <f t="shared" si="78"/>
        <v>1560</v>
      </c>
      <c r="Y71" s="261">
        <f t="shared" si="7"/>
        <v>0</v>
      </c>
      <c r="Z71" s="269">
        <f t="shared" si="79"/>
        <v>0</v>
      </c>
      <c r="AA71" s="229"/>
      <c r="AB71" s="59"/>
      <c r="AC71" s="59"/>
      <c r="AD71" s="59"/>
      <c r="AE71" s="59"/>
      <c r="AF71" s="59"/>
      <c r="AG71" s="59"/>
    </row>
    <row r="72" spans="1:33" s="313" customFormat="1" ht="30" customHeight="1" x14ac:dyDescent="0.25">
      <c r="A72" s="50" t="s">
        <v>18</v>
      </c>
      <c r="B72" s="51" t="s">
        <v>327</v>
      </c>
      <c r="C72" s="403" t="s">
        <v>346</v>
      </c>
      <c r="D72" s="195" t="s">
        <v>262</v>
      </c>
      <c r="E72" s="54">
        <v>1</v>
      </c>
      <c r="F72" s="55">
        <v>1300</v>
      </c>
      <c r="G72" s="56">
        <f t="shared" si="81"/>
        <v>1300</v>
      </c>
      <c r="H72" s="54">
        <v>1</v>
      </c>
      <c r="I72" s="55">
        <v>1300</v>
      </c>
      <c r="J72" s="56">
        <f t="shared" si="82"/>
        <v>1300</v>
      </c>
      <c r="K72" s="54"/>
      <c r="L72" s="55"/>
      <c r="M72" s="56">
        <f t="shared" si="83"/>
        <v>0</v>
      </c>
      <c r="N72" s="54"/>
      <c r="O72" s="55"/>
      <c r="P72" s="56">
        <f t="shared" si="84"/>
        <v>0</v>
      </c>
      <c r="Q72" s="54"/>
      <c r="R72" s="55"/>
      <c r="S72" s="56">
        <f t="shared" si="85"/>
        <v>0</v>
      </c>
      <c r="T72" s="54"/>
      <c r="U72" s="55"/>
      <c r="V72" s="56">
        <f t="shared" si="86"/>
        <v>0</v>
      </c>
      <c r="W72" s="57">
        <f t="shared" si="77"/>
        <v>1300</v>
      </c>
      <c r="X72" s="261">
        <f t="shared" si="78"/>
        <v>1300</v>
      </c>
      <c r="Y72" s="261">
        <f t="shared" si="7"/>
        <v>0</v>
      </c>
      <c r="Z72" s="269">
        <f t="shared" si="79"/>
        <v>0</v>
      </c>
      <c r="AA72" s="229"/>
      <c r="AB72" s="59"/>
      <c r="AC72" s="59"/>
      <c r="AD72" s="59"/>
      <c r="AE72" s="59"/>
      <c r="AF72" s="59"/>
      <c r="AG72" s="59"/>
    </row>
    <row r="73" spans="1:33" s="313" customFormat="1" ht="30" customHeight="1" x14ac:dyDescent="0.25">
      <c r="A73" s="50" t="s">
        <v>18</v>
      </c>
      <c r="B73" s="51" t="s">
        <v>328</v>
      </c>
      <c r="C73" s="401" t="s">
        <v>347</v>
      </c>
      <c r="D73" s="195" t="s">
        <v>262</v>
      </c>
      <c r="E73" s="54">
        <v>2</v>
      </c>
      <c r="F73" s="55">
        <v>1560</v>
      </c>
      <c r="G73" s="56">
        <f t="shared" si="81"/>
        <v>3120</v>
      </c>
      <c r="H73" s="54">
        <v>2</v>
      </c>
      <c r="I73" s="55">
        <v>1560</v>
      </c>
      <c r="J73" s="56">
        <f t="shared" si="82"/>
        <v>3120</v>
      </c>
      <c r="K73" s="54"/>
      <c r="L73" s="55"/>
      <c r="M73" s="56">
        <f t="shared" si="83"/>
        <v>0</v>
      </c>
      <c r="N73" s="54"/>
      <c r="O73" s="55"/>
      <c r="P73" s="56">
        <f t="shared" si="84"/>
        <v>0</v>
      </c>
      <c r="Q73" s="54"/>
      <c r="R73" s="55"/>
      <c r="S73" s="56">
        <f t="shared" si="85"/>
        <v>0</v>
      </c>
      <c r="T73" s="54"/>
      <c r="U73" s="55"/>
      <c r="V73" s="56">
        <f t="shared" si="86"/>
        <v>0</v>
      </c>
      <c r="W73" s="57">
        <f t="shared" si="77"/>
        <v>3120</v>
      </c>
      <c r="X73" s="261">
        <f t="shared" si="78"/>
        <v>3120</v>
      </c>
      <c r="Y73" s="261">
        <f t="shared" si="7"/>
        <v>0</v>
      </c>
      <c r="Z73" s="269">
        <f t="shared" si="79"/>
        <v>0</v>
      </c>
      <c r="AA73" s="229"/>
      <c r="AB73" s="59"/>
      <c r="AC73" s="59"/>
      <c r="AD73" s="59"/>
      <c r="AE73" s="59"/>
      <c r="AF73" s="59"/>
      <c r="AG73" s="59"/>
    </row>
    <row r="74" spans="1:33" s="313" customFormat="1" ht="30" customHeight="1" x14ac:dyDescent="0.25">
      <c r="A74" s="50" t="s">
        <v>18</v>
      </c>
      <c r="B74" s="51" t="s">
        <v>329</v>
      </c>
      <c r="C74" s="401" t="s">
        <v>348</v>
      </c>
      <c r="D74" s="195" t="s">
        <v>262</v>
      </c>
      <c r="E74" s="54">
        <v>12</v>
      </c>
      <c r="F74" s="55">
        <v>1300</v>
      </c>
      <c r="G74" s="56">
        <f t="shared" si="81"/>
        <v>15600</v>
      </c>
      <c r="H74" s="54">
        <v>12</v>
      </c>
      <c r="I74" s="55">
        <v>1300</v>
      </c>
      <c r="J74" s="56">
        <f t="shared" si="82"/>
        <v>15600</v>
      </c>
      <c r="K74" s="54"/>
      <c r="L74" s="55"/>
      <c r="M74" s="56">
        <f t="shared" si="83"/>
        <v>0</v>
      </c>
      <c r="N74" s="54"/>
      <c r="O74" s="55"/>
      <c r="P74" s="56">
        <f t="shared" si="84"/>
        <v>0</v>
      </c>
      <c r="Q74" s="54"/>
      <c r="R74" s="55"/>
      <c r="S74" s="56">
        <f t="shared" si="85"/>
        <v>0</v>
      </c>
      <c r="T74" s="54"/>
      <c r="U74" s="55"/>
      <c r="V74" s="56">
        <f t="shared" si="86"/>
        <v>0</v>
      </c>
      <c r="W74" s="57">
        <f t="shared" si="77"/>
        <v>15600</v>
      </c>
      <c r="X74" s="261">
        <f t="shared" si="78"/>
        <v>15600</v>
      </c>
      <c r="Y74" s="261">
        <f t="shared" si="7"/>
        <v>0</v>
      </c>
      <c r="Z74" s="269">
        <f t="shared" si="79"/>
        <v>0</v>
      </c>
      <c r="AA74" s="229"/>
      <c r="AB74" s="59"/>
      <c r="AC74" s="59"/>
      <c r="AD74" s="59"/>
      <c r="AE74" s="59"/>
      <c r="AF74" s="59"/>
      <c r="AG74" s="59"/>
    </row>
    <row r="75" spans="1:33" s="313" customFormat="1" ht="30" customHeight="1" x14ac:dyDescent="0.25">
      <c r="A75" s="50" t="s">
        <v>18</v>
      </c>
      <c r="B75" s="51" t="s">
        <v>330</v>
      </c>
      <c r="C75" s="403" t="s">
        <v>349</v>
      </c>
      <c r="D75" s="195" t="s">
        <v>262</v>
      </c>
      <c r="E75" s="54">
        <v>4</v>
      </c>
      <c r="F75" s="55">
        <v>1040</v>
      </c>
      <c r="G75" s="56">
        <f t="shared" si="81"/>
        <v>4160</v>
      </c>
      <c r="H75" s="54">
        <v>4</v>
      </c>
      <c r="I75" s="55">
        <v>1040</v>
      </c>
      <c r="J75" s="56">
        <f t="shared" si="82"/>
        <v>4160</v>
      </c>
      <c r="K75" s="54"/>
      <c r="L75" s="55"/>
      <c r="M75" s="56">
        <f t="shared" si="83"/>
        <v>0</v>
      </c>
      <c r="N75" s="54"/>
      <c r="O75" s="55"/>
      <c r="P75" s="56">
        <f t="shared" si="84"/>
        <v>0</v>
      </c>
      <c r="Q75" s="54"/>
      <c r="R75" s="55"/>
      <c r="S75" s="56">
        <f t="shared" si="85"/>
        <v>0</v>
      </c>
      <c r="T75" s="54"/>
      <c r="U75" s="55"/>
      <c r="V75" s="56">
        <f t="shared" si="86"/>
        <v>0</v>
      </c>
      <c r="W75" s="57">
        <f t="shared" si="77"/>
        <v>4160</v>
      </c>
      <c r="X75" s="261">
        <f t="shared" si="78"/>
        <v>4160</v>
      </c>
      <c r="Y75" s="261">
        <f t="shared" si="7"/>
        <v>0</v>
      </c>
      <c r="Z75" s="269">
        <f t="shared" si="79"/>
        <v>0</v>
      </c>
      <c r="AA75" s="229"/>
      <c r="AB75" s="59"/>
      <c r="AC75" s="59"/>
      <c r="AD75" s="59"/>
      <c r="AE75" s="59"/>
      <c r="AF75" s="59"/>
      <c r="AG75" s="59"/>
    </row>
    <row r="76" spans="1:33" s="313" customFormat="1" ht="30" customHeight="1" x14ac:dyDescent="0.25">
      <c r="A76" s="50" t="s">
        <v>18</v>
      </c>
      <c r="B76" s="51" t="s">
        <v>331</v>
      </c>
      <c r="C76" s="401" t="s">
        <v>350</v>
      </c>
      <c r="D76" s="195" t="s">
        <v>262</v>
      </c>
      <c r="E76" s="54">
        <v>2</v>
      </c>
      <c r="F76" s="55">
        <v>5200</v>
      </c>
      <c r="G76" s="56">
        <f t="shared" si="81"/>
        <v>10400</v>
      </c>
      <c r="H76" s="54">
        <v>2</v>
      </c>
      <c r="I76" s="55">
        <v>5200</v>
      </c>
      <c r="J76" s="56">
        <f t="shared" si="82"/>
        <v>10400</v>
      </c>
      <c r="K76" s="54"/>
      <c r="L76" s="55"/>
      <c r="M76" s="56">
        <f t="shared" si="83"/>
        <v>0</v>
      </c>
      <c r="N76" s="54"/>
      <c r="O76" s="55"/>
      <c r="P76" s="56">
        <f t="shared" si="84"/>
        <v>0</v>
      </c>
      <c r="Q76" s="54"/>
      <c r="R76" s="55"/>
      <c r="S76" s="56">
        <f t="shared" si="85"/>
        <v>0</v>
      </c>
      <c r="T76" s="54"/>
      <c r="U76" s="55"/>
      <c r="V76" s="56">
        <f t="shared" si="86"/>
        <v>0</v>
      </c>
      <c r="W76" s="57">
        <f t="shared" si="77"/>
        <v>10400</v>
      </c>
      <c r="X76" s="261">
        <f t="shared" si="78"/>
        <v>10400</v>
      </c>
      <c r="Y76" s="261">
        <f t="shared" si="7"/>
        <v>0</v>
      </c>
      <c r="Z76" s="269">
        <f t="shared" si="79"/>
        <v>0</v>
      </c>
      <c r="AA76" s="229"/>
      <c r="AB76" s="59"/>
      <c r="AC76" s="59"/>
      <c r="AD76" s="59"/>
      <c r="AE76" s="59"/>
      <c r="AF76" s="59"/>
      <c r="AG76" s="59"/>
    </row>
    <row r="77" spans="1:33" s="313" customFormat="1" ht="30" customHeight="1" x14ac:dyDescent="0.25">
      <c r="A77" s="50" t="s">
        <v>18</v>
      </c>
      <c r="B77" s="51" t="s">
        <v>332</v>
      </c>
      <c r="C77" s="401" t="s">
        <v>351</v>
      </c>
      <c r="D77" s="195" t="s">
        <v>262</v>
      </c>
      <c r="E77" s="54">
        <v>2</v>
      </c>
      <c r="F77" s="55">
        <v>260</v>
      </c>
      <c r="G77" s="56">
        <f t="shared" si="81"/>
        <v>520</v>
      </c>
      <c r="H77" s="54">
        <v>2</v>
      </c>
      <c r="I77" s="55">
        <v>260</v>
      </c>
      <c r="J77" s="56">
        <f t="shared" si="82"/>
        <v>520</v>
      </c>
      <c r="K77" s="54"/>
      <c r="L77" s="55"/>
      <c r="M77" s="56">
        <f t="shared" si="83"/>
        <v>0</v>
      </c>
      <c r="N77" s="54"/>
      <c r="O77" s="55"/>
      <c r="P77" s="56">
        <f t="shared" si="84"/>
        <v>0</v>
      </c>
      <c r="Q77" s="54"/>
      <c r="R77" s="55"/>
      <c r="S77" s="56">
        <f t="shared" si="85"/>
        <v>0</v>
      </c>
      <c r="T77" s="54"/>
      <c r="U77" s="55"/>
      <c r="V77" s="56">
        <f t="shared" si="86"/>
        <v>0</v>
      </c>
      <c r="W77" s="57">
        <f t="shared" si="77"/>
        <v>520</v>
      </c>
      <c r="X77" s="261">
        <f t="shared" si="78"/>
        <v>520</v>
      </c>
      <c r="Y77" s="261">
        <f t="shared" si="7"/>
        <v>0</v>
      </c>
      <c r="Z77" s="269">
        <f t="shared" si="79"/>
        <v>0</v>
      </c>
      <c r="AA77" s="229"/>
      <c r="AB77" s="59"/>
      <c r="AC77" s="59"/>
      <c r="AD77" s="59"/>
      <c r="AE77" s="59"/>
      <c r="AF77" s="59"/>
      <c r="AG77" s="59"/>
    </row>
    <row r="78" spans="1:33" s="313" customFormat="1" ht="30" customHeight="1" x14ac:dyDescent="0.25">
      <c r="A78" s="50" t="s">
        <v>18</v>
      </c>
      <c r="B78" s="51" t="s">
        <v>333</v>
      </c>
      <c r="C78" s="401" t="s">
        <v>352</v>
      </c>
      <c r="D78" s="195" t="s">
        <v>262</v>
      </c>
      <c r="E78" s="54">
        <v>1</v>
      </c>
      <c r="F78" s="55">
        <v>1560</v>
      </c>
      <c r="G78" s="56">
        <f t="shared" si="81"/>
        <v>1560</v>
      </c>
      <c r="H78" s="54">
        <v>1</v>
      </c>
      <c r="I78" s="55">
        <v>1560</v>
      </c>
      <c r="J78" s="56">
        <f t="shared" si="82"/>
        <v>1560</v>
      </c>
      <c r="K78" s="54"/>
      <c r="L78" s="55"/>
      <c r="M78" s="56">
        <f t="shared" si="83"/>
        <v>0</v>
      </c>
      <c r="N78" s="54"/>
      <c r="O78" s="55"/>
      <c r="P78" s="56">
        <f t="shared" si="84"/>
        <v>0</v>
      </c>
      <c r="Q78" s="54"/>
      <c r="R78" s="55"/>
      <c r="S78" s="56">
        <f t="shared" si="85"/>
        <v>0</v>
      </c>
      <c r="T78" s="54"/>
      <c r="U78" s="55"/>
      <c r="V78" s="56">
        <f t="shared" si="86"/>
        <v>0</v>
      </c>
      <c r="W78" s="57">
        <f t="shared" si="77"/>
        <v>1560</v>
      </c>
      <c r="X78" s="261">
        <f t="shared" si="78"/>
        <v>1560</v>
      </c>
      <c r="Y78" s="261">
        <f t="shared" si="7"/>
        <v>0</v>
      </c>
      <c r="Z78" s="269">
        <f t="shared" si="79"/>
        <v>0</v>
      </c>
      <c r="AA78" s="229"/>
      <c r="AB78" s="59"/>
      <c r="AC78" s="59"/>
      <c r="AD78" s="59"/>
      <c r="AE78" s="59"/>
      <c r="AF78" s="59"/>
      <c r="AG78" s="59"/>
    </row>
    <row r="79" spans="1:33" s="313" customFormat="1" ht="30" customHeight="1" x14ac:dyDescent="0.25">
      <c r="A79" s="50" t="s">
        <v>18</v>
      </c>
      <c r="B79" s="51" t="s">
        <v>334</v>
      </c>
      <c r="C79" s="401" t="s">
        <v>353</v>
      </c>
      <c r="D79" s="195" t="s">
        <v>262</v>
      </c>
      <c r="E79" s="54">
        <v>1</v>
      </c>
      <c r="F79" s="55">
        <v>1300</v>
      </c>
      <c r="G79" s="56">
        <f t="shared" si="81"/>
        <v>1300</v>
      </c>
      <c r="H79" s="54">
        <v>1</v>
      </c>
      <c r="I79" s="55">
        <v>1300</v>
      </c>
      <c r="J79" s="56">
        <f t="shared" si="82"/>
        <v>1300</v>
      </c>
      <c r="K79" s="54"/>
      <c r="L79" s="55"/>
      <c r="M79" s="56">
        <f t="shared" si="83"/>
        <v>0</v>
      </c>
      <c r="N79" s="54"/>
      <c r="O79" s="55"/>
      <c r="P79" s="56">
        <f t="shared" si="84"/>
        <v>0</v>
      </c>
      <c r="Q79" s="54"/>
      <c r="R79" s="55"/>
      <c r="S79" s="56">
        <f t="shared" si="85"/>
        <v>0</v>
      </c>
      <c r="T79" s="54"/>
      <c r="U79" s="55"/>
      <c r="V79" s="56">
        <f t="shared" si="86"/>
        <v>0</v>
      </c>
      <c r="W79" s="57">
        <f t="shared" si="77"/>
        <v>1300</v>
      </c>
      <c r="X79" s="261">
        <f t="shared" si="78"/>
        <v>1300</v>
      </c>
      <c r="Y79" s="261">
        <f t="shared" si="7"/>
        <v>0</v>
      </c>
      <c r="Z79" s="269">
        <f t="shared" si="79"/>
        <v>0</v>
      </c>
      <c r="AA79" s="229"/>
      <c r="AB79" s="59"/>
      <c r="AC79" s="59"/>
      <c r="AD79" s="59"/>
      <c r="AE79" s="59"/>
      <c r="AF79" s="59"/>
      <c r="AG79" s="59"/>
    </row>
    <row r="80" spans="1:33" s="313" customFormat="1" ht="30" customHeight="1" x14ac:dyDescent="0.25">
      <c r="A80" s="50" t="s">
        <v>18</v>
      </c>
      <c r="B80" s="51" t="s">
        <v>335</v>
      </c>
      <c r="C80" s="401" t="s">
        <v>354</v>
      </c>
      <c r="D80" s="195" t="s">
        <v>262</v>
      </c>
      <c r="E80" s="54">
        <v>2</v>
      </c>
      <c r="F80" s="55">
        <v>1040</v>
      </c>
      <c r="G80" s="56">
        <f t="shared" si="81"/>
        <v>2080</v>
      </c>
      <c r="H80" s="54">
        <v>2</v>
      </c>
      <c r="I80" s="55">
        <v>1040</v>
      </c>
      <c r="J80" s="56">
        <f t="shared" si="82"/>
        <v>2080</v>
      </c>
      <c r="K80" s="54"/>
      <c r="L80" s="55"/>
      <c r="M80" s="56">
        <f t="shared" si="83"/>
        <v>0</v>
      </c>
      <c r="N80" s="54"/>
      <c r="O80" s="55"/>
      <c r="P80" s="56">
        <f t="shared" si="84"/>
        <v>0</v>
      </c>
      <c r="Q80" s="54"/>
      <c r="R80" s="55"/>
      <c r="S80" s="56">
        <f t="shared" si="85"/>
        <v>0</v>
      </c>
      <c r="T80" s="54"/>
      <c r="U80" s="55"/>
      <c r="V80" s="56">
        <f t="shared" si="86"/>
        <v>0</v>
      </c>
      <c r="W80" s="57">
        <f t="shared" si="77"/>
        <v>2080</v>
      </c>
      <c r="X80" s="261">
        <f t="shared" si="78"/>
        <v>2080</v>
      </c>
      <c r="Y80" s="261">
        <f t="shared" si="7"/>
        <v>0</v>
      </c>
      <c r="Z80" s="269">
        <f t="shared" si="79"/>
        <v>0</v>
      </c>
      <c r="AA80" s="229"/>
      <c r="AB80" s="59"/>
      <c r="AC80" s="59"/>
      <c r="AD80" s="59"/>
      <c r="AE80" s="59"/>
      <c r="AF80" s="59"/>
      <c r="AG80" s="59"/>
    </row>
    <row r="81" spans="1:33" s="313" customFormat="1" ht="30" customHeight="1" x14ac:dyDescent="0.25">
      <c r="A81" s="50" t="s">
        <v>18</v>
      </c>
      <c r="B81" s="51" t="s">
        <v>336</v>
      </c>
      <c r="C81" s="401" t="s">
        <v>355</v>
      </c>
      <c r="D81" s="195" t="s">
        <v>262</v>
      </c>
      <c r="E81" s="54">
        <v>5</v>
      </c>
      <c r="F81" s="55">
        <v>104</v>
      </c>
      <c r="G81" s="56">
        <f t="shared" si="81"/>
        <v>520</v>
      </c>
      <c r="H81" s="54">
        <v>5</v>
      </c>
      <c r="I81" s="55">
        <v>104</v>
      </c>
      <c r="J81" s="56">
        <f t="shared" si="82"/>
        <v>520</v>
      </c>
      <c r="K81" s="54"/>
      <c r="L81" s="55"/>
      <c r="M81" s="56">
        <f t="shared" si="83"/>
        <v>0</v>
      </c>
      <c r="N81" s="54"/>
      <c r="O81" s="55"/>
      <c r="P81" s="56">
        <f t="shared" si="84"/>
        <v>0</v>
      </c>
      <c r="Q81" s="54"/>
      <c r="R81" s="55"/>
      <c r="S81" s="56">
        <f t="shared" si="85"/>
        <v>0</v>
      </c>
      <c r="T81" s="54"/>
      <c r="U81" s="55"/>
      <c r="V81" s="56">
        <f t="shared" si="86"/>
        <v>0</v>
      </c>
      <c r="W81" s="57">
        <f t="shared" si="77"/>
        <v>520</v>
      </c>
      <c r="X81" s="261">
        <f t="shared" si="78"/>
        <v>520</v>
      </c>
      <c r="Y81" s="261">
        <f t="shared" si="7"/>
        <v>0</v>
      </c>
      <c r="Z81" s="269">
        <f t="shared" si="79"/>
        <v>0</v>
      </c>
      <c r="AA81" s="229"/>
      <c r="AB81" s="59"/>
      <c r="AC81" s="59"/>
      <c r="AD81" s="59"/>
      <c r="AE81" s="59"/>
      <c r="AF81" s="59"/>
      <c r="AG81" s="59"/>
    </row>
    <row r="82" spans="1:33" ht="30" customHeight="1" x14ac:dyDescent="0.25">
      <c r="A82" s="50" t="s">
        <v>18</v>
      </c>
      <c r="B82" s="51" t="s">
        <v>337</v>
      </c>
      <c r="C82" s="401" t="s">
        <v>356</v>
      </c>
      <c r="D82" s="195" t="s">
        <v>262</v>
      </c>
      <c r="E82" s="54">
        <v>16</v>
      </c>
      <c r="F82" s="55">
        <v>234</v>
      </c>
      <c r="G82" s="56">
        <f t="shared" si="81"/>
        <v>3744</v>
      </c>
      <c r="H82" s="54">
        <v>16</v>
      </c>
      <c r="I82" s="55">
        <v>234</v>
      </c>
      <c r="J82" s="56">
        <f t="shared" si="82"/>
        <v>3744</v>
      </c>
      <c r="K82" s="54"/>
      <c r="L82" s="55"/>
      <c r="M82" s="56">
        <f t="shared" si="83"/>
        <v>0</v>
      </c>
      <c r="N82" s="54"/>
      <c r="O82" s="55"/>
      <c r="P82" s="56">
        <f t="shared" si="84"/>
        <v>0</v>
      </c>
      <c r="Q82" s="54"/>
      <c r="R82" s="55"/>
      <c r="S82" s="56">
        <f t="shared" si="85"/>
        <v>0</v>
      </c>
      <c r="T82" s="54"/>
      <c r="U82" s="55"/>
      <c r="V82" s="56">
        <f t="shared" si="86"/>
        <v>0</v>
      </c>
      <c r="W82" s="57">
        <f t="shared" si="77"/>
        <v>3744</v>
      </c>
      <c r="X82" s="261">
        <f t="shared" si="78"/>
        <v>3744</v>
      </c>
      <c r="Y82" s="261">
        <f t="shared" si="7"/>
        <v>0</v>
      </c>
      <c r="Z82" s="269">
        <f t="shared" si="79"/>
        <v>0</v>
      </c>
      <c r="AA82" s="229"/>
      <c r="AB82" s="59"/>
      <c r="AC82" s="59"/>
      <c r="AD82" s="59"/>
      <c r="AE82" s="59"/>
      <c r="AF82" s="59"/>
      <c r="AG82" s="59"/>
    </row>
    <row r="83" spans="1:33" ht="30" customHeight="1" thickBot="1" x14ac:dyDescent="0.3">
      <c r="A83" s="50" t="s">
        <v>18</v>
      </c>
      <c r="B83" s="51" t="s">
        <v>338</v>
      </c>
      <c r="C83" s="401" t="s">
        <v>357</v>
      </c>
      <c r="D83" s="195" t="s">
        <v>262</v>
      </c>
      <c r="E83" s="54">
        <v>4</v>
      </c>
      <c r="F83" s="55">
        <v>780</v>
      </c>
      <c r="G83" s="56">
        <f t="shared" si="81"/>
        <v>3120</v>
      </c>
      <c r="H83" s="54">
        <v>4</v>
      </c>
      <c r="I83" s="55">
        <v>780</v>
      </c>
      <c r="J83" s="56">
        <f t="shared" si="82"/>
        <v>3120</v>
      </c>
      <c r="K83" s="63"/>
      <c r="L83" s="64"/>
      <c r="M83" s="65">
        <f t="shared" si="83"/>
        <v>0</v>
      </c>
      <c r="N83" s="63"/>
      <c r="O83" s="64"/>
      <c r="P83" s="65">
        <f t="shared" si="84"/>
        <v>0</v>
      </c>
      <c r="Q83" s="63"/>
      <c r="R83" s="64"/>
      <c r="S83" s="65">
        <f t="shared" si="85"/>
        <v>0</v>
      </c>
      <c r="T83" s="63"/>
      <c r="U83" s="64"/>
      <c r="V83" s="65">
        <f t="shared" si="86"/>
        <v>0</v>
      </c>
      <c r="W83" s="66">
        <f t="shared" si="77"/>
        <v>3120</v>
      </c>
      <c r="X83" s="261">
        <f t="shared" si="78"/>
        <v>3120</v>
      </c>
      <c r="Y83" s="261">
        <f t="shared" si="7"/>
        <v>0</v>
      </c>
      <c r="Z83" s="269">
        <f t="shared" si="79"/>
        <v>0</v>
      </c>
      <c r="AA83" s="236"/>
      <c r="AB83" s="59"/>
      <c r="AC83" s="59"/>
      <c r="AD83" s="59"/>
      <c r="AE83" s="59"/>
      <c r="AF83" s="59"/>
      <c r="AG83" s="59"/>
    </row>
    <row r="84" spans="1:33" ht="30" customHeight="1" x14ac:dyDescent="0.25">
      <c r="A84" s="41" t="s">
        <v>16</v>
      </c>
      <c r="B84" s="80" t="s">
        <v>101</v>
      </c>
      <c r="C84" s="78" t="s">
        <v>102</v>
      </c>
      <c r="D84" s="68"/>
      <c r="E84" s="69">
        <f>SUM(E85:E87)</f>
        <v>0</v>
      </c>
      <c r="F84" s="70"/>
      <c r="G84" s="71">
        <f>SUM(G85:G87)</f>
        <v>0</v>
      </c>
      <c r="H84" s="69">
        <f>SUM(H85:H87)</f>
        <v>0</v>
      </c>
      <c r="I84" s="70"/>
      <c r="J84" s="71">
        <f>SUM(J85:J87)</f>
        <v>0</v>
      </c>
      <c r="K84" s="69">
        <f>SUM(K85:K87)</f>
        <v>0</v>
      </c>
      <c r="L84" s="70"/>
      <c r="M84" s="71">
        <f>SUM(M85:M87)</f>
        <v>0</v>
      </c>
      <c r="N84" s="69">
        <f>SUM(N85:N87)</f>
        <v>0</v>
      </c>
      <c r="O84" s="70"/>
      <c r="P84" s="71">
        <f>SUM(P85:P87)</f>
        <v>0</v>
      </c>
      <c r="Q84" s="69">
        <f>SUM(Q85:Q87)</f>
        <v>0</v>
      </c>
      <c r="R84" s="70"/>
      <c r="S84" s="71">
        <f>SUM(S85:S87)</f>
        <v>0</v>
      </c>
      <c r="T84" s="69">
        <f>SUM(T85:T87)</f>
        <v>0</v>
      </c>
      <c r="U84" s="70"/>
      <c r="V84" s="71">
        <f>SUM(V85:V87)</f>
        <v>0</v>
      </c>
      <c r="W84" s="71">
        <f>SUM(W85:W87)</f>
        <v>0</v>
      </c>
      <c r="X84" s="71">
        <f>SUM(X85:X87)</f>
        <v>0</v>
      </c>
      <c r="Y84" s="71">
        <f t="shared" si="7"/>
        <v>0</v>
      </c>
      <c r="Z84" s="71" t="e">
        <f>Y84/W84</f>
        <v>#DIV/0!</v>
      </c>
      <c r="AA84" s="237"/>
      <c r="AB84" s="49"/>
      <c r="AC84" s="49"/>
      <c r="AD84" s="49"/>
      <c r="AE84" s="49"/>
      <c r="AF84" s="49"/>
      <c r="AG84" s="49"/>
    </row>
    <row r="85" spans="1:33" ht="30" customHeight="1" x14ac:dyDescent="0.25">
      <c r="A85" s="50" t="s">
        <v>18</v>
      </c>
      <c r="B85" s="51" t="s">
        <v>103</v>
      </c>
      <c r="C85" s="107" t="s">
        <v>104</v>
      </c>
      <c r="D85" s="108" t="s">
        <v>105</v>
      </c>
      <c r="E85" s="54"/>
      <c r="F85" s="55"/>
      <c r="G85" s="56">
        <f t="shared" ref="G85:G87" si="87">E85*F85</f>
        <v>0</v>
      </c>
      <c r="H85" s="54"/>
      <c r="I85" s="55"/>
      <c r="J85" s="56">
        <f t="shared" ref="J85:J87" si="88">H85*I85</f>
        <v>0</v>
      </c>
      <c r="K85" s="54"/>
      <c r="L85" s="55"/>
      <c r="M85" s="56">
        <f t="shared" ref="M85:M87" si="89">K85*L85</f>
        <v>0</v>
      </c>
      <c r="N85" s="54"/>
      <c r="O85" s="55"/>
      <c r="P85" s="56">
        <f t="shared" ref="P85:P87" si="90">N85*O85</f>
        <v>0</v>
      </c>
      <c r="Q85" s="54"/>
      <c r="R85" s="55"/>
      <c r="S85" s="56">
        <f t="shared" ref="S85:S87" si="91">Q85*R85</f>
        <v>0</v>
      </c>
      <c r="T85" s="54"/>
      <c r="U85" s="55"/>
      <c r="V85" s="56">
        <f t="shared" ref="V85:V87" si="92">T85*U85</f>
        <v>0</v>
      </c>
      <c r="W85" s="57">
        <f t="shared" si="77"/>
        <v>0</v>
      </c>
      <c r="X85" s="261">
        <f t="shared" si="78"/>
        <v>0</v>
      </c>
      <c r="Y85" s="261">
        <f t="shared" si="7"/>
        <v>0</v>
      </c>
      <c r="Z85" s="269" t="e">
        <f t="shared" si="79"/>
        <v>#DIV/0!</v>
      </c>
      <c r="AA85" s="229"/>
      <c r="AB85" s="59"/>
      <c r="AC85" s="59"/>
      <c r="AD85" s="59"/>
      <c r="AE85" s="59"/>
      <c r="AF85" s="59"/>
      <c r="AG85" s="59"/>
    </row>
    <row r="86" spans="1:33" ht="30" customHeight="1" x14ac:dyDescent="0.25">
      <c r="A86" s="50" t="s">
        <v>18</v>
      </c>
      <c r="B86" s="51" t="s">
        <v>106</v>
      </c>
      <c r="C86" s="107" t="s">
        <v>107</v>
      </c>
      <c r="D86" s="108" t="s">
        <v>105</v>
      </c>
      <c r="E86" s="54"/>
      <c r="F86" s="55"/>
      <c r="G86" s="56">
        <f t="shared" si="87"/>
        <v>0</v>
      </c>
      <c r="H86" s="54"/>
      <c r="I86" s="55"/>
      <c r="J86" s="56">
        <f t="shared" si="88"/>
        <v>0</v>
      </c>
      <c r="K86" s="54"/>
      <c r="L86" s="55"/>
      <c r="M86" s="56">
        <f t="shared" si="89"/>
        <v>0</v>
      </c>
      <c r="N86" s="54"/>
      <c r="O86" s="55"/>
      <c r="P86" s="56">
        <f t="shared" si="90"/>
        <v>0</v>
      </c>
      <c r="Q86" s="54"/>
      <c r="R86" s="55"/>
      <c r="S86" s="56">
        <f t="shared" si="91"/>
        <v>0</v>
      </c>
      <c r="T86" s="54"/>
      <c r="U86" s="55"/>
      <c r="V86" s="56">
        <f t="shared" si="92"/>
        <v>0</v>
      </c>
      <c r="W86" s="57">
        <f t="shared" si="77"/>
        <v>0</v>
      </c>
      <c r="X86" s="261">
        <f t="shared" si="78"/>
        <v>0</v>
      </c>
      <c r="Y86" s="261">
        <f t="shared" si="7"/>
        <v>0</v>
      </c>
      <c r="Z86" s="269" t="e">
        <f t="shared" si="79"/>
        <v>#DIV/0!</v>
      </c>
      <c r="AA86" s="229"/>
      <c r="AB86" s="59"/>
      <c r="AC86" s="59"/>
      <c r="AD86" s="59"/>
      <c r="AE86" s="59"/>
      <c r="AF86" s="59"/>
      <c r="AG86" s="59"/>
    </row>
    <row r="87" spans="1:33" ht="30" customHeight="1" thickBot="1" x14ac:dyDescent="0.3">
      <c r="A87" s="60" t="s">
        <v>18</v>
      </c>
      <c r="B87" s="79" t="s">
        <v>108</v>
      </c>
      <c r="C87" s="109" t="s">
        <v>109</v>
      </c>
      <c r="D87" s="110" t="s">
        <v>105</v>
      </c>
      <c r="E87" s="63"/>
      <c r="F87" s="64"/>
      <c r="G87" s="65">
        <f t="shared" si="87"/>
        <v>0</v>
      </c>
      <c r="H87" s="63"/>
      <c r="I87" s="64"/>
      <c r="J87" s="65">
        <f t="shared" si="88"/>
        <v>0</v>
      </c>
      <c r="K87" s="63"/>
      <c r="L87" s="64"/>
      <c r="M87" s="65">
        <f t="shared" si="89"/>
        <v>0</v>
      </c>
      <c r="N87" s="63"/>
      <c r="O87" s="64"/>
      <c r="P87" s="65">
        <f t="shared" si="90"/>
        <v>0</v>
      </c>
      <c r="Q87" s="63"/>
      <c r="R87" s="64"/>
      <c r="S87" s="65">
        <f t="shared" si="91"/>
        <v>0</v>
      </c>
      <c r="T87" s="63"/>
      <c r="U87" s="64"/>
      <c r="V87" s="65">
        <f t="shared" si="92"/>
        <v>0</v>
      </c>
      <c r="W87" s="66">
        <f t="shared" si="77"/>
        <v>0</v>
      </c>
      <c r="X87" s="261">
        <f t="shared" si="78"/>
        <v>0</v>
      </c>
      <c r="Y87" s="261">
        <f t="shared" si="7"/>
        <v>0</v>
      </c>
      <c r="Z87" s="269" t="e">
        <f t="shared" si="79"/>
        <v>#DIV/0!</v>
      </c>
      <c r="AA87" s="236"/>
      <c r="AB87" s="59"/>
      <c r="AC87" s="59"/>
      <c r="AD87" s="59"/>
      <c r="AE87" s="59"/>
      <c r="AF87" s="59"/>
      <c r="AG87" s="59"/>
    </row>
    <row r="88" spans="1:33" ht="30" customHeight="1" x14ac:dyDescent="0.25">
      <c r="A88" s="41" t="s">
        <v>16</v>
      </c>
      <c r="B88" s="80" t="s">
        <v>110</v>
      </c>
      <c r="C88" s="78" t="s">
        <v>111</v>
      </c>
      <c r="D88" s="68"/>
      <c r="E88" s="69">
        <f>SUM(E89:E91)</f>
        <v>0</v>
      </c>
      <c r="F88" s="70"/>
      <c r="G88" s="71">
        <f>SUM(G89:G91)</f>
        <v>0</v>
      </c>
      <c r="H88" s="69">
        <f>SUM(H89:H91)</f>
        <v>0</v>
      </c>
      <c r="I88" s="70"/>
      <c r="J88" s="71">
        <f>SUM(J89:J91)</f>
        <v>0</v>
      </c>
      <c r="K88" s="69">
        <f>SUM(K89:K91)</f>
        <v>0</v>
      </c>
      <c r="L88" s="70"/>
      <c r="M88" s="71">
        <f>SUM(M89:M91)</f>
        <v>0</v>
      </c>
      <c r="N88" s="69">
        <f>SUM(N89:N91)</f>
        <v>0</v>
      </c>
      <c r="O88" s="70"/>
      <c r="P88" s="71">
        <f>SUM(P89:P91)</f>
        <v>0</v>
      </c>
      <c r="Q88" s="69">
        <f>SUM(Q89:Q91)</f>
        <v>0</v>
      </c>
      <c r="R88" s="70"/>
      <c r="S88" s="71">
        <f>SUM(S89:S91)</f>
        <v>0</v>
      </c>
      <c r="T88" s="69">
        <f>SUM(T89:T91)</f>
        <v>0</v>
      </c>
      <c r="U88" s="70"/>
      <c r="V88" s="71">
        <f>SUM(V89:V91)</f>
        <v>0</v>
      </c>
      <c r="W88" s="71">
        <f>SUM(W89:W91)</f>
        <v>0</v>
      </c>
      <c r="X88" s="71">
        <f>SUM(X89:X91)</f>
        <v>0</v>
      </c>
      <c r="Y88" s="71">
        <f t="shared" si="7"/>
        <v>0</v>
      </c>
      <c r="Z88" s="71" t="e">
        <f>Y88/W88</f>
        <v>#DIV/0!</v>
      </c>
      <c r="AA88" s="237"/>
      <c r="AB88" s="49"/>
      <c r="AC88" s="49"/>
      <c r="AD88" s="49"/>
      <c r="AE88" s="49"/>
      <c r="AF88" s="49"/>
      <c r="AG88" s="49"/>
    </row>
    <row r="89" spans="1:33" ht="30" customHeight="1" x14ac:dyDescent="0.25">
      <c r="A89" s="50" t="s">
        <v>18</v>
      </c>
      <c r="B89" s="51" t="s">
        <v>112</v>
      </c>
      <c r="C89" s="96" t="s">
        <v>113</v>
      </c>
      <c r="D89" s="108" t="s">
        <v>53</v>
      </c>
      <c r="E89" s="54"/>
      <c r="F89" s="55"/>
      <c r="G89" s="56">
        <f t="shared" ref="G89:G91" si="93">E89*F89</f>
        <v>0</v>
      </c>
      <c r="H89" s="54"/>
      <c r="I89" s="55"/>
      <c r="J89" s="56">
        <f t="shared" ref="J89:J91" si="94">H89*I89</f>
        <v>0</v>
      </c>
      <c r="K89" s="54"/>
      <c r="L89" s="55"/>
      <c r="M89" s="56">
        <f t="shared" ref="M89:M91" si="95">K89*L89</f>
        <v>0</v>
      </c>
      <c r="N89" s="54"/>
      <c r="O89" s="55"/>
      <c r="P89" s="56">
        <f t="shared" ref="P89:P91" si="96">N89*O89</f>
        <v>0</v>
      </c>
      <c r="Q89" s="54"/>
      <c r="R89" s="55"/>
      <c r="S89" s="56">
        <f t="shared" ref="S89:S91" si="97">Q89*R89</f>
        <v>0</v>
      </c>
      <c r="T89" s="54"/>
      <c r="U89" s="55"/>
      <c r="V89" s="56">
        <f t="shared" ref="V89:V91" si="98">T89*U89</f>
        <v>0</v>
      </c>
      <c r="W89" s="57">
        <f t="shared" si="77"/>
        <v>0</v>
      </c>
      <c r="X89" s="261">
        <f t="shared" si="78"/>
        <v>0</v>
      </c>
      <c r="Y89" s="261">
        <f t="shared" si="7"/>
        <v>0</v>
      </c>
      <c r="Z89" s="269" t="e">
        <f t="shared" si="79"/>
        <v>#DIV/0!</v>
      </c>
      <c r="AA89" s="229"/>
      <c r="AB89" s="59"/>
      <c r="AC89" s="59"/>
      <c r="AD89" s="59"/>
      <c r="AE89" s="59"/>
      <c r="AF89" s="59"/>
      <c r="AG89" s="59"/>
    </row>
    <row r="90" spans="1:33" ht="30" customHeight="1" x14ac:dyDescent="0.25">
      <c r="A90" s="50" t="s">
        <v>18</v>
      </c>
      <c r="B90" s="51" t="s">
        <v>114</v>
      </c>
      <c r="C90" s="96" t="s">
        <v>113</v>
      </c>
      <c r="D90" s="108" t="s">
        <v>53</v>
      </c>
      <c r="E90" s="54"/>
      <c r="F90" s="55"/>
      <c r="G90" s="56">
        <f t="shared" si="93"/>
        <v>0</v>
      </c>
      <c r="H90" s="54"/>
      <c r="I90" s="55"/>
      <c r="J90" s="56">
        <f t="shared" si="94"/>
        <v>0</v>
      </c>
      <c r="K90" s="54"/>
      <c r="L90" s="55"/>
      <c r="M90" s="56">
        <f t="shared" si="95"/>
        <v>0</v>
      </c>
      <c r="N90" s="54"/>
      <c r="O90" s="55"/>
      <c r="P90" s="56">
        <f t="shared" si="96"/>
        <v>0</v>
      </c>
      <c r="Q90" s="54"/>
      <c r="R90" s="55"/>
      <c r="S90" s="56">
        <f t="shared" si="97"/>
        <v>0</v>
      </c>
      <c r="T90" s="54"/>
      <c r="U90" s="55"/>
      <c r="V90" s="56">
        <f t="shared" si="98"/>
        <v>0</v>
      </c>
      <c r="W90" s="57">
        <f t="shared" si="77"/>
        <v>0</v>
      </c>
      <c r="X90" s="261">
        <f t="shared" si="78"/>
        <v>0</v>
      </c>
      <c r="Y90" s="261">
        <f t="shared" si="7"/>
        <v>0</v>
      </c>
      <c r="Z90" s="269" t="e">
        <f t="shared" si="79"/>
        <v>#DIV/0!</v>
      </c>
      <c r="AA90" s="229"/>
      <c r="AB90" s="59"/>
      <c r="AC90" s="59"/>
      <c r="AD90" s="59"/>
      <c r="AE90" s="59"/>
      <c r="AF90" s="59"/>
      <c r="AG90" s="59"/>
    </row>
    <row r="91" spans="1:33" ht="30" customHeight="1" thickBot="1" x14ac:dyDescent="0.3">
      <c r="A91" s="60" t="s">
        <v>18</v>
      </c>
      <c r="B91" s="61" t="s">
        <v>115</v>
      </c>
      <c r="C91" s="88" t="s">
        <v>113</v>
      </c>
      <c r="D91" s="110" t="s">
        <v>53</v>
      </c>
      <c r="E91" s="63"/>
      <c r="F91" s="64"/>
      <c r="G91" s="65">
        <f t="shared" si="93"/>
        <v>0</v>
      </c>
      <c r="H91" s="63"/>
      <c r="I91" s="64"/>
      <c r="J91" s="65">
        <f t="shared" si="94"/>
        <v>0</v>
      </c>
      <c r="K91" s="63"/>
      <c r="L91" s="64"/>
      <c r="M91" s="65">
        <f t="shared" si="95"/>
        <v>0</v>
      </c>
      <c r="N91" s="63"/>
      <c r="O91" s="64"/>
      <c r="P91" s="65">
        <f t="shared" si="96"/>
        <v>0</v>
      </c>
      <c r="Q91" s="63"/>
      <c r="R91" s="64"/>
      <c r="S91" s="65">
        <f t="shared" si="97"/>
        <v>0</v>
      </c>
      <c r="T91" s="63"/>
      <c r="U91" s="64"/>
      <c r="V91" s="65">
        <f t="shared" si="98"/>
        <v>0</v>
      </c>
      <c r="W91" s="66">
        <f t="shared" si="77"/>
        <v>0</v>
      </c>
      <c r="X91" s="261">
        <f t="shared" si="78"/>
        <v>0</v>
      </c>
      <c r="Y91" s="261">
        <f t="shared" si="7"/>
        <v>0</v>
      </c>
      <c r="Z91" s="269" t="e">
        <f t="shared" si="79"/>
        <v>#DIV/0!</v>
      </c>
      <c r="AA91" s="236"/>
      <c r="AB91" s="59"/>
      <c r="AC91" s="59"/>
      <c r="AD91" s="59"/>
      <c r="AE91" s="59"/>
      <c r="AF91" s="59"/>
      <c r="AG91" s="59"/>
    </row>
    <row r="92" spans="1:33" ht="30" customHeight="1" x14ac:dyDescent="0.25">
      <c r="A92" s="41" t="s">
        <v>16</v>
      </c>
      <c r="B92" s="80" t="s">
        <v>116</v>
      </c>
      <c r="C92" s="78" t="s">
        <v>117</v>
      </c>
      <c r="D92" s="68"/>
      <c r="E92" s="69">
        <f>SUM(E93:E95)</f>
        <v>0</v>
      </c>
      <c r="F92" s="70"/>
      <c r="G92" s="71">
        <f>SUM(G93:G95)</f>
        <v>0</v>
      </c>
      <c r="H92" s="69">
        <f>SUM(H93:H95)</f>
        <v>0</v>
      </c>
      <c r="I92" s="70"/>
      <c r="J92" s="71">
        <f>SUM(J93:J95)</f>
        <v>0</v>
      </c>
      <c r="K92" s="69">
        <f>SUM(K93:K95)</f>
        <v>0</v>
      </c>
      <c r="L92" s="70"/>
      <c r="M92" s="71">
        <f>SUM(M93:M95)</f>
        <v>0</v>
      </c>
      <c r="N92" s="69">
        <f>SUM(N93:N95)</f>
        <v>0</v>
      </c>
      <c r="O92" s="70"/>
      <c r="P92" s="71">
        <f>SUM(P93:P95)</f>
        <v>0</v>
      </c>
      <c r="Q92" s="69">
        <f>SUM(Q93:Q95)</f>
        <v>0</v>
      </c>
      <c r="R92" s="70"/>
      <c r="S92" s="71">
        <f>SUM(S93:S95)</f>
        <v>0</v>
      </c>
      <c r="T92" s="69">
        <f>SUM(T93:T95)</f>
        <v>0</v>
      </c>
      <c r="U92" s="70"/>
      <c r="V92" s="71">
        <f>SUM(V93:V95)</f>
        <v>0</v>
      </c>
      <c r="W92" s="71">
        <f>SUM(W93:W95)</f>
        <v>0</v>
      </c>
      <c r="X92" s="71">
        <f>SUM(X93:X95)</f>
        <v>0</v>
      </c>
      <c r="Y92" s="71">
        <f t="shared" si="7"/>
        <v>0</v>
      </c>
      <c r="Z92" s="71" t="e">
        <f>Y92/W92</f>
        <v>#DIV/0!</v>
      </c>
      <c r="AA92" s="237"/>
      <c r="AB92" s="49"/>
      <c r="AC92" s="49"/>
      <c r="AD92" s="49"/>
      <c r="AE92" s="49"/>
      <c r="AF92" s="49"/>
      <c r="AG92" s="49"/>
    </row>
    <row r="93" spans="1:33" ht="30" customHeight="1" x14ac:dyDescent="0.25">
      <c r="A93" s="50" t="s">
        <v>18</v>
      </c>
      <c r="B93" s="51" t="s">
        <v>118</v>
      </c>
      <c r="C93" s="96" t="s">
        <v>113</v>
      </c>
      <c r="D93" s="108" t="s">
        <v>53</v>
      </c>
      <c r="E93" s="54"/>
      <c r="F93" s="55"/>
      <c r="G93" s="56">
        <f t="shared" ref="G93:G95" si="99">E93*F93</f>
        <v>0</v>
      </c>
      <c r="H93" s="54"/>
      <c r="I93" s="55"/>
      <c r="J93" s="56">
        <f t="shared" ref="J93:J95" si="100">H93*I93</f>
        <v>0</v>
      </c>
      <c r="K93" s="54"/>
      <c r="L93" s="55"/>
      <c r="M93" s="56">
        <f t="shared" ref="M93:M95" si="101">K93*L93</f>
        <v>0</v>
      </c>
      <c r="N93" s="54"/>
      <c r="O93" s="55"/>
      <c r="P93" s="56">
        <f t="shared" ref="P93:P95" si="102">N93*O93</f>
        <v>0</v>
      </c>
      <c r="Q93" s="54"/>
      <c r="R93" s="55"/>
      <c r="S93" s="56">
        <f t="shared" ref="S93:S95" si="103">Q93*R93</f>
        <v>0</v>
      </c>
      <c r="T93" s="54"/>
      <c r="U93" s="55"/>
      <c r="V93" s="56">
        <f t="shared" ref="V93:V95" si="104">T93*U93</f>
        <v>0</v>
      </c>
      <c r="W93" s="57">
        <f t="shared" si="77"/>
        <v>0</v>
      </c>
      <c r="X93" s="261">
        <f t="shared" si="78"/>
        <v>0</v>
      </c>
      <c r="Y93" s="261">
        <f t="shared" si="7"/>
        <v>0</v>
      </c>
      <c r="Z93" s="269" t="e">
        <f t="shared" si="79"/>
        <v>#DIV/0!</v>
      </c>
      <c r="AA93" s="229"/>
      <c r="AB93" s="59"/>
      <c r="AC93" s="59"/>
      <c r="AD93" s="59"/>
      <c r="AE93" s="59"/>
      <c r="AF93" s="59"/>
      <c r="AG93" s="59"/>
    </row>
    <row r="94" spans="1:33" ht="30" customHeight="1" x14ac:dyDescent="0.25">
      <c r="A94" s="50" t="s">
        <v>18</v>
      </c>
      <c r="B94" s="51" t="s">
        <v>119</v>
      </c>
      <c r="C94" s="96" t="s">
        <v>113</v>
      </c>
      <c r="D94" s="108" t="s">
        <v>53</v>
      </c>
      <c r="E94" s="54"/>
      <c r="F94" s="55"/>
      <c r="G94" s="56">
        <f t="shared" si="99"/>
        <v>0</v>
      </c>
      <c r="H94" s="54"/>
      <c r="I94" s="55"/>
      <c r="J94" s="56">
        <f t="shared" si="100"/>
        <v>0</v>
      </c>
      <c r="K94" s="54"/>
      <c r="L94" s="55"/>
      <c r="M94" s="56">
        <f t="shared" si="101"/>
        <v>0</v>
      </c>
      <c r="N94" s="54"/>
      <c r="O94" s="55"/>
      <c r="P94" s="56">
        <f t="shared" si="102"/>
        <v>0</v>
      </c>
      <c r="Q94" s="54"/>
      <c r="R94" s="55"/>
      <c r="S94" s="56">
        <f t="shared" si="103"/>
        <v>0</v>
      </c>
      <c r="T94" s="54"/>
      <c r="U94" s="55"/>
      <c r="V94" s="56">
        <f t="shared" si="104"/>
        <v>0</v>
      </c>
      <c r="W94" s="57">
        <f t="shared" si="77"/>
        <v>0</v>
      </c>
      <c r="X94" s="261">
        <f t="shared" si="78"/>
        <v>0</v>
      </c>
      <c r="Y94" s="261">
        <f t="shared" si="7"/>
        <v>0</v>
      </c>
      <c r="Z94" s="269" t="e">
        <f t="shared" si="79"/>
        <v>#DIV/0!</v>
      </c>
      <c r="AA94" s="229"/>
      <c r="AB94" s="59"/>
      <c r="AC94" s="59"/>
      <c r="AD94" s="59"/>
      <c r="AE94" s="59"/>
      <c r="AF94" s="59"/>
      <c r="AG94" s="59"/>
    </row>
    <row r="95" spans="1:33" ht="30" customHeight="1" thickBot="1" x14ac:dyDescent="0.3">
      <c r="A95" s="60" t="s">
        <v>18</v>
      </c>
      <c r="B95" s="79" t="s">
        <v>120</v>
      </c>
      <c r="C95" s="88" t="s">
        <v>113</v>
      </c>
      <c r="D95" s="110" t="s">
        <v>53</v>
      </c>
      <c r="E95" s="63"/>
      <c r="F95" s="64"/>
      <c r="G95" s="65">
        <f t="shared" si="99"/>
        <v>0</v>
      </c>
      <c r="H95" s="63"/>
      <c r="I95" s="64"/>
      <c r="J95" s="65">
        <f t="shared" si="100"/>
        <v>0</v>
      </c>
      <c r="K95" s="63"/>
      <c r="L95" s="64"/>
      <c r="M95" s="65">
        <f t="shared" si="101"/>
        <v>0</v>
      </c>
      <c r="N95" s="63"/>
      <c r="O95" s="64"/>
      <c r="P95" s="65">
        <f t="shared" si="102"/>
        <v>0</v>
      </c>
      <c r="Q95" s="63"/>
      <c r="R95" s="64"/>
      <c r="S95" s="65">
        <f t="shared" si="103"/>
        <v>0</v>
      </c>
      <c r="T95" s="63"/>
      <c r="U95" s="64"/>
      <c r="V95" s="65">
        <f t="shared" si="104"/>
        <v>0</v>
      </c>
      <c r="W95" s="66">
        <f t="shared" si="77"/>
        <v>0</v>
      </c>
      <c r="X95" s="261">
        <f t="shared" si="78"/>
        <v>0</v>
      </c>
      <c r="Y95" s="265">
        <f t="shared" si="7"/>
        <v>0</v>
      </c>
      <c r="Z95" s="269" t="e">
        <f t="shared" si="79"/>
        <v>#DIV/0!</v>
      </c>
      <c r="AA95" s="236"/>
      <c r="AB95" s="59"/>
      <c r="AC95" s="59"/>
      <c r="AD95" s="59"/>
      <c r="AE95" s="59"/>
      <c r="AF95" s="59"/>
      <c r="AG95" s="59"/>
    </row>
    <row r="96" spans="1:33" ht="30" customHeight="1" thickBot="1" x14ac:dyDescent="0.3">
      <c r="A96" s="111" t="s">
        <v>121</v>
      </c>
      <c r="B96" s="112"/>
      <c r="C96" s="113"/>
      <c r="D96" s="114"/>
      <c r="E96" s="115">
        <f>E92+E88+E84+E64+E60</f>
        <v>106</v>
      </c>
      <c r="F96" s="90"/>
      <c r="G96" s="89">
        <f>G92+G88+G84+G64+G60</f>
        <v>199524</v>
      </c>
      <c r="H96" s="115">
        <f>H92+H88+H84+H64+H60</f>
        <v>106</v>
      </c>
      <c r="I96" s="90"/>
      <c r="J96" s="89">
        <f>J92+J88+J84+J64+J60</f>
        <v>199524</v>
      </c>
      <c r="K96" s="91">
        <f>K92+K88+K84+K64+K60</f>
        <v>0</v>
      </c>
      <c r="L96" s="90"/>
      <c r="M96" s="89">
        <f>M92+M88+M84+M64+M60</f>
        <v>0</v>
      </c>
      <c r="N96" s="91">
        <f>N92+N88+N84+N64+N60</f>
        <v>0</v>
      </c>
      <c r="O96" s="90"/>
      <c r="P96" s="89">
        <f>P92+P88+P84+P64+P60</f>
        <v>0</v>
      </c>
      <c r="Q96" s="91">
        <f>Q92+Q88+Q84+Q64+Q60</f>
        <v>0</v>
      </c>
      <c r="R96" s="90"/>
      <c r="S96" s="89">
        <f>S92+S88+S84+S64+S60</f>
        <v>0</v>
      </c>
      <c r="T96" s="91">
        <f>T92+T88+T84+T64+T60</f>
        <v>0</v>
      </c>
      <c r="U96" s="90"/>
      <c r="V96" s="89">
        <f>V92+V88+V84+V64+V60</f>
        <v>0</v>
      </c>
      <c r="W96" s="98">
        <f>W92+W88+W84+W64+W60</f>
        <v>199524</v>
      </c>
      <c r="X96" s="264">
        <f>X92+X88+X84+X64+X60</f>
        <v>199524</v>
      </c>
      <c r="Y96" s="266">
        <f t="shared" ref="Y96:Y165" si="105">W96-X96</f>
        <v>0</v>
      </c>
      <c r="Z96" s="266">
        <f>Y96/W96</f>
        <v>0</v>
      </c>
      <c r="AA96" s="240"/>
      <c r="AB96" s="5"/>
      <c r="AC96" s="5"/>
      <c r="AD96" s="5"/>
      <c r="AE96" s="5"/>
      <c r="AF96" s="5"/>
      <c r="AG96" s="5"/>
    </row>
    <row r="97" spans="1:33" s="178" customFormat="1" ht="30" customHeight="1" thickBot="1" x14ac:dyDescent="0.3">
      <c r="A97" s="92" t="s">
        <v>15</v>
      </c>
      <c r="B97" s="93">
        <v>5</v>
      </c>
      <c r="C97" s="189" t="s">
        <v>253</v>
      </c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40"/>
      <c r="X97" s="40"/>
      <c r="Y97" s="267"/>
      <c r="Z97" s="40"/>
      <c r="AA97" s="234"/>
      <c r="AB97" s="5"/>
      <c r="AC97" s="5"/>
      <c r="AD97" s="5"/>
      <c r="AE97" s="5"/>
      <c r="AF97" s="5"/>
      <c r="AG97" s="5"/>
    </row>
    <row r="98" spans="1:33" ht="30" customHeight="1" x14ac:dyDescent="0.25">
      <c r="A98" s="41" t="s">
        <v>16</v>
      </c>
      <c r="B98" s="80" t="s">
        <v>122</v>
      </c>
      <c r="C98" s="67" t="s">
        <v>123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2">
        <f>SUM(W99:W101)</f>
        <v>0</v>
      </c>
      <c r="X98" s="72">
        <f>SUM(X99:X101)</f>
        <v>0</v>
      </c>
      <c r="Y98" s="72">
        <f t="shared" si="105"/>
        <v>0</v>
      </c>
      <c r="Z98" s="263" t="e">
        <f>Y98/W98</f>
        <v>#DIV/0!</v>
      </c>
      <c r="AA98" s="237"/>
      <c r="AB98" s="59"/>
      <c r="AC98" s="59"/>
      <c r="AD98" s="59"/>
      <c r="AE98" s="59"/>
      <c r="AF98" s="59"/>
      <c r="AG98" s="59"/>
    </row>
    <row r="99" spans="1:33" ht="30" customHeight="1" x14ac:dyDescent="0.25">
      <c r="A99" s="50" t="s">
        <v>18</v>
      </c>
      <c r="B99" s="51" t="s">
        <v>124</v>
      </c>
      <c r="C99" s="117" t="s">
        <v>125</v>
      </c>
      <c r="D99" s="108" t="s">
        <v>126</v>
      </c>
      <c r="E99" s="54"/>
      <c r="F99" s="55"/>
      <c r="G99" s="56">
        <f t="shared" ref="G99:G101" si="106">E99*F99</f>
        <v>0</v>
      </c>
      <c r="H99" s="54"/>
      <c r="I99" s="55"/>
      <c r="J99" s="56">
        <f t="shared" ref="J99:J101" si="107">H99*I99</f>
        <v>0</v>
      </c>
      <c r="K99" s="54"/>
      <c r="L99" s="55"/>
      <c r="M99" s="56">
        <f t="shared" ref="M99:M101" si="108">K99*L99</f>
        <v>0</v>
      </c>
      <c r="N99" s="54"/>
      <c r="O99" s="55"/>
      <c r="P99" s="56">
        <f t="shared" ref="P99:P101" si="109">N99*O99</f>
        <v>0</v>
      </c>
      <c r="Q99" s="54"/>
      <c r="R99" s="55"/>
      <c r="S99" s="56">
        <f t="shared" ref="S99:S101" si="110">Q99*R99</f>
        <v>0</v>
      </c>
      <c r="T99" s="54"/>
      <c r="U99" s="55"/>
      <c r="V99" s="56">
        <f t="shared" ref="V99:V101" si="111">T99*U99</f>
        <v>0</v>
      </c>
      <c r="W99" s="57">
        <f>G99+M99+S99</f>
        <v>0</v>
      </c>
      <c r="X99" s="261">
        <f t="shared" ref="X99:X115" si="112">J99+P99+V99</f>
        <v>0</v>
      </c>
      <c r="Y99" s="261">
        <f t="shared" si="105"/>
        <v>0</v>
      </c>
      <c r="Z99" s="269" t="e">
        <f t="shared" ref="Z99:Z115" si="113">Y99/W99</f>
        <v>#DIV/0!</v>
      </c>
      <c r="AA99" s="229"/>
      <c r="AB99" s="59"/>
      <c r="AC99" s="59"/>
      <c r="AD99" s="59"/>
      <c r="AE99" s="59"/>
      <c r="AF99" s="59"/>
      <c r="AG99" s="59"/>
    </row>
    <row r="100" spans="1:33" ht="30" customHeight="1" x14ac:dyDescent="0.25">
      <c r="A100" s="50" t="s">
        <v>18</v>
      </c>
      <c r="B100" s="51" t="s">
        <v>127</v>
      </c>
      <c r="C100" s="117" t="s">
        <v>125</v>
      </c>
      <c r="D100" s="108" t="s">
        <v>126</v>
      </c>
      <c r="E100" s="54"/>
      <c r="F100" s="55"/>
      <c r="G100" s="56">
        <f t="shared" si="106"/>
        <v>0</v>
      </c>
      <c r="H100" s="54"/>
      <c r="I100" s="55"/>
      <c r="J100" s="56">
        <f t="shared" si="107"/>
        <v>0</v>
      </c>
      <c r="K100" s="54"/>
      <c r="L100" s="55"/>
      <c r="M100" s="56">
        <f t="shared" si="108"/>
        <v>0</v>
      </c>
      <c r="N100" s="54"/>
      <c r="O100" s="55"/>
      <c r="P100" s="56">
        <f t="shared" si="109"/>
        <v>0</v>
      </c>
      <c r="Q100" s="54"/>
      <c r="R100" s="55"/>
      <c r="S100" s="56">
        <f t="shared" si="110"/>
        <v>0</v>
      </c>
      <c r="T100" s="54"/>
      <c r="U100" s="55"/>
      <c r="V100" s="56">
        <f t="shared" si="111"/>
        <v>0</v>
      </c>
      <c r="W100" s="57">
        <f>G100+M100+S100</f>
        <v>0</v>
      </c>
      <c r="X100" s="261">
        <f t="shared" si="112"/>
        <v>0</v>
      </c>
      <c r="Y100" s="261">
        <f t="shared" si="105"/>
        <v>0</v>
      </c>
      <c r="Z100" s="269" t="e">
        <f t="shared" si="113"/>
        <v>#DIV/0!</v>
      </c>
      <c r="AA100" s="229"/>
      <c r="AB100" s="59"/>
      <c r="AC100" s="59"/>
      <c r="AD100" s="59"/>
      <c r="AE100" s="59"/>
      <c r="AF100" s="59"/>
      <c r="AG100" s="59"/>
    </row>
    <row r="101" spans="1:33" ht="30" customHeight="1" thickBot="1" x14ac:dyDescent="0.3">
      <c r="A101" s="60" t="s">
        <v>18</v>
      </c>
      <c r="B101" s="61" t="s">
        <v>128</v>
      </c>
      <c r="C101" s="117" t="s">
        <v>125</v>
      </c>
      <c r="D101" s="110" t="s">
        <v>126</v>
      </c>
      <c r="E101" s="63"/>
      <c r="F101" s="64"/>
      <c r="G101" s="65">
        <f t="shared" si="106"/>
        <v>0</v>
      </c>
      <c r="H101" s="63"/>
      <c r="I101" s="64"/>
      <c r="J101" s="65">
        <f t="shared" si="107"/>
        <v>0</v>
      </c>
      <c r="K101" s="63"/>
      <c r="L101" s="64"/>
      <c r="M101" s="65">
        <f t="shared" si="108"/>
        <v>0</v>
      </c>
      <c r="N101" s="63"/>
      <c r="O101" s="64"/>
      <c r="P101" s="65">
        <f t="shared" si="109"/>
        <v>0</v>
      </c>
      <c r="Q101" s="63"/>
      <c r="R101" s="64"/>
      <c r="S101" s="65">
        <f t="shared" si="110"/>
        <v>0</v>
      </c>
      <c r="T101" s="63"/>
      <c r="U101" s="64"/>
      <c r="V101" s="65">
        <f t="shared" si="111"/>
        <v>0</v>
      </c>
      <c r="W101" s="66">
        <f>G101+M101+S101</f>
        <v>0</v>
      </c>
      <c r="X101" s="261">
        <f t="shared" si="112"/>
        <v>0</v>
      </c>
      <c r="Y101" s="261">
        <f t="shared" si="105"/>
        <v>0</v>
      </c>
      <c r="Z101" s="269" t="e">
        <f t="shared" si="113"/>
        <v>#DIV/0!</v>
      </c>
      <c r="AA101" s="236"/>
      <c r="AB101" s="59"/>
      <c r="AC101" s="59"/>
      <c r="AD101" s="59"/>
      <c r="AE101" s="59"/>
      <c r="AF101" s="59"/>
      <c r="AG101" s="59"/>
    </row>
    <row r="102" spans="1:33" ht="30" customHeight="1" thickBot="1" x14ac:dyDescent="0.3">
      <c r="A102" s="41" t="s">
        <v>16</v>
      </c>
      <c r="B102" s="80" t="s">
        <v>129</v>
      </c>
      <c r="C102" s="67" t="s">
        <v>130</v>
      </c>
      <c r="D102" s="255"/>
      <c r="E102" s="254">
        <f>SUM(E103:E108)</f>
        <v>0</v>
      </c>
      <c r="F102" s="70"/>
      <c r="G102" s="71">
        <f>SUM(G103:G108)</f>
        <v>0</v>
      </c>
      <c r="H102" s="254">
        <f>SUM(H103:H108)</f>
        <v>0</v>
      </c>
      <c r="I102" s="70"/>
      <c r="J102" s="71">
        <f>SUM(J103:J108)</f>
        <v>0</v>
      </c>
      <c r="K102" s="254">
        <f>SUM(K103:K108)</f>
        <v>42</v>
      </c>
      <c r="L102" s="70"/>
      <c r="M102" s="71">
        <f>SUM(M103:M108)</f>
        <v>21890</v>
      </c>
      <c r="N102" s="254">
        <f>SUM(N103:N108)</f>
        <v>42</v>
      </c>
      <c r="O102" s="70"/>
      <c r="P102" s="71">
        <f>SUM(P103:P108)</f>
        <v>21890</v>
      </c>
      <c r="Q102" s="254">
        <f>SUM(Q103:Q108)</f>
        <v>0</v>
      </c>
      <c r="R102" s="70"/>
      <c r="S102" s="71">
        <f>SUM(S103:S108)</f>
        <v>0</v>
      </c>
      <c r="T102" s="254">
        <f>SUM(T103:T108)</f>
        <v>0</v>
      </c>
      <c r="U102" s="70"/>
      <c r="V102" s="71">
        <f>SUM(V103:V108)</f>
        <v>0</v>
      </c>
      <c r="W102" s="72">
        <f>SUM(W103:W108)</f>
        <v>21890</v>
      </c>
      <c r="X102" s="72">
        <f>SUM(X103:X108)</f>
        <v>21890</v>
      </c>
      <c r="Y102" s="72">
        <f t="shared" si="105"/>
        <v>0</v>
      </c>
      <c r="Z102" s="72">
        <f>Y102/W102</f>
        <v>0</v>
      </c>
      <c r="AA102" s="237"/>
      <c r="AB102" s="59"/>
      <c r="AC102" s="59"/>
      <c r="AD102" s="59"/>
      <c r="AE102" s="59"/>
      <c r="AF102" s="59"/>
      <c r="AG102" s="59"/>
    </row>
    <row r="103" spans="1:33" s="178" customFormat="1" ht="30" customHeight="1" x14ac:dyDescent="0.25">
      <c r="A103" s="50" t="s">
        <v>18</v>
      </c>
      <c r="B103" s="51" t="s">
        <v>131</v>
      </c>
      <c r="C103" s="117" t="s">
        <v>361</v>
      </c>
      <c r="D103" s="253" t="s">
        <v>53</v>
      </c>
      <c r="E103" s="54"/>
      <c r="F103" s="55"/>
      <c r="G103" s="56">
        <f t="shared" ref="G103:G108" si="114">E103*F103</f>
        <v>0</v>
      </c>
      <c r="H103" s="54"/>
      <c r="I103" s="55"/>
      <c r="J103" s="56">
        <f t="shared" ref="J103:J108" si="115">H103*I103</f>
        <v>0</v>
      </c>
      <c r="K103" s="406">
        <v>12</v>
      </c>
      <c r="L103" s="55">
        <v>788</v>
      </c>
      <c r="M103" s="56">
        <f t="shared" ref="M103:M108" si="116">K103*L103</f>
        <v>9456</v>
      </c>
      <c r="N103" s="406">
        <v>12</v>
      </c>
      <c r="O103" s="55">
        <v>788</v>
      </c>
      <c r="P103" s="56">
        <f t="shared" ref="P103:P108" si="117">N103*O103</f>
        <v>9456</v>
      </c>
      <c r="Q103" s="54"/>
      <c r="R103" s="55"/>
      <c r="S103" s="56">
        <f t="shared" ref="S103:S108" si="118">Q103*R103</f>
        <v>0</v>
      </c>
      <c r="T103" s="54"/>
      <c r="U103" s="55"/>
      <c r="V103" s="56">
        <f t="shared" ref="V103:V108" si="119">T103*U103</f>
        <v>0</v>
      </c>
      <c r="W103" s="57">
        <f>G103+M103+S103</f>
        <v>9456</v>
      </c>
      <c r="X103" s="261">
        <f t="shared" si="112"/>
        <v>9456</v>
      </c>
      <c r="Y103" s="261">
        <f t="shared" si="105"/>
        <v>0</v>
      </c>
      <c r="Z103" s="269">
        <f t="shared" si="113"/>
        <v>0</v>
      </c>
      <c r="AA103" s="229"/>
      <c r="AB103" s="59"/>
      <c r="AC103" s="59"/>
      <c r="AD103" s="59"/>
      <c r="AE103" s="59"/>
      <c r="AF103" s="59"/>
      <c r="AG103" s="59"/>
    </row>
    <row r="104" spans="1:33" s="313" customFormat="1" ht="30" customHeight="1" x14ac:dyDescent="0.25">
      <c r="A104" s="50" t="s">
        <v>18</v>
      </c>
      <c r="B104" s="51" t="s">
        <v>132</v>
      </c>
      <c r="C104" s="117" t="s">
        <v>362</v>
      </c>
      <c r="D104" s="253" t="s">
        <v>53</v>
      </c>
      <c r="E104" s="54"/>
      <c r="F104" s="55"/>
      <c r="G104" s="56">
        <f t="shared" si="114"/>
        <v>0</v>
      </c>
      <c r="H104" s="54"/>
      <c r="I104" s="55"/>
      <c r="J104" s="56">
        <f t="shared" si="115"/>
        <v>0</v>
      </c>
      <c r="K104" s="407">
        <v>20</v>
      </c>
      <c r="L104" s="55">
        <v>330</v>
      </c>
      <c r="M104" s="56">
        <f t="shared" si="116"/>
        <v>6600</v>
      </c>
      <c r="N104" s="407">
        <v>20</v>
      </c>
      <c r="O104" s="55">
        <v>330</v>
      </c>
      <c r="P104" s="56">
        <f t="shared" si="117"/>
        <v>6600</v>
      </c>
      <c r="Q104" s="54"/>
      <c r="R104" s="55"/>
      <c r="S104" s="56">
        <f t="shared" si="118"/>
        <v>0</v>
      </c>
      <c r="T104" s="54"/>
      <c r="U104" s="55"/>
      <c r="V104" s="56">
        <f t="shared" si="119"/>
        <v>0</v>
      </c>
      <c r="W104" s="57">
        <f t="shared" ref="W104:W106" si="120">G104+M104+S104</f>
        <v>6600</v>
      </c>
      <c r="X104" s="261">
        <f t="shared" si="112"/>
        <v>6600</v>
      </c>
      <c r="Y104" s="261">
        <f t="shared" si="105"/>
        <v>0</v>
      </c>
      <c r="Z104" s="269">
        <f t="shared" si="113"/>
        <v>0</v>
      </c>
      <c r="AA104" s="229"/>
      <c r="AB104" s="59"/>
      <c r="AC104" s="59"/>
      <c r="AD104" s="59"/>
      <c r="AE104" s="59"/>
      <c r="AF104" s="59"/>
      <c r="AG104" s="59"/>
    </row>
    <row r="105" spans="1:33" s="313" customFormat="1" ht="30" customHeight="1" x14ac:dyDescent="0.25">
      <c r="A105" s="50" t="s">
        <v>18</v>
      </c>
      <c r="B105" s="51" t="s">
        <v>133</v>
      </c>
      <c r="C105" s="117" t="s">
        <v>363</v>
      </c>
      <c r="D105" s="253" t="s">
        <v>53</v>
      </c>
      <c r="E105" s="54"/>
      <c r="F105" s="55"/>
      <c r="G105" s="56">
        <f t="shared" si="114"/>
        <v>0</v>
      </c>
      <c r="H105" s="54"/>
      <c r="I105" s="55"/>
      <c r="J105" s="56">
        <f t="shared" si="115"/>
        <v>0</v>
      </c>
      <c r="K105" s="407">
        <v>2</v>
      </c>
      <c r="L105" s="64">
        <v>809</v>
      </c>
      <c r="M105" s="56">
        <f t="shared" si="116"/>
        <v>1618</v>
      </c>
      <c r="N105" s="407">
        <v>2</v>
      </c>
      <c r="O105" s="64">
        <v>809</v>
      </c>
      <c r="P105" s="56">
        <f t="shared" si="117"/>
        <v>1618</v>
      </c>
      <c r="Q105" s="54"/>
      <c r="R105" s="55"/>
      <c r="S105" s="56">
        <f t="shared" si="118"/>
        <v>0</v>
      </c>
      <c r="T105" s="54"/>
      <c r="U105" s="55"/>
      <c r="V105" s="56">
        <f t="shared" si="119"/>
        <v>0</v>
      </c>
      <c r="W105" s="57">
        <f t="shared" si="120"/>
        <v>1618</v>
      </c>
      <c r="X105" s="261">
        <f t="shared" si="112"/>
        <v>1618</v>
      </c>
      <c r="Y105" s="261">
        <f t="shared" si="105"/>
        <v>0</v>
      </c>
      <c r="Z105" s="269">
        <f t="shared" si="113"/>
        <v>0</v>
      </c>
      <c r="AA105" s="229"/>
      <c r="AB105" s="59"/>
      <c r="AC105" s="59"/>
      <c r="AD105" s="59"/>
      <c r="AE105" s="59"/>
      <c r="AF105" s="59"/>
      <c r="AG105" s="59"/>
    </row>
    <row r="106" spans="1:33" s="313" customFormat="1" ht="30" customHeight="1" x14ac:dyDescent="0.25">
      <c r="A106" s="50" t="s">
        <v>18</v>
      </c>
      <c r="B106" s="51" t="s">
        <v>358</v>
      </c>
      <c r="C106" s="117" t="s">
        <v>364</v>
      </c>
      <c r="D106" s="253" t="s">
        <v>53</v>
      </c>
      <c r="E106" s="54"/>
      <c r="F106" s="55"/>
      <c r="G106" s="56">
        <f t="shared" si="114"/>
        <v>0</v>
      </c>
      <c r="H106" s="54"/>
      <c r="I106" s="55"/>
      <c r="J106" s="56">
        <f t="shared" si="115"/>
        <v>0</v>
      </c>
      <c r="K106" s="407">
        <v>2</v>
      </c>
      <c r="L106" s="64">
        <v>500</v>
      </c>
      <c r="M106" s="56">
        <f t="shared" si="116"/>
        <v>1000</v>
      </c>
      <c r="N106" s="407">
        <v>2</v>
      </c>
      <c r="O106" s="64">
        <v>500</v>
      </c>
      <c r="P106" s="56">
        <f t="shared" si="117"/>
        <v>1000</v>
      </c>
      <c r="Q106" s="54"/>
      <c r="R106" s="55"/>
      <c r="S106" s="56">
        <f t="shared" si="118"/>
        <v>0</v>
      </c>
      <c r="T106" s="54"/>
      <c r="U106" s="55"/>
      <c r="V106" s="56">
        <f t="shared" si="119"/>
        <v>0</v>
      </c>
      <c r="W106" s="57">
        <f t="shared" si="120"/>
        <v>1000</v>
      </c>
      <c r="X106" s="261">
        <f t="shared" si="112"/>
        <v>1000</v>
      </c>
      <c r="Y106" s="261">
        <f t="shared" si="105"/>
        <v>0</v>
      </c>
      <c r="Z106" s="269">
        <f t="shared" si="113"/>
        <v>0</v>
      </c>
      <c r="AA106" s="229"/>
      <c r="AB106" s="59"/>
      <c r="AC106" s="59"/>
      <c r="AD106" s="59"/>
      <c r="AE106" s="59"/>
      <c r="AF106" s="59"/>
      <c r="AG106" s="59"/>
    </row>
    <row r="107" spans="1:33" s="178" customFormat="1" ht="30" customHeight="1" x14ac:dyDescent="0.25">
      <c r="A107" s="50" t="s">
        <v>18</v>
      </c>
      <c r="B107" s="51" t="s">
        <v>359</v>
      </c>
      <c r="C107" s="117" t="s">
        <v>365</v>
      </c>
      <c r="D107" s="108" t="s">
        <v>53</v>
      </c>
      <c r="E107" s="54"/>
      <c r="F107" s="55"/>
      <c r="G107" s="56">
        <f t="shared" si="114"/>
        <v>0</v>
      </c>
      <c r="H107" s="54"/>
      <c r="I107" s="55"/>
      <c r="J107" s="56">
        <f t="shared" si="115"/>
        <v>0</v>
      </c>
      <c r="K107" s="407">
        <v>2</v>
      </c>
      <c r="L107" s="64">
        <v>234</v>
      </c>
      <c r="M107" s="56">
        <f t="shared" si="116"/>
        <v>468</v>
      </c>
      <c r="N107" s="407">
        <v>2</v>
      </c>
      <c r="O107" s="64">
        <v>234</v>
      </c>
      <c r="P107" s="56">
        <f t="shared" si="117"/>
        <v>468</v>
      </c>
      <c r="Q107" s="54"/>
      <c r="R107" s="55"/>
      <c r="S107" s="56">
        <f t="shared" si="118"/>
        <v>0</v>
      </c>
      <c r="T107" s="54"/>
      <c r="U107" s="55"/>
      <c r="V107" s="56">
        <f t="shared" si="119"/>
        <v>0</v>
      </c>
      <c r="W107" s="57">
        <f>G107+M107+S107</f>
        <v>468</v>
      </c>
      <c r="X107" s="261">
        <f t="shared" si="112"/>
        <v>468</v>
      </c>
      <c r="Y107" s="261">
        <f t="shared" si="105"/>
        <v>0</v>
      </c>
      <c r="Z107" s="269">
        <f t="shared" si="113"/>
        <v>0</v>
      </c>
      <c r="AA107" s="229"/>
      <c r="AB107" s="59"/>
      <c r="AC107" s="59"/>
      <c r="AD107" s="59"/>
      <c r="AE107" s="59"/>
      <c r="AF107" s="59"/>
      <c r="AG107" s="59"/>
    </row>
    <row r="108" spans="1:33" s="178" customFormat="1" ht="30" customHeight="1" thickBot="1" x14ac:dyDescent="0.3">
      <c r="A108" s="60" t="s">
        <v>18</v>
      </c>
      <c r="B108" s="51" t="s">
        <v>360</v>
      </c>
      <c r="C108" s="117" t="s">
        <v>366</v>
      </c>
      <c r="D108" s="110" t="s">
        <v>53</v>
      </c>
      <c r="E108" s="63"/>
      <c r="F108" s="64"/>
      <c r="G108" s="65">
        <f t="shared" si="114"/>
        <v>0</v>
      </c>
      <c r="H108" s="63"/>
      <c r="I108" s="64"/>
      <c r="J108" s="65">
        <f t="shared" si="115"/>
        <v>0</v>
      </c>
      <c r="K108" s="408">
        <v>4</v>
      </c>
      <c r="L108" s="64">
        <v>687</v>
      </c>
      <c r="M108" s="65">
        <f t="shared" si="116"/>
        <v>2748</v>
      </c>
      <c r="N108" s="408">
        <v>4</v>
      </c>
      <c r="O108" s="64">
        <v>687</v>
      </c>
      <c r="P108" s="65">
        <f t="shared" si="117"/>
        <v>2748</v>
      </c>
      <c r="Q108" s="63"/>
      <c r="R108" s="64"/>
      <c r="S108" s="65">
        <f t="shared" si="118"/>
        <v>0</v>
      </c>
      <c r="T108" s="63"/>
      <c r="U108" s="64"/>
      <c r="V108" s="65">
        <f t="shared" si="119"/>
        <v>0</v>
      </c>
      <c r="W108" s="66">
        <f>G108+M108+S108</f>
        <v>2748</v>
      </c>
      <c r="X108" s="261">
        <f t="shared" si="112"/>
        <v>2748</v>
      </c>
      <c r="Y108" s="261">
        <f t="shared" si="105"/>
        <v>0</v>
      </c>
      <c r="Z108" s="269">
        <f t="shared" si="113"/>
        <v>0</v>
      </c>
      <c r="AA108" s="236"/>
      <c r="AB108" s="59"/>
      <c r="AC108" s="59"/>
      <c r="AD108" s="59"/>
      <c r="AE108" s="59"/>
      <c r="AF108" s="59"/>
      <c r="AG108" s="59"/>
    </row>
    <row r="109" spans="1:33" ht="30" customHeight="1" x14ac:dyDescent="0.25">
      <c r="A109" s="190" t="s">
        <v>16</v>
      </c>
      <c r="B109" s="191" t="s">
        <v>134</v>
      </c>
      <c r="C109" s="196" t="s">
        <v>135</v>
      </c>
      <c r="D109" s="194"/>
      <c r="E109" s="254">
        <f>SUM(E110:E115)</f>
        <v>0</v>
      </c>
      <c r="F109" s="70"/>
      <c r="G109" s="71">
        <f>SUM(G110:G115)</f>
        <v>0</v>
      </c>
      <c r="H109" s="254">
        <f>SUM(H110:H115)</f>
        <v>0</v>
      </c>
      <c r="I109" s="70"/>
      <c r="J109" s="71">
        <f>SUM(J110:J115)</f>
        <v>0</v>
      </c>
      <c r="K109" s="254">
        <f>SUM(K110:K115)</f>
        <v>6</v>
      </c>
      <c r="L109" s="70"/>
      <c r="M109" s="71">
        <f>SUM(M110:M115)</f>
        <v>13775</v>
      </c>
      <c r="N109" s="254">
        <f>SUM(N110:N115)</f>
        <v>6</v>
      </c>
      <c r="O109" s="70"/>
      <c r="P109" s="71">
        <f>SUM(P110:P115)</f>
        <v>13775</v>
      </c>
      <c r="Q109" s="254">
        <f>SUM(Q110:Q115)</f>
        <v>0</v>
      </c>
      <c r="R109" s="70"/>
      <c r="S109" s="71">
        <f>SUM(S110:S115)</f>
        <v>0</v>
      </c>
      <c r="T109" s="254">
        <f>SUM(T110:T115)</f>
        <v>0</v>
      </c>
      <c r="U109" s="70"/>
      <c r="V109" s="71">
        <f>SUM(V110:V115)</f>
        <v>0</v>
      </c>
      <c r="W109" s="72">
        <f>SUM(W110:W115)</f>
        <v>13775</v>
      </c>
      <c r="X109" s="72">
        <f>SUM(X110:X115)</f>
        <v>13775</v>
      </c>
      <c r="Y109" s="72">
        <f t="shared" si="105"/>
        <v>0</v>
      </c>
      <c r="Z109" s="72">
        <f>Y109/W109</f>
        <v>0</v>
      </c>
      <c r="AA109" s="237"/>
      <c r="AB109" s="59"/>
      <c r="AC109" s="59"/>
      <c r="AD109" s="59"/>
      <c r="AE109" s="59"/>
      <c r="AF109" s="59"/>
      <c r="AG109" s="59"/>
    </row>
    <row r="110" spans="1:33" ht="30" customHeight="1" x14ac:dyDescent="0.25">
      <c r="A110" s="50" t="s">
        <v>18</v>
      </c>
      <c r="B110" s="192" t="s">
        <v>136</v>
      </c>
      <c r="C110" s="409" t="s">
        <v>370</v>
      </c>
      <c r="D110" s="195" t="s">
        <v>60</v>
      </c>
      <c r="E110" s="54"/>
      <c r="F110" s="55"/>
      <c r="G110" s="56">
        <f t="shared" ref="G110:G115" si="121">E110*F110</f>
        <v>0</v>
      </c>
      <c r="H110" s="54"/>
      <c r="I110" s="55"/>
      <c r="J110" s="56">
        <f t="shared" ref="J110:J115" si="122">H110*I110</f>
        <v>0</v>
      </c>
      <c r="K110" s="54">
        <v>1</v>
      </c>
      <c r="L110" s="55">
        <v>6625</v>
      </c>
      <c r="M110" s="56">
        <f>K110*L110</f>
        <v>6625</v>
      </c>
      <c r="N110" s="54">
        <v>1</v>
      </c>
      <c r="O110" s="55">
        <v>6625</v>
      </c>
      <c r="P110" s="56">
        <f>N110*O110</f>
        <v>6625</v>
      </c>
      <c r="Q110" s="54"/>
      <c r="R110" s="55"/>
      <c r="S110" s="56">
        <f t="shared" ref="S110:S115" si="123">Q110*R110</f>
        <v>0</v>
      </c>
      <c r="T110" s="54"/>
      <c r="U110" s="55"/>
      <c r="V110" s="56">
        <f t="shared" ref="V110:V115" si="124">T110*U110</f>
        <v>0</v>
      </c>
      <c r="W110" s="57">
        <f>G110+M110+S110</f>
        <v>6625</v>
      </c>
      <c r="X110" s="261">
        <f t="shared" si="112"/>
        <v>6625</v>
      </c>
      <c r="Y110" s="261">
        <f t="shared" si="105"/>
        <v>0</v>
      </c>
      <c r="Z110" s="269">
        <f t="shared" si="113"/>
        <v>0</v>
      </c>
      <c r="AA110" s="229"/>
      <c r="AB110" s="58"/>
      <c r="AC110" s="59"/>
      <c r="AD110" s="59"/>
      <c r="AE110" s="59"/>
      <c r="AF110" s="59"/>
      <c r="AG110" s="59"/>
    </row>
    <row r="111" spans="1:33" s="313" customFormat="1" ht="30" customHeight="1" x14ac:dyDescent="0.25">
      <c r="A111" s="50" t="s">
        <v>18</v>
      </c>
      <c r="B111" s="192" t="s">
        <v>137</v>
      </c>
      <c r="C111" s="409" t="s">
        <v>371</v>
      </c>
      <c r="D111" s="195" t="s">
        <v>60</v>
      </c>
      <c r="E111" s="54"/>
      <c r="F111" s="55"/>
      <c r="G111" s="56">
        <f t="shared" si="121"/>
        <v>0</v>
      </c>
      <c r="H111" s="54"/>
      <c r="I111" s="55"/>
      <c r="J111" s="56"/>
      <c r="K111" s="63">
        <v>1</v>
      </c>
      <c r="L111" s="64">
        <v>2450</v>
      </c>
      <c r="M111" s="56">
        <f t="shared" ref="M111:M114" si="125">K111*L111</f>
        <v>2450</v>
      </c>
      <c r="N111" s="63">
        <v>1</v>
      </c>
      <c r="O111" s="64">
        <v>2450</v>
      </c>
      <c r="P111" s="56">
        <f t="shared" ref="P111:P113" si="126">N111*O111</f>
        <v>2450</v>
      </c>
      <c r="Q111" s="54"/>
      <c r="R111" s="55"/>
      <c r="S111" s="56">
        <f t="shared" si="123"/>
        <v>0</v>
      </c>
      <c r="T111" s="54"/>
      <c r="U111" s="55"/>
      <c r="V111" s="56">
        <f t="shared" si="124"/>
        <v>0</v>
      </c>
      <c r="W111" s="57">
        <f t="shared" ref="W111:W113" si="127">G111+M111+S111</f>
        <v>2450</v>
      </c>
      <c r="X111" s="261">
        <f t="shared" si="112"/>
        <v>2450</v>
      </c>
      <c r="Y111" s="261">
        <f t="shared" si="105"/>
        <v>0</v>
      </c>
      <c r="Z111" s="269">
        <f t="shared" si="113"/>
        <v>0</v>
      </c>
      <c r="AA111" s="229"/>
      <c r="AB111" s="58"/>
      <c r="AC111" s="59"/>
      <c r="AD111" s="59"/>
      <c r="AE111" s="59"/>
      <c r="AF111" s="59"/>
      <c r="AG111" s="59"/>
    </row>
    <row r="112" spans="1:33" s="313" customFormat="1" ht="30" customHeight="1" x14ac:dyDescent="0.25">
      <c r="A112" s="50" t="s">
        <v>18</v>
      </c>
      <c r="B112" s="192" t="s">
        <v>138</v>
      </c>
      <c r="C112" s="409" t="s">
        <v>372</v>
      </c>
      <c r="D112" s="195" t="s">
        <v>60</v>
      </c>
      <c r="E112" s="54"/>
      <c r="F112" s="55"/>
      <c r="G112" s="56">
        <f t="shared" si="121"/>
        <v>0</v>
      </c>
      <c r="H112" s="54"/>
      <c r="I112" s="55"/>
      <c r="J112" s="339"/>
      <c r="K112" s="412">
        <v>1</v>
      </c>
      <c r="L112" s="412">
        <v>1325</v>
      </c>
      <c r="M112" s="410">
        <f t="shared" si="125"/>
        <v>1325</v>
      </c>
      <c r="N112" s="412">
        <v>1</v>
      </c>
      <c r="O112" s="412">
        <v>1325</v>
      </c>
      <c r="P112" s="56">
        <f t="shared" si="126"/>
        <v>1325</v>
      </c>
      <c r="Q112" s="54"/>
      <c r="R112" s="55"/>
      <c r="S112" s="56">
        <f t="shared" si="123"/>
        <v>0</v>
      </c>
      <c r="T112" s="54"/>
      <c r="U112" s="55"/>
      <c r="V112" s="56">
        <f t="shared" si="124"/>
        <v>0</v>
      </c>
      <c r="W112" s="57">
        <f t="shared" si="127"/>
        <v>1325</v>
      </c>
      <c r="X112" s="261">
        <f t="shared" si="112"/>
        <v>1325</v>
      </c>
      <c r="Y112" s="261">
        <f t="shared" si="105"/>
        <v>0</v>
      </c>
      <c r="Z112" s="269">
        <f t="shared" si="113"/>
        <v>0</v>
      </c>
      <c r="AA112" s="229"/>
      <c r="AB112" s="58"/>
      <c r="AC112" s="59"/>
      <c r="AD112" s="59"/>
      <c r="AE112" s="59"/>
      <c r="AF112" s="59"/>
      <c r="AG112" s="59"/>
    </row>
    <row r="113" spans="1:33" s="313" customFormat="1" ht="30" customHeight="1" x14ac:dyDescent="0.25">
      <c r="A113" s="50" t="s">
        <v>18</v>
      </c>
      <c r="B113" s="192" t="s">
        <v>367</v>
      </c>
      <c r="C113" s="409" t="s">
        <v>373</v>
      </c>
      <c r="D113" s="195" t="s">
        <v>60</v>
      </c>
      <c r="E113" s="54"/>
      <c r="F113" s="55"/>
      <c r="G113" s="56">
        <f t="shared" si="121"/>
        <v>0</v>
      </c>
      <c r="H113" s="54"/>
      <c r="I113" s="55"/>
      <c r="J113" s="339"/>
      <c r="K113" s="412">
        <v>1</v>
      </c>
      <c r="L113" s="412">
        <v>1125</v>
      </c>
      <c r="M113" s="410">
        <f t="shared" si="125"/>
        <v>1125</v>
      </c>
      <c r="N113" s="412">
        <v>1</v>
      </c>
      <c r="O113" s="412">
        <v>1125</v>
      </c>
      <c r="P113" s="56">
        <f t="shared" si="126"/>
        <v>1125</v>
      </c>
      <c r="Q113" s="54"/>
      <c r="R113" s="55"/>
      <c r="S113" s="56">
        <f t="shared" si="123"/>
        <v>0</v>
      </c>
      <c r="T113" s="54"/>
      <c r="U113" s="55"/>
      <c r="V113" s="56">
        <f t="shared" si="124"/>
        <v>0</v>
      </c>
      <c r="W113" s="57">
        <f t="shared" si="127"/>
        <v>1125</v>
      </c>
      <c r="X113" s="261">
        <f t="shared" si="112"/>
        <v>1125</v>
      </c>
      <c r="Y113" s="261">
        <f t="shared" si="105"/>
        <v>0</v>
      </c>
      <c r="Z113" s="269">
        <f t="shared" si="113"/>
        <v>0</v>
      </c>
      <c r="AA113" s="229"/>
      <c r="AB113" s="58"/>
      <c r="AC113" s="59"/>
      <c r="AD113" s="59"/>
      <c r="AE113" s="59"/>
      <c r="AF113" s="59"/>
      <c r="AG113" s="59"/>
    </row>
    <row r="114" spans="1:33" ht="30" customHeight="1" x14ac:dyDescent="0.25">
      <c r="A114" s="50" t="s">
        <v>18</v>
      </c>
      <c r="B114" s="192" t="s">
        <v>368</v>
      </c>
      <c r="C114" s="409" t="s">
        <v>374</v>
      </c>
      <c r="D114" s="195" t="s">
        <v>60</v>
      </c>
      <c r="E114" s="54"/>
      <c r="F114" s="55"/>
      <c r="G114" s="56">
        <f t="shared" si="121"/>
        <v>0</v>
      </c>
      <c r="H114" s="54"/>
      <c r="I114" s="55"/>
      <c r="J114" s="56">
        <f t="shared" si="122"/>
        <v>0</v>
      </c>
      <c r="K114" s="411">
        <v>1</v>
      </c>
      <c r="L114" s="85">
        <v>1125</v>
      </c>
      <c r="M114" s="56">
        <f t="shared" si="125"/>
        <v>1125</v>
      </c>
      <c r="N114" s="411">
        <v>1</v>
      </c>
      <c r="O114" s="85">
        <v>1125</v>
      </c>
      <c r="P114" s="56">
        <f t="shared" ref="P114:P115" si="128">N114*O114</f>
        <v>1125</v>
      </c>
      <c r="Q114" s="54"/>
      <c r="R114" s="55"/>
      <c r="S114" s="56">
        <f t="shared" si="123"/>
        <v>0</v>
      </c>
      <c r="T114" s="54"/>
      <c r="U114" s="55"/>
      <c r="V114" s="56">
        <f t="shared" si="124"/>
        <v>0</v>
      </c>
      <c r="W114" s="57">
        <f>G114+M114+S114</f>
        <v>1125</v>
      </c>
      <c r="X114" s="261">
        <f t="shared" si="112"/>
        <v>1125</v>
      </c>
      <c r="Y114" s="261">
        <f t="shared" si="105"/>
        <v>0</v>
      </c>
      <c r="Z114" s="269">
        <f t="shared" si="113"/>
        <v>0</v>
      </c>
      <c r="AA114" s="229"/>
      <c r="AB114" s="59"/>
      <c r="AC114" s="59"/>
      <c r="AD114" s="59"/>
      <c r="AE114" s="59"/>
      <c r="AF114" s="59"/>
      <c r="AG114" s="59"/>
    </row>
    <row r="115" spans="1:33" ht="30" customHeight="1" thickBot="1" x14ac:dyDescent="0.3">
      <c r="A115" s="60" t="s">
        <v>18</v>
      </c>
      <c r="B115" s="192" t="s">
        <v>369</v>
      </c>
      <c r="C115" s="409" t="s">
        <v>375</v>
      </c>
      <c r="D115" s="195" t="s">
        <v>60</v>
      </c>
      <c r="E115" s="75"/>
      <c r="F115" s="76"/>
      <c r="G115" s="77">
        <f t="shared" si="121"/>
        <v>0</v>
      </c>
      <c r="H115" s="75"/>
      <c r="I115" s="76"/>
      <c r="J115" s="77">
        <f t="shared" si="122"/>
        <v>0</v>
      </c>
      <c r="K115" s="75">
        <v>1</v>
      </c>
      <c r="L115" s="76">
        <v>1125</v>
      </c>
      <c r="M115" s="77">
        <f t="shared" ref="M115" si="129">K115*L115</f>
        <v>1125</v>
      </c>
      <c r="N115" s="75">
        <v>1</v>
      </c>
      <c r="O115" s="76">
        <v>1125</v>
      </c>
      <c r="P115" s="77">
        <f t="shared" si="128"/>
        <v>1125</v>
      </c>
      <c r="Q115" s="75"/>
      <c r="R115" s="76"/>
      <c r="S115" s="77">
        <f t="shared" si="123"/>
        <v>0</v>
      </c>
      <c r="T115" s="75"/>
      <c r="U115" s="76"/>
      <c r="V115" s="77">
        <f t="shared" si="124"/>
        <v>0</v>
      </c>
      <c r="W115" s="66">
        <f>G115+M115+S115</f>
        <v>1125</v>
      </c>
      <c r="X115" s="261">
        <f t="shared" si="112"/>
        <v>1125</v>
      </c>
      <c r="Y115" s="261">
        <f t="shared" si="105"/>
        <v>0</v>
      </c>
      <c r="Z115" s="269">
        <f t="shared" si="113"/>
        <v>0</v>
      </c>
      <c r="AA115" s="238"/>
      <c r="AB115" s="59"/>
      <c r="AC115" s="59"/>
      <c r="AD115" s="59"/>
      <c r="AE115" s="59"/>
      <c r="AF115" s="59"/>
      <c r="AG115" s="59"/>
    </row>
    <row r="116" spans="1:33" ht="39.75" customHeight="1" thickBot="1" x14ac:dyDescent="0.3">
      <c r="A116" s="483" t="s">
        <v>261</v>
      </c>
      <c r="B116" s="484"/>
      <c r="C116" s="484"/>
      <c r="D116" s="485"/>
      <c r="E116" s="90"/>
      <c r="F116" s="90"/>
      <c r="G116" s="89">
        <f>G98+G102+G109</f>
        <v>0</v>
      </c>
      <c r="H116" s="90"/>
      <c r="I116" s="90"/>
      <c r="J116" s="89">
        <f>J98+J102+J109</f>
        <v>0</v>
      </c>
      <c r="K116" s="90"/>
      <c r="L116" s="90"/>
      <c r="M116" s="89">
        <f>M98+M102+M109</f>
        <v>35665</v>
      </c>
      <c r="N116" s="90"/>
      <c r="O116" s="90"/>
      <c r="P116" s="89">
        <f>P98+P102+P109</f>
        <v>35665</v>
      </c>
      <c r="Q116" s="90"/>
      <c r="R116" s="90"/>
      <c r="S116" s="89">
        <f>S98+S102+S109</f>
        <v>0</v>
      </c>
      <c r="T116" s="90"/>
      <c r="U116" s="90"/>
      <c r="V116" s="89">
        <f>V98+V102+V109</f>
        <v>0</v>
      </c>
      <c r="W116" s="98">
        <f>W98+W102+W109</f>
        <v>35665</v>
      </c>
      <c r="X116" s="98">
        <f>X98+X102+X109</f>
        <v>35665</v>
      </c>
      <c r="Y116" s="98">
        <f t="shared" si="105"/>
        <v>0</v>
      </c>
      <c r="Z116" s="98">
        <f>Y116/W116</f>
        <v>0</v>
      </c>
      <c r="AA116" s="240"/>
      <c r="AC116" s="5"/>
      <c r="AD116" s="5"/>
      <c r="AE116" s="5"/>
      <c r="AF116" s="5"/>
      <c r="AG116" s="5"/>
    </row>
    <row r="117" spans="1:33" ht="30" customHeight="1" thickBot="1" x14ac:dyDescent="0.3">
      <c r="A117" s="120" t="s">
        <v>15</v>
      </c>
      <c r="B117" s="121">
        <v>6</v>
      </c>
      <c r="C117" s="122" t="s">
        <v>139</v>
      </c>
      <c r="D117" s="11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40"/>
      <c r="X117" s="40"/>
      <c r="Y117" s="267"/>
      <c r="Z117" s="40"/>
      <c r="AA117" s="234"/>
      <c r="AB117" s="5"/>
      <c r="AC117" s="5"/>
      <c r="AD117" s="5"/>
      <c r="AE117" s="5"/>
      <c r="AF117" s="5"/>
      <c r="AG117" s="5"/>
    </row>
    <row r="118" spans="1:33" ht="30" customHeight="1" x14ac:dyDescent="0.25">
      <c r="A118" s="41" t="s">
        <v>16</v>
      </c>
      <c r="B118" s="80" t="s">
        <v>140</v>
      </c>
      <c r="C118" s="123" t="s">
        <v>141</v>
      </c>
      <c r="D118" s="44"/>
      <c r="E118" s="45">
        <f>SUM(E119:E121)</f>
        <v>0</v>
      </c>
      <c r="F118" s="46"/>
      <c r="G118" s="47">
        <f>SUM(G119:G121)</f>
        <v>0</v>
      </c>
      <c r="H118" s="45">
        <f>SUM(H119:H121)</f>
        <v>0</v>
      </c>
      <c r="I118" s="46"/>
      <c r="J118" s="47">
        <f>SUM(J119:J121)</f>
        <v>0</v>
      </c>
      <c r="K118" s="45">
        <f>SUM(K119:K121)</f>
        <v>0</v>
      </c>
      <c r="L118" s="46"/>
      <c r="M118" s="47">
        <f>SUM(M119:M121)</f>
        <v>0</v>
      </c>
      <c r="N118" s="45">
        <f>SUM(N119:N121)</f>
        <v>0</v>
      </c>
      <c r="O118" s="46"/>
      <c r="P118" s="47">
        <f>SUM(P119:P121)</f>
        <v>0</v>
      </c>
      <c r="Q118" s="45">
        <f>SUM(Q119:Q121)</f>
        <v>0</v>
      </c>
      <c r="R118" s="46"/>
      <c r="S118" s="47">
        <f>SUM(S119:S121)</f>
        <v>0</v>
      </c>
      <c r="T118" s="45">
        <f>SUM(T119:T121)</f>
        <v>0</v>
      </c>
      <c r="U118" s="46"/>
      <c r="V118" s="47">
        <f>SUM(V119:V121)</f>
        <v>0</v>
      </c>
      <c r="W118" s="47">
        <f>SUM(W119:W121)</f>
        <v>0</v>
      </c>
      <c r="X118" s="47">
        <f>SUM(X119:X121)</f>
        <v>0</v>
      </c>
      <c r="Y118" s="47">
        <f t="shared" si="105"/>
        <v>0</v>
      </c>
      <c r="Z118" s="263" t="e">
        <f>Y118/W118</f>
        <v>#DIV/0!</v>
      </c>
      <c r="AA118" s="235"/>
      <c r="AB118" s="49"/>
      <c r="AC118" s="49"/>
      <c r="AD118" s="49"/>
      <c r="AE118" s="49"/>
      <c r="AF118" s="49"/>
      <c r="AG118" s="49"/>
    </row>
    <row r="119" spans="1:33" ht="30" customHeight="1" x14ac:dyDescent="0.25">
      <c r="A119" s="50" t="s">
        <v>18</v>
      </c>
      <c r="B119" s="51" t="s">
        <v>142</v>
      </c>
      <c r="C119" s="96" t="s">
        <v>143</v>
      </c>
      <c r="D119" s="53" t="s">
        <v>53</v>
      </c>
      <c r="E119" s="54"/>
      <c r="F119" s="55"/>
      <c r="G119" s="56">
        <f t="shared" ref="G119:G121" si="130">E119*F119</f>
        <v>0</v>
      </c>
      <c r="H119" s="54"/>
      <c r="I119" s="55"/>
      <c r="J119" s="56">
        <f t="shared" ref="J119:J121" si="131">H119*I119</f>
        <v>0</v>
      </c>
      <c r="K119" s="54"/>
      <c r="L119" s="55"/>
      <c r="M119" s="56">
        <f t="shared" ref="M119:M121" si="132">K119*L119</f>
        <v>0</v>
      </c>
      <c r="N119" s="54"/>
      <c r="O119" s="55"/>
      <c r="P119" s="56">
        <f t="shared" ref="P119:P121" si="133">N119*O119</f>
        <v>0</v>
      </c>
      <c r="Q119" s="54"/>
      <c r="R119" s="55"/>
      <c r="S119" s="56">
        <f t="shared" ref="S119:S121" si="134">Q119*R119</f>
        <v>0</v>
      </c>
      <c r="T119" s="54"/>
      <c r="U119" s="55"/>
      <c r="V119" s="56">
        <f t="shared" ref="V119:V121" si="135">T119*U119</f>
        <v>0</v>
      </c>
      <c r="W119" s="57">
        <f t="shared" ref="W119:W125" si="136">G119+M119+S119</f>
        <v>0</v>
      </c>
      <c r="X119" s="261">
        <f t="shared" ref="X119:X129" si="137">J119+P119+V119</f>
        <v>0</v>
      </c>
      <c r="Y119" s="261">
        <f t="shared" si="105"/>
        <v>0</v>
      </c>
      <c r="Z119" s="269" t="e">
        <f t="shared" ref="Z119:Z129" si="138">Y119/W119</f>
        <v>#DIV/0!</v>
      </c>
      <c r="AA119" s="229"/>
      <c r="AB119" s="59"/>
      <c r="AC119" s="59"/>
      <c r="AD119" s="59"/>
      <c r="AE119" s="59"/>
      <c r="AF119" s="59"/>
      <c r="AG119" s="59"/>
    </row>
    <row r="120" spans="1:33" ht="30" customHeight="1" x14ac:dyDescent="0.25">
      <c r="A120" s="50" t="s">
        <v>18</v>
      </c>
      <c r="B120" s="51" t="s">
        <v>144</v>
      </c>
      <c r="C120" s="96" t="s">
        <v>143</v>
      </c>
      <c r="D120" s="53" t="s">
        <v>53</v>
      </c>
      <c r="E120" s="54"/>
      <c r="F120" s="55"/>
      <c r="G120" s="56">
        <f t="shared" si="130"/>
        <v>0</v>
      </c>
      <c r="H120" s="54"/>
      <c r="I120" s="55"/>
      <c r="J120" s="56">
        <f t="shared" si="131"/>
        <v>0</v>
      </c>
      <c r="K120" s="54"/>
      <c r="L120" s="55"/>
      <c r="M120" s="56">
        <f t="shared" si="132"/>
        <v>0</v>
      </c>
      <c r="N120" s="54"/>
      <c r="O120" s="55"/>
      <c r="P120" s="56">
        <f t="shared" si="133"/>
        <v>0</v>
      </c>
      <c r="Q120" s="54"/>
      <c r="R120" s="55"/>
      <c r="S120" s="56">
        <f t="shared" si="134"/>
        <v>0</v>
      </c>
      <c r="T120" s="54"/>
      <c r="U120" s="55"/>
      <c r="V120" s="56">
        <f t="shared" si="135"/>
        <v>0</v>
      </c>
      <c r="W120" s="57">
        <f t="shared" si="136"/>
        <v>0</v>
      </c>
      <c r="X120" s="261">
        <f t="shared" si="137"/>
        <v>0</v>
      </c>
      <c r="Y120" s="261">
        <f t="shared" si="105"/>
        <v>0</v>
      </c>
      <c r="Z120" s="269" t="e">
        <f t="shared" si="138"/>
        <v>#DIV/0!</v>
      </c>
      <c r="AA120" s="229"/>
      <c r="AB120" s="59"/>
      <c r="AC120" s="59"/>
      <c r="AD120" s="59"/>
      <c r="AE120" s="59"/>
      <c r="AF120" s="59"/>
      <c r="AG120" s="59"/>
    </row>
    <row r="121" spans="1:33" ht="30" customHeight="1" thickBot="1" x14ac:dyDescent="0.3">
      <c r="A121" s="60" t="s">
        <v>18</v>
      </c>
      <c r="B121" s="61" t="s">
        <v>145</v>
      </c>
      <c r="C121" s="88" t="s">
        <v>143</v>
      </c>
      <c r="D121" s="62" t="s">
        <v>53</v>
      </c>
      <c r="E121" s="63"/>
      <c r="F121" s="64"/>
      <c r="G121" s="65">
        <f t="shared" si="130"/>
        <v>0</v>
      </c>
      <c r="H121" s="63"/>
      <c r="I121" s="64"/>
      <c r="J121" s="65">
        <f t="shared" si="131"/>
        <v>0</v>
      </c>
      <c r="K121" s="63"/>
      <c r="L121" s="64"/>
      <c r="M121" s="65">
        <f t="shared" si="132"/>
        <v>0</v>
      </c>
      <c r="N121" s="63"/>
      <c r="O121" s="64"/>
      <c r="P121" s="65">
        <f t="shared" si="133"/>
        <v>0</v>
      </c>
      <c r="Q121" s="63"/>
      <c r="R121" s="64"/>
      <c r="S121" s="65">
        <f t="shared" si="134"/>
        <v>0</v>
      </c>
      <c r="T121" s="63"/>
      <c r="U121" s="64"/>
      <c r="V121" s="65">
        <f t="shared" si="135"/>
        <v>0</v>
      </c>
      <c r="W121" s="66">
        <f t="shared" si="136"/>
        <v>0</v>
      </c>
      <c r="X121" s="261">
        <f t="shared" si="137"/>
        <v>0</v>
      </c>
      <c r="Y121" s="261">
        <f t="shared" si="105"/>
        <v>0</v>
      </c>
      <c r="Z121" s="269" t="e">
        <f t="shared" si="138"/>
        <v>#DIV/0!</v>
      </c>
      <c r="AA121" s="236"/>
      <c r="AB121" s="59"/>
      <c r="AC121" s="59"/>
      <c r="AD121" s="59"/>
      <c r="AE121" s="59"/>
      <c r="AF121" s="59"/>
      <c r="AG121" s="59"/>
    </row>
    <row r="122" spans="1:33" ht="30" customHeight="1" x14ac:dyDescent="0.25">
      <c r="A122" s="41" t="s">
        <v>15</v>
      </c>
      <c r="B122" s="80" t="s">
        <v>146</v>
      </c>
      <c r="C122" s="124" t="s">
        <v>147</v>
      </c>
      <c r="D122" s="68"/>
      <c r="E122" s="69">
        <f>SUM(E123:E125)</f>
        <v>0</v>
      </c>
      <c r="F122" s="70"/>
      <c r="G122" s="71">
        <f>SUM(G123:G125)</f>
        <v>0</v>
      </c>
      <c r="H122" s="69">
        <f>SUM(H123:H125)</f>
        <v>0</v>
      </c>
      <c r="I122" s="70"/>
      <c r="J122" s="71">
        <f>SUM(J123:J125)</f>
        <v>0</v>
      </c>
      <c r="K122" s="69">
        <f>SUM(K123:K125)</f>
        <v>0</v>
      </c>
      <c r="L122" s="70"/>
      <c r="M122" s="71">
        <f>SUM(M123:M125)</f>
        <v>0</v>
      </c>
      <c r="N122" s="69">
        <f>SUM(N123:N125)</f>
        <v>0</v>
      </c>
      <c r="O122" s="70"/>
      <c r="P122" s="71">
        <f>SUM(P123:P125)</f>
        <v>0</v>
      </c>
      <c r="Q122" s="69">
        <f>SUM(Q123:Q125)</f>
        <v>0</v>
      </c>
      <c r="R122" s="70"/>
      <c r="S122" s="71">
        <f>SUM(S123:S125)</f>
        <v>0</v>
      </c>
      <c r="T122" s="69">
        <f>SUM(T123:T125)</f>
        <v>0</v>
      </c>
      <c r="U122" s="70"/>
      <c r="V122" s="71">
        <f>SUM(V123:V125)</f>
        <v>0</v>
      </c>
      <c r="W122" s="71">
        <f>SUM(W123:W125)</f>
        <v>0</v>
      </c>
      <c r="X122" s="71">
        <f>SUM(X123:X125)</f>
        <v>0</v>
      </c>
      <c r="Y122" s="71">
        <f t="shared" si="105"/>
        <v>0</v>
      </c>
      <c r="Z122" s="71" t="e">
        <f>Y122/W122</f>
        <v>#DIV/0!</v>
      </c>
      <c r="AA122" s="237"/>
      <c r="AB122" s="49"/>
      <c r="AC122" s="49"/>
      <c r="AD122" s="49"/>
      <c r="AE122" s="49"/>
      <c r="AF122" s="49"/>
      <c r="AG122" s="49"/>
    </row>
    <row r="123" spans="1:33" ht="30" customHeight="1" x14ac:dyDescent="0.25">
      <c r="A123" s="50" t="s">
        <v>18</v>
      </c>
      <c r="B123" s="51" t="s">
        <v>148</v>
      </c>
      <c r="C123" s="96" t="s">
        <v>143</v>
      </c>
      <c r="D123" s="53" t="s">
        <v>53</v>
      </c>
      <c r="E123" s="54"/>
      <c r="F123" s="55"/>
      <c r="G123" s="56">
        <f t="shared" ref="G123:G125" si="139">E123*F123</f>
        <v>0</v>
      </c>
      <c r="H123" s="54"/>
      <c r="I123" s="55"/>
      <c r="J123" s="56">
        <f t="shared" ref="J123:J125" si="140">H123*I123</f>
        <v>0</v>
      </c>
      <c r="K123" s="54"/>
      <c r="L123" s="55"/>
      <c r="M123" s="56">
        <f t="shared" ref="M123:M125" si="141">K123*L123</f>
        <v>0</v>
      </c>
      <c r="N123" s="54"/>
      <c r="O123" s="55"/>
      <c r="P123" s="56">
        <f t="shared" ref="P123:P125" si="142">N123*O123</f>
        <v>0</v>
      </c>
      <c r="Q123" s="54"/>
      <c r="R123" s="55"/>
      <c r="S123" s="56">
        <f t="shared" ref="S123:S125" si="143">Q123*R123</f>
        <v>0</v>
      </c>
      <c r="T123" s="54"/>
      <c r="U123" s="55"/>
      <c r="V123" s="56">
        <f t="shared" ref="V123:V125" si="144">T123*U123</f>
        <v>0</v>
      </c>
      <c r="W123" s="57">
        <f t="shared" si="136"/>
        <v>0</v>
      </c>
      <c r="X123" s="261">
        <f t="shared" si="137"/>
        <v>0</v>
      </c>
      <c r="Y123" s="261">
        <f t="shared" si="105"/>
        <v>0</v>
      </c>
      <c r="Z123" s="269" t="e">
        <f t="shared" si="138"/>
        <v>#DIV/0!</v>
      </c>
      <c r="AA123" s="229"/>
      <c r="AB123" s="59"/>
      <c r="AC123" s="59"/>
      <c r="AD123" s="59"/>
      <c r="AE123" s="59"/>
      <c r="AF123" s="59"/>
      <c r="AG123" s="59"/>
    </row>
    <row r="124" spans="1:33" ht="30" customHeight="1" x14ac:dyDescent="0.25">
      <c r="A124" s="50" t="s">
        <v>18</v>
      </c>
      <c r="B124" s="51" t="s">
        <v>149</v>
      </c>
      <c r="C124" s="96" t="s">
        <v>143</v>
      </c>
      <c r="D124" s="53" t="s">
        <v>53</v>
      </c>
      <c r="E124" s="54"/>
      <c r="F124" s="55"/>
      <c r="G124" s="56">
        <f t="shared" si="139"/>
        <v>0</v>
      </c>
      <c r="H124" s="54"/>
      <c r="I124" s="55"/>
      <c r="J124" s="56">
        <f t="shared" si="140"/>
        <v>0</v>
      </c>
      <c r="K124" s="54"/>
      <c r="L124" s="55"/>
      <c r="M124" s="56">
        <f t="shared" si="141"/>
        <v>0</v>
      </c>
      <c r="N124" s="54"/>
      <c r="O124" s="55"/>
      <c r="P124" s="56">
        <f t="shared" si="142"/>
        <v>0</v>
      </c>
      <c r="Q124" s="54"/>
      <c r="R124" s="55"/>
      <c r="S124" s="56">
        <f t="shared" si="143"/>
        <v>0</v>
      </c>
      <c r="T124" s="54"/>
      <c r="U124" s="55"/>
      <c r="V124" s="56">
        <f t="shared" si="144"/>
        <v>0</v>
      </c>
      <c r="W124" s="57">
        <f t="shared" si="136"/>
        <v>0</v>
      </c>
      <c r="X124" s="261">
        <f t="shared" si="137"/>
        <v>0</v>
      </c>
      <c r="Y124" s="261">
        <f t="shared" si="105"/>
        <v>0</v>
      </c>
      <c r="Z124" s="269" t="e">
        <f t="shared" si="138"/>
        <v>#DIV/0!</v>
      </c>
      <c r="AA124" s="229"/>
      <c r="AB124" s="59"/>
      <c r="AC124" s="59"/>
      <c r="AD124" s="59"/>
      <c r="AE124" s="59"/>
      <c r="AF124" s="59"/>
      <c r="AG124" s="59"/>
    </row>
    <row r="125" spans="1:33" ht="30" customHeight="1" thickBot="1" x14ac:dyDescent="0.3">
      <c r="A125" s="60" t="s">
        <v>18</v>
      </c>
      <c r="B125" s="61" t="s">
        <v>150</v>
      </c>
      <c r="C125" s="88" t="s">
        <v>143</v>
      </c>
      <c r="D125" s="62" t="s">
        <v>53</v>
      </c>
      <c r="E125" s="63"/>
      <c r="F125" s="64"/>
      <c r="G125" s="65">
        <f t="shared" si="139"/>
        <v>0</v>
      </c>
      <c r="H125" s="63"/>
      <c r="I125" s="64"/>
      <c r="J125" s="65">
        <f t="shared" si="140"/>
        <v>0</v>
      </c>
      <c r="K125" s="63"/>
      <c r="L125" s="64"/>
      <c r="M125" s="65">
        <f t="shared" si="141"/>
        <v>0</v>
      </c>
      <c r="N125" s="63"/>
      <c r="O125" s="64"/>
      <c r="P125" s="65">
        <f t="shared" si="142"/>
        <v>0</v>
      </c>
      <c r="Q125" s="63"/>
      <c r="R125" s="64"/>
      <c r="S125" s="65">
        <f t="shared" si="143"/>
        <v>0</v>
      </c>
      <c r="T125" s="63"/>
      <c r="U125" s="64"/>
      <c r="V125" s="65">
        <f t="shared" si="144"/>
        <v>0</v>
      </c>
      <c r="W125" s="66">
        <f t="shared" si="136"/>
        <v>0</v>
      </c>
      <c r="X125" s="261">
        <f t="shared" si="137"/>
        <v>0</v>
      </c>
      <c r="Y125" s="261">
        <f t="shared" si="105"/>
        <v>0</v>
      </c>
      <c r="Z125" s="269" t="e">
        <f t="shared" si="138"/>
        <v>#DIV/0!</v>
      </c>
      <c r="AA125" s="236"/>
      <c r="AB125" s="59"/>
      <c r="AC125" s="59"/>
      <c r="AD125" s="59"/>
      <c r="AE125" s="59"/>
      <c r="AF125" s="59"/>
      <c r="AG125" s="59"/>
    </row>
    <row r="126" spans="1:33" ht="30" customHeight="1" x14ac:dyDescent="0.25">
      <c r="A126" s="41" t="s">
        <v>15</v>
      </c>
      <c r="B126" s="80" t="s">
        <v>151</v>
      </c>
      <c r="C126" s="124" t="s">
        <v>152</v>
      </c>
      <c r="D126" s="68"/>
      <c r="E126" s="69">
        <f>SUM(E127:E129)</f>
        <v>0</v>
      </c>
      <c r="F126" s="70"/>
      <c r="G126" s="71">
        <f>SUM(G127:G129)</f>
        <v>0</v>
      </c>
      <c r="H126" s="69">
        <f>SUM(H127:H129)</f>
        <v>0</v>
      </c>
      <c r="I126" s="70"/>
      <c r="J126" s="71">
        <f>SUM(J127:J129)</f>
        <v>0</v>
      </c>
      <c r="K126" s="69">
        <f>SUM(K127:K129)</f>
        <v>8</v>
      </c>
      <c r="L126" s="70"/>
      <c r="M126" s="71">
        <f>SUM(M127:M129)</f>
        <v>4444.8</v>
      </c>
      <c r="N126" s="69">
        <f>SUM(N127:N129)</f>
        <v>9</v>
      </c>
      <c r="O126" s="70"/>
      <c r="P126" s="71">
        <f>SUM(P127:P129)</f>
        <v>4444.7993999999999</v>
      </c>
      <c r="Q126" s="69">
        <f>SUM(Q127:Q129)</f>
        <v>0</v>
      </c>
      <c r="R126" s="70"/>
      <c r="S126" s="71">
        <f>SUM(S127:S129)</f>
        <v>0</v>
      </c>
      <c r="T126" s="69">
        <f>SUM(T127:T129)</f>
        <v>0</v>
      </c>
      <c r="U126" s="70"/>
      <c r="V126" s="71">
        <f>SUM(V127:V129)</f>
        <v>0</v>
      </c>
      <c r="W126" s="71">
        <f>SUM(W127:W129)</f>
        <v>4444.8</v>
      </c>
      <c r="X126" s="71">
        <f>SUM(X127:X129)</f>
        <v>4444.7993999999999</v>
      </c>
      <c r="Y126" s="71">
        <f t="shared" si="105"/>
        <v>6.0000000030413503E-4</v>
      </c>
      <c r="Z126" s="71">
        <f>Y126/W126</f>
        <v>1.349892009323558E-7</v>
      </c>
      <c r="AA126" s="237"/>
      <c r="AB126" s="49"/>
      <c r="AC126" s="49"/>
      <c r="AD126" s="49"/>
      <c r="AE126" s="49"/>
      <c r="AF126" s="49"/>
      <c r="AG126" s="49"/>
    </row>
    <row r="127" spans="1:33" ht="30" customHeight="1" x14ac:dyDescent="0.25">
      <c r="A127" s="50" t="s">
        <v>18</v>
      </c>
      <c r="B127" s="51" t="s">
        <v>153</v>
      </c>
      <c r="C127" s="96" t="s">
        <v>376</v>
      </c>
      <c r="D127" s="53" t="s">
        <v>53</v>
      </c>
      <c r="E127" s="54"/>
      <c r="F127" s="55"/>
      <c r="G127" s="56">
        <f t="shared" ref="G127:G129" si="145">E127*F127</f>
        <v>0</v>
      </c>
      <c r="H127" s="54"/>
      <c r="I127" s="55"/>
      <c r="J127" s="56">
        <f t="shared" ref="J127:J129" si="146">H127*I127</f>
        <v>0</v>
      </c>
      <c r="K127" s="390">
        <v>8</v>
      </c>
      <c r="L127" s="391">
        <v>555.6</v>
      </c>
      <c r="M127" s="56">
        <f t="shared" ref="M127:M129" si="147">K127*L127</f>
        <v>4444.8</v>
      </c>
      <c r="N127" s="390">
        <v>9</v>
      </c>
      <c r="O127" s="391">
        <v>493.86660000000001</v>
      </c>
      <c r="P127" s="56">
        <f t="shared" ref="P127:P129" si="148">N127*O127</f>
        <v>4444.7993999999999</v>
      </c>
      <c r="Q127" s="54"/>
      <c r="R127" s="55"/>
      <c r="S127" s="56">
        <f t="shared" ref="S127:S129" si="149">Q127*R127</f>
        <v>0</v>
      </c>
      <c r="T127" s="54"/>
      <c r="U127" s="55"/>
      <c r="V127" s="56">
        <f t="shared" ref="V127:V129" si="150">T127*U127</f>
        <v>0</v>
      </c>
      <c r="W127" s="57">
        <f>G127+M127+S127</f>
        <v>4444.8</v>
      </c>
      <c r="X127" s="261">
        <f t="shared" si="137"/>
        <v>4444.7993999999999</v>
      </c>
      <c r="Y127" s="261">
        <f t="shared" si="105"/>
        <v>6.0000000030413503E-4</v>
      </c>
      <c r="Z127" s="269">
        <f t="shared" si="138"/>
        <v>1.349892009323558E-7</v>
      </c>
      <c r="AA127" s="229"/>
      <c r="AB127" s="59"/>
      <c r="AC127" s="59"/>
      <c r="AD127" s="59"/>
      <c r="AE127" s="59"/>
      <c r="AF127" s="59"/>
      <c r="AG127" s="59"/>
    </row>
    <row r="128" spans="1:33" ht="30" customHeight="1" x14ac:dyDescent="0.25">
      <c r="A128" s="50" t="s">
        <v>18</v>
      </c>
      <c r="B128" s="51" t="s">
        <v>154</v>
      </c>
      <c r="C128" s="96" t="s">
        <v>143</v>
      </c>
      <c r="D128" s="53" t="s">
        <v>53</v>
      </c>
      <c r="E128" s="54"/>
      <c r="F128" s="55"/>
      <c r="G128" s="56">
        <f t="shared" si="145"/>
        <v>0</v>
      </c>
      <c r="H128" s="54"/>
      <c r="I128" s="55"/>
      <c r="J128" s="56">
        <f t="shared" si="146"/>
        <v>0</v>
      </c>
      <c r="K128" s="54"/>
      <c r="L128" s="55"/>
      <c r="M128" s="56">
        <f t="shared" si="147"/>
        <v>0</v>
      </c>
      <c r="N128" s="54"/>
      <c r="O128" s="55"/>
      <c r="P128" s="56">
        <f t="shared" si="148"/>
        <v>0</v>
      </c>
      <c r="Q128" s="54"/>
      <c r="R128" s="55"/>
      <c r="S128" s="56">
        <f t="shared" si="149"/>
        <v>0</v>
      </c>
      <c r="T128" s="54"/>
      <c r="U128" s="55"/>
      <c r="V128" s="56">
        <f t="shared" si="150"/>
        <v>0</v>
      </c>
      <c r="W128" s="57">
        <f>G128+M128+S128</f>
        <v>0</v>
      </c>
      <c r="X128" s="261">
        <f t="shared" si="137"/>
        <v>0</v>
      </c>
      <c r="Y128" s="261">
        <f t="shared" si="105"/>
        <v>0</v>
      </c>
      <c r="Z128" s="269" t="e">
        <f t="shared" si="138"/>
        <v>#DIV/0!</v>
      </c>
      <c r="AA128" s="229"/>
      <c r="AB128" s="59"/>
      <c r="AC128" s="59"/>
      <c r="AD128" s="59"/>
      <c r="AE128" s="59"/>
      <c r="AF128" s="59"/>
      <c r="AG128" s="59"/>
    </row>
    <row r="129" spans="1:33" ht="30" customHeight="1" thickBot="1" x14ac:dyDescent="0.3">
      <c r="A129" s="60" t="s">
        <v>18</v>
      </c>
      <c r="B129" s="61" t="s">
        <v>155</v>
      </c>
      <c r="C129" s="88" t="s">
        <v>143</v>
      </c>
      <c r="D129" s="62" t="s">
        <v>53</v>
      </c>
      <c r="E129" s="75"/>
      <c r="F129" s="76"/>
      <c r="G129" s="77">
        <f t="shared" si="145"/>
        <v>0</v>
      </c>
      <c r="H129" s="75"/>
      <c r="I129" s="76"/>
      <c r="J129" s="77">
        <f t="shared" si="146"/>
        <v>0</v>
      </c>
      <c r="K129" s="75"/>
      <c r="L129" s="76"/>
      <c r="M129" s="77">
        <f t="shared" si="147"/>
        <v>0</v>
      </c>
      <c r="N129" s="75"/>
      <c r="O129" s="76"/>
      <c r="P129" s="77">
        <f t="shared" si="148"/>
        <v>0</v>
      </c>
      <c r="Q129" s="75"/>
      <c r="R129" s="76"/>
      <c r="S129" s="77">
        <f t="shared" si="149"/>
        <v>0</v>
      </c>
      <c r="T129" s="75"/>
      <c r="U129" s="76"/>
      <c r="V129" s="77">
        <f t="shared" si="150"/>
        <v>0</v>
      </c>
      <c r="W129" s="66">
        <f>G129+M129+S129</f>
        <v>0</v>
      </c>
      <c r="X129" s="265">
        <f t="shared" si="137"/>
        <v>0</v>
      </c>
      <c r="Y129" s="265">
        <f t="shared" si="105"/>
        <v>0</v>
      </c>
      <c r="Z129" s="352" t="e">
        <f t="shared" si="138"/>
        <v>#DIV/0!</v>
      </c>
      <c r="AA129" s="236"/>
      <c r="AB129" s="59"/>
      <c r="AC129" s="59"/>
      <c r="AD129" s="59"/>
      <c r="AE129" s="59"/>
      <c r="AF129" s="59"/>
      <c r="AG129" s="59"/>
    </row>
    <row r="130" spans="1:33" ht="30" customHeight="1" thickBot="1" x14ac:dyDescent="0.3">
      <c r="A130" s="111" t="s">
        <v>156</v>
      </c>
      <c r="B130" s="112"/>
      <c r="C130" s="113"/>
      <c r="D130" s="114"/>
      <c r="E130" s="115">
        <f>E126+E122+E118</f>
        <v>0</v>
      </c>
      <c r="F130" s="90"/>
      <c r="G130" s="89">
        <f>G126+G122+G118</f>
        <v>0</v>
      </c>
      <c r="H130" s="115">
        <f>H126+H122+H118</f>
        <v>0</v>
      </c>
      <c r="I130" s="90"/>
      <c r="J130" s="89">
        <f>J126+J122+J118</f>
        <v>0</v>
      </c>
      <c r="K130" s="91">
        <f>K126+K122+K118</f>
        <v>8</v>
      </c>
      <c r="L130" s="90"/>
      <c r="M130" s="89">
        <f>M126+M122+M118</f>
        <v>4444.8</v>
      </c>
      <c r="N130" s="91">
        <f>N126+N122+N118</f>
        <v>9</v>
      </c>
      <c r="O130" s="90"/>
      <c r="P130" s="89">
        <f>P126+P122+P118</f>
        <v>4444.7993999999999</v>
      </c>
      <c r="Q130" s="91">
        <f>Q126+Q122+Q118</f>
        <v>0</v>
      </c>
      <c r="R130" s="90"/>
      <c r="S130" s="89">
        <f>S126+S122+S118</f>
        <v>0</v>
      </c>
      <c r="T130" s="91">
        <f>T126+T122+T118</f>
        <v>0</v>
      </c>
      <c r="U130" s="90"/>
      <c r="V130" s="302">
        <f>V126+V122+V118</f>
        <v>0</v>
      </c>
      <c r="W130" s="355">
        <f>W126+W122+W118</f>
        <v>4444.8</v>
      </c>
      <c r="X130" s="356">
        <f>X126+X122+X118</f>
        <v>4444.7993999999999</v>
      </c>
      <c r="Y130" s="356">
        <f t="shared" si="105"/>
        <v>6.0000000030413503E-4</v>
      </c>
      <c r="Z130" s="356">
        <f>Y130/W130</f>
        <v>1.349892009323558E-7</v>
      </c>
      <c r="AA130" s="357"/>
      <c r="AB130" s="5"/>
      <c r="AC130" s="5"/>
      <c r="AD130" s="5"/>
      <c r="AE130" s="5"/>
      <c r="AF130" s="5"/>
      <c r="AG130" s="5"/>
    </row>
    <row r="131" spans="1:33" ht="30" customHeight="1" thickBot="1" x14ac:dyDescent="0.3">
      <c r="A131" s="120" t="s">
        <v>15</v>
      </c>
      <c r="B131" s="93">
        <v>7</v>
      </c>
      <c r="C131" s="122" t="s">
        <v>157</v>
      </c>
      <c r="D131" s="11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53"/>
      <c r="X131" s="353"/>
      <c r="Y131" s="311"/>
      <c r="Z131" s="353"/>
      <c r="AA131" s="354"/>
      <c r="AB131" s="5"/>
      <c r="AC131" s="5"/>
      <c r="AD131" s="5"/>
      <c r="AE131" s="5"/>
      <c r="AF131" s="5"/>
      <c r="AG131" s="5"/>
    </row>
    <row r="132" spans="1:33" ht="30" customHeight="1" x14ac:dyDescent="0.25">
      <c r="A132" s="50" t="s">
        <v>18</v>
      </c>
      <c r="B132" s="51" t="s">
        <v>158</v>
      </c>
      <c r="C132" s="96" t="s">
        <v>159</v>
      </c>
      <c r="D132" s="53" t="s">
        <v>53</v>
      </c>
      <c r="E132" s="54"/>
      <c r="F132" s="55"/>
      <c r="G132" s="56">
        <f t="shared" ref="G132:G142" si="151">E132*F132</f>
        <v>0</v>
      </c>
      <c r="H132" s="54"/>
      <c r="I132" s="55"/>
      <c r="J132" s="56">
        <f t="shared" ref="J132:J142" si="152">H132*I132</f>
        <v>0</v>
      </c>
      <c r="K132" s="54"/>
      <c r="L132" s="55"/>
      <c r="M132" s="56">
        <f t="shared" ref="M132:M142" si="153">K132*L132</f>
        <v>0</v>
      </c>
      <c r="N132" s="54"/>
      <c r="O132" s="55"/>
      <c r="P132" s="56">
        <f t="shared" ref="P132:P142" si="154">N132*O132</f>
        <v>0</v>
      </c>
      <c r="Q132" s="54"/>
      <c r="R132" s="55"/>
      <c r="S132" s="56">
        <f t="shared" ref="S132:S142" si="155">Q132*R132</f>
        <v>0</v>
      </c>
      <c r="T132" s="54"/>
      <c r="U132" s="55"/>
      <c r="V132" s="339">
        <f t="shared" ref="V132:V142" si="156">T132*U132</f>
        <v>0</v>
      </c>
      <c r="W132" s="363">
        <f t="shared" ref="W132:W142" si="157">G132+M132+S132</f>
        <v>0</v>
      </c>
      <c r="X132" s="364">
        <f t="shared" ref="X132:X142" si="158">J132+P132+V132</f>
        <v>0</v>
      </c>
      <c r="Y132" s="364">
        <f t="shared" si="105"/>
        <v>0</v>
      </c>
      <c r="Z132" s="365" t="e">
        <f t="shared" ref="Z132:Z142" si="159">Y132/W132</f>
        <v>#DIV/0!</v>
      </c>
      <c r="AA132" s="366"/>
      <c r="AB132" s="59"/>
      <c r="AC132" s="59"/>
      <c r="AD132" s="59"/>
      <c r="AE132" s="59"/>
      <c r="AF132" s="59"/>
      <c r="AG132" s="59"/>
    </row>
    <row r="133" spans="1:33" ht="30" customHeight="1" x14ac:dyDescent="0.25">
      <c r="A133" s="50" t="s">
        <v>18</v>
      </c>
      <c r="B133" s="51" t="s">
        <v>160</v>
      </c>
      <c r="C133" s="96" t="s">
        <v>161</v>
      </c>
      <c r="D133" s="53" t="s">
        <v>53</v>
      </c>
      <c r="E133" s="54"/>
      <c r="F133" s="55"/>
      <c r="G133" s="56">
        <f t="shared" si="151"/>
        <v>0</v>
      </c>
      <c r="H133" s="54"/>
      <c r="I133" s="55"/>
      <c r="J133" s="56">
        <f t="shared" si="152"/>
        <v>0</v>
      </c>
      <c r="K133" s="54"/>
      <c r="L133" s="55"/>
      <c r="M133" s="56">
        <f t="shared" si="153"/>
        <v>0</v>
      </c>
      <c r="N133" s="54"/>
      <c r="O133" s="55"/>
      <c r="P133" s="56">
        <f t="shared" si="154"/>
        <v>0</v>
      </c>
      <c r="Q133" s="54"/>
      <c r="R133" s="55"/>
      <c r="S133" s="56">
        <f t="shared" si="155"/>
        <v>0</v>
      </c>
      <c r="T133" s="54"/>
      <c r="U133" s="55"/>
      <c r="V133" s="339">
        <f t="shared" si="156"/>
        <v>0</v>
      </c>
      <c r="W133" s="344">
        <f t="shared" si="157"/>
        <v>0</v>
      </c>
      <c r="X133" s="345">
        <f t="shared" si="158"/>
        <v>0</v>
      </c>
      <c r="Y133" s="345">
        <f t="shared" si="105"/>
        <v>0</v>
      </c>
      <c r="Z133" s="346" t="e">
        <f t="shared" si="159"/>
        <v>#DIV/0!</v>
      </c>
      <c r="AA133" s="347"/>
      <c r="AB133" s="59"/>
      <c r="AC133" s="59"/>
      <c r="AD133" s="59"/>
      <c r="AE133" s="59"/>
      <c r="AF133" s="59"/>
      <c r="AG133" s="59"/>
    </row>
    <row r="134" spans="1:33" ht="30" customHeight="1" x14ac:dyDescent="0.25">
      <c r="A134" s="50" t="s">
        <v>18</v>
      </c>
      <c r="B134" s="51" t="s">
        <v>162</v>
      </c>
      <c r="C134" s="96" t="s">
        <v>163</v>
      </c>
      <c r="D134" s="53" t="s">
        <v>53</v>
      </c>
      <c r="E134" s="54"/>
      <c r="F134" s="55"/>
      <c r="G134" s="56">
        <f t="shared" si="151"/>
        <v>0</v>
      </c>
      <c r="H134" s="54"/>
      <c r="I134" s="55"/>
      <c r="J134" s="56">
        <f t="shared" si="152"/>
        <v>0</v>
      </c>
      <c r="K134" s="54"/>
      <c r="L134" s="55"/>
      <c r="M134" s="56">
        <f t="shared" si="153"/>
        <v>0</v>
      </c>
      <c r="N134" s="54"/>
      <c r="O134" s="55"/>
      <c r="P134" s="56">
        <f t="shared" si="154"/>
        <v>0</v>
      </c>
      <c r="Q134" s="54"/>
      <c r="R134" s="55"/>
      <c r="S134" s="56">
        <f t="shared" si="155"/>
        <v>0</v>
      </c>
      <c r="T134" s="54"/>
      <c r="U134" s="55"/>
      <c r="V134" s="339">
        <f t="shared" si="156"/>
        <v>0</v>
      </c>
      <c r="W134" s="344">
        <f t="shared" si="157"/>
        <v>0</v>
      </c>
      <c r="X134" s="345">
        <f t="shared" si="158"/>
        <v>0</v>
      </c>
      <c r="Y134" s="345">
        <f t="shared" si="105"/>
        <v>0</v>
      </c>
      <c r="Z134" s="346" t="e">
        <f t="shared" si="159"/>
        <v>#DIV/0!</v>
      </c>
      <c r="AA134" s="347"/>
      <c r="AB134" s="59"/>
      <c r="AC134" s="59"/>
      <c r="AD134" s="59"/>
      <c r="AE134" s="59"/>
      <c r="AF134" s="59"/>
      <c r="AG134" s="59"/>
    </row>
    <row r="135" spans="1:33" ht="30" customHeight="1" x14ac:dyDescent="0.25">
      <c r="A135" s="50" t="s">
        <v>18</v>
      </c>
      <c r="B135" s="51" t="s">
        <v>164</v>
      </c>
      <c r="C135" s="96" t="s">
        <v>165</v>
      </c>
      <c r="D135" s="53" t="s">
        <v>53</v>
      </c>
      <c r="E135" s="54"/>
      <c r="F135" s="55"/>
      <c r="G135" s="56">
        <f t="shared" si="151"/>
        <v>0</v>
      </c>
      <c r="H135" s="54"/>
      <c r="I135" s="55"/>
      <c r="J135" s="56">
        <f t="shared" si="152"/>
        <v>0</v>
      </c>
      <c r="K135" s="54"/>
      <c r="L135" s="55"/>
      <c r="M135" s="56">
        <f t="shared" si="153"/>
        <v>0</v>
      </c>
      <c r="N135" s="54"/>
      <c r="O135" s="55"/>
      <c r="P135" s="56">
        <f t="shared" si="154"/>
        <v>0</v>
      </c>
      <c r="Q135" s="54"/>
      <c r="R135" s="55"/>
      <c r="S135" s="56">
        <f t="shared" si="155"/>
        <v>0</v>
      </c>
      <c r="T135" s="54"/>
      <c r="U135" s="55"/>
      <c r="V135" s="339">
        <f t="shared" si="156"/>
        <v>0</v>
      </c>
      <c r="W135" s="344">
        <f t="shared" si="157"/>
        <v>0</v>
      </c>
      <c r="X135" s="345">
        <f t="shared" si="158"/>
        <v>0</v>
      </c>
      <c r="Y135" s="345">
        <f t="shared" si="105"/>
        <v>0</v>
      </c>
      <c r="Z135" s="346" t="e">
        <f t="shared" si="159"/>
        <v>#DIV/0!</v>
      </c>
      <c r="AA135" s="347"/>
      <c r="AB135" s="59"/>
      <c r="AC135" s="59"/>
      <c r="AD135" s="59"/>
      <c r="AE135" s="59"/>
      <c r="AF135" s="59"/>
      <c r="AG135" s="59"/>
    </row>
    <row r="136" spans="1:33" ht="30" customHeight="1" x14ac:dyDescent="0.25">
      <c r="A136" s="50" t="s">
        <v>18</v>
      </c>
      <c r="B136" s="51" t="s">
        <v>166</v>
      </c>
      <c r="C136" s="96" t="s">
        <v>167</v>
      </c>
      <c r="D136" s="53" t="s">
        <v>53</v>
      </c>
      <c r="E136" s="54"/>
      <c r="F136" s="55"/>
      <c r="G136" s="56">
        <f t="shared" si="151"/>
        <v>0</v>
      </c>
      <c r="H136" s="54"/>
      <c r="I136" s="55"/>
      <c r="J136" s="56">
        <f t="shared" si="152"/>
        <v>0</v>
      </c>
      <c r="K136" s="54"/>
      <c r="L136" s="55"/>
      <c r="M136" s="56">
        <f t="shared" si="153"/>
        <v>0</v>
      </c>
      <c r="N136" s="54"/>
      <c r="O136" s="55"/>
      <c r="P136" s="56">
        <f t="shared" si="154"/>
        <v>0</v>
      </c>
      <c r="Q136" s="54"/>
      <c r="R136" s="55"/>
      <c r="S136" s="56">
        <f t="shared" si="155"/>
        <v>0</v>
      </c>
      <c r="T136" s="54"/>
      <c r="U136" s="55"/>
      <c r="V136" s="339">
        <f t="shared" si="156"/>
        <v>0</v>
      </c>
      <c r="W136" s="344">
        <f t="shared" si="157"/>
        <v>0</v>
      </c>
      <c r="X136" s="345">
        <f t="shared" si="158"/>
        <v>0</v>
      </c>
      <c r="Y136" s="345">
        <f t="shared" si="105"/>
        <v>0</v>
      </c>
      <c r="Z136" s="346" t="e">
        <f t="shared" si="159"/>
        <v>#DIV/0!</v>
      </c>
      <c r="AA136" s="347"/>
      <c r="AB136" s="59"/>
      <c r="AC136" s="59"/>
      <c r="AD136" s="59"/>
      <c r="AE136" s="59"/>
      <c r="AF136" s="59"/>
      <c r="AG136" s="59"/>
    </row>
    <row r="137" spans="1:33" ht="30" customHeight="1" x14ac:dyDescent="0.25">
      <c r="A137" s="50" t="s">
        <v>18</v>
      </c>
      <c r="B137" s="51" t="s">
        <v>168</v>
      </c>
      <c r="C137" s="96" t="s">
        <v>169</v>
      </c>
      <c r="D137" s="53" t="s">
        <v>53</v>
      </c>
      <c r="E137" s="54"/>
      <c r="F137" s="55"/>
      <c r="G137" s="56">
        <f t="shared" si="151"/>
        <v>0</v>
      </c>
      <c r="H137" s="54"/>
      <c r="I137" s="55"/>
      <c r="J137" s="56">
        <f t="shared" si="152"/>
        <v>0</v>
      </c>
      <c r="K137" s="54">
        <v>3000</v>
      </c>
      <c r="L137" s="56">
        <v>4</v>
      </c>
      <c r="M137" s="56">
        <f t="shared" si="153"/>
        <v>12000</v>
      </c>
      <c r="N137" s="54">
        <v>3000</v>
      </c>
      <c r="O137" s="56">
        <v>4</v>
      </c>
      <c r="P137" s="56">
        <f t="shared" si="154"/>
        <v>12000</v>
      </c>
      <c r="Q137" s="54"/>
      <c r="R137" s="55"/>
      <c r="S137" s="56">
        <f t="shared" si="155"/>
        <v>0</v>
      </c>
      <c r="T137" s="54"/>
      <c r="U137" s="55"/>
      <c r="V137" s="339">
        <f t="shared" si="156"/>
        <v>0</v>
      </c>
      <c r="W137" s="344">
        <f t="shared" si="157"/>
        <v>12000</v>
      </c>
      <c r="X137" s="345">
        <f t="shared" si="158"/>
        <v>12000</v>
      </c>
      <c r="Y137" s="345">
        <f t="shared" si="105"/>
        <v>0</v>
      </c>
      <c r="Z137" s="346">
        <f t="shared" si="159"/>
        <v>0</v>
      </c>
      <c r="AA137" s="347"/>
      <c r="AB137" s="59"/>
      <c r="AC137" s="59"/>
      <c r="AD137" s="59"/>
      <c r="AE137" s="59"/>
      <c r="AF137" s="59"/>
      <c r="AG137" s="59"/>
    </row>
    <row r="138" spans="1:33" ht="30" customHeight="1" x14ac:dyDescent="0.25">
      <c r="A138" s="50" t="s">
        <v>18</v>
      </c>
      <c r="B138" s="51" t="s">
        <v>170</v>
      </c>
      <c r="C138" s="96" t="s">
        <v>171</v>
      </c>
      <c r="D138" s="53" t="s">
        <v>53</v>
      </c>
      <c r="E138" s="54"/>
      <c r="F138" s="55"/>
      <c r="G138" s="56">
        <f t="shared" si="151"/>
        <v>0</v>
      </c>
      <c r="H138" s="54"/>
      <c r="I138" s="55"/>
      <c r="J138" s="56">
        <f t="shared" si="152"/>
        <v>0</v>
      </c>
      <c r="K138" s="54">
        <v>2</v>
      </c>
      <c r="L138" s="56">
        <v>1500</v>
      </c>
      <c r="M138" s="56">
        <f t="shared" si="153"/>
        <v>3000</v>
      </c>
      <c r="N138" s="54">
        <v>2</v>
      </c>
      <c r="O138" s="56">
        <v>1500</v>
      </c>
      <c r="P138" s="56">
        <f t="shared" si="154"/>
        <v>3000</v>
      </c>
      <c r="Q138" s="54"/>
      <c r="R138" s="55"/>
      <c r="S138" s="56">
        <f t="shared" si="155"/>
        <v>0</v>
      </c>
      <c r="T138" s="54"/>
      <c r="U138" s="55"/>
      <c r="V138" s="339">
        <f t="shared" si="156"/>
        <v>0</v>
      </c>
      <c r="W138" s="344">
        <f t="shared" si="157"/>
        <v>3000</v>
      </c>
      <c r="X138" s="345">
        <f t="shared" si="158"/>
        <v>3000</v>
      </c>
      <c r="Y138" s="345">
        <f t="shared" si="105"/>
        <v>0</v>
      </c>
      <c r="Z138" s="346">
        <f t="shared" si="159"/>
        <v>0</v>
      </c>
      <c r="AA138" s="347"/>
      <c r="AB138" s="59"/>
      <c r="AC138" s="59"/>
      <c r="AD138" s="59"/>
      <c r="AE138" s="59"/>
      <c r="AF138" s="59"/>
      <c r="AG138" s="59"/>
    </row>
    <row r="139" spans="1:33" ht="30" customHeight="1" x14ac:dyDescent="0.25">
      <c r="A139" s="50" t="s">
        <v>18</v>
      </c>
      <c r="B139" s="51" t="s">
        <v>172</v>
      </c>
      <c r="C139" s="96" t="s">
        <v>173</v>
      </c>
      <c r="D139" s="53" t="s">
        <v>53</v>
      </c>
      <c r="E139" s="54"/>
      <c r="F139" s="55"/>
      <c r="G139" s="56">
        <f t="shared" si="151"/>
        <v>0</v>
      </c>
      <c r="H139" s="54"/>
      <c r="I139" s="55"/>
      <c r="J139" s="56">
        <f t="shared" si="152"/>
        <v>0</v>
      </c>
      <c r="K139" s="54"/>
      <c r="L139" s="55"/>
      <c r="M139" s="56">
        <f t="shared" si="153"/>
        <v>0</v>
      </c>
      <c r="N139" s="54"/>
      <c r="O139" s="55"/>
      <c r="P139" s="56">
        <f t="shared" si="154"/>
        <v>0</v>
      </c>
      <c r="Q139" s="54"/>
      <c r="R139" s="55"/>
      <c r="S139" s="56">
        <f t="shared" si="155"/>
        <v>0</v>
      </c>
      <c r="T139" s="54"/>
      <c r="U139" s="55"/>
      <c r="V139" s="339">
        <f t="shared" si="156"/>
        <v>0</v>
      </c>
      <c r="W139" s="344">
        <f t="shared" si="157"/>
        <v>0</v>
      </c>
      <c r="X139" s="345">
        <f t="shared" si="158"/>
        <v>0</v>
      </c>
      <c r="Y139" s="345">
        <f t="shared" si="105"/>
        <v>0</v>
      </c>
      <c r="Z139" s="346" t="e">
        <f t="shared" si="159"/>
        <v>#DIV/0!</v>
      </c>
      <c r="AA139" s="347"/>
      <c r="AB139" s="59"/>
      <c r="AC139" s="59"/>
      <c r="AD139" s="59"/>
      <c r="AE139" s="59"/>
      <c r="AF139" s="59"/>
      <c r="AG139" s="59"/>
    </row>
    <row r="140" spans="1:33" ht="30" customHeight="1" x14ac:dyDescent="0.25">
      <c r="A140" s="60" t="s">
        <v>18</v>
      </c>
      <c r="B140" s="51" t="s">
        <v>174</v>
      </c>
      <c r="C140" s="88" t="s">
        <v>175</v>
      </c>
      <c r="D140" s="53" t="s">
        <v>53</v>
      </c>
      <c r="E140" s="63"/>
      <c r="F140" s="64"/>
      <c r="G140" s="56">
        <f t="shared" si="151"/>
        <v>0</v>
      </c>
      <c r="H140" s="63"/>
      <c r="I140" s="64"/>
      <c r="J140" s="56">
        <f t="shared" si="152"/>
        <v>0</v>
      </c>
      <c r="K140" s="54"/>
      <c r="L140" s="55"/>
      <c r="M140" s="56">
        <f t="shared" si="153"/>
        <v>0</v>
      </c>
      <c r="N140" s="54"/>
      <c r="O140" s="55"/>
      <c r="P140" s="56">
        <f t="shared" si="154"/>
        <v>0</v>
      </c>
      <c r="Q140" s="54"/>
      <c r="R140" s="55"/>
      <c r="S140" s="56">
        <f t="shared" si="155"/>
        <v>0</v>
      </c>
      <c r="T140" s="54"/>
      <c r="U140" s="55"/>
      <c r="V140" s="339">
        <f t="shared" si="156"/>
        <v>0</v>
      </c>
      <c r="W140" s="344">
        <f t="shared" si="157"/>
        <v>0</v>
      </c>
      <c r="X140" s="345">
        <f t="shared" si="158"/>
        <v>0</v>
      </c>
      <c r="Y140" s="345">
        <f t="shared" si="105"/>
        <v>0</v>
      </c>
      <c r="Z140" s="346" t="e">
        <f t="shared" si="159"/>
        <v>#DIV/0!</v>
      </c>
      <c r="AA140" s="367"/>
      <c r="AB140" s="59"/>
      <c r="AC140" s="59"/>
      <c r="AD140" s="59"/>
      <c r="AE140" s="59"/>
      <c r="AF140" s="59"/>
      <c r="AG140" s="59"/>
    </row>
    <row r="141" spans="1:33" ht="30" customHeight="1" x14ac:dyDescent="0.25">
      <c r="A141" s="60" t="s">
        <v>18</v>
      </c>
      <c r="B141" s="51" t="s">
        <v>176</v>
      </c>
      <c r="C141" s="88" t="s">
        <v>177</v>
      </c>
      <c r="D141" s="62" t="s">
        <v>53</v>
      </c>
      <c r="E141" s="54"/>
      <c r="F141" s="55"/>
      <c r="G141" s="56">
        <f t="shared" si="151"/>
        <v>0</v>
      </c>
      <c r="H141" s="54"/>
      <c r="I141" s="55"/>
      <c r="J141" s="56">
        <f t="shared" si="152"/>
        <v>0</v>
      </c>
      <c r="K141" s="54"/>
      <c r="L141" s="55"/>
      <c r="M141" s="56">
        <f t="shared" si="153"/>
        <v>0</v>
      </c>
      <c r="N141" s="54"/>
      <c r="O141" s="55"/>
      <c r="P141" s="56">
        <f t="shared" si="154"/>
        <v>0</v>
      </c>
      <c r="Q141" s="54"/>
      <c r="R141" s="55"/>
      <c r="S141" s="56">
        <f t="shared" si="155"/>
        <v>0</v>
      </c>
      <c r="T141" s="54"/>
      <c r="U141" s="55"/>
      <c r="V141" s="339">
        <f t="shared" si="156"/>
        <v>0</v>
      </c>
      <c r="W141" s="344">
        <f t="shared" si="157"/>
        <v>0</v>
      </c>
      <c r="X141" s="345">
        <f t="shared" si="158"/>
        <v>0</v>
      </c>
      <c r="Y141" s="345">
        <f t="shared" si="105"/>
        <v>0</v>
      </c>
      <c r="Z141" s="346" t="e">
        <f t="shared" si="159"/>
        <v>#DIV/0!</v>
      </c>
      <c r="AA141" s="347"/>
      <c r="AB141" s="59"/>
      <c r="AC141" s="59"/>
      <c r="AD141" s="59"/>
      <c r="AE141" s="59"/>
      <c r="AF141" s="59"/>
      <c r="AG141" s="59"/>
    </row>
    <row r="142" spans="1:33" ht="30" customHeight="1" thickBot="1" x14ac:dyDescent="0.3">
      <c r="A142" s="60" t="s">
        <v>18</v>
      </c>
      <c r="B142" s="51" t="s">
        <v>178</v>
      </c>
      <c r="C142" s="228" t="s">
        <v>250</v>
      </c>
      <c r="D142" s="62"/>
      <c r="E142" s="63"/>
      <c r="F142" s="64">
        <v>0.22</v>
      </c>
      <c r="G142" s="65">
        <f t="shared" si="151"/>
        <v>0</v>
      </c>
      <c r="H142" s="63"/>
      <c r="I142" s="64">
        <v>0.22</v>
      </c>
      <c r="J142" s="65">
        <f t="shared" si="152"/>
        <v>0</v>
      </c>
      <c r="K142" s="63"/>
      <c r="L142" s="64">
        <v>0.22</v>
      </c>
      <c r="M142" s="65">
        <f t="shared" si="153"/>
        <v>0</v>
      </c>
      <c r="N142" s="63"/>
      <c r="O142" s="64">
        <v>0.22</v>
      </c>
      <c r="P142" s="65">
        <f t="shared" si="154"/>
        <v>0</v>
      </c>
      <c r="Q142" s="63"/>
      <c r="R142" s="64">
        <v>0.22</v>
      </c>
      <c r="S142" s="65">
        <f t="shared" si="155"/>
        <v>0</v>
      </c>
      <c r="T142" s="63"/>
      <c r="U142" s="64">
        <v>0.22</v>
      </c>
      <c r="V142" s="362">
        <f t="shared" si="156"/>
        <v>0</v>
      </c>
      <c r="W142" s="348">
        <f t="shared" si="157"/>
        <v>0</v>
      </c>
      <c r="X142" s="349">
        <f t="shared" si="158"/>
        <v>0</v>
      </c>
      <c r="Y142" s="349">
        <f t="shared" si="105"/>
        <v>0</v>
      </c>
      <c r="Z142" s="350" t="e">
        <f t="shared" si="159"/>
        <v>#DIV/0!</v>
      </c>
      <c r="AA142" s="351"/>
      <c r="AB142" s="5"/>
      <c r="AC142" s="5"/>
      <c r="AD142" s="5"/>
      <c r="AE142" s="5"/>
      <c r="AF142" s="5"/>
      <c r="AG142" s="5"/>
    </row>
    <row r="143" spans="1:33" ht="30" customHeight="1" thickBot="1" x14ac:dyDescent="0.3">
      <c r="A143" s="111" t="s">
        <v>179</v>
      </c>
      <c r="B143" s="112"/>
      <c r="C143" s="113"/>
      <c r="D143" s="114"/>
      <c r="E143" s="115">
        <f>SUM(E132:E141)</f>
        <v>0</v>
      </c>
      <c r="F143" s="90"/>
      <c r="G143" s="89">
        <f>SUM(G132:G142)</f>
        <v>0</v>
      </c>
      <c r="H143" s="115">
        <f>SUM(H132:H141)</f>
        <v>0</v>
      </c>
      <c r="I143" s="90"/>
      <c r="J143" s="89">
        <f>SUM(J132:J142)</f>
        <v>0</v>
      </c>
      <c r="K143" s="91">
        <f>SUM(K132:K141)</f>
        <v>3002</v>
      </c>
      <c r="L143" s="90"/>
      <c r="M143" s="89">
        <f>SUM(M132:M142)</f>
        <v>15000</v>
      </c>
      <c r="N143" s="91">
        <f>SUM(N132:N141)</f>
        <v>3002</v>
      </c>
      <c r="O143" s="90"/>
      <c r="P143" s="89">
        <f>SUM(P132:P142)</f>
        <v>15000</v>
      </c>
      <c r="Q143" s="91">
        <f>SUM(Q132:Q141)</f>
        <v>0</v>
      </c>
      <c r="R143" s="90"/>
      <c r="S143" s="89">
        <f>SUM(S132:S142)</f>
        <v>0</v>
      </c>
      <c r="T143" s="91">
        <f>SUM(T132:T141)</f>
        <v>0</v>
      </c>
      <c r="U143" s="90"/>
      <c r="V143" s="302">
        <f>SUM(V132:V142)</f>
        <v>0</v>
      </c>
      <c r="W143" s="355">
        <f>SUM(W132:W142)</f>
        <v>15000</v>
      </c>
      <c r="X143" s="356">
        <f>SUM(X132:X142)</f>
        <v>15000</v>
      </c>
      <c r="Y143" s="356">
        <f t="shared" si="105"/>
        <v>0</v>
      </c>
      <c r="Z143" s="356">
        <f>Y143/W143</f>
        <v>0</v>
      </c>
      <c r="AA143" s="357"/>
      <c r="AB143" s="5"/>
      <c r="AC143" s="5"/>
      <c r="AD143" s="5"/>
      <c r="AE143" s="5"/>
      <c r="AF143" s="5"/>
      <c r="AG143" s="5"/>
    </row>
    <row r="144" spans="1:33" ht="30" customHeight="1" thickBot="1" x14ac:dyDescent="0.3">
      <c r="A144" s="120" t="s">
        <v>15</v>
      </c>
      <c r="B144" s="93">
        <v>8</v>
      </c>
      <c r="C144" s="126" t="s">
        <v>180</v>
      </c>
      <c r="D144" s="11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53"/>
      <c r="X144" s="353"/>
      <c r="Y144" s="311"/>
      <c r="Z144" s="353"/>
      <c r="AA144" s="354"/>
      <c r="AB144" s="49"/>
      <c r="AC144" s="49"/>
      <c r="AD144" s="49"/>
      <c r="AE144" s="49"/>
      <c r="AF144" s="49"/>
      <c r="AG144" s="49"/>
    </row>
    <row r="145" spans="1:33" ht="30" customHeight="1" x14ac:dyDescent="0.25">
      <c r="A145" s="118" t="s">
        <v>18</v>
      </c>
      <c r="B145" s="119" t="s">
        <v>181</v>
      </c>
      <c r="C145" s="127" t="s">
        <v>182</v>
      </c>
      <c r="D145" s="53" t="s">
        <v>183</v>
      </c>
      <c r="E145" s="54"/>
      <c r="F145" s="55"/>
      <c r="G145" s="56">
        <f t="shared" ref="G145:G150" si="160">E145*F145</f>
        <v>0</v>
      </c>
      <c r="H145" s="54"/>
      <c r="I145" s="55"/>
      <c r="J145" s="56">
        <f t="shared" ref="J145:J150" si="161">H145*I145</f>
        <v>0</v>
      </c>
      <c r="K145" s="54"/>
      <c r="L145" s="55"/>
      <c r="M145" s="56">
        <f t="shared" ref="M145:M150" si="162">K145*L145</f>
        <v>0</v>
      </c>
      <c r="N145" s="54"/>
      <c r="O145" s="55"/>
      <c r="P145" s="56">
        <f t="shared" ref="P145:P150" si="163">N145*O145</f>
        <v>0</v>
      </c>
      <c r="Q145" s="54"/>
      <c r="R145" s="55"/>
      <c r="S145" s="56">
        <f t="shared" ref="S145:S150" si="164">Q145*R145</f>
        <v>0</v>
      </c>
      <c r="T145" s="54"/>
      <c r="U145" s="55"/>
      <c r="V145" s="339">
        <f t="shared" ref="V145:V150" si="165">T145*U145</f>
        <v>0</v>
      </c>
      <c r="W145" s="363">
        <f t="shared" ref="W145:W150" si="166">G145+M145+S145</f>
        <v>0</v>
      </c>
      <c r="X145" s="364">
        <f t="shared" ref="X145:X150" si="167">J145+P145+V145</f>
        <v>0</v>
      </c>
      <c r="Y145" s="364">
        <f t="shared" si="105"/>
        <v>0</v>
      </c>
      <c r="Z145" s="365" t="e">
        <f t="shared" ref="Z145:Z150" si="168">Y145/W145</f>
        <v>#DIV/0!</v>
      </c>
      <c r="AA145" s="366"/>
      <c r="AB145" s="59"/>
      <c r="AC145" s="59"/>
      <c r="AD145" s="59"/>
      <c r="AE145" s="59"/>
      <c r="AF145" s="59"/>
      <c r="AG145" s="59"/>
    </row>
    <row r="146" spans="1:33" ht="30" customHeight="1" x14ac:dyDescent="0.25">
      <c r="A146" s="118" t="s">
        <v>18</v>
      </c>
      <c r="B146" s="119" t="s">
        <v>184</v>
      </c>
      <c r="C146" s="127" t="s">
        <v>185</v>
      </c>
      <c r="D146" s="53" t="s">
        <v>183</v>
      </c>
      <c r="E146" s="54"/>
      <c r="F146" s="55"/>
      <c r="G146" s="56">
        <f t="shared" si="160"/>
        <v>0</v>
      </c>
      <c r="H146" s="54"/>
      <c r="I146" s="55"/>
      <c r="J146" s="56">
        <f t="shared" si="161"/>
        <v>0</v>
      </c>
      <c r="K146" s="54"/>
      <c r="L146" s="55"/>
      <c r="M146" s="56">
        <f t="shared" si="162"/>
        <v>0</v>
      </c>
      <c r="N146" s="54"/>
      <c r="O146" s="55"/>
      <c r="P146" s="56">
        <f t="shared" si="163"/>
        <v>0</v>
      </c>
      <c r="Q146" s="54"/>
      <c r="R146" s="55"/>
      <c r="S146" s="56">
        <f t="shared" si="164"/>
        <v>0</v>
      </c>
      <c r="T146" s="54"/>
      <c r="U146" s="55"/>
      <c r="V146" s="339">
        <f t="shared" si="165"/>
        <v>0</v>
      </c>
      <c r="W146" s="344">
        <f t="shared" si="166"/>
        <v>0</v>
      </c>
      <c r="X146" s="345">
        <f t="shared" si="167"/>
        <v>0</v>
      </c>
      <c r="Y146" s="345">
        <f t="shared" si="105"/>
        <v>0</v>
      </c>
      <c r="Z146" s="346" t="e">
        <f t="shared" si="168"/>
        <v>#DIV/0!</v>
      </c>
      <c r="AA146" s="347"/>
      <c r="AB146" s="59"/>
      <c r="AC146" s="59"/>
      <c r="AD146" s="59"/>
      <c r="AE146" s="59"/>
      <c r="AF146" s="59"/>
      <c r="AG146" s="59"/>
    </row>
    <row r="147" spans="1:33" ht="30" customHeight="1" x14ac:dyDescent="0.25">
      <c r="A147" s="118" t="s">
        <v>18</v>
      </c>
      <c r="B147" s="119" t="s">
        <v>186</v>
      </c>
      <c r="C147" s="179" t="s">
        <v>187</v>
      </c>
      <c r="D147" s="53" t="s">
        <v>188</v>
      </c>
      <c r="E147" s="128"/>
      <c r="F147" s="129"/>
      <c r="G147" s="56">
        <f t="shared" si="160"/>
        <v>0</v>
      </c>
      <c r="H147" s="128"/>
      <c r="I147" s="129"/>
      <c r="J147" s="56">
        <f t="shared" si="161"/>
        <v>0</v>
      </c>
      <c r="K147" s="54"/>
      <c r="L147" s="55"/>
      <c r="M147" s="56">
        <f t="shared" si="162"/>
        <v>0</v>
      </c>
      <c r="N147" s="54"/>
      <c r="O147" s="55"/>
      <c r="P147" s="56">
        <f t="shared" si="163"/>
        <v>0</v>
      </c>
      <c r="Q147" s="54"/>
      <c r="R147" s="55"/>
      <c r="S147" s="56">
        <f t="shared" si="164"/>
        <v>0</v>
      </c>
      <c r="T147" s="54"/>
      <c r="U147" s="55"/>
      <c r="V147" s="339">
        <f t="shared" si="165"/>
        <v>0</v>
      </c>
      <c r="W147" s="368">
        <f t="shared" si="166"/>
        <v>0</v>
      </c>
      <c r="X147" s="345">
        <f t="shared" si="167"/>
        <v>0</v>
      </c>
      <c r="Y147" s="345">
        <f t="shared" si="105"/>
        <v>0</v>
      </c>
      <c r="Z147" s="346" t="e">
        <f t="shared" si="168"/>
        <v>#DIV/0!</v>
      </c>
      <c r="AA147" s="347"/>
      <c r="AB147" s="59"/>
      <c r="AC147" s="59"/>
      <c r="AD147" s="59"/>
      <c r="AE147" s="59"/>
      <c r="AF147" s="59"/>
      <c r="AG147" s="59"/>
    </row>
    <row r="148" spans="1:33" ht="30" customHeight="1" x14ac:dyDescent="0.25">
      <c r="A148" s="118" t="s">
        <v>18</v>
      </c>
      <c r="B148" s="119" t="s">
        <v>189</v>
      </c>
      <c r="C148" s="179" t="s">
        <v>258</v>
      </c>
      <c r="D148" s="53" t="s">
        <v>188</v>
      </c>
      <c r="E148" s="54"/>
      <c r="F148" s="55"/>
      <c r="G148" s="56">
        <f t="shared" si="160"/>
        <v>0</v>
      </c>
      <c r="H148" s="54"/>
      <c r="I148" s="55"/>
      <c r="J148" s="56">
        <f t="shared" si="161"/>
        <v>0</v>
      </c>
      <c r="K148" s="128"/>
      <c r="L148" s="129"/>
      <c r="M148" s="56">
        <f t="shared" si="162"/>
        <v>0</v>
      </c>
      <c r="N148" s="128"/>
      <c r="O148" s="129"/>
      <c r="P148" s="56">
        <f t="shared" si="163"/>
        <v>0</v>
      </c>
      <c r="Q148" s="128"/>
      <c r="R148" s="129"/>
      <c r="S148" s="56">
        <f t="shared" si="164"/>
        <v>0</v>
      </c>
      <c r="T148" s="128"/>
      <c r="U148" s="129"/>
      <c r="V148" s="339">
        <f t="shared" si="165"/>
        <v>0</v>
      </c>
      <c r="W148" s="368">
        <f t="shared" si="166"/>
        <v>0</v>
      </c>
      <c r="X148" s="345">
        <f t="shared" si="167"/>
        <v>0</v>
      </c>
      <c r="Y148" s="345">
        <f t="shared" si="105"/>
        <v>0</v>
      </c>
      <c r="Z148" s="346" t="e">
        <f t="shared" si="168"/>
        <v>#DIV/0!</v>
      </c>
      <c r="AA148" s="347"/>
      <c r="AB148" s="59"/>
      <c r="AC148" s="59"/>
      <c r="AD148" s="59"/>
      <c r="AE148" s="59"/>
      <c r="AF148" s="59"/>
      <c r="AG148" s="59"/>
    </row>
    <row r="149" spans="1:33" ht="30" customHeight="1" x14ac:dyDescent="0.25">
      <c r="A149" s="118" t="s">
        <v>18</v>
      </c>
      <c r="B149" s="119" t="s">
        <v>190</v>
      </c>
      <c r="C149" s="127" t="s">
        <v>191</v>
      </c>
      <c r="D149" s="53" t="s">
        <v>188</v>
      </c>
      <c r="E149" s="54"/>
      <c r="F149" s="55"/>
      <c r="G149" s="56">
        <f t="shared" si="160"/>
        <v>0</v>
      </c>
      <c r="H149" s="54"/>
      <c r="I149" s="55"/>
      <c r="J149" s="56">
        <f t="shared" si="161"/>
        <v>0</v>
      </c>
      <c r="K149" s="54"/>
      <c r="L149" s="55"/>
      <c r="M149" s="56">
        <f t="shared" si="162"/>
        <v>0</v>
      </c>
      <c r="N149" s="54"/>
      <c r="O149" s="55"/>
      <c r="P149" s="56">
        <f t="shared" si="163"/>
        <v>0</v>
      </c>
      <c r="Q149" s="54"/>
      <c r="R149" s="55"/>
      <c r="S149" s="56">
        <f t="shared" si="164"/>
        <v>0</v>
      </c>
      <c r="T149" s="54"/>
      <c r="U149" s="55"/>
      <c r="V149" s="339">
        <f t="shared" si="165"/>
        <v>0</v>
      </c>
      <c r="W149" s="344">
        <f t="shared" si="166"/>
        <v>0</v>
      </c>
      <c r="X149" s="345">
        <f t="shared" si="167"/>
        <v>0</v>
      </c>
      <c r="Y149" s="345">
        <f t="shared" si="105"/>
        <v>0</v>
      </c>
      <c r="Z149" s="346" t="e">
        <f t="shared" si="168"/>
        <v>#DIV/0!</v>
      </c>
      <c r="AA149" s="347"/>
      <c r="AB149" s="59"/>
      <c r="AC149" s="59"/>
      <c r="AD149" s="59"/>
      <c r="AE149" s="59"/>
      <c r="AF149" s="59"/>
      <c r="AG149" s="59"/>
    </row>
    <row r="150" spans="1:33" ht="30" customHeight="1" thickBot="1" x14ac:dyDescent="0.3">
      <c r="A150" s="151" t="s">
        <v>18</v>
      </c>
      <c r="B150" s="152" t="s">
        <v>192</v>
      </c>
      <c r="C150" s="216" t="s">
        <v>193</v>
      </c>
      <c r="D150" s="62"/>
      <c r="E150" s="63"/>
      <c r="F150" s="64">
        <v>0.22</v>
      </c>
      <c r="G150" s="65">
        <f t="shared" si="160"/>
        <v>0</v>
      </c>
      <c r="H150" s="63"/>
      <c r="I150" s="64">
        <v>0.22</v>
      </c>
      <c r="J150" s="65">
        <f t="shared" si="161"/>
        <v>0</v>
      </c>
      <c r="K150" s="63"/>
      <c r="L150" s="64">
        <v>0.22</v>
      </c>
      <c r="M150" s="65">
        <f t="shared" si="162"/>
        <v>0</v>
      </c>
      <c r="N150" s="63"/>
      <c r="O150" s="64">
        <v>0.22</v>
      </c>
      <c r="P150" s="65">
        <f t="shared" si="163"/>
        <v>0</v>
      </c>
      <c r="Q150" s="63"/>
      <c r="R150" s="64">
        <v>0.22</v>
      </c>
      <c r="S150" s="65">
        <f t="shared" si="164"/>
        <v>0</v>
      </c>
      <c r="T150" s="63"/>
      <c r="U150" s="64">
        <v>0.22</v>
      </c>
      <c r="V150" s="362">
        <f t="shared" si="165"/>
        <v>0</v>
      </c>
      <c r="W150" s="348">
        <f t="shared" si="166"/>
        <v>0</v>
      </c>
      <c r="X150" s="349">
        <f t="shared" si="167"/>
        <v>0</v>
      </c>
      <c r="Y150" s="349">
        <f t="shared" si="105"/>
        <v>0</v>
      </c>
      <c r="Z150" s="350" t="e">
        <f t="shared" si="168"/>
        <v>#DIV/0!</v>
      </c>
      <c r="AA150" s="351"/>
      <c r="AB150" s="5"/>
      <c r="AC150" s="5"/>
      <c r="AD150" s="5"/>
      <c r="AE150" s="5"/>
      <c r="AF150" s="5"/>
      <c r="AG150" s="5"/>
    </row>
    <row r="151" spans="1:33" ht="30" customHeight="1" thickBot="1" x14ac:dyDescent="0.3">
      <c r="A151" s="209" t="s">
        <v>194</v>
      </c>
      <c r="B151" s="210"/>
      <c r="C151" s="211"/>
      <c r="D151" s="212"/>
      <c r="E151" s="115">
        <f>SUM(E145:E149)</f>
        <v>0</v>
      </c>
      <c r="F151" s="90"/>
      <c r="G151" s="115">
        <f>SUM(G145:G150)</f>
        <v>0</v>
      </c>
      <c r="H151" s="115">
        <f>SUM(H145:H149)</f>
        <v>0</v>
      </c>
      <c r="I151" s="90"/>
      <c r="J151" s="115">
        <f>SUM(J145:J150)</f>
        <v>0</v>
      </c>
      <c r="K151" s="115">
        <f>SUM(K145:K149)</f>
        <v>0</v>
      </c>
      <c r="L151" s="90"/>
      <c r="M151" s="115">
        <f>SUM(M145:M150)</f>
        <v>0</v>
      </c>
      <c r="N151" s="115">
        <f>SUM(N145:N149)</f>
        <v>0</v>
      </c>
      <c r="O151" s="90"/>
      <c r="P151" s="115">
        <f>SUM(P145:P150)</f>
        <v>0</v>
      </c>
      <c r="Q151" s="115">
        <f>SUM(Q145:Q149)</f>
        <v>0</v>
      </c>
      <c r="R151" s="90"/>
      <c r="S151" s="115">
        <f>SUM(S145:S150)</f>
        <v>0</v>
      </c>
      <c r="T151" s="115">
        <f>SUM(T145:T149)</f>
        <v>0</v>
      </c>
      <c r="U151" s="90"/>
      <c r="V151" s="361">
        <f>SUM(V145:V150)</f>
        <v>0</v>
      </c>
      <c r="W151" s="355">
        <f>SUM(W145:W150)</f>
        <v>0</v>
      </c>
      <c r="X151" s="356">
        <f>SUM(X145:X150)</f>
        <v>0</v>
      </c>
      <c r="Y151" s="356">
        <f t="shared" si="105"/>
        <v>0</v>
      </c>
      <c r="Z151" s="356" t="e">
        <f>Y151/W151</f>
        <v>#DIV/0!</v>
      </c>
      <c r="AA151" s="357"/>
      <c r="AB151" s="5"/>
      <c r="AC151" s="5"/>
      <c r="AD151" s="5"/>
      <c r="AE151" s="5"/>
      <c r="AF151" s="5"/>
      <c r="AG151" s="5"/>
    </row>
    <row r="152" spans="1:33" ht="30" customHeight="1" thickBot="1" x14ac:dyDescent="0.3">
      <c r="A152" s="205" t="s">
        <v>15</v>
      </c>
      <c r="B152" s="121">
        <v>9</v>
      </c>
      <c r="C152" s="206" t="s">
        <v>195</v>
      </c>
      <c r="D152" s="207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58"/>
      <c r="X152" s="358"/>
      <c r="Y152" s="359"/>
      <c r="Z152" s="358"/>
      <c r="AA152" s="360"/>
      <c r="AB152" s="5"/>
      <c r="AC152" s="5"/>
      <c r="AD152" s="5"/>
      <c r="AE152" s="5"/>
      <c r="AF152" s="5"/>
      <c r="AG152" s="5"/>
    </row>
    <row r="153" spans="1:33" ht="30" customHeight="1" x14ac:dyDescent="0.25">
      <c r="A153" s="130" t="s">
        <v>18</v>
      </c>
      <c r="B153" s="131">
        <v>43839</v>
      </c>
      <c r="C153" s="419" t="s">
        <v>386</v>
      </c>
      <c r="D153" s="420" t="s">
        <v>387</v>
      </c>
      <c r="E153" s="133">
        <v>2</v>
      </c>
      <c r="F153" s="134">
        <v>9000</v>
      </c>
      <c r="G153" s="135">
        <f t="shared" ref="G153:G158" si="169">E153*F153</f>
        <v>18000</v>
      </c>
      <c r="H153" s="133">
        <v>2</v>
      </c>
      <c r="I153" s="134">
        <v>9000</v>
      </c>
      <c r="J153" s="135">
        <f t="shared" ref="J153:J158" si="170">H153*I153</f>
        <v>18000</v>
      </c>
      <c r="K153" s="136"/>
      <c r="L153" s="134"/>
      <c r="M153" s="135">
        <f t="shared" ref="M153:M158" si="171">K153*L153</f>
        <v>0</v>
      </c>
      <c r="N153" s="136"/>
      <c r="O153" s="134"/>
      <c r="P153" s="135">
        <f t="shared" ref="P153:P158" si="172">N153*O153</f>
        <v>0</v>
      </c>
      <c r="Q153" s="136"/>
      <c r="R153" s="134"/>
      <c r="S153" s="135">
        <f t="shared" ref="S153:S158" si="173">Q153*R153</f>
        <v>0</v>
      </c>
      <c r="T153" s="136"/>
      <c r="U153" s="134"/>
      <c r="V153" s="135">
        <f t="shared" ref="V153:V158" si="174">T153*U153</f>
        <v>0</v>
      </c>
      <c r="W153" s="137">
        <f t="shared" ref="W153:W158" si="175">G153+M153+S153</f>
        <v>18000</v>
      </c>
      <c r="X153" s="261">
        <f t="shared" ref="X153:X158" si="176">J153+P153+V153</f>
        <v>18000</v>
      </c>
      <c r="Y153" s="261">
        <f t="shared" si="105"/>
        <v>0</v>
      </c>
      <c r="Z153" s="269">
        <f t="shared" ref="Z153:Z158" si="177">Y153/W153</f>
        <v>0</v>
      </c>
      <c r="AA153" s="241"/>
      <c r="AB153" s="58"/>
      <c r="AC153" s="59"/>
      <c r="AD153" s="59"/>
      <c r="AE153" s="59"/>
      <c r="AF153" s="59"/>
      <c r="AG153" s="59"/>
    </row>
    <row r="154" spans="1:33" ht="30" customHeight="1" x14ac:dyDescent="0.25">
      <c r="A154" s="50" t="s">
        <v>18</v>
      </c>
      <c r="B154" s="138">
        <v>43870</v>
      </c>
      <c r="C154" s="182" t="s">
        <v>257</v>
      </c>
      <c r="D154" s="139"/>
      <c r="E154" s="140"/>
      <c r="F154" s="55"/>
      <c r="G154" s="56">
        <f t="shared" si="169"/>
        <v>0</v>
      </c>
      <c r="H154" s="140"/>
      <c r="I154" s="55"/>
      <c r="J154" s="56">
        <f t="shared" si="170"/>
        <v>0</v>
      </c>
      <c r="K154" s="54"/>
      <c r="L154" s="55"/>
      <c r="M154" s="56">
        <f t="shared" si="171"/>
        <v>0</v>
      </c>
      <c r="N154" s="54"/>
      <c r="O154" s="55"/>
      <c r="P154" s="56">
        <f t="shared" si="172"/>
        <v>0</v>
      </c>
      <c r="Q154" s="54"/>
      <c r="R154" s="55"/>
      <c r="S154" s="56">
        <f t="shared" si="173"/>
        <v>0</v>
      </c>
      <c r="T154" s="54"/>
      <c r="U154" s="55"/>
      <c r="V154" s="56">
        <f t="shared" si="174"/>
        <v>0</v>
      </c>
      <c r="W154" s="57">
        <f t="shared" si="175"/>
        <v>0</v>
      </c>
      <c r="X154" s="261">
        <f t="shared" si="176"/>
        <v>0</v>
      </c>
      <c r="Y154" s="261">
        <f t="shared" si="105"/>
        <v>0</v>
      </c>
      <c r="Z154" s="269" t="e">
        <f t="shared" si="177"/>
        <v>#DIV/0!</v>
      </c>
      <c r="AA154" s="229"/>
      <c r="AB154" s="59"/>
      <c r="AC154" s="59"/>
      <c r="AD154" s="59"/>
      <c r="AE154" s="59"/>
      <c r="AF154" s="59"/>
      <c r="AG154" s="59"/>
    </row>
    <row r="155" spans="1:33" ht="30" customHeight="1" x14ac:dyDescent="0.25">
      <c r="A155" s="50" t="s">
        <v>18</v>
      </c>
      <c r="B155" s="138">
        <v>43899</v>
      </c>
      <c r="C155" s="127" t="s">
        <v>377</v>
      </c>
      <c r="D155" s="413" t="s">
        <v>378</v>
      </c>
      <c r="E155" s="140"/>
      <c r="F155" s="55"/>
      <c r="G155" s="56">
        <f t="shared" si="169"/>
        <v>0</v>
      </c>
      <c r="H155" s="140"/>
      <c r="I155" s="55"/>
      <c r="J155" s="56">
        <f t="shared" si="170"/>
        <v>0</v>
      </c>
      <c r="K155" s="140">
        <v>1</v>
      </c>
      <c r="L155" s="55">
        <v>24450</v>
      </c>
      <c r="M155" s="56">
        <f t="shared" si="171"/>
        <v>24450</v>
      </c>
      <c r="N155" s="140">
        <v>1</v>
      </c>
      <c r="O155" s="55">
        <v>24450</v>
      </c>
      <c r="P155" s="56">
        <f t="shared" si="172"/>
        <v>24450</v>
      </c>
      <c r="Q155" s="54"/>
      <c r="R155" s="55"/>
      <c r="S155" s="56">
        <f t="shared" si="173"/>
        <v>0</v>
      </c>
      <c r="T155" s="54"/>
      <c r="U155" s="55"/>
      <c r="V155" s="56">
        <f t="shared" si="174"/>
        <v>0</v>
      </c>
      <c r="W155" s="57">
        <f t="shared" si="175"/>
        <v>24450</v>
      </c>
      <c r="X155" s="261">
        <f t="shared" si="176"/>
        <v>24450</v>
      </c>
      <c r="Y155" s="261">
        <f t="shared" si="105"/>
        <v>0</v>
      </c>
      <c r="Z155" s="269">
        <f t="shared" si="177"/>
        <v>0</v>
      </c>
      <c r="AA155" s="229"/>
      <c r="AB155" s="59"/>
      <c r="AC155" s="59"/>
      <c r="AD155" s="59"/>
      <c r="AE155" s="59"/>
      <c r="AF155" s="59"/>
      <c r="AG155" s="59"/>
    </row>
    <row r="156" spans="1:33" ht="30" customHeight="1" x14ac:dyDescent="0.25">
      <c r="A156" s="50" t="s">
        <v>18</v>
      </c>
      <c r="B156" s="138">
        <v>43930</v>
      </c>
      <c r="C156" s="96" t="s">
        <v>196</v>
      </c>
      <c r="D156" s="414" t="s">
        <v>21</v>
      </c>
      <c r="E156" s="415">
        <v>1</v>
      </c>
      <c r="F156" s="391">
        <v>40000</v>
      </c>
      <c r="G156" s="56">
        <f t="shared" si="169"/>
        <v>40000</v>
      </c>
      <c r="H156" s="415">
        <v>1</v>
      </c>
      <c r="I156" s="391">
        <v>40000</v>
      </c>
      <c r="J156" s="56">
        <f t="shared" si="170"/>
        <v>40000</v>
      </c>
      <c r="K156" s="54"/>
      <c r="L156" s="55"/>
      <c r="M156" s="56">
        <f t="shared" si="171"/>
        <v>0</v>
      </c>
      <c r="N156" s="54"/>
      <c r="O156" s="55"/>
      <c r="P156" s="56">
        <f t="shared" si="172"/>
        <v>0</v>
      </c>
      <c r="Q156" s="54"/>
      <c r="R156" s="55"/>
      <c r="S156" s="56">
        <f t="shared" si="173"/>
        <v>0</v>
      </c>
      <c r="T156" s="54"/>
      <c r="U156" s="55"/>
      <c r="V156" s="56">
        <f t="shared" si="174"/>
        <v>0</v>
      </c>
      <c r="W156" s="57">
        <f t="shared" si="175"/>
        <v>40000</v>
      </c>
      <c r="X156" s="261">
        <f t="shared" si="176"/>
        <v>40000</v>
      </c>
      <c r="Y156" s="261">
        <f t="shared" si="105"/>
        <v>0</v>
      </c>
      <c r="Z156" s="269">
        <f t="shared" si="177"/>
        <v>0</v>
      </c>
      <c r="AA156" s="229"/>
      <c r="AB156" s="59"/>
      <c r="AC156" s="59"/>
      <c r="AD156" s="59"/>
      <c r="AE156" s="59"/>
      <c r="AF156" s="59"/>
      <c r="AG156" s="59"/>
    </row>
    <row r="157" spans="1:33" ht="30" customHeight="1" x14ac:dyDescent="0.25">
      <c r="A157" s="60" t="s">
        <v>18</v>
      </c>
      <c r="B157" s="138">
        <v>43960</v>
      </c>
      <c r="C157" s="88" t="s">
        <v>197</v>
      </c>
      <c r="D157" s="141"/>
      <c r="E157" s="142"/>
      <c r="F157" s="64"/>
      <c r="G157" s="65">
        <f t="shared" si="169"/>
        <v>0</v>
      </c>
      <c r="H157" s="142"/>
      <c r="I157" s="64"/>
      <c r="J157" s="65">
        <f t="shared" si="170"/>
        <v>0</v>
      </c>
      <c r="K157" s="63"/>
      <c r="L157" s="64"/>
      <c r="M157" s="65">
        <f t="shared" si="171"/>
        <v>0</v>
      </c>
      <c r="N157" s="63"/>
      <c r="O157" s="64"/>
      <c r="P157" s="65">
        <f t="shared" si="172"/>
        <v>0</v>
      </c>
      <c r="Q157" s="63"/>
      <c r="R157" s="64"/>
      <c r="S157" s="65">
        <f t="shared" si="173"/>
        <v>0</v>
      </c>
      <c r="T157" s="63"/>
      <c r="U157" s="64"/>
      <c r="V157" s="65">
        <f t="shared" si="174"/>
        <v>0</v>
      </c>
      <c r="W157" s="66">
        <f t="shared" si="175"/>
        <v>0</v>
      </c>
      <c r="X157" s="261">
        <f t="shared" si="176"/>
        <v>0</v>
      </c>
      <c r="Y157" s="261">
        <f t="shared" si="105"/>
        <v>0</v>
      </c>
      <c r="Z157" s="269" t="e">
        <f t="shared" si="177"/>
        <v>#DIV/0!</v>
      </c>
      <c r="AA157" s="236"/>
      <c r="AB157" s="59"/>
      <c r="AC157" s="59"/>
      <c r="AD157" s="59"/>
      <c r="AE157" s="59"/>
      <c r="AF157" s="59"/>
      <c r="AG157" s="59"/>
    </row>
    <row r="158" spans="1:33" ht="30" customHeight="1" thickBot="1" x14ac:dyDescent="0.3">
      <c r="A158" s="60" t="s">
        <v>18</v>
      </c>
      <c r="B158" s="138">
        <v>43991</v>
      </c>
      <c r="C158" s="125" t="s">
        <v>198</v>
      </c>
      <c r="D158" s="74"/>
      <c r="E158" s="63"/>
      <c r="F158" s="64">
        <v>0.22</v>
      </c>
      <c r="G158" s="65">
        <f t="shared" si="169"/>
        <v>0</v>
      </c>
      <c r="H158" s="63"/>
      <c r="I158" s="64">
        <v>0.22</v>
      </c>
      <c r="J158" s="65">
        <f t="shared" si="170"/>
        <v>0</v>
      </c>
      <c r="K158" s="63"/>
      <c r="L158" s="64">
        <v>0.22</v>
      </c>
      <c r="M158" s="65">
        <f t="shared" si="171"/>
        <v>0</v>
      </c>
      <c r="N158" s="63"/>
      <c r="O158" s="64">
        <v>0.22</v>
      </c>
      <c r="P158" s="65">
        <f t="shared" si="172"/>
        <v>0</v>
      </c>
      <c r="Q158" s="63"/>
      <c r="R158" s="64">
        <v>0.22</v>
      </c>
      <c r="S158" s="65">
        <f t="shared" si="173"/>
        <v>0</v>
      </c>
      <c r="T158" s="63"/>
      <c r="U158" s="64">
        <v>0.22</v>
      </c>
      <c r="V158" s="65">
        <f t="shared" si="174"/>
        <v>0</v>
      </c>
      <c r="W158" s="66">
        <f t="shared" si="175"/>
        <v>0</v>
      </c>
      <c r="X158" s="265">
        <f t="shared" si="176"/>
        <v>0</v>
      </c>
      <c r="Y158" s="265">
        <f t="shared" si="105"/>
        <v>0</v>
      </c>
      <c r="Z158" s="352" t="e">
        <f t="shared" si="177"/>
        <v>#DIV/0!</v>
      </c>
      <c r="AA158" s="236"/>
      <c r="AB158" s="5"/>
      <c r="AC158" s="5"/>
      <c r="AD158" s="5"/>
      <c r="AE158" s="5"/>
      <c r="AF158" s="5"/>
      <c r="AG158" s="5"/>
    </row>
    <row r="159" spans="1:33" ht="30" customHeight="1" thickBot="1" x14ac:dyDescent="0.3">
      <c r="A159" s="111" t="s">
        <v>199</v>
      </c>
      <c r="B159" s="112"/>
      <c r="C159" s="113"/>
      <c r="D159" s="114"/>
      <c r="E159" s="115">
        <f>SUM(E153:E157)</f>
        <v>3</v>
      </c>
      <c r="F159" s="90"/>
      <c r="G159" s="89">
        <f>SUM(G153:G158)</f>
        <v>58000</v>
      </c>
      <c r="H159" s="115">
        <f>SUM(H153:H157)</f>
        <v>3</v>
      </c>
      <c r="I159" s="90"/>
      <c r="J159" s="89">
        <f>SUM(J153:J158)</f>
        <v>58000</v>
      </c>
      <c r="K159" s="91">
        <f>SUM(K153:K157)</f>
        <v>1</v>
      </c>
      <c r="L159" s="90"/>
      <c r="M159" s="89">
        <f>SUM(M153:M158)</f>
        <v>24450</v>
      </c>
      <c r="N159" s="91">
        <f>SUM(N153:N157)</f>
        <v>1</v>
      </c>
      <c r="O159" s="90"/>
      <c r="P159" s="89">
        <f>SUM(P153:P158)</f>
        <v>24450</v>
      </c>
      <c r="Q159" s="91">
        <f>SUM(Q153:Q157)</f>
        <v>0</v>
      </c>
      <c r="R159" s="90"/>
      <c r="S159" s="89">
        <f>SUM(S153:S158)</f>
        <v>0</v>
      </c>
      <c r="T159" s="91">
        <f>SUM(T153:T157)</f>
        <v>0</v>
      </c>
      <c r="U159" s="90"/>
      <c r="V159" s="302">
        <f>SUM(V153:V158)</f>
        <v>0</v>
      </c>
      <c r="W159" s="355">
        <f>SUM(W153:W158)</f>
        <v>82450</v>
      </c>
      <c r="X159" s="356">
        <f>SUM(X153:X158)</f>
        <v>82450</v>
      </c>
      <c r="Y159" s="356">
        <f t="shared" si="105"/>
        <v>0</v>
      </c>
      <c r="Z159" s="356">
        <f>Y159/W159</f>
        <v>0</v>
      </c>
      <c r="AA159" s="357"/>
      <c r="AB159" s="5"/>
      <c r="AC159" s="5"/>
      <c r="AD159" s="5"/>
      <c r="AE159" s="5"/>
      <c r="AF159" s="5"/>
      <c r="AG159" s="5"/>
    </row>
    <row r="160" spans="1:33" ht="30" customHeight="1" thickBot="1" x14ac:dyDescent="0.3">
      <c r="A160" s="120" t="s">
        <v>15</v>
      </c>
      <c r="B160" s="93">
        <v>10</v>
      </c>
      <c r="C160" s="126" t="s">
        <v>200</v>
      </c>
      <c r="D160" s="11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53"/>
      <c r="X160" s="353"/>
      <c r="Y160" s="311"/>
      <c r="Z160" s="353"/>
      <c r="AA160" s="354"/>
      <c r="AB160" s="5"/>
      <c r="AC160" s="5"/>
      <c r="AD160" s="5"/>
      <c r="AE160" s="5"/>
      <c r="AF160" s="5"/>
      <c r="AG160" s="5"/>
    </row>
    <row r="161" spans="1:33" ht="30" customHeight="1" x14ac:dyDescent="0.25">
      <c r="A161" s="50" t="s">
        <v>18</v>
      </c>
      <c r="B161" s="138">
        <v>43840</v>
      </c>
      <c r="C161" s="143" t="s">
        <v>201</v>
      </c>
      <c r="D161" s="132"/>
      <c r="E161" s="144"/>
      <c r="F161" s="85"/>
      <c r="G161" s="86">
        <f t="shared" ref="G161:G165" si="178">E161*F161</f>
        <v>0</v>
      </c>
      <c r="H161" s="144"/>
      <c r="I161" s="85"/>
      <c r="J161" s="86">
        <f t="shared" ref="J161:J165" si="179">H161*I161</f>
        <v>0</v>
      </c>
      <c r="K161" s="84"/>
      <c r="L161" s="85"/>
      <c r="M161" s="86">
        <f t="shared" ref="M161:M165" si="180">K161*L161</f>
        <v>0</v>
      </c>
      <c r="N161" s="84"/>
      <c r="O161" s="85"/>
      <c r="P161" s="86">
        <f t="shared" ref="P161:P165" si="181">N161*O161</f>
        <v>0</v>
      </c>
      <c r="Q161" s="84"/>
      <c r="R161" s="85"/>
      <c r="S161" s="86">
        <f t="shared" ref="S161:S165" si="182">Q161*R161</f>
        <v>0</v>
      </c>
      <c r="T161" s="84"/>
      <c r="U161" s="85"/>
      <c r="V161" s="369">
        <f t="shared" ref="V161:V165" si="183">T161*U161</f>
        <v>0</v>
      </c>
      <c r="W161" s="370">
        <f>G161+M161+S161</f>
        <v>0</v>
      </c>
      <c r="X161" s="364">
        <f t="shared" ref="X161:X165" si="184">J161+P161+V161</f>
        <v>0</v>
      </c>
      <c r="Y161" s="364">
        <f t="shared" si="105"/>
        <v>0</v>
      </c>
      <c r="Z161" s="365" t="e">
        <f t="shared" ref="Z161:Z165" si="185">Y161/W161</f>
        <v>#DIV/0!</v>
      </c>
      <c r="AA161" s="371"/>
      <c r="AB161" s="59"/>
      <c r="AC161" s="59"/>
      <c r="AD161" s="59"/>
      <c r="AE161" s="59"/>
      <c r="AF161" s="59"/>
      <c r="AG161" s="59"/>
    </row>
    <row r="162" spans="1:33" ht="30" customHeight="1" x14ac:dyDescent="0.25">
      <c r="A162" s="50" t="s">
        <v>18</v>
      </c>
      <c r="B162" s="138">
        <v>43871</v>
      </c>
      <c r="C162" s="143" t="s">
        <v>201</v>
      </c>
      <c r="D162" s="139"/>
      <c r="E162" s="140"/>
      <c r="F162" s="55"/>
      <c r="G162" s="56">
        <f t="shared" si="178"/>
        <v>0</v>
      </c>
      <c r="H162" s="140"/>
      <c r="I162" s="55"/>
      <c r="J162" s="56">
        <f t="shared" si="179"/>
        <v>0</v>
      </c>
      <c r="K162" s="54"/>
      <c r="L162" s="55"/>
      <c r="M162" s="56">
        <f t="shared" si="180"/>
        <v>0</v>
      </c>
      <c r="N162" s="54"/>
      <c r="O162" s="55"/>
      <c r="P162" s="56">
        <f t="shared" si="181"/>
        <v>0</v>
      </c>
      <c r="Q162" s="54"/>
      <c r="R162" s="55"/>
      <c r="S162" s="56">
        <f t="shared" si="182"/>
        <v>0</v>
      </c>
      <c r="T162" s="54"/>
      <c r="U162" s="55"/>
      <c r="V162" s="339">
        <f t="shared" si="183"/>
        <v>0</v>
      </c>
      <c r="W162" s="344">
        <f>G162+M162+S162</f>
        <v>0</v>
      </c>
      <c r="X162" s="345">
        <f t="shared" si="184"/>
        <v>0</v>
      </c>
      <c r="Y162" s="345">
        <f t="shared" si="105"/>
        <v>0</v>
      </c>
      <c r="Z162" s="346" t="e">
        <f t="shared" si="185"/>
        <v>#DIV/0!</v>
      </c>
      <c r="AA162" s="347"/>
      <c r="AB162" s="59"/>
      <c r="AC162" s="59"/>
      <c r="AD162" s="59"/>
      <c r="AE162" s="59"/>
      <c r="AF162" s="59"/>
      <c r="AG162" s="59"/>
    </row>
    <row r="163" spans="1:33" ht="30" customHeight="1" x14ac:dyDescent="0.25">
      <c r="A163" s="50" t="s">
        <v>18</v>
      </c>
      <c r="B163" s="138">
        <v>43900</v>
      </c>
      <c r="C163" s="180" t="s">
        <v>201</v>
      </c>
      <c r="D163" s="139"/>
      <c r="E163" s="140"/>
      <c r="F163" s="55"/>
      <c r="G163" s="56">
        <f t="shared" si="178"/>
        <v>0</v>
      </c>
      <c r="H163" s="140"/>
      <c r="I163" s="55"/>
      <c r="J163" s="56">
        <f t="shared" si="179"/>
        <v>0</v>
      </c>
      <c r="K163" s="54"/>
      <c r="L163" s="55"/>
      <c r="M163" s="56">
        <f t="shared" si="180"/>
        <v>0</v>
      </c>
      <c r="N163" s="54"/>
      <c r="O163" s="55"/>
      <c r="P163" s="56">
        <f t="shared" si="181"/>
        <v>0</v>
      </c>
      <c r="Q163" s="54"/>
      <c r="R163" s="55"/>
      <c r="S163" s="56">
        <f t="shared" si="182"/>
        <v>0</v>
      </c>
      <c r="T163" s="54"/>
      <c r="U163" s="55"/>
      <c r="V163" s="339">
        <f t="shared" si="183"/>
        <v>0</v>
      </c>
      <c r="W163" s="344">
        <f>G163+M163+S163</f>
        <v>0</v>
      </c>
      <c r="X163" s="345">
        <f t="shared" si="184"/>
        <v>0</v>
      </c>
      <c r="Y163" s="345">
        <f t="shared" si="105"/>
        <v>0</v>
      </c>
      <c r="Z163" s="346" t="e">
        <f t="shared" si="185"/>
        <v>#DIV/0!</v>
      </c>
      <c r="AA163" s="347"/>
      <c r="AB163" s="59"/>
      <c r="AC163" s="59"/>
      <c r="AD163" s="59"/>
      <c r="AE163" s="59"/>
      <c r="AF163" s="59"/>
      <c r="AG163" s="59"/>
    </row>
    <row r="164" spans="1:33" ht="30" customHeight="1" x14ac:dyDescent="0.25">
      <c r="A164" s="60" t="s">
        <v>18</v>
      </c>
      <c r="B164" s="145">
        <v>43931</v>
      </c>
      <c r="C164" s="181" t="s">
        <v>256</v>
      </c>
      <c r="D164" s="141" t="s">
        <v>21</v>
      </c>
      <c r="E164" s="142"/>
      <c r="F164" s="64"/>
      <c r="G164" s="56">
        <f t="shared" si="178"/>
        <v>0</v>
      </c>
      <c r="H164" s="142"/>
      <c r="I164" s="64"/>
      <c r="J164" s="56">
        <f t="shared" si="179"/>
        <v>0</v>
      </c>
      <c r="K164" s="63"/>
      <c r="L164" s="64"/>
      <c r="M164" s="65">
        <f t="shared" si="180"/>
        <v>0</v>
      </c>
      <c r="N164" s="63"/>
      <c r="O164" s="64"/>
      <c r="P164" s="65">
        <f t="shared" si="181"/>
        <v>0</v>
      </c>
      <c r="Q164" s="63"/>
      <c r="R164" s="64"/>
      <c r="S164" s="65">
        <f t="shared" si="182"/>
        <v>0</v>
      </c>
      <c r="T164" s="63"/>
      <c r="U164" s="64"/>
      <c r="V164" s="362">
        <f t="shared" si="183"/>
        <v>0</v>
      </c>
      <c r="W164" s="372">
        <f>G164+M164+S164</f>
        <v>0</v>
      </c>
      <c r="X164" s="345">
        <f t="shared" si="184"/>
        <v>0</v>
      </c>
      <c r="Y164" s="345">
        <f t="shared" si="105"/>
        <v>0</v>
      </c>
      <c r="Z164" s="346" t="e">
        <f t="shared" si="185"/>
        <v>#DIV/0!</v>
      </c>
      <c r="AA164" s="373"/>
      <c r="AB164" s="59"/>
      <c r="AC164" s="59"/>
      <c r="AD164" s="59"/>
      <c r="AE164" s="59"/>
      <c r="AF164" s="59"/>
      <c r="AG164" s="59"/>
    </row>
    <row r="165" spans="1:33" ht="30" customHeight="1" thickBot="1" x14ac:dyDescent="0.3">
      <c r="A165" s="60" t="s">
        <v>18</v>
      </c>
      <c r="B165" s="146">
        <v>43961</v>
      </c>
      <c r="C165" s="125" t="s">
        <v>202</v>
      </c>
      <c r="D165" s="147"/>
      <c r="E165" s="63"/>
      <c r="F165" s="64">
        <v>0.22</v>
      </c>
      <c r="G165" s="65">
        <f t="shared" si="178"/>
        <v>0</v>
      </c>
      <c r="H165" s="63"/>
      <c r="I165" s="64">
        <v>0.22</v>
      </c>
      <c r="J165" s="65">
        <f t="shared" si="179"/>
        <v>0</v>
      </c>
      <c r="K165" s="63"/>
      <c r="L165" s="64">
        <v>0.22</v>
      </c>
      <c r="M165" s="65">
        <f t="shared" si="180"/>
        <v>0</v>
      </c>
      <c r="N165" s="63"/>
      <c r="O165" s="64">
        <v>0.22</v>
      </c>
      <c r="P165" s="65">
        <f t="shared" si="181"/>
        <v>0</v>
      </c>
      <c r="Q165" s="63"/>
      <c r="R165" s="64">
        <v>0.22</v>
      </c>
      <c r="S165" s="65">
        <f t="shared" si="182"/>
        <v>0</v>
      </c>
      <c r="T165" s="63"/>
      <c r="U165" s="64">
        <v>0.22</v>
      </c>
      <c r="V165" s="362">
        <f t="shared" si="183"/>
        <v>0</v>
      </c>
      <c r="W165" s="348">
        <f>G165+M165+S165</f>
        <v>0</v>
      </c>
      <c r="X165" s="349">
        <f t="shared" si="184"/>
        <v>0</v>
      </c>
      <c r="Y165" s="349">
        <f t="shared" si="105"/>
        <v>0</v>
      </c>
      <c r="Z165" s="350" t="e">
        <f t="shared" si="185"/>
        <v>#DIV/0!</v>
      </c>
      <c r="AA165" s="374"/>
      <c r="AB165" s="5"/>
      <c r="AC165" s="5"/>
      <c r="AD165" s="5"/>
      <c r="AE165" s="5"/>
      <c r="AF165" s="5"/>
      <c r="AG165" s="5"/>
    </row>
    <row r="166" spans="1:33" ht="30" customHeight="1" thickBot="1" x14ac:dyDescent="0.3">
      <c r="A166" s="111" t="s">
        <v>203</v>
      </c>
      <c r="B166" s="112"/>
      <c r="C166" s="113"/>
      <c r="D166" s="114"/>
      <c r="E166" s="115">
        <f>SUM(E161:E164)</f>
        <v>0</v>
      </c>
      <c r="F166" s="90"/>
      <c r="G166" s="89">
        <f>SUM(G161:G165)</f>
        <v>0</v>
      </c>
      <c r="H166" s="115">
        <f>SUM(H161:H164)</f>
        <v>0</v>
      </c>
      <c r="I166" s="90"/>
      <c r="J166" s="89">
        <f>SUM(J161:J165)</f>
        <v>0</v>
      </c>
      <c r="K166" s="91">
        <f>SUM(K161:K164)</f>
        <v>0</v>
      </c>
      <c r="L166" s="90"/>
      <c r="M166" s="89">
        <f>SUM(M161:M165)</f>
        <v>0</v>
      </c>
      <c r="N166" s="91">
        <f>SUM(N161:N164)</f>
        <v>0</v>
      </c>
      <c r="O166" s="90"/>
      <c r="P166" s="89">
        <f>SUM(P161:P165)</f>
        <v>0</v>
      </c>
      <c r="Q166" s="91">
        <f>SUM(Q161:Q164)</f>
        <v>0</v>
      </c>
      <c r="R166" s="90"/>
      <c r="S166" s="89">
        <f>SUM(S161:S165)</f>
        <v>0</v>
      </c>
      <c r="T166" s="91">
        <f>SUM(T161:T164)</f>
        <v>0</v>
      </c>
      <c r="U166" s="90"/>
      <c r="V166" s="302">
        <f>SUM(V161:V165)</f>
        <v>0</v>
      </c>
      <c r="W166" s="355">
        <f>SUM(W161:W165)</f>
        <v>0</v>
      </c>
      <c r="X166" s="356">
        <f>SUM(X161:X165)</f>
        <v>0</v>
      </c>
      <c r="Y166" s="356">
        <f t="shared" ref="Y166:Y201" si="186">W166-X166</f>
        <v>0</v>
      </c>
      <c r="Z166" s="356" t="e">
        <f>Y166/W166</f>
        <v>#DIV/0!</v>
      </c>
      <c r="AA166" s="357"/>
      <c r="AB166" s="5"/>
      <c r="AC166" s="5"/>
      <c r="AD166" s="5"/>
      <c r="AE166" s="5"/>
      <c r="AF166" s="5"/>
      <c r="AG166" s="5"/>
    </row>
    <row r="167" spans="1:33" ht="30" customHeight="1" thickBot="1" x14ac:dyDescent="0.3">
      <c r="A167" s="120" t="s">
        <v>15</v>
      </c>
      <c r="B167" s="93">
        <v>11</v>
      </c>
      <c r="C167" s="122" t="s">
        <v>204</v>
      </c>
      <c r="D167" s="11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53"/>
      <c r="X167" s="353"/>
      <c r="Y167" s="311"/>
      <c r="Z167" s="353"/>
      <c r="AA167" s="354"/>
      <c r="AB167" s="5"/>
      <c r="AC167" s="5"/>
      <c r="AD167" s="5"/>
      <c r="AE167" s="5"/>
      <c r="AF167" s="5"/>
      <c r="AG167" s="5"/>
    </row>
    <row r="168" spans="1:33" ht="30" customHeight="1" x14ac:dyDescent="0.25">
      <c r="A168" s="148" t="s">
        <v>18</v>
      </c>
      <c r="B168" s="138">
        <v>43841</v>
      </c>
      <c r="C168" s="416" t="s">
        <v>379</v>
      </c>
      <c r="D168" s="417" t="s">
        <v>53</v>
      </c>
      <c r="E168" s="411">
        <v>1</v>
      </c>
      <c r="F168" s="85">
        <v>12000</v>
      </c>
      <c r="G168" s="86">
        <f t="shared" ref="G168" si="187">E168*F168</f>
        <v>12000</v>
      </c>
      <c r="H168" s="411">
        <v>1</v>
      </c>
      <c r="I168" s="85">
        <v>12000</v>
      </c>
      <c r="J168" s="86">
        <f t="shared" ref="J168" si="188">H168*I168</f>
        <v>12000</v>
      </c>
      <c r="K168" s="84"/>
      <c r="L168" s="85"/>
      <c r="M168" s="86">
        <f t="shared" ref="M168" si="189">K168*L168</f>
        <v>0</v>
      </c>
      <c r="N168" s="84"/>
      <c r="O168" s="85"/>
      <c r="P168" s="86">
        <f t="shared" ref="P168" si="190">N168*O168</f>
        <v>0</v>
      </c>
      <c r="Q168" s="84"/>
      <c r="R168" s="85"/>
      <c r="S168" s="86">
        <f t="shared" ref="S168" si="191">Q168*R168</f>
        <v>0</v>
      </c>
      <c r="T168" s="84"/>
      <c r="U168" s="85"/>
      <c r="V168" s="369">
        <f t="shared" ref="V168" si="192">T168*U168</f>
        <v>0</v>
      </c>
      <c r="W168" s="370">
        <f>G168+M168+S168</f>
        <v>12000</v>
      </c>
      <c r="X168" s="364">
        <f t="shared" ref="X168:X169" si="193">J168+P168+V168</f>
        <v>12000</v>
      </c>
      <c r="Y168" s="364">
        <f t="shared" si="186"/>
        <v>0</v>
      </c>
      <c r="Z168" s="365">
        <f t="shared" ref="Z168:Z169" si="194">Y168/W168</f>
        <v>0</v>
      </c>
      <c r="AA168" s="371"/>
      <c r="AB168" s="59"/>
      <c r="AC168" s="59"/>
      <c r="AD168" s="59"/>
      <c r="AE168" s="59"/>
      <c r="AF168" s="59"/>
      <c r="AG168" s="59"/>
    </row>
    <row r="169" spans="1:33" ht="30" customHeight="1" thickBot="1" x14ac:dyDescent="0.3">
      <c r="A169" s="149" t="s">
        <v>18</v>
      </c>
      <c r="B169" s="138">
        <v>43872</v>
      </c>
      <c r="C169" s="88" t="s">
        <v>205</v>
      </c>
      <c r="D169" s="62" t="s">
        <v>53</v>
      </c>
      <c r="E169" s="63"/>
      <c r="F169" s="64"/>
      <c r="G169" s="56">
        <f>E169*F169</f>
        <v>0</v>
      </c>
      <c r="H169" s="63"/>
      <c r="I169" s="64"/>
      <c r="J169" s="56">
        <f>H169*I169</f>
        <v>0</v>
      </c>
      <c r="K169" s="63"/>
      <c r="L169" s="64"/>
      <c r="M169" s="65">
        <f>K169*L169</f>
        <v>0</v>
      </c>
      <c r="N169" s="63"/>
      <c r="O169" s="64"/>
      <c r="P169" s="65">
        <f>N169*O169</f>
        <v>0</v>
      </c>
      <c r="Q169" s="63"/>
      <c r="R169" s="64"/>
      <c r="S169" s="65">
        <f>Q169*R169</f>
        <v>0</v>
      </c>
      <c r="T169" s="63"/>
      <c r="U169" s="64"/>
      <c r="V169" s="362">
        <f>T169*U169</f>
        <v>0</v>
      </c>
      <c r="W169" s="375">
        <f>G169+M169+S169</f>
        <v>0</v>
      </c>
      <c r="X169" s="349">
        <f t="shared" si="193"/>
        <v>0</v>
      </c>
      <c r="Y169" s="349">
        <f t="shared" si="186"/>
        <v>0</v>
      </c>
      <c r="Z169" s="350" t="e">
        <f t="shared" si="194"/>
        <v>#DIV/0!</v>
      </c>
      <c r="AA169" s="374"/>
      <c r="AB169" s="58"/>
      <c r="AC169" s="59"/>
      <c r="AD169" s="59"/>
      <c r="AE169" s="59"/>
      <c r="AF169" s="59"/>
      <c r="AG169" s="59"/>
    </row>
    <row r="170" spans="1:33" ht="30" customHeight="1" thickBot="1" x14ac:dyDescent="0.3">
      <c r="A170" s="477" t="s">
        <v>206</v>
      </c>
      <c r="B170" s="478"/>
      <c r="C170" s="478"/>
      <c r="D170" s="479"/>
      <c r="E170" s="115">
        <f>SUM(E168:E169)</f>
        <v>1</v>
      </c>
      <c r="F170" s="90"/>
      <c r="G170" s="89">
        <f>SUM(G168:G169)</f>
        <v>12000</v>
      </c>
      <c r="H170" s="115">
        <f>SUM(H168:H169)</f>
        <v>1</v>
      </c>
      <c r="I170" s="90"/>
      <c r="J170" s="89">
        <f>SUM(J168:J169)</f>
        <v>12000</v>
      </c>
      <c r="K170" s="91">
        <f>SUM(K168:K169)</f>
        <v>0</v>
      </c>
      <c r="L170" s="90"/>
      <c r="M170" s="89">
        <f>SUM(M168:M169)</f>
        <v>0</v>
      </c>
      <c r="N170" s="91">
        <f>SUM(N168:N169)</f>
        <v>0</v>
      </c>
      <c r="O170" s="90"/>
      <c r="P170" s="89">
        <f>SUM(P168:P169)</f>
        <v>0</v>
      </c>
      <c r="Q170" s="91">
        <f>SUM(Q168:Q169)</f>
        <v>0</v>
      </c>
      <c r="R170" s="90"/>
      <c r="S170" s="89">
        <f>SUM(S168:S169)</f>
        <v>0</v>
      </c>
      <c r="T170" s="91">
        <f>SUM(T168:T169)</f>
        <v>0</v>
      </c>
      <c r="U170" s="90"/>
      <c r="V170" s="302">
        <f>SUM(V168:V169)</f>
        <v>0</v>
      </c>
      <c r="W170" s="355">
        <f>SUM(W168:W169)</f>
        <v>12000</v>
      </c>
      <c r="X170" s="356">
        <f>SUM(X168:X169)</f>
        <v>12000</v>
      </c>
      <c r="Y170" s="356">
        <f t="shared" si="186"/>
        <v>0</v>
      </c>
      <c r="Z170" s="356">
        <f>Y170/W170</f>
        <v>0</v>
      </c>
      <c r="AA170" s="357"/>
      <c r="AB170" s="5"/>
      <c r="AC170" s="5"/>
      <c r="AD170" s="5"/>
      <c r="AE170" s="5"/>
      <c r="AF170" s="5"/>
      <c r="AG170" s="5"/>
    </row>
    <row r="171" spans="1:33" ht="30" customHeight="1" thickBot="1" x14ac:dyDescent="0.3">
      <c r="A171" s="92" t="s">
        <v>15</v>
      </c>
      <c r="B171" s="93">
        <v>12</v>
      </c>
      <c r="C171" s="94" t="s">
        <v>207</v>
      </c>
      <c r="D171" s="19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53"/>
      <c r="X171" s="353"/>
      <c r="Y171" s="311"/>
      <c r="Z171" s="353"/>
      <c r="AA171" s="354"/>
      <c r="AB171" s="5"/>
      <c r="AC171" s="5"/>
      <c r="AD171" s="5"/>
      <c r="AE171" s="5"/>
      <c r="AF171" s="5"/>
      <c r="AG171" s="5"/>
    </row>
    <row r="172" spans="1:33" ht="30" customHeight="1" x14ac:dyDescent="0.25">
      <c r="A172" s="81" t="s">
        <v>18</v>
      </c>
      <c r="B172" s="150">
        <v>43842</v>
      </c>
      <c r="C172" s="197" t="s">
        <v>208</v>
      </c>
      <c r="D172" s="200" t="s">
        <v>209</v>
      </c>
      <c r="E172" s="144"/>
      <c r="F172" s="85"/>
      <c r="G172" s="86">
        <f t="shared" ref="G172:G174" si="195">E172*F172</f>
        <v>0</v>
      </c>
      <c r="H172" s="144"/>
      <c r="I172" s="85"/>
      <c r="J172" s="86">
        <f t="shared" ref="J172:J174" si="196">H172*I172</f>
        <v>0</v>
      </c>
      <c r="K172" s="84"/>
      <c r="L172" s="85"/>
      <c r="M172" s="86">
        <f t="shared" ref="M172:M174" si="197">K172*L172</f>
        <v>0</v>
      </c>
      <c r="N172" s="84"/>
      <c r="O172" s="85"/>
      <c r="P172" s="86">
        <f t="shared" ref="P172:P174" si="198">N172*O172</f>
        <v>0</v>
      </c>
      <c r="Q172" s="84"/>
      <c r="R172" s="85"/>
      <c r="S172" s="86">
        <f t="shared" ref="S172:S175" si="199">Q172*R172</f>
        <v>0</v>
      </c>
      <c r="T172" s="84"/>
      <c r="U172" s="85"/>
      <c r="V172" s="369">
        <f t="shared" ref="V172:V175" si="200">T172*U172</f>
        <v>0</v>
      </c>
      <c r="W172" s="370">
        <f>G172+M172+S172</f>
        <v>0</v>
      </c>
      <c r="X172" s="364">
        <f t="shared" ref="X172:X175" si="201">J172+P172+V172</f>
        <v>0</v>
      </c>
      <c r="Y172" s="364">
        <f t="shared" si="186"/>
        <v>0</v>
      </c>
      <c r="Z172" s="365" t="e">
        <f t="shared" ref="Z172:Z175" si="202">Y172/W172</f>
        <v>#DIV/0!</v>
      </c>
      <c r="AA172" s="376"/>
      <c r="AB172" s="58"/>
      <c r="AC172" s="59"/>
      <c r="AD172" s="59"/>
      <c r="AE172" s="59"/>
      <c r="AF172" s="59"/>
      <c r="AG172" s="59"/>
    </row>
    <row r="173" spans="1:33" ht="30" customHeight="1" x14ac:dyDescent="0.25">
      <c r="A173" s="50" t="s">
        <v>18</v>
      </c>
      <c r="B173" s="138">
        <v>43873</v>
      </c>
      <c r="C173" s="182" t="s">
        <v>255</v>
      </c>
      <c r="D173" s="201" t="s">
        <v>183</v>
      </c>
      <c r="E173" s="140"/>
      <c r="F173" s="55"/>
      <c r="G173" s="56">
        <f t="shared" si="195"/>
        <v>0</v>
      </c>
      <c r="H173" s="140"/>
      <c r="I173" s="55"/>
      <c r="J173" s="56">
        <f t="shared" si="196"/>
        <v>0</v>
      </c>
      <c r="K173" s="54"/>
      <c r="L173" s="55"/>
      <c r="M173" s="56">
        <f t="shared" si="197"/>
        <v>0</v>
      </c>
      <c r="N173" s="54"/>
      <c r="O173" s="55"/>
      <c r="P173" s="56">
        <f t="shared" si="198"/>
        <v>0</v>
      </c>
      <c r="Q173" s="54"/>
      <c r="R173" s="55"/>
      <c r="S173" s="56">
        <f t="shared" si="199"/>
        <v>0</v>
      </c>
      <c r="T173" s="54"/>
      <c r="U173" s="55"/>
      <c r="V173" s="339">
        <f t="shared" si="200"/>
        <v>0</v>
      </c>
      <c r="W173" s="377">
        <f>G173+M173+S173</f>
        <v>0</v>
      </c>
      <c r="X173" s="345">
        <f t="shared" si="201"/>
        <v>0</v>
      </c>
      <c r="Y173" s="345">
        <f t="shared" si="186"/>
        <v>0</v>
      </c>
      <c r="Z173" s="346" t="e">
        <f t="shared" si="202"/>
        <v>#DIV/0!</v>
      </c>
      <c r="AA173" s="378"/>
      <c r="AB173" s="59"/>
      <c r="AC173" s="59"/>
      <c r="AD173" s="59"/>
      <c r="AE173" s="59"/>
      <c r="AF173" s="59"/>
      <c r="AG173" s="59"/>
    </row>
    <row r="174" spans="1:33" ht="30" customHeight="1" x14ac:dyDescent="0.25">
      <c r="A174" s="60" t="s">
        <v>18</v>
      </c>
      <c r="B174" s="145">
        <v>43902</v>
      </c>
      <c r="C174" s="88" t="s">
        <v>210</v>
      </c>
      <c r="D174" s="202" t="s">
        <v>183</v>
      </c>
      <c r="E174" s="142"/>
      <c r="F174" s="64"/>
      <c r="G174" s="65">
        <f t="shared" si="195"/>
        <v>0</v>
      </c>
      <c r="H174" s="142"/>
      <c r="I174" s="64"/>
      <c r="J174" s="65">
        <f t="shared" si="196"/>
        <v>0</v>
      </c>
      <c r="K174" s="63"/>
      <c r="L174" s="64"/>
      <c r="M174" s="65">
        <f t="shared" si="197"/>
        <v>0</v>
      </c>
      <c r="N174" s="63"/>
      <c r="O174" s="64"/>
      <c r="P174" s="65">
        <f t="shared" si="198"/>
        <v>0</v>
      </c>
      <c r="Q174" s="63"/>
      <c r="R174" s="64"/>
      <c r="S174" s="65">
        <f t="shared" si="199"/>
        <v>0</v>
      </c>
      <c r="T174" s="63"/>
      <c r="U174" s="64"/>
      <c r="V174" s="362">
        <f t="shared" si="200"/>
        <v>0</v>
      </c>
      <c r="W174" s="372">
        <f>G174+M174+S174</f>
        <v>0</v>
      </c>
      <c r="X174" s="345">
        <f t="shared" si="201"/>
        <v>0</v>
      </c>
      <c r="Y174" s="345">
        <f t="shared" si="186"/>
        <v>0</v>
      </c>
      <c r="Z174" s="346" t="e">
        <f t="shared" si="202"/>
        <v>#DIV/0!</v>
      </c>
      <c r="AA174" s="379"/>
      <c r="AB174" s="59"/>
      <c r="AC174" s="59"/>
      <c r="AD174" s="59"/>
      <c r="AE174" s="59"/>
      <c r="AF174" s="59"/>
      <c r="AG174" s="59"/>
    </row>
    <row r="175" spans="1:33" ht="30" customHeight="1" thickBot="1" x14ac:dyDescent="0.3">
      <c r="A175" s="60" t="s">
        <v>18</v>
      </c>
      <c r="B175" s="145">
        <v>43933</v>
      </c>
      <c r="C175" s="228" t="s">
        <v>264</v>
      </c>
      <c r="D175" s="203"/>
      <c r="E175" s="142"/>
      <c r="F175" s="64">
        <v>0.22</v>
      </c>
      <c r="G175" s="65">
        <f>E175*F175</f>
        <v>0</v>
      </c>
      <c r="H175" s="142"/>
      <c r="I175" s="64">
        <v>0.22</v>
      </c>
      <c r="J175" s="65">
        <f>H175*I175</f>
        <v>0</v>
      </c>
      <c r="K175" s="63"/>
      <c r="L175" s="64">
        <v>0.22</v>
      </c>
      <c r="M175" s="65">
        <f>K175*L175</f>
        <v>0</v>
      </c>
      <c r="N175" s="63"/>
      <c r="O175" s="64">
        <v>0.22</v>
      </c>
      <c r="P175" s="65">
        <f>N175*O175</f>
        <v>0</v>
      </c>
      <c r="Q175" s="63"/>
      <c r="R175" s="64">
        <v>0.22</v>
      </c>
      <c r="S175" s="65">
        <f t="shared" si="199"/>
        <v>0</v>
      </c>
      <c r="T175" s="63"/>
      <c r="U175" s="64">
        <v>0.22</v>
      </c>
      <c r="V175" s="362">
        <f t="shared" si="200"/>
        <v>0</v>
      </c>
      <c r="W175" s="348">
        <f>G175+M175+S175</f>
        <v>0</v>
      </c>
      <c r="X175" s="349">
        <f t="shared" si="201"/>
        <v>0</v>
      </c>
      <c r="Y175" s="349">
        <f t="shared" si="186"/>
        <v>0</v>
      </c>
      <c r="Z175" s="350" t="e">
        <f t="shared" si="202"/>
        <v>#DIV/0!</v>
      </c>
      <c r="AA175" s="351"/>
      <c r="AB175" s="5"/>
      <c r="AC175" s="5"/>
      <c r="AD175" s="5"/>
      <c r="AE175" s="5"/>
      <c r="AF175" s="5"/>
      <c r="AG175" s="5"/>
    </row>
    <row r="176" spans="1:33" ht="30" customHeight="1" thickBot="1" x14ac:dyDescent="0.3">
      <c r="A176" s="111" t="s">
        <v>211</v>
      </c>
      <c r="B176" s="112"/>
      <c r="C176" s="113"/>
      <c r="D176" s="199"/>
      <c r="E176" s="115">
        <f>SUM(E172:E174)</f>
        <v>0</v>
      </c>
      <c r="F176" s="90"/>
      <c r="G176" s="89">
        <f>SUM(G172:G175)</f>
        <v>0</v>
      </c>
      <c r="H176" s="115">
        <f>SUM(H172:H174)</f>
        <v>0</v>
      </c>
      <c r="I176" s="90"/>
      <c r="J176" s="89">
        <f>SUM(J172:J175)</f>
        <v>0</v>
      </c>
      <c r="K176" s="91">
        <f>SUM(K172:K174)</f>
        <v>0</v>
      </c>
      <c r="L176" s="90"/>
      <c r="M176" s="89">
        <f>SUM(M172:M175)</f>
        <v>0</v>
      </c>
      <c r="N176" s="91">
        <f>SUM(N172:N174)</f>
        <v>0</v>
      </c>
      <c r="O176" s="90"/>
      <c r="P176" s="89">
        <f>SUM(P172:P175)</f>
        <v>0</v>
      </c>
      <c r="Q176" s="91">
        <f>SUM(Q172:Q174)</f>
        <v>0</v>
      </c>
      <c r="R176" s="90"/>
      <c r="S176" s="89">
        <f>SUM(S172:S175)</f>
        <v>0</v>
      </c>
      <c r="T176" s="91">
        <f>SUM(T172:T174)</f>
        <v>0</v>
      </c>
      <c r="U176" s="90"/>
      <c r="V176" s="302">
        <f>SUM(V172:V175)</f>
        <v>0</v>
      </c>
      <c r="W176" s="355">
        <f t="shared" ref="W176:X176" si="203">SUM(W172:W175)</f>
        <v>0</v>
      </c>
      <c r="X176" s="356">
        <f t="shared" si="203"/>
        <v>0</v>
      </c>
      <c r="Y176" s="356">
        <f t="shared" si="186"/>
        <v>0</v>
      </c>
      <c r="Z176" s="356" t="e">
        <f>Y176/W176</f>
        <v>#DIV/0!</v>
      </c>
      <c r="AA176" s="357"/>
      <c r="AB176" s="5"/>
      <c r="AC176" s="5"/>
      <c r="AD176" s="5"/>
      <c r="AE176" s="5"/>
      <c r="AF176" s="5"/>
      <c r="AG176" s="5"/>
    </row>
    <row r="177" spans="1:33" ht="30" customHeight="1" thickBot="1" x14ac:dyDescent="0.3">
      <c r="A177" s="92" t="s">
        <v>15</v>
      </c>
      <c r="B177" s="223">
        <v>13</v>
      </c>
      <c r="C177" s="94" t="s">
        <v>212</v>
      </c>
      <c r="D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53"/>
      <c r="X177" s="353"/>
      <c r="Y177" s="311"/>
      <c r="Z177" s="353"/>
      <c r="AA177" s="354"/>
      <c r="AB177" s="4"/>
      <c r="AC177" s="5"/>
      <c r="AD177" s="5"/>
      <c r="AE177" s="5"/>
      <c r="AF177" s="5"/>
      <c r="AG177" s="5"/>
    </row>
    <row r="178" spans="1:33" ht="30" customHeight="1" x14ac:dyDescent="0.25">
      <c r="A178" s="190" t="s">
        <v>16</v>
      </c>
      <c r="B178" s="191" t="s">
        <v>213</v>
      </c>
      <c r="C178" s="218" t="s">
        <v>214</v>
      </c>
      <c r="D178" s="68"/>
      <c r="E178" s="69">
        <f>SUM(E179:E181)</f>
        <v>2</v>
      </c>
      <c r="F178" s="70"/>
      <c r="G178" s="71">
        <f>SUM(G179:G182)</f>
        <v>20000</v>
      </c>
      <c r="H178" s="69">
        <f>SUM(H179:H181)</f>
        <v>2</v>
      </c>
      <c r="I178" s="70"/>
      <c r="J178" s="71">
        <f>SUM(J179:J182)</f>
        <v>20000</v>
      </c>
      <c r="K178" s="69">
        <f>SUM(K179:K181)</f>
        <v>0</v>
      </c>
      <c r="L178" s="70"/>
      <c r="M178" s="71">
        <f>SUM(M179:M182)</f>
        <v>0</v>
      </c>
      <c r="N178" s="69">
        <f>SUM(N179:N181)</f>
        <v>0</v>
      </c>
      <c r="O178" s="70"/>
      <c r="P178" s="71">
        <f>SUM(P179:P182)</f>
        <v>0</v>
      </c>
      <c r="Q178" s="69">
        <f>SUM(Q179:Q181)</f>
        <v>0</v>
      </c>
      <c r="R178" s="70"/>
      <c r="S178" s="71">
        <f>SUM(S179:S182)</f>
        <v>0</v>
      </c>
      <c r="T178" s="69">
        <f>SUM(T179:T181)</f>
        <v>0</v>
      </c>
      <c r="U178" s="70"/>
      <c r="V178" s="338">
        <f>SUM(V179:V182)</f>
        <v>0</v>
      </c>
      <c r="W178" s="341">
        <f>SUM(W179:W182)</f>
        <v>20000</v>
      </c>
      <c r="X178" s="342">
        <f>SUM(X179:X182)</f>
        <v>20000</v>
      </c>
      <c r="Y178" s="342">
        <f t="shared" si="186"/>
        <v>0</v>
      </c>
      <c r="Z178" s="342">
        <f>Y178/W178</f>
        <v>0</v>
      </c>
      <c r="AA178" s="343"/>
      <c r="AB178" s="49"/>
      <c r="AC178" s="49"/>
      <c r="AD178" s="49"/>
      <c r="AE178" s="49"/>
      <c r="AF178" s="49"/>
      <c r="AG178" s="49"/>
    </row>
    <row r="179" spans="1:33" ht="30" customHeight="1" x14ac:dyDescent="0.25">
      <c r="A179" s="50" t="s">
        <v>18</v>
      </c>
      <c r="B179" s="192" t="s">
        <v>215</v>
      </c>
      <c r="C179" s="219" t="s">
        <v>216</v>
      </c>
      <c r="D179" s="250" t="s">
        <v>83</v>
      </c>
      <c r="E179" s="54">
        <v>1</v>
      </c>
      <c r="F179" s="55">
        <v>10000</v>
      </c>
      <c r="G179" s="56">
        <f t="shared" ref="G179:G181" si="204">E179*F179</f>
        <v>10000</v>
      </c>
      <c r="H179" s="54">
        <v>1</v>
      </c>
      <c r="I179" s="55">
        <v>10000</v>
      </c>
      <c r="J179" s="56">
        <f t="shared" ref="J179:J181" si="205">H179*I179</f>
        <v>10000</v>
      </c>
      <c r="K179" s="54"/>
      <c r="L179" s="55"/>
      <c r="M179" s="56">
        <f t="shared" ref="M179:M182" si="206">K179*L179</f>
        <v>0</v>
      </c>
      <c r="N179" s="54"/>
      <c r="O179" s="55"/>
      <c r="P179" s="56">
        <f t="shared" ref="P179:P182" si="207">N179*O179</f>
        <v>0</v>
      </c>
      <c r="Q179" s="54"/>
      <c r="R179" s="55"/>
      <c r="S179" s="56">
        <f t="shared" ref="S179:S182" si="208">Q179*R179</f>
        <v>0</v>
      </c>
      <c r="T179" s="54"/>
      <c r="U179" s="55"/>
      <c r="V179" s="339">
        <f t="shared" ref="V179:V182" si="209">T179*U179</f>
        <v>0</v>
      </c>
      <c r="W179" s="344">
        <f t="shared" ref="W179:W200" si="210">G179+M179+S179</f>
        <v>10000</v>
      </c>
      <c r="X179" s="345">
        <f t="shared" ref="X179:X200" si="211">J179+P179+V179</f>
        <v>10000</v>
      </c>
      <c r="Y179" s="345">
        <f t="shared" si="186"/>
        <v>0</v>
      </c>
      <c r="Z179" s="346">
        <f t="shared" ref="Z179:Z200" si="212">Y179/W179</f>
        <v>0</v>
      </c>
      <c r="AA179" s="347"/>
      <c r="AB179" s="59"/>
      <c r="AC179" s="59"/>
      <c r="AD179" s="59"/>
      <c r="AE179" s="59"/>
      <c r="AF179" s="59"/>
      <c r="AG179" s="59"/>
    </row>
    <row r="180" spans="1:33" ht="30" customHeight="1" x14ac:dyDescent="0.25">
      <c r="A180" s="50" t="s">
        <v>18</v>
      </c>
      <c r="B180" s="192" t="s">
        <v>217</v>
      </c>
      <c r="C180" s="220" t="s">
        <v>218</v>
      </c>
      <c r="D180" s="250" t="s">
        <v>83</v>
      </c>
      <c r="E180" s="54">
        <v>1</v>
      </c>
      <c r="F180" s="55">
        <v>10000</v>
      </c>
      <c r="G180" s="56">
        <f t="shared" si="204"/>
        <v>10000</v>
      </c>
      <c r="H180" s="54">
        <v>1</v>
      </c>
      <c r="I180" s="55">
        <v>10000</v>
      </c>
      <c r="J180" s="56">
        <f t="shared" si="205"/>
        <v>10000</v>
      </c>
      <c r="K180" s="54"/>
      <c r="L180" s="55"/>
      <c r="M180" s="56">
        <f t="shared" si="206"/>
        <v>0</v>
      </c>
      <c r="N180" s="54"/>
      <c r="O180" s="55"/>
      <c r="P180" s="56">
        <f t="shared" si="207"/>
        <v>0</v>
      </c>
      <c r="Q180" s="54"/>
      <c r="R180" s="55"/>
      <c r="S180" s="56">
        <f t="shared" si="208"/>
        <v>0</v>
      </c>
      <c r="T180" s="54"/>
      <c r="U180" s="55"/>
      <c r="V180" s="339">
        <f t="shared" si="209"/>
        <v>0</v>
      </c>
      <c r="W180" s="344">
        <f t="shared" si="210"/>
        <v>10000</v>
      </c>
      <c r="X180" s="345">
        <f t="shared" si="211"/>
        <v>10000</v>
      </c>
      <c r="Y180" s="345">
        <f t="shared" si="186"/>
        <v>0</v>
      </c>
      <c r="Z180" s="346">
        <f t="shared" si="212"/>
        <v>0</v>
      </c>
      <c r="AA180" s="347"/>
      <c r="AB180" s="59"/>
      <c r="AC180" s="59"/>
      <c r="AD180" s="59"/>
      <c r="AE180" s="59"/>
      <c r="AF180" s="59"/>
      <c r="AG180" s="59"/>
    </row>
    <row r="181" spans="1:33" ht="30" customHeight="1" x14ac:dyDescent="0.25">
      <c r="A181" s="50" t="s">
        <v>18</v>
      </c>
      <c r="B181" s="192" t="s">
        <v>219</v>
      </c>
      <c r="C181" s="220" t="s">
        <v>220</v>
      </c>
      <c r="D181" s="53" t="s">
        <v>83</v>
      </c>
      <c r="E181" s="54"/>
      <c r="F181" s="55"/>
      <c r="G181" s="56">
        <f t="shared" si="204"/>
        <v>0</v>
      </c>
      <c r="H181" s="54"/>
      <c r="I181" s="55"/>
      <c r="J181" s="56">
        <f t="shared" si="205"/>
        <v>0</v>
      </c>
      <c r="K181" s="54"/>
      <c r="L181" s="55"/>
      <c r="M181" s="56">
        <f t="shared" si="206"/>
        <v>0</v>
      </c>
      <c r="N181" s="54"/>
      <c r="O181" s="55"/>
      <c r="P181" s="56">
        <f t="shared" si="207"/>
        <v>0</v>
      </c>
      <c r="Q181" s="54"/>
      <c r="R181" s="55"/>
      <c r="S181" s="56">
        <f t="shared" si="208"/>
        <v>0</v>
      </c>
      <c r="T181" s="54"/>
      <c r="U181" s="55"/>
      <c r="V181" s="339">
        <f t="shared" si="209"/>
        <v>0</v>
      </c>
      <c r="W181" s="344">
        <f t="shared" si="210"/>
        <v>0</v>
      </c>
      <c r="X181" s="345">
        <f t="shared" si="211"/>
        <v>0</v>
      </c>
      <c r="Y181" s="345">
        <f t="shared" si="186"/>
        <v>0</v>
      </c>
      <c r="Z181" s="346" t="e">
        <f t="shared" si="212"/>
        <v>#DIV/0!</v>
      </c>
      <c r="AA181" s="347"/>
      <c r="AB181" s="59"/>
      <c r="AC181" s="59"/>
      <c r="AD181" s="59"/>
      <c r="AE181" s="59"/>
      <c r="AF181" s="59"/>
      <c r="AG181" s="59"/>
    </row>
    <row r="182" spans="1:33" ht="30" customHeight="1" thickBot="1" x14ac:dyDescent="0.3">
      <c r="A182" s="73" t="s">
        <v>18</v>
      </c>
      <c r="B182" s="224" t="s">
        <v>221</v>
      </c>
      <c r="C182" s="220" t="s">
        <v>222</v>
      </c>
      <c r="D182" s="74"/>
      <c r="E182" s="75"/>
      <c r="F182" s="256">
        <v>0.22</v>
      </c>
      <c r="G182" s="77">
        <f>E182*F182</f>
        <v>0</v>
      </c>
      <c r="H182" s="75"/>
      <c r="I182" s="256">
        <v>0.22</v>
      </c>
      <c r="J182" s="77">
        <f>H182*I182</f>
        <v>0</v>
      </c>
      <c r="K182" s="75"/>
      <c r="L182" s="256">
        <v>0.22</v>
      </c>
      <c r="M182" s="77">
        <f t="shared" si="206"/>
        <v>0</v>
      </c>
      <c r="N182" s="75"/>
      <c r="O182" s="256">
        <v>0.22</v>
      </c>
      <c r="P182" s="77">
        <f t="shared" si="207"/>
        <v>0</v>
      </c>
      <c r="Q182" s="75"/>
      <c r="R182" s="256">
        <v>0.22</v>
      </c>
      <c r="S182" s="77">
        <f t="shared" si="208"/>
        <v>0</v>
      </c>
      <c r="T182" s="75"/>
      <c r="U182" s="256">
        <v>0.22</v>
      </c>
      <c r="V182" s="340">
        <f t="shared" si="209"/>
        <v>0</v>
      </c>
      <c r="W182" s="348">
        <f t="shared" si="210"/>
        <v>0</v>
      </c>
      <c r="X182" s="349">
        <f t="shared" si="211"/>
        <v>0</v>
      </c>
      <c r="Y182" s="349">
        <f t="shared" si="186"/>
        <v>0</v>
      </c>
      <c r="Z182" s="350" t="e">
        <f t="shared" si="212"/>
        <v>#DIV/0!</v>
      </c>
      <c r="AA182" s="351"/>
      <c r="AB182" s="59"/>
      <c r="AC182" s="59"/>
      <c r="AD182" s="59"/>
      <c r="AE182" s="59"/>
      <c r="AF182" s="59"/>
      <c r="AG182" s="59"/>
    </row>
    <row r="183" spans="1:33" ht="30" customHeight="1" x14ac:dyDescent="0.25">
      <c r="A183" s="217" t="s">
        <v>16</v>
      </c>
      <c r="B183" s="225" t="s">
        <v>213</v>
      </c>
      <c r="C183" s="221" t="s">
        <v>223</v>
      </c>
      <c r="D183" s="44"/>
      <c r="E183" s="45">
        <f>SUM(E184:E186)</f>
        <v>0</v>
      </c>
      <c r="F183" s="46"/>
      <c r="G183" s="47">
        <f>SUM(G184:G187)</f>
        <v>0</v>
      </c>
      <c r="H183" s="45">
        <f>SUM(H184:H186)</f>
        <v>0</v>
      </c>
      <c r="I183" s="46"/>
      <c r="J183" s="47">
        <f>SUM(J184:J187)</f>
        <v>0</v>
      </c>
      <c r="K183" s="45">
        <f>SUM(K184:K186)</f>
        <v>0</v>
      </c>
      <c r="L183" s="46"/>
      <c r="M183" s="47">
        <f>SUM(M184:M187)</f>
        <v>0</v>
      </c>
      <c r="N183" s="45">
        <f>SUM(N184:N186)</f>
        <v>0</v>
      </c>
      <c r="O183" s="46"/>
      <c r="P183" s="47">
        <f>SUM(P184:P187)</f>
        <v>0</v>
      </c>
      <c r="Q183" s="45">
        <f>SUM(Q184:Q186)</f>
        <v>0</v>
      </c>
      <c r="R183" s="46"/>
      <c r="S183" s="47">
        <f>SUM(S184:S187)</f>
        <v>0</v>
      </c>
      <c r="T183" s="45">
        <f>SUM(T184:T186)</f>
        <v>0</v>
      </c>
      <c r="U183" s="46"/>
      <c r="V183" s="47">
        <f>SUM(V184:V187)</f>
        <v>0</v>
      </c>
      <c r="W183" s="47">
        <f>SUM(W184:W187)</f>
        <v>0</v>
      </c>
      <c r="X183" s="47">
        <f>SUM(X184:X187)</f>
        <v>0</v>
      </c>
      <c r="Y183" s="47">
        <f t="shared" si="186"/>
        <v>0</v>
      </c>
      <c r="Z183" s="47" t="e">
        <f>Y183/W183</f>
        <v>#DIV/0!</v>
      </c>
      <c r="AA183" s="47"/>
      <c r="AB183" s="49"/>
      <c r="AC183" s="49"/>
      <c r="AD183" s="49"/>
      <c r="AE183" s="49"/>
      <c r="AF183" s="49"/>
      <c r="AG183" s="49"/>
    </row>
    <row r="184" spans="1:33" ht="30" customHeight="1" x14ac:dyDescent="0.25">
      <c r="A184" s="50" t="s">
        <v>18</v>
      </c>
      <c r="B184" s="192" t="s">
        <v>224</v>
      </c>
      <c r="C184" s="96" t="s">
        <v>225</v>
      </c>
      <c r="D184" s="53"/>
      <c r="E184" s="54"/>
      <c r="F184" s="55"/>
      <c r="G184" s="56">
        <f t="shared" ref="G184:G187" si="213">E184*F184</f>
        <v>0</v>
      </c>
      <c r="H184" s="54"/>
      <c r="I184" s="55"/>
      <c r="J184" s="56">
        <f t="shared" ref="J184:J187" si="214">H184*I184</f>
        <v>0</v>
      </c>
      <c r="K184" s="54"/>
      <c r="L184" s="55"/>
      <c r="M184" s="56">
        <f t="shared" ref="M184:M187" si="215">K184*L184</f>
        <v>0</v>
      </c>
      <c r="N184" s="54"/>
      <c r="O184" s="55"/>
      <c r="P184" s="56">
        <f t="shared" ref="P184:P187" si="216">N184*O184</f>
        <v>0</v>
      </c>
      <c r="Q184" s="54"/>
      <c r="R184" s="55"/>
      <c r="S184" s="56">
        <f t="shared" ref="S184:S187" si="217">Q184*R184</f>
        <v>0</v>
      </c>
      <c r="T184" s="54"/>
      <c r="U184" s="55"/>
      <c r="V184" s="56">
        <f t="shared" ref="V184:V187" si="218">T184*U184</f>
        <v>0</v>
      </c>
      <c r="W184" s="57">
        <f t="shared" si="210"/>
        <v>0</v>
      </c>
      <c r="X184" s="261">
        <f t="shared" si="211"/>
        <v>0</v>
      </c>
      <c r="Y184" s="261">
        <f t="shared" si="186"/>
        <v>0</v>
      </c>
      <c r="Z184" s="269" t="e">
        <f t="shared" si="212"/>
        <v>#DIV/0!</v>
      </c>
      <c r="AA184" s="229"/>
      <c r="AB184" s="59"/>
      <c r="AC184" s="59"/>
      <c r="AD184" s="59"/>
      <c r="AE184" s="59"/>
      <c r="AF184" s="59"/>
      <c r="AG184" s="59"/>
    </row>
    <row r="185" spans="1:33" ht="30" customHeight="1" x14ac:dyDescent="0.25">
      <c r="A185" s="50" t="s">
        <v>18</v>
      </c>
      <c r="B185" s="192" t="s">
        <v>226</v>
      </c>
      <c r="C185" s="96" t="s">
        <v>225</v>
      </c>
      <c r="D185" s="53"/>
      <c r="E185" s="54"/>
      <c r="F185" s="55"/>
      <c r="G185" s="56">
        <f t="shared" si="213"/>
        <v>0</v>
      </c>
      <c r="H185" s="54"/>
      <c r="I185" s="55"/>
      <c r="J185" s="56">
        <f t="shared" si="214"/>
        <v>0</v>
      </c>
      <c r="K185" s="54"/>
      <c r="L185" s="55"/>
      <c r="M185" s="56">
        <f t="shared" si="215"/>
        <v>0</v>
      </c>
      <c r="N185" s="54"/>
      <c r="O185" s="55"/>
      <c r="P185" s="56">
        <f t="shared" si="216"/>
        <v>0</v>
      </c>
      <c r="Q185" s="54"/>
      <c r="R185" s="55"/>
      <c r="S185" s="56">
        <f t="shared" si="217"/>
        <v>0</v>
      </c>
      <c r="T185" s="54"/>
      <c r="U185" s="55"/>
      <c r="V185" s="56">
        <f t="shared" si="218"/>
        <v>0</v>
      </c>
      <c r="W185" s="57">
        <f t="shared" si="210"/>
        <v>0</v>
      </c>
      <c r="X185" s="261">
        <f t="shared" si="211"/>
        <v>0</v>
      </c>
      <c r="Y185" s="261">
        <f t="shared" si="186"/>
        <v>0</v>
      </c>
      <c r="Z185" s="269" t="e">
        <f t="shared" si="212"/>
        <v>#DIV/0!</v>
      </c>
      <c r="AA185" s="229"/>
      <c r="AB185" s="59"/>
      <c r="AC185" s="59"/>
      <c r="AD185" s="59"/>
      <c r="AE185" s="59"/>
      <c r="AF185" s="59"/>
      <c r="AG185" s="59"/>
    </row>
    <row r="186" spans="1:33" ht="30" customHeight="1" x14ac:dyDescent="0.25">
      <c r="A186" s="60" t="s">
        <v>18</v>
      </c>
      <c r="B186" s="215" t="s">
        <v>227</v>
      </c>
      <c r="C186" s="96" t="s">
        <v>225</v>
      </c>
      <c r="D186" s="62"/>
      <c r="E186" s="63"/>
      <c r="F186" s="64"/>
      <c r="G186" s="65">
        <f t="shared" si="213"/>
        <v>0</v>
      </c>
      <c r="H186" s="63"/>
      <c r="I186" s="64"/>
      <c r="J186" s="65">
        <f t="shared" si="214"/>
        <v>0</v>
      </c>
      <c r="K186" s="63"/>
      <c r="L186" s="64"/>
      <c r="M186" s="65">
        <f t="shared" si="215"/>
        <v>0</v>
      </c>
      <c r="N186" s="63"/>
      <c r="O186" s="64"/>
      <c r="P186" s="65">
        <f t="shared" si="216"/>
        <v>0</v>
      </c>
      <c r="Q186" s="63"/>
      <c r="R186" s="64"/>
      <c r="S186" s="65">
        <f t="shared" si="217"/>
        <v>0</v>
      </c>
      <c r="T186" s="63"/>
      <c r="U186" s="64"/>
      <c r="V186" s="65">
        <f t="shared" si="218"/>
        <v>0</v>
      </c>
      <c r="W186" s="66">
        <f t="shared" si="210"/>
        <v>0</v>
      </c>
      <c r="X186" s="261">
        <f t="shared" si="211"/>
        <v>0</v>
      </c>
      <c r="Y186" s="261">
        <f t="shared" si="186"/>
        <v>0</v>
      </c>
      <c r="Z186" s="269" t="e">
        <f t="shared" si="212"/>
        <v>#DIV/0!</v>
      </c>
      <c r="AA186" s="236"/>
      <c r="AB186" s="59"/>
      <c r="AC186" s="59"/>
      <c r="AD186" s="59"/>
      <c r="AE186" s="59"/>
      <c r="AF186" s="59"/>
      <c r="AG186" s="59"/>
    </row>
    <row r="187" spans="1:33" ht="30" customHeight="1" thickBot="1" x14ac:dyDescent="0.3">
      <c r="A187" s="60" t="s">
        <v>18</v>
      </c>
      <c r="B187" s="215" t="s">
        <v>228</v>
      </c>
      <c r="C187" s="97" t="s">
        <v>229</v>
      </c>
      <c r="D187" s="74"/>
      <c r="E187" s="257"/>
      <c r="F187" s="64">
        <v>0.22</v>
      </c>
      <c r="G187" s="65">
        <f t="shared" si="213"/>
        <v>0</v>
      </c>
      <c r="H187" s="257"/>
      <c r="I187" s="64">
        <v>0.22</v>
      </c>
      <c r="J187" s="65">
        <f t="shared" si="214"/>
        <v>0</v>
      </c>
      <c r="K187" s="257"/>
      <c r="L187" s="64">
        <v>0.22</v>
      </c>
      <c r="M187" s="65">
        <f t="shared" si="215"/>
        <v>0</v>
      </c>
      <c r="N187" s="257"/>
      <c r="O187" s="64">
        <v>0.22</v>
      </c>
      <c r="P187" s="65">
        <f t="shared" si="216"/>
        <v>0</v>
      </c>
      <c r="Q187" s="257"/>
      <c r="R187" s="64">
        <v>0.22</v>
      </c>
      <c r="S187" s="65">
        <f t="shared" si="217"/>
        <v>0</v>
      </c>
      <c r="T187" s="257"/>
      <c r="U187" s="64">
        <v>0.22</v>
      </c>
      <c r="V187" s="65">
        <f t="shared" si="218"/>
        <v>0</v>
      </c>
      <c r="W187" s="66">
        <f t="shared" si="210"/>
        <v>0</v>
      </c>
      <c r="X187" s="261">
        <f t="shared" si="211"/>
        <v>0</v>
      </c>
      <c r="Y187" s="261">
        <f t="shared" si="186"/>
        <v>0</v>
      </c>
      <c r="Z187" s="269" t="e">
        <f t="shared" si="212"/>
        <v>#DIV/0!</v>
      </c>
      <c r="AA187" s="238"/>
      <c r="AB187" s="59"/>
      <c r="AC187" s="59"/>
      <c r="AD187" s="59"/>
      <c r="AE187" s="59"/>
      <c r="AF187" s="59"/>
      <c r="AG187" s="59"/>
    </row>
    <row r="188" spans="1:33" ht="30" customHeight="1" x14ac:dyDescent="0.25">
      <c r="A188" s="190" t="s">
        <v>16</v>
      </c>
      <c r="B188" s="226" t="s">
        <v>230</v>
      </c>
      <c r="C188" s="221" t="s">
        <v>231</v>
      </c>
      <c r="D188" s="68"/>
      <c r="E188" s="69">
        <f>SUM(E189:E191)</f>
        <v>0</v>
      </c>
      <c r="F188" s="70"/>
      <c r="G188" s="71">
        <f>SUM(G189:G191)</f>
        <v>0</v>
      </c>
      <c r="H188" s="69">
        <f>SUM(H189:H191)</f>
        <v>0</v>
      </c>
      <c r="I188" s="70"/>
      <c r="J188" s="71">
        <f>SUM(J189:J191)</f>
        <v>0</v>
      </c>
      <c r="K188" s="69">
        <f>SUM(K189:K191)</f>
        <v>0</v>
      </c>
      <c r="L188" s="70"/>
      <c r="M188" s="71">
        <f>SUM(M189:M191)</f>
        <v>0</v>
      </c>
      <c r="N188" s="69">
        <f>SUM(N189:N191)</f>
        <v>0</v>
      </c>
      <c r="O188" s="70"/>
      <c r="P188" s="71">
        <f>SUM(P189:P191)</f>
        <v>0</v>
      </c>
      <c r="Q188" s="69">
        <f>SUM(Q189:Q191)</f>
        <v>0</v>
      </c>
      <c r="R188" s="70"/>
      <c r="S188" s="71">
        <f>SUM(S189:S191)</f>
        <v>0</v>
      </c>
      <c r="T188" s="69">
        <f>SUM(T189:T191)</f>
        <v>0</v>
      </c>
      <c r="U188" s="70"/>
      <c r="V188" s="71">
        <f>SUM(V189:V191)</f>
        <v>0</v>
      </c>
      <c r="W188" s="71">
        <f>SUM(W189:W191)</f>
        <v>0</v>
      </c>
      <c r="X188" s="71">
        <f>SUM(X189:X191)</f>
        <v>0</v>
      </c>
      <c r="Y188" s="71">
        <f t="shared" si="186"/>
        <v>0</v>
      </c>
      <c r="Z188" s="71" t="e">
        <f>Y188/W188</f>
        <v>#DIV/0!</v>
      </c>
      <c r="AA188" s="244"/>
      <c r="AB188" s="49"/>
      <c r="AC188" s="49"/>
      <c r="AD188" s="49"/>
      <c r="AE188" s="49"/>
      <c r="AF188" s="49"/>
      <c r="AG188" s="49"/>
    </row>
    <row r="189" spans="1:33" ht="30" customHeight="1" x14ac:dyDescent="0.25">
      <c r="A189" s="50" t="s">
        <v>18</v>
      </c>
      <c r="B189" s="192" t="s">
        <v>232</v>
      </c>
      <c r="C189" s="96" t="s">
        <v>233</v>
      </c>
      <c r="D189" s="53"/>
      <c r="E189" s="54"/>
      <c r="F189" s="55"/>
      <c r="G189" s="56">
        <f t="shared" ref="G189:G191" si="219">E189*F189</f>
        <v>0</v>
      </c>
      <c r="H189" s="54"/>
      <c r="I189" s="55"/>
      <c r="J189" s="56">
        <f t="shared" ref="J189:J191" si="220">H189*I189</f>
        <v>0</v>
      </c>
      <c r="K189" s="54"/>
      <c r="L189" s="55"/>
      <c r="M189" s="56">
        <f t="shared" ref="M189:M191" si="221">K189*L189</f>
        <v>0</v>
      </c>
      <c r="N189" s="54"/>
      <c r="O189" s="55"/>
      <c r="P189" s="56">
        <f t="shared" ref="P189:P191" si="222">N189*O189</f>
        <v>0</v>
      </c>
      <c r="Q189" s="54"/>
      <c r="R189" s="55"/>
      <c r="S189" s="56">
        <f t="shared" ref="S189:S191" si="223">Q189*R189</f>
        <v>0</v>
      </c>
      <c r="T189" s="54"/>
      <c r="U189" s="55"/>
      <c r="V189" s="56">
        <f t="shared" ref="V189:V191" si="224">T189*U189</f>
        <v>0</v>
      </c>
      <c r="W189" s="57">
        <f t="shared" si="210"/>
        <v>0</v>
      </c>
      <c r="X189" s="261">
        <f t="shared" si="211"/>
        <v>0</v>
      </c>
      <c r="Y189" s="261">
        <f t="shared" si="186"/>
        <v>0</v>
      </c>
      <c r="Z189" s="269" t="e">
        <f t="shared" si="212"/>
        <v>#DIV/0!</v>
      </c>
      <c r="AA189" s="242"/>
      <c r="AB189" s="59"/>
      <c r="AC189" s="59"/>
      <c r="AD189" s="59"/>
      <c r="AE189" s="59"/>
      <c r="AF189" s="59"/>
      <c r="AG189" s="59"/>
    </row>
    <row r="190" spans="1:33" ht="30" customHeight="1" x14ac:dyDescent="0.25">
      <c r="A190" s="50" t="s">
        <v>18</v>
      </c>
      <c r="B190" s="192" t="s">
        <v>234</v>
      </c>
      <c r="C190" s="96" t="s">
        <v>233</v>
      </c>
      <c r="D190" s="53"/>
      <c r="E190" s="54"/>
      <c r="F190" s="55"/>
      <c r="G190" s="56">
        <f t="shared" si="219"/>
        <v>0</v>
      </c>
      <c r="H190" s="54"/>
      <c r="I190" s="55"/>
      <c r="J190" s="56">
        <f t="shared" si="220"/>
        <v>0</v>
      </c>
      <c r="K190" s="54"/>
      <c r="L190" s="55"/>
      <c r="M190" s="56">
        <f t="shared" si="221"/>
        <v>0</v>
      </c>
      <c r="N190" s="54"/>
      <c r="O190" s="55"/>
      <c r="P190" s="56">
        <f t="shared" si="222"/>
        <v>0</v>
      </c>
      <c r="Q190" s="54"/>
      <c r="R190" s="55"/>
      <c r="S190" s="56">
        <f t="shared" si="223"/>
        <v>0</v>
      </c>
      <c r="T190" s="54"/>
      <c r="U190" s="55"/>
      <c r="V190" s="56">
        <f t="shared" si="224"/>
        <v>0</v>
      </c>
      <c r="W190" s="57">
        <f t="shared" si="210"/>
        <v>0</v>
      </c>
      <c r="X190" s="261">
        <f t="shared" si="211"/>
        <v>0</v>
      </c>
      <c r="Y190" s="261">
        <f t="shared" si="186"/>
        <v>0</v>
      </c>
      <c r="Z190" s="269" t="e">
        <f t="shared" si="212"/>
        <v>#DIV/0!</v>
      </c>
      <c r="AA190" s="242"/>
      <c r="AB190" s="59"/>
      <c r="AC190" s="59"/>
      <c r="AD190" s="59"/>
      <c r="AE190" s="59"/>
      <c r="AF190" s="59"/>
      <c r="AG190" s="59"/>
    </row>
    <row r="191" spans="1:33" ht="30" customHeight="1" thickBot="1" x14ac:dyDescent="0.3">
      <c r="A191" s="60" t="s">
        <v>18</v>
      </c>
      <c r="B191" s="215" t="s">
        <v>235</v>
      </c>
      <c r="C191" s="88" t="s">
        <v>233</v>
      </c>
      <c r="D191" s="62"/>
      <c r="E191" s="63"/>
      <c r="F191" s="64"/>
      <c r="G191" s="65">
        <f t="shared" si="219"/>
        <v>0</v>
      </c>
      <c r="H191" s="63"/>
      <c r="I191" s="64"/>
      <c r="J191" s="65">
        <f t="shared" si="220"/>
        <v>0</v>
      </c>
      <c r="K191" s="63"/>
      <c r="L191" s="64"/>
      <c r="M191" s="65">
        <f t="shared" si="221"/>
        <v>0</v>
      </c>
      <c r="N191" s="63"/>
      <c r="O191" s="64"/>
      <c r="P191" s="65">
        <f t="shared" si="222"/>
        <v>0</v>
      </c>
      <c r="Q191" s="63"/>
      <c r="R191" s="64"/>
      <c r="S191" s="65">
        <f t="shared" si="223"/>
        <v>0</v>
      </c>
      <c r="T191" s="63"/>
      <c r="U191" s="64"/>
      <c r="V191" s="65">
        <f t="shared" si="224"/>
        <v>0</v>
      </c>
      <c r="W191" s="66">
        <f t="shared" si="210"/>
        <v>0</v>
      </c>
      <c r="X191" s="261">
        <f t="shared" si="211"/>
        <v>0</v>
      </c>
      <c r="Y191" s="261">
        <f t="shared" si="186"/>
        <v>0</v>
      </c>
      <c r="Z191" s="269" t="e">
        <f t="shared" si="212"/>
        <v>#DIV/0!</v>
      </c>
      <c r="AA191" s="243"/>
      <c r="AB191" s="59"/>
      <c r="AC191" s="59"/>
      <c r="AD191" s="59"/>
      <c r="AE191" s="59"/>
      <c r="AF191" s="59"/>
      <c r="AG191" s="59"/>
    </row>
    <row r="192" spans="1:33" ht="30" customHeight="1" x14ac:dyDescent="0.25">
      <c r="A192" s="190" t="s">
        <v>16</v>
      </c>
      <c r="B192" s="226" t="s">
        <v>236</v>
      </c>
      <c r="C192" s="222" t="s">
        <v>212</v>
      </c>
      <c r="D192" s="68"/>
      <c r="E192" s="69">
        <f>SUM(E193:E199)</f>
        <v>1</v>
      </c>
      <c r="F192" s="70"/>
      <c r="G192" s="71">
        <f>SUM(G193:G200)</f>
        <v>15000</v>
      </c>
      <c r="H192" s="69">
        <f>SUM(H193:H199)</f>
        <v>1</v>
      </c>
      <c r="I192" s="70"/>
      <c r="J192" s="71">
        <f>SUM(J193:J200)</f>
        <v>15000</v>
      </c>
      <c r="K192" s="69">
        <f>SUM(K193:K199)</f>
        <v>8</v>
      </c>
      <c r="L192" s="70"/>
      <c r="M192" s="71">
        <f>SUM(M193:M200)</f>
        <v>296000</v>
      </c>
      <c r="N192" s="69">
        <f>SUM(N193:N199)</f>
        <v>8</v>
      </c>
      <c r="O192" s="70"/>
      <c r="P192" s="71">
        <f>SUM(P193:P200)</f>
        <v>296000</v>
      </c>
      <c r="Q192" s="69">
        <f>SUM(Q193:Q199)</f>
        <v>1</v>
      </c>
      <c r="R192" s="70"/>
      <c r="S192" s="71">
        <f>SUM(S193:S200)</f>
        <v>30000</v>
      </c>
      <c r="T192" s="69">
        <f>SUM(T193:T199)</f>
        <v>1</v>
      </c>
      <c r="U192" s="70"/>
      <c r="V192" s="71">
        <f>SUM(V193:V200)</f>
        <v>30000</v>
      </c>
      <c r="W192" s="71">
        <f>SUM(W193:W200)</f>
        <v>341000</v>
      </c>
      <c r="X192" s="71">
        <f>SUM(X193:X200)</f>
        <v>341000</v>
      </c>
      <c r="Y192" s="71">
        <f t="shared" si="186"/>
        <v>0</v>
      </c>
      <c r="Z192" s="71">
        <f>Y192/W192</f>
        <v>0</v>
      </c>
      <c r="AA192" s="244"/>
      <c r="AB192" s="49"/>
      <c r="AC192" s="49"/>
      <c r="AD192" s="49"/>
      <c r="AE192" s="49"/>
      <c r="AF192" s="49"/>
      <c r="AG192" s="49"/>
    </row>
    <row r="193" spans="1:33" ht="30" customHeight="1" x14ac:dyDescent="0.25">
      <c r="A193" s="50" t="s">
        <v>18</v>
      </c>
      <c r="B193" s="192" t="s">
        <v>237</v>
      </c>
      <c r="C193" s="396" t="s">
        <v>380</v>
      </c>
      <c r="D193" s="53" t="s">
        <v>83</v>
      </c>
      <c r="E193" s="54"/>
      <c r="F193" s="55"/>
      <c r="G193" s="56">
        <f t="shared" ref="G193:G196" si="225">E193*F193</f>
        <v>0</v>
      </c>
      <c r="H193" s="54"/>
      <c r="I193" s="55"/>
      <c r="J193" s="56">
        <f t="shared" ref="J193:J196" si="226">H193*I193</f>
        <v>0</v>
      </c>
      <c r="K193" s="390">
        <v>2</v>
      </c>
      <c r="L193" s="391">
        <v>47000</v>
      </c>
      <c r="M193" s="56">
        <f t="shared" ref="M193:M199" si="227">K193*L193</f>
        <v>94000</v>
      </c>
      <c r="N193" s="390">
        <v>2</v>
      </c>
      <c r="O193" s="391">
        <v>47000</v>
      </c>
      <c r="P193" s="56">
        <f t="shared" ref="P193:P199" si="228">N193*O193</f>
        <v>94000</v>
      </c>
      <c r="Q193" s="54"/>
      <c r="R193" s="55"/>
      <c r="S193" s="56">
        <f t="shared" ref="S193:S200" si="229">Q193*R193</f>
        <v>0</v>
      </c>
      <c r="T193" s="54"/>
      <c r="U193" s="55"/>
      <c r="V193" s="56">
        <f t="shared" ref="V193:V200" si="230">T193*U193</f>
        <v>0</v>
      </c>
      <c r="W193" s="57">
        <f t="shared" si="210"/>
        <v>94000</v>
      </c>
      <c r="X193" s="261">
        <f t="shared" si="211"/>
        <v>94000</v>
      </c>
      <c r="Y193" s="261">
        <f t="shared" si="186"/>
        <v>0</v>
      </c>
      <c r="Z193" s="269">
        <f t="shared" si="212"/>
        <v>0</v>
      </c>
      <c r="AA193" s="242"/>
      <c r="AB193" s="59"/>
      <c r="AC193" s="59"/>
      <c r="AD193" s="59"/>
      <c r="AE193" s="59"/>
      <c r="AF193" s="59"/>
      <c r="AG193" s="59"/>
    </row>
    <row r="194" spans="1:33" ht="30" customHeight="1" x14ac:dyDescent="0.25">
      <c r="A194" s="50" t="s">
        <v>18</v>
      </c>
      <c r="B194" s="192" t="s">
        <v>238</v>
      </c>
      <c r="C194" s="396" t="s">
        <v>383</v>
      </c>
      <c r="D194" s="53" t="s">
        <v>83</v>
      </c>
      <c r="E194" s="54"/>
      <c r="F194" s="55"/>
      <c r="G194" s="56">
        <f t="shared" si="225"/>
        <v>0</v>
      </c>
      <c r="H194" s="54"/>
      <c r="I194" s="55"/>
      <c r="J194" s="56">
        <f t="shared" si="226"/>
        <v>0</v>
      </c>
      <c r="K194" s="390">
        <v>2</v>
      </c>
      <c r="L194" s="391">
        <v>47000</v>
      </c>
      <c r="M194" s="56">
        <f t="shared" si="227"/>
        <v>94000</v>
      </c>
      <c r="N194" s="390">
        <v>2</v>
      </c>
      <c r="O194" s="391">
        <v>47000</v>
      </c>
      <c r="P194" s="56">
        <f t="shared" si="228"/>
        <v>94000</v>
      </c>
      <c r="Q194" s="54"/>
      <c r="R194" s="55"/>
      <c r="S194" s="56">
        <f t="shared" si="229"/>
        <v>0</v>
      </c>
      <c r="T194" s="54"/>
      <c r="U194" s="55"/>
      <c r="V194" s="56">
        <f t="shared" si="230"/>
        <v>0</v>
      </c>
      <c r="W194" s="66">
        <f t="shared" si="210"/>
        <v>94000</v>
      </c>
      <c r="X194" s="261">
        <f t="shared" si="211"/>
        <v>94000</v>
      </c>
      <c r="Y194" s="261">
        <f t="shared" si="186"/>
        <v>0</v>
      </c>
      <c r="Z194" s="269">
        <f t="shared" si="212"/>
        <v>0</v>
      </c>
      <c r="AA194" s="242"/>
      <c r="AB194" s="59"/>
      <c r="AC194" s="59"/>
      <c r="AD194" s="59"/>
      <c r="AE194" s="59"/>
      <c r="AF194" s="59"/>
      <c r="AG194" s="59"/>
    </row>
    <row r="195" spans="1:33" ht="30" customHeight="1" x14ac:dyDescent="0.25">
      <c r="A195" s="50" t="s">
        <v>18</v>
      </c>
      <c r="B195" s="192" t="s">
        <v>239</v>
      </c>
      <c r="C195" s="396" t="s">
        <v>382</v>
      </c>
      <c r="D195" s="53" t="s">
        <v>83</v>
      </c>
      <c r="E195" s="54"/>
      <c r="F195" s="55"/>
      <c r="G195" s="56">
        <f t="shared" si="225"/>
        <v>0</v>
      </c>
      <c r="H195" s="54"/>
      <c r="I195" s="55"/>
      <c r="J195" s="56">
        <f t="shared" si="226"/>
        <v>0</v>
      </c>
      <c r="K195" s="390">
        <v>2</v>
      </c>
      <c r="L195" s="391">
        <v>39000</v>
      </c>
      <c r="M195" s="56">
        <f t="shared" si="227"/>
        <v>78000</v>
      </c>
      <c r="N195" s="390">
        <v>2</v>
      </c>
      <c r="O195" s="391">
        <v>39000</v>
      </c>
      <c r="P195" s="56">
        <f t="shared" si="228"/>
        <v>78000</v>
      </c>
      <c r="Q195" s="54"/>
      <c r="R195" s="55"/>
      <c r="S195" s="56">
        <f t="shared" si="229"/>
        <v>0</v>
      </c>
      <c r="T195" s="54"/>
      <c r="U195" s="55"/>
      <c r="V195" s="56">
        <f t="shared" si="230"/>
        <v>0</v>
      </c>
      <c r="W195" s="66">
        <f t="shared" si="210"/>
        <v>78000</v>
      </c>
      <c r="X195" s="261">
        <f t="shared" si="211"/>
        <v>78000</v>
      </c>
      <c r="Y195" s="261">
        <f t="shared" si="186"/>
        <v>0</v>
      </c>
      <c r="Z195" s="269">
        <f t="shared" si="212"/>
        <v>0</v>
      </c>
      <c r="AA195" s="242"/>
      <c r="AB195" s="59"/>
      <c r="AC195" s="59"/>
      <c r="AD195" s="59"/>
      <c r="AE195" s="59"/>
      <c r="AF195" s="59"/>
      <c r="AG195" s="59"/>
    </row>
    <row r="196" spans="1:33" ht="30" customHeight="1" x14ac:dyDescent="0.25">
      <c r="A196" s="50" t="s">
        <v>18</v>
      </c>
      <c r="B196" s="192" t="s">
        <v>240</v>
      </c>
      <c r="C196" s="96" t="s">
        <v>384</v>
      </c>
      <c r="D196" s="53" t="s">
        <v>83</v>
      </c>
      <c r="E196" s="54"/>
      <c r="F196" s="55"/>
      <c r="G196" s="56">
        <f t="shared" si="225"/>
        <v>0</v>
      </c>
      <c r="H196" s="54"/>
      <c r="I196" s="55"/>
      <c r="J196" s="56">
        <f t="shared" si="226"/>
        <v>0</v>
      </c>
      <c r="K196" s="390">
        <v>2</v>
      </c>
      <c r="L196" s="391">
        <v>15000</v>
      </c>
      <c r="M196" s="56">
        <f t="shared" si="227"/>
        <v>30000</v>
      </c>
      <c r="N196" s="390">
        <v>2</v>
      </c>
      <c r="O196" s="391">
        <v>15000</v>
      </c>
      <c r="P196" s="56">
        <f t="shared" si="228"/>
        <v>30000</v>
      </c>
      <c r="Q196" s="54"/>
      <c r="R196" s="55"/>
      <c r="S196" s="56">
        <f t="shared" si="229"/>
        <v>0</v>
      </c>
      <c r="T196" s="54"/>
      <c r="U196" s="55"/>
      <c r="V196" s="56">
        <f t="shared" si="230"/>
        <v>0</v>
      </c>
      <c r="W196" s="66">
        <f t="shared" si="210"/>
        <v>30000</v>
      </c>
      <c r="X196" s="261">
        <f t="shared" si="211"/>
        <v>30000</v>
      </c>
      <c r="Y196" s="261">
        <f t="shared" si="186"/>
        <v>0</v>
      </c>
      <c r="Z196" s="269">
        <f t="shared" si="212"/>
        <v>0</v>
      </c>
      <c r="AA196" s="242"/>
      <c r="AB196" s="59"/>
      <c r="AC196" s="59"/>
      <c r="AD196" s="59"/>
      <c r="AE196" s="59"/>
      <c r="AF196" s="59"/>
      <c r="AG196" s="59"/>
    </row>
    <row r="197" spans="1:33" ht="30" customHeight="1" x14ac:dyDescent="0.25">
      <c r="A197" s="50" t="s">
        <v>18</v>
      </c>
      <c r="B197" s="192" t="s">
        <v>241</v>
      </c>
      <c r="C197" s="96" t="s">
        <v>385</v>
      </c>
      <c r="D197" s="53" t="s">
        <v>83</v>
      </c>
      <c r="E197" s="54"/>
      <c r="F197" s="55"/>
      <c r="G197" s="56">
        <f t="shared" ref="G197:G198" si="231">E197*F197</f>
        <v>0</v>
      </c>
      <c r="H197" s="54"/>
      <c r="I197" s="55"/>
      <c r="J197" s="56">
        <f t="shared" ref="J197:J198" si="232">H197*I197</f>
        <v>0</v>
      </c>
      <c r="K197" s="54"/>
      <c r="L197" s="55"/>
      <c r="M197" s="56">
        <f t="shared" si="227"/>
        <v>0</v>
      </c>
      <c r="N197" s="54"/>
      <c r="O197" s="55"/>
      <c r="P197" s="56">
        <f t="shared" si="228"/>
        <v>0</v>
      </c>
      <c r="Q197" s="54">
        <v>1</v>
      </c>
      <c r="R197" s="55">
        <v>30000</v>
      </c>
      <c r="S197" s="56">
        <f t="shared" si="229"/>
        <v>30000</v>
      </c>
      <c r="T197" s="54">
        <v>1</v>
      </c>
      <c r="U197" s="55">
        <v>30000</v>
      </c>
      <c r="V197" s="56">
        <f t="shared" si="230"/>
        <v>30000</v>
      </c>
      <c r="W197" s="66">
        <f t="shared" si="210"/>
        <v>30000</v>
      </c>
      <c r="X197" s="261">
        <f t="shared" si="211"/>
        <v>30000</v>
      </c>
      <c r="Y197" s="261">
        <f t="shared" si="186"/>
        <v>0</v>
      </c>
      <c r="Z197" s="269">
        <f t="shared" si="212"/>
        <v>0</v>
      </c>
      <c r="AA197" s="242"/>
      <c r="AB197" s="58"/>
      <c r="AC197" s="59"/>
      <c r="AD197" s="59"/>
      <c r="AE197" s="59"/>
      <c r="AF197" s="59"/>
      <c r="AG197" s="59"/>
    </row>
    <row r="198" spans="1:33" ht="30" customHeight="1" x14ac:dyDescent="0.25">
      <c r="A198" s="50" t="s">
        <v>18</v>
      </c>
      <c r="B198" s="192" t="s">
        <v>242</v>
      </c>
      <c r="C198" s="418" t="s">
        <v>381</v>
      </c>
      <c r="D198" s="53" t="s">
        <v>83</v>
      </c>
      <c r="E198" s="54">
        <v>1</v>
      </c>
      <c r="F198" s="55">
        <v>15000</v>
      </c>
      <c r="G198" s="56">
        <f t="shared" si="231"/>
        <v>15000</v>
      </c>
      <c r="H198" s="54">
        <v>1</v>
      </c>
      <c r="I198" s="55">
        <v>15000</v>
      </c>
      <c r="J198" s="56">
        <f t="shared" si="232"/>
        <v>15000</v>
      </c>
      <c r="K198" s="54"/>
      <c r="L198" s="55"/>
      <c r="M198" s="56">
        <f t="shared" si="227"/>
        <v>0</v>
      </c>
      <c r="N198" s="54"/>
      <c r="O198" s="55"/>
      <c r="P198" s="56">
        <f t="shared" si="228"/>
        <v>0</v>
      </c>
      <c r="Q198" s="54"/>
      <c r="R198" s="55"/>
      <c r="S198" s="56">
        <f t="shared" si="229"/>
        <v>0</v>
      </c>
      <c r="T198" s="54"/>
      <c r="U198" s="55"/>
      <c r="V198" s="56">
        <f t="shared" si="230"/>
        <v>0</v>
      </c>
      <c r="W198" s="66">
        <f t="shared" si="210"/>
        <v>15000</v>
      </c>
      <c r="X198" s="261">
        <f t="shared" si="211"/>
        <v>15000</v>
      </c>
      <c r="Y198" s="261">
        <f t="shared" si="186"/>
        <v>0</v>
      </c>
      <c r="Z198" s="269">
        <f t="shared" si="212"/>
        <v>0</v>
      </c>
      <c r="AA198" s="242"/>
      <c r="AB198" s="59"/>
      <c r="AC198" s="59"/>
      <c r="AD198" s="59"/>
      <c r="AE198" s="59"/>
      <c r="AF198" s="59"/>
      <c r="AG198" s="59"/>
    </row>
    <row r="199" spans="1:33" ht="30" customHeight="1" x14ac:dyDescent="0.25">
      <c r="A199" s="60" t="s">
        <v>18</v>
      </c>
      <c r="B199" s="215" t="s">
        <v>243</v>
      </c>
      <c r="C199" s="181" t="s">
        <v>254</v>
      </c>
      <c r="D199" s="62"/>
      <c r="E199" s="63"/>
      <c r="F199" s="64"/>
      <c r="G199" s="65">
        <f>E199*F199</f>
        <v>0</v>
      </c>
      <c r="H199" s="63"/>
      <c r="I199" s="64"/>
      <c r="J199" s="65">
        <f>H199*I199</f>
        <v>0</v>
      </c>
      <c r="K199" s="63"/>
      <c r="L199" s="64"/>
      <c r="M199" s="65">
        <f t="shared" si="227"/>
        <v>0</v>
      </c>
      <c r="N199" s="63"/>
      <c r="O199" s="64"/>
      <c r="P199" s="65">
        <f t="shared" si="228"/>
        <v>0</v>
      </c>
      <c r="Q199" s="63"/>
      <c r="R199" s="64"/>
      <c r="S199" s="65">
        <f t="shared" si="229"/>
        <v>0</v>
      </c>
      <c r="T199" s="63"/>
      <c r="U199" s="64"/>
      <c r="V199" s="65">
        <f t="shared" si="230"/>
        <v>0</v>
      </c>
      <c r="W199" s="66">
        <f t="shared" si="210"/>
        <v>0</v>
      </c>
      <c r="X199" s="261">
        <f t="shared" si="211"/>
        <v>0</v>
      </c>
      <c r="Y199" s="261">
        <f t="shared" si="186"/>
        <v>0</v>
      </c>
      <c r="Z199" s="269" t="e">
        <f t="shared" si="212"/>
        <v>#DIV/0!</v>
      </c>
      <c r="AA199" s="243"/>
      <c r="AB199" s="59"/>
      <c r="AC199" s="59"/>
      <c r="AD199" s="59"/>
      <c r="AE199" s="59"/>
      <c r="AF199" s="59"/>
      <c r="AG199" s="59"/>
    </row>
    <row r="200" spans="1:33" ht="30" customHeight="1" thickBot="1" x14ac:dyDescent="0.3">
      <c r="A200" s="60" t="s">
        <v>18</v>
      </c>
      <c r="B200" s="193" t="s">
        <v>244</v>
      </c>
      <c r="C200" s="97" t="s">
        <v>245</v>
      </c>
      <c r="D200" s="74"/>
      <c r="E200" s="257"/>
      <c r="F200" s="64">
        <v>0.22</v>
      </c>
      <c r="G200" s="65">
        <f>E200*F200</f>
        <v>0</v>
      </c>
      <c r="H200" s="257"/>
      <c r="I200" s="64">
        <v>0.22</v>
      </c>
      <c r="J200" s="65">
        <f>H200*I200</f>
        <v>0</v>
      </c>
      <c r="K200" s="257"/>
      <c r="L200" s="64">
        <v>0.22</v>
      </c>
      <c r="M200" s="65">
        <f>K200*L200</f>
        <v>0</v>
      </c>
      <c r="N200" s="257"/>
      <c r="O200" s="64">
        <v>0.22</v>
      </c>
      <c r="P200" s="65">
        <f>N200*O200</f>
        <v>0</v>
      </c>
      <c r="Q200" s="257"/>
      <c r="R200" s="64">
        <v>0.22</v>
      </c>
      <c r="S200" s="65">
        <f t="shared" si="229"/>
        <v>0</v>
      </c>
      <c r="T200" s="257"/>
      <c r="U200" s="64">
        <v>0.22</v>
      </c>
      <c r="V200" s="65">
        <f t="shared" si="230"/>
        <v>0</v>
      </c>
      <c r="W200" s="66">
        <f t="shared" si="210"/>
        <v>0</v>
      </c>
      <c r="X200" s="261">
        <f t="shared" si="211"/>
        <v>0</v>
      </c>
      <c r="Y200" s="261">
        <f t="shared" si="186"/>
        <v>0</v>
      </c>
      <c r="Z200" s="269" t="e">
        <f t="shared" si="212"/>
        <v>#DIV/0!</v>
      </c>
      <c r="AA200" s="238"/>
      <c r="AB200" s="5"/>
      <c r="AC200" s="5"/>
      <c r="AD200" s="5"/>
      <c r="AE200" s="5"/>
      <c r="AF200" s="5"/>
      <c r="AG200" s="5"/>
    </row>
    <row r="201" spans="1:33" ht="30" customHeight="1" thickBot="1" x14ac:dyDescent="0.3">
      <c r="A201" s="153" t="s">
        <v>246</v>
      </c>
      <c r="B201" s="208"/>
      <c r="C201" s="154"/>
      <c r="D201" s="155"/>
      <c r="E201" s="115">
        <f>E192+E188+E183+E178</f>
        <v>3</v>
      </c>
      <c r="F201" s="90"/>
      <c r="G201" s="156">
        <f>G192+G188+G183+G178</f>
        <v>35000</v>
      </c>
      <c r="H201" s="115">
        <f>H192+H188+H183+H178</f>
        <v>3</v>
      </c>
      <c r="I201" s="90"/>
      <c r="J201" s="156">
        <f>J192+J188+J183+J178</f>
        <v>35000</v>
      </c>
      <c r="K201" s="115">
        <f>K192+K188+K183+K178</f>
        <v>8</v>
      </c>
      <c r="L201" s="90"/>
      <c r="M201" s="156">
        <f>M192+M188+M183+M178</f>
        <v>296000</v>
      </c>
      <c r="N201" s="115">
        <f>N192+N188+N183+N178</f>
        <v>8</v>
      </c>
      <c r="O201" s="90"/>
      <c r="P201" s="156">
        <f>P192+P188+P183+P178</f>
        <v>296000</v>
      </c>
      <c r="Q201" s="115">
        <f>Q192+Q188+Q183+Q178</f>
        <v>1</v>
      </c>
      <c r="R201" s="90"/>
      <c r="S201" s="156">
        <f>S192+S188+S183+S178</f>
        <v>30000</v>
      </c>
      <c r="T201" s="115">
        <f>T192+T188+T183+T178</f>
        <v>1</v>
      </c>
      <c r="U201" s="90"/>
      <c r="V201" s="156">
        <f>V192+V188+V183+V178</f>
        <v>30000</v>
      </c>
      <c r="W201" s="157">
        <f>W192+W178+W188+W183</f>
        <v>361000</v>
      </c>
      <c r="X201" s="157">
        <f>X192+X178+X188+X183</f>
        <v>361000</v>
      </c>
      <c r="Y201" s="157">
        <f t="shared" si="186"/>
        <v>0</v>
      </c>
      <c r="Z201" s="157">
        <f>Y201/W201</f>
        <v>0</v>
      </c>
      <c r="AA201" s="245"/>
      <c r="AB201" s="5"/>
      <c r="AC201" s="5"/>
      <c r="AD201" s="5"/>
      <c r="AE201" s="5"/>
      <c r="AF201" s="5"/>
      <c r="AG201" s="5"/>
    </row>
    <row r="202" spans="1:33" ht="30" customHeight="1" thickBot="1" x14ac:dyDescent="0.3">
      <c r="A202" s="158" t="s">
        <v>247</v>
      </c>
      <c r="B202" s="159"/>
      <c r="C202" s="160"/>
      <c r="D202" s="161"/>
      <c r="E202" s="162"/>
      <c r="F202" s="163"/>
      <c r="G202" s="164">
        <f>G35+G49+G58+G96+G116+G130+G143+G151+G159+G166+G170+G176+G201</f>
        <v>592278.08000000007</v>
      </c>
      <c r="H202" s="162"/>
      <c r="I202" s="163"/>
      <c r="J202" s="164">
        <f>J35+J49+J58+J96+J116+J130+J143+J151+J159+J166+J170+J176+J201</f>
        <v>592278.08000000007</v>
      </c>
      <c r="K202" s="162"/>
      <c r="L202" s="163"/>
      <c r="M202" s="164">
        <f>M35+M49+M58+M96+M116+M130+M143+M151+M159+M166+M170+M176+M201</f>
        <v>375559.8</v>
      </c>
      <c r="N202" s="162"/>
      <c r="O202" s="163"/>
      <c r="P202" s="164">
        <f>P35+P49+P58+P96+P116+P130+P143+P151+P159+P166+P170+P176+P201</f>
        <v>375559.79940000002</v>
      </c>
      <c r="Q202" s="162"/>
      <c r="R202" s="163"/>
      <c r="S202" s="164">
        <f>S35+S49+S58+S96+S116+S130+S143+S151+S159+S166+S170+S176+S201</f>
        <v>30000</v>
      </c>
      <c r="T202" s="162"/>
      <c r="U202" s="163"/>
      <c r="V202" s="164">
        <f>V35+V49+V58+V96+V116+V130+V143+V151+V159+V166+V170+V176+V201</f>
        <v>30000</v>
      </c>
      <c r="W202" s="164">
        <f>W35+W49+W58+W96+W116+W130+W143+W151+W159+W166+W170+W176+W201</f>
        <v>997837.88</v>
      </c>
      <c r="X202" s="164">
        <f>X35+X49+X58+X96+X116+X130+X143+X151+X159+X166+X170+X176+X201</f>
        <v>997837.87939999998</v>
      </c>
      <c r="Y202" s="164">
        <f>Y35+Y49+Y58+Y96+Y116+Y130+Y143+Y151+Y159+Y166+Y170+Y176+Y201</f>
        <v>6.0000000030413503E-4</v>
      </c>
      <c r="Z202" s="268">
        <f>Y202/W202</f>
        <v>6.0130008324011012E-10</v>
      </c>
      <c r="AA202" s="246"/>
      <c r="AB202" s="5"/>
      <c r="AC202" s="5"/>
      <c r="AD202" s="5"/>
      <c r="AE202" s="5"/>
      <c r="AF202" s="5"/>
      <c r="AG202" s="5"/>
    </row>
    <row r="203" spans="1:33" ht="15" customHeight="1" thickBot="1" x14ac:dyDescent="0.3">
      <c r="A203" s="480"/>
      <c r="B203" s="441"/>
      <c r="C203" s="441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1"/>
      <c r="X203" s="21"/>
      <c r="Y203" s="21"/>
      <c r="Z203" s="21"/>
      <c r="AA203" s="231"/>
      <c r="AB203" s="5"/>
      <c r="AC203" s="5"/>
      <c r="AD203" s="5"/>
      <c r="AE203" s="5"/>
      <c r="AF203" s="5"/>
      <c r="AG203" s="5"/>
    </row>
    <row r="204" spans="1:33" ht="30" customHeight="1" thickBot="1" x14ac:dyDescent="0.3">
      <c r="A204" s="481" t="s">
        <v>248</v>
      </c>
      <c r="B204" s="467"/>
      <c r="C204" s="482"/>
      <c r="D204" s="165"/>
      <c r="E204" s="162"/>
      <c r="F204" s="163"/>
      <c r="G204" s="166">
        <f>Фінансування!C27-'Кошторис  витрат'!G202</f>
        <v>0</v>
      </c>
      <c r="H204" s="162"/>
      <c r="I204" s="163"/>
      <c r="J204" s="166">
        <f>Фінансування!C28-'Кошторис  витрат'!J202</f>
        <v>0</v>
      </c>
      <c r="K204" s="162"/>
      <c r="L204" s="163"/>
      <c r="M204" s="166">
        <f>Фінансування!J27-'Кошторис  витрат'!M202</f>
        <v>0</v>
      </c>
      <c r="N204" s="162"/>
      <c r="O204" s="163"/>
      <c r="P204" s="166">
        <f>Фінансування!J28-'Кошторис  витрат'!P202</f>
        <v>5.9999997029080987E-4</v>
      </c>
      <c r="Q204" s="162"/>
      <c r="R204" s="163"/>
      <c r="S204" s="166">
        <f>Фінансування!L27-'Кошторис  витрат'!S202</f>
        <v>0</v>
      </c>
      <c r="T204" s="162"/>
      <c r="U204" s="163"/>
      <c r="V204" s="166">
        <f>Фінансування!L28-'Кошторис  витрат'!V202</f>
        <v>0</v>
      </c>
      <c r="W204" s="167">
        <f>Фінансування!N27-'Кошторис  витрат'!W202</f>
        <v>0</v>
      </c>
      <c r="X204" s="167">
        <f>Фінансування!N28-'Кошторис  витрат'!X202</f>
        <v>6.0000014491379261E-4</v>
      </c>
      <c r="Y204" s="167"/>
      <c r="Z204" s="167"/>
      <c r="AA204" s="247"/>
      <c r="AB204" s="5"/>
      <c r="AC204" s="5"/>
      <c r="AD204" s="5"/>
      <c r="AE204" s="5"/>
      <c r="AF204" s="5"/>
      <c r="AG204" s="5"/>
    </row>
    <row r="205" spans="1:33" ht="15.75" customHeight="1" x14ac:dyDescent="0.25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6"/>
      <c r="X205" s="16"/>
      <c r="Y205" s="16"/>
      <c r="Z205" s="16"/>
      <c r="AA205" s="230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6"/>
      <c r="X206" s="16"/>
      <c r="Y206" s="16"/>
      <c r="Z206" s="16"/>
      <c r="AA206" s="230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5"/>
      <c r="P207" s="9"/>
      <c r="Q207" s="9"/>
      <c r="R207" s="9"/>
      <c r="S207" s="9"/>
      <c r="T207" s="9"/>
      <c r="U207" s="9"/>
      <c r="V207" s="9"/>
      <c r="W207" s="16"/>
      <c r="X207" s="16"/>
      <c r="Y207" s="16"/>
      <c r="Z207" s="16"/>
      <c r="AA207" s="230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6"/>
      <c r="B208" s="7"/>
      <c r="C208" s="8" t="s">
        <v>393</v>
      </c>
      <c r="D208" s="169"/>
      <c r="E208" s="170"/>
      <c r="F208" s="170"/>
      <c r="G208" s="9"/>
      <c r="H208" s="429"/>
      <c r="I208" s="429"/>
      <c r="J208" s="9"/>
      <c r="K208" s="171"/>
      <c r="L208" s="6" t="s">
        <v>394</v>
      </c>
      <c r="M208" s="170"/>
      <c r="N208" s="432"/>
      <c r="O208" s="433"/>
      <c r="P208" s="429"/>
      <c r="Q208" s="9"/>
      <c r="R208" s="9"/>
      <c r="S208" s="9"/>
      <c r="T208" s="9"/>
      <c r="U208" s="9"/>
      <c r="V208" s="9"/>
      <c r="W208" s="16"/>
      <c r="X208" s="16"/>
      <c r="Y208" s="16"/>
      <c r="Z208" s="16"/>
      <c r="AA208" s="230"/>
      <c r="AB208" s="1"/>
      <c r="AC208" s="2"/>
      <c r="AD208" s="1"/>
      <c r="AE208" s="1"/>
      <c r="AF208" s="1"/>
      <c r="AG208" s="1"/>
    </row>
    <row r="209" spans="1:33" ht="15.75" customHeight="1" x14ac:dyDescent="0.25">
      <c r="A209" s="10"/>
      <c r="B209" s="172"/>
      <c r="C209" s="11" t="s">
        <v>3</v>
      </c>
      <c r="D209" s="173"/>
      <c r="E209" s="14"/>
      <c r="F209" s="12" t="s">
        <v>4</v>
      </c>
      <c r="G209" s="14"/>
      <c r="H209" s="430"/>
      <c r="I209" s="431"/>
      <c r="J209" s="14"/>
      <c r="K209" s="15"/>
      <c r="L209" s="13" t="s">
        <v>5</v>
      </c>
      <c r="M209" s="14"/>
      <c r="N209" s="434"/>
      <c r="O209" s="435"/>
      <c r="P209" s="430"/>
      <c r="Q209" s="14"/>
      <c r="R209" s="14"/>
      <c r="S209" s="14"/>
      <c r="T209" s="14"/>
      <c r="U209" s="14"/>
      <c r="V209" s="14"/>
      <c r="W209" s="174"/>
      <c r="X209" s="174"/>
      <c r="Y209" s="174"/>
      <c r="Z209" s="174"/>
      <c r="AA209" s="248"/>
      <c r="AB209" s="176"/>
      <c r="AC209" s="175"/>
      <c r="AD209" s="176"/>
      <c r="AE209" s="176"/>
      <c r="AF209" s="176"/>
      <c r="AG209" s="176"/>
    </row>
    <row r="210" spans="1:33" ht="15.75" customHeight="1" x14ac:dyDescent="0.25">
      <c r="A210" s="1"/>
      <c r="B210" s="168"/>
      <c r="C210" s="2"/>
      <c r="D210" s="169"/>
      <c r="E210" s="9"/>
      <c r="F210" s="9"/>
      <c r="G210" s="9"/>
      <c r="H210" s="429"/>
      <c r="I210" s="42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6"/>
      <c r="X210" s="16"/>
      <c r="Y210" s="16"/>
      <c r="Z210" s="16"/>
      <c r="AA210" s="230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6"/>
      <c r="X211" s="16"/>
      <c r="Y211" s="16"/>
      <c r="Z211" s="16"/>
      <c r="AA211" s="230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6"/>
      <c r="X212" s="16"/>
      <c r="Y212" s="16"/>
      <c r="Z212" s="16"/>
      <c r="AA212" s="230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30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30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30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30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30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30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30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30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30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30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30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30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30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30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30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30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30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30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30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30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30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30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30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30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30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30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30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30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30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30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30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30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30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30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30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30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30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30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30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30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30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30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30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30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30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30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30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30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30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30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30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30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30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30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30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30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30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30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30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30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30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30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30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30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30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30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30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30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30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30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30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30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30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30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30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30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30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30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30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30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30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30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30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30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30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30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30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30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30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30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30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30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30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30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30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30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30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30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30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30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30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30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30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30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30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30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30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30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30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30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30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30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30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30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30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30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30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30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30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30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30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30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30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30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30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30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30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30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30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30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30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30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30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30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30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30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30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30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30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30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30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30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30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30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30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30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30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30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30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30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30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30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30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30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30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30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30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30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30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30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30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30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30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30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30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30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30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30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30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30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30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30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30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30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30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30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30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68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30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68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30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68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30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68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30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68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30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68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30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68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30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68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30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68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30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68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30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68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30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68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30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68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30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68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30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68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30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30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30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30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30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30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30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30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30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30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30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30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30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30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30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30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30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30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30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30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30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30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30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30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30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30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30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30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30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30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30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30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30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30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30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30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30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30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30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30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30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30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30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30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30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30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30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30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30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30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30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30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30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30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30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30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30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30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30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30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30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30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30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30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30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30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30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30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30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30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30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30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30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30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30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30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30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30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30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30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30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30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30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30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30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30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30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30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30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30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30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30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30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30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30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30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30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30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30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30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30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30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30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30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30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30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30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30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30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30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30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30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30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30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30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30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30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30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30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30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30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30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30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30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30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30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30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30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30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30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30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30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30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30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30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30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30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30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30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30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30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30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30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30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30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30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30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30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30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30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30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30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30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30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30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30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30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30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30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30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30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30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30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30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30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30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30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30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30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30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30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30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30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30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30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30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30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30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30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30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30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30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30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30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30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30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30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30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30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30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30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30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30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30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30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30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30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30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30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30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30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30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30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30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30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30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30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30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30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30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30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30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30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30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30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30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30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30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30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30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30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30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30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30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30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30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30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30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30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30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30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30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30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30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30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30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30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30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30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30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30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30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30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30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30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30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30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30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30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30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30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30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30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30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30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30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30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30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30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30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30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30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30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30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30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30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30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30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30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30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30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30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30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30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30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30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30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30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30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30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30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30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30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30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30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30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30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30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30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30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30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30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30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30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30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30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30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30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30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30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30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30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30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30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30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30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30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30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30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30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30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30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30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30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30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30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30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30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30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30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30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30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30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30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30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30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30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30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30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30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30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30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30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30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30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30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30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30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30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30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30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30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30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30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30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30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30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30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30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30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30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30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30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30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30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30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30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30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30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30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30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30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30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30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30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30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30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30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30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30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30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30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30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30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30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30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30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30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30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30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30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30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30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30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30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30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30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30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30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30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30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30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30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30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30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30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30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30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30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30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30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30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30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30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30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30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30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30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30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30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30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30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30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30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30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30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30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30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30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30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30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30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30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30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30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30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30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30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30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30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30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30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30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30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30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30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30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30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30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30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30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30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30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30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30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30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30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30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30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30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30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30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30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30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30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30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30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30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30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30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30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30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30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30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30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30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30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30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30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30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30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30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30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30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30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30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30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30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30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30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30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30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30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30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30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30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30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30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30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30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30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30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30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30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30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30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30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30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30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30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30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30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30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30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30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30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30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30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30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30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30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30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30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30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30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30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30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30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30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30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30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30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30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30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30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30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30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30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30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30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30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30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30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30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30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30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30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30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30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30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30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30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30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30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30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30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30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30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30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30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30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30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30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30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30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30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30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30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30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30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30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30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30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30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30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30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30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30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30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30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30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30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30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30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30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30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30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30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30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30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30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30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30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30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30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30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30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30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30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30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30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30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30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30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30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30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30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30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30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30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30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30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30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30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30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30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30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30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30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30"/>
      <c r="AB1013" s="1"/>
      <c r="AC1013" s="1"/>
      <c r="AD1013" s="1"/>
      <c r="AE1013" s="1"/>
      <c r="AF1013" s="1"/>
      <c r="AG1013" s="1"/>
    </row>
    <row r="1014" spans="1:33" ht="15.75" customHeight="1" x14ac:dyDescent="0.25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30"/>
      <c r="AB1014" s="1"/>
      <c r="AC1014" s="1"/>
      <c r="AD1014" s="1"/>
      <c r="AE1014" s="1"/>
      <c r="AF1014" s="1"/>
      <c r="AG1014" s="1"/>
    </row>
    <row r="1015" spans="1:33" ht="15.75" customHeight="1" x14ac:dyDescent="0.25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30"/>
      <c r="AB1015" s="1"/>
      <c r="AC1015" s="1"/>
      <c r="AD1015" s="1"/>
      <c r="AE1015" s="1"/>
      <c r="AF1015" s="1"/>
      <c r="AG1015" s="1"/>
    </row>
    <row r="1016" spans="1:33" ht="15.75" customHeight="1" x14ac:dyDescent="0.25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30"/>
      <c r="AB1016" s="1"/>
      <c r="AC1016" s="1"/>
      <c r="AD1016" s="1"/>
      <c r="AE1016" s="1"/>
      <c r="AF1016" s="1"/>
      <c r="AG1016" s="1"/>
    </row>
    <row r="1017" spans="1:33" ht="15.75" customHeight="1" x14ac:dyDescent="0.25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30"/>
      <c r="AB1017" s="1"/>
      <c r="AC1017" s="1"/>
      <c r="AD1017" s="1"/>
      <c r="AE1017" s="1"/>
      <c r="AF1017" s="1"/>
      <c r="AG1017" s="1"/>
    </row>
    <row r="1018" spans="1:33" ht="15.75" customHeight="1" x14ac:dyDescent="0.25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30"/>
      <c r="AB1018" s="1"/>
      <c r="AC1018" s="1"/>
      <c r="AD1018" s="1"/>
      <c r="AE1018" s="1"/>
      <c r="AF1018" s="1"/>
      <c r="AG1018" s="1"/>
    </row>
    <row r="1019" spans="1:33" ht="15.75" customHeight="1" x14ac:dyDescent="0.25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230"/>
      <c r="AB1019" s="1"/>
      <c r="AC1019" s="1"/>
      <c r="AD1019" s="1"/>
      <c r="AE1019" s="1"/>
      <c r="AF1019" s="1"/>
      <c r="AG1019" s="1"/>
    </row>
    <row r="1020" spans="1:33" ht="15.75" customHeight="1" x14ac:dyDescent="0.25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230"/>
      <c r="AB1020" s="1"/>
      <c r="AC1020" s="1"/>
      <c r="AD1020" s="1"/>
      <c r="AE1020" s="1"/>
      <c r="AF1020" s="1"/>
      <c r="AG1020" s="1"/>
    </row>
    <row r="1021" spans="1:33" ht="15.75" customHeight="1" x14ac:dyDescent="0.25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230"/>
      <c r="AB1021" s="1"/>
      <c r="AC1021" s="1"/>
      <c r="AD1021" s="1"/>
      <c r="AE1021" s="1"/>
      <c r="AF1021" s="1"/>
      <c r="AG1021" s="1"/>
    </row>
    <row r="1022" spans="1:33" ht="15.75" customHeight="1" x14ac:dyDescent="0.25">
      <c r="A1022" s="1"/>
      <c r="B1022" s="1"/>
      <c r="C1022" s="2"/>
      <c r="D1022" s="16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7"/>
      <c r="X1022" s="177"/>
      <c r="Y1022" s="177"/>
      <c r="Z1022" s="177"/>
      <c r="AA1022" s="230"/>
      <c r="AB1022" s="1"/>
      <c r="AC1022" s="1"/>
      <c r="AD1022" s="1"/>
      <c r="AE1022" s="1"/>
      <c r="AF1022" s="1"/>
      <c r="AG1022" s="1"/>
    </row>
    <row r="1023" spans="1:33" ht="15.75" customHeight="1" x14ac:dyDescent="0.25">
      <c r="A1023" s="1"/>
      <c r="B1023" s="1"/>
      <c r="C1023" s="2"/>
      <c r="D1023" s="16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7"/>
      <c r="X1023" s="177"/>
      <c r="Y1023" s="177"/>
      <c r="Z1023" s="177"/>
      <c r="AA1023" s="230"/>
      <c r="AB1023" s="1"/>
      <c r="AC1023" s="1"/>
      <c r="AD1023" s="1"/>
      <c r="AE1023" s="1"/>
      <c r="AF1023" s="1"/>
      <c r="AG1023" s="1"/>
    </row>
    <row r="1024" spans="1:33" ht="15.75" customHeight="1" x14ac:dyDescent="0.25">
      <c r="A1024" s="1"/>
      <c r="B1024" s="1"/>
      <c r="C1024" s="2"/>
      <c r="D1024" s="16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7"/>
      <c r="X1024" s="177"/>
      <c r="Y1024" s="177"/>
      <c r="Z1024" s="177"/>
      <c r="AA1024" s="230"/>
      <c r="AB1024" s="1"/>
      <c r="AC1024" s="1"/>
      <c r="AD1024" s="1"/>
      <c r="AE1024" s="1"/>
      <c r="AF1024" s="1"/>
      <c r="AG1024" s="1"/>
    </row>
    <row r="1025" spans="1:33" ht="15.75" customHeight="1" x14ac:dyDescent="0.25">
      <c r="A1025" s="1"/>
      <c r="B1025" s="1"/>
      <c r="C1025" s="2"/>
      <c r="D1025" s="16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7"/>
      <c r="X1025" s="177"/>
      <c r="Y1025" s="177"/>
      <c r="Z1025" s="177"/>
      <c r="AA1025" s="230"/>
      <c r="AB1025" s="1"/>
      <c r="AC1025" s="1"/>
      <c r="AD1025" s="1"/>
      <c r="AE1025" s="1"/>
      <c r="AF1025" s="1"/>
      <c r="AG1025" s="1"/>
    </row>
    <row r="1026" spans="1:33" ht="15.75" customHeight="1" x14ac:dyDescent="0.25">
      <c r="A1026" s="1"/>
      <c r="B1026" s="1"/>
      <c r="C1026" s="2"/>
      <c r="D1026" s="16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7"/>
      <c r="X1026" s="177"/>
      <c r="Y1026" s="177"/>
      <c r="Z1026" s="177"/>
      <c r="AA1026" s="230"/>
      <c r="AB1026" s="1"/>
      <c r="AC1026" s="1"/>
      <c r="AD1026" s="1"/>
      <c r="AE1026" s="1"/>
      <c r="AF1026" s="1"/>
      <c r="AG1026" s="1"/>
    </row>
    <row r="1027" spans="1:33" ht="15.75" customHeight="1" x14ac:dyDescent="0.25">
      <c r="A1027" s="1"/>
      <c r="B1027" s="1"/>
      <c r="C1027" s="2"/>
      <c r="D1027" s="16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7"/>
      <c r="X1027" s="177"/>
      <c r="Y1027" s="177"/>
      <c r="Z1027" s="177"/>
      <c r="AA1027" s="230"/>
      <c r="AB1027" s="1"/>
      <c r="AC1027" s="1"/>
      <c r="AD1027" s="1"/>
      <c r="AE1027" s="1"/>
      <c r="AF1027" s="1"/>
      <c r="AG1027" s="1"/>
    </row>
    <row r="1028" spans="1:33" ht="15.75" customHeight="1" x14ac:dyDescent="0.25">
      <c r="A1028" s="1"/>
      <c r="B1028" s="1"/>
      <c r="C1028" s="2"/>
      <c r="D1028" s="16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7"/>
      <c r="X1028" s="177"/>
      <c r="Y1028" s="177"/>
      <c r="Z1028" s="177"/>
      <c r="AA1028" s="230"/>
      <c r="AB1028" s="1"/>
      <c r="AC1028" s="1"/>
      <c r="AD1028" s="1"/>
      <c r="AE1028" s="1"/>
      <c r="AF1028" s="1"/>
      <c r="AG1028" s="1"/>
    </row>
    <row r="1029" spans="1:33" ht="15.75" customHeight="1" x14ac:dyDescent="0.25">
      <c r="A1029" s="1"/>
      <c r="B1029" s="1"/>
      <c r="C1029" s="2"/>
      <c r="D1029" s="16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7"/>
      <c r="X1029" s="177"/>
      <c r="Y1029" s="177"/>
      <c r="Z1029" s="177"/>
      <c r="AA1029" s="230"/>
      <c r="AB1029" s="1"/>
      <c r="AC1029" s="1"/>
      <c r="AD1029" s="1"/>
      <c r="AE1029" s="1"/>
      <c r="AF1029" s="1"/>
      <c r="AG1029" s="1"/>
    </row>
    <row r="1030" spans="1:33" ht="15.75" customHeight="1" x14ac:dyDescent="0.25">
      <c r="A1030" s="1"/>
      <c r="B1030" s="1"/>
      <c r="C1030" s="2"/>
      <c r="D1030" s="16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7"/>
      <c r="X1030" s="177"/>
      <c r="Y1030" s="177"/>
      <c r="Z1030" s="177"/>
      <c r="AA1030" s="230"/>
      <c r="AB1030" s="1"/>
      <c r="AC1030" s="1"/>
      <c r="AD1030" s="1"/>
      <c r="AE1030" s="1"/>
      <c r="AF1030" s="1"/>
      <c r="AG1030" s="1"/>
    </row>
    <row r="1031" spans="1:33" ht="15.75" customHeight="1" x14ac:dyDescent="0.25">
      <c r="A1031" s="1"/>
      <c r="B1031" s="1"/>
      <c r="C1031" s="2"/>
      <c r="D1031" s="16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7"/>
      <c r="X1031" s="177"/>
      <c r="Y1031" s="177"/>
      <c r="Z1031" s="177"/>
      <c r="AA1031" s="230"/>
      <c r="AB1031" s="1"/>
      <c r="AC1031" s="1"/>
      <c r="AD1031" s="1"/>
      <c r="AE1031" s="1"/>
      <c r="AF1031" s="1"/>
      <c r="AG1031" s="1"/>
    </row>
    <row r="1032" spans="1:33" ht="15.75" customHeight="1" x14ac:dyDescent="0.25">
      <c r="A1032" s="1"/>
      <c r="B1032" s="1"/>
      <c r="C1032" s="2"/>
      <c r="D1032" s="16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7"/>
      <c r="X1032" s="177"/>
      <c r="Y1032" s="177"/>
      <c r="Z1032" s="177"/>
      <c r="AA1032" s="230"/>
      <c r="AB1032" s="1"/>
      <c r="AC1032" s="1"/>
      <c r="AD1032" s="1"/>
      <c r="AE1032" s="1"/>
      <c r="AF1032" s="1"/>
      <c r="AG1032" s="1"/>
    </row>
    <row r="1033" spans="1:33" ht="15.75" customHeight="1" x14ac:dyDescent="0.25">
      <c r="A1033" s="1"/>
      <c r="B1033" s="1"/>
      <c r="C1033" s="2"/>
      <c r="D1033" s="16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7"/>
      <c r="X1033" s="177"/>
      <c r="Y1033" s="177"/>
      <c r="Z1033" s="177"/>
      <c r="AA1033" s="230"/>
      <c r="AB1033" s="1"/>
      <c r="AC1033" s="1"/>
      <c r="AD1033" s="1"/>
      <c r="AE1033" s="1"/>
      <c r="AF1033" s="1"/>
      <c r="AG1033" s="1"/>
    </row>
    <row r="1034" spans="1:33" ht="15.75" customHeight="1" x14ac:dyDescent="0.25">
      <c r="A1034" s="1"/>
      <c r="B1034" s="1"/>
      <c r="C1034" s="2"/>
      <c r="D1034" s="16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7"/>
      <c r="X1034" s="177"/>
      <c r="Y1034" s="177"/>
      <c r="Z1034" s="177"/>
      <c r="AA1034" s="230"/>
      <c r="AB1034" s="1"/>
      <c r="AC1034" s="1"/>
      <c r="AD1034" s="1"/>
      <c r="AE1034" s="1"/>
      <c r="AF1034" s="1"/>
      <c r="AG1034" s="1"/>
    </row>
    <row r="1035" spans="1:33" ht="15.75" customHeight="1" x14ac:dyDescent="0.25">
      <c r="A1035" s="1"/>
      <c r="B1035" s="1"/>
      <c r="C1035" s="2"/>
      <c r="D1035" s="16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7"/>
      <c r="X1035" s="177"/>
      <c r="Y1035" s="177"/>
      <c r="Z1035" s="177"/>
      <c r="AA1035" s="230"/>
      <c r="AB1035" s="1"/>
      <c r="AC1035" s="1"/>
      <c r="AD1035" s="1"/>
      <c r="AE1035" s="1"/>
      <c r="AF1035" s="1"/>
      <c r="AG1035" s="1"/>
    </row>
    <row r="1036" spans="1:33" ht="15.75" customHeight="1" x14ac:dyDescent="0.25">
      <c r="A1036" s="1"/>
      <c r="B1036" s="1"/>
      <c r="C1036" s="2"/>
      <c r="D1036" s="16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7"/>
      <c r="X1036" s="177"/>
      <c r="Y1036" s="177"/>
      <c r="Z1036" s="177"/>
      <c r="AA1036" s="230"/>
      <c r="AB1036" s="1"/>
      <c r="AC1036" s="1"/>
      <c r="AD1036" s="1"/>
      <c r="AE1036" s="1"/>
      <c r="AF1036" s="1"/>
      <c r="AG1036" s="1"/>
    </row>
  </sheetData>
  <mergeCells count="25">
    <mergeCell ref="A1:E1"/>
    <mergeCell ref="A7:A9"/>
    <mergeCell ref="B7:B9"/>
    <mergeCell ref="C7:C9"/>
    <mergeCell ref="D7:D9"/>
    <mergeCell ref="A170:D170"/>
    <mergeCell ref="A203:C203"/>
    <mergeCell ref="A204:C204"/>
    <mergeCell ref="E56:G57"/>
    <mergeCell ref="A116:D116"/>
    <mergeCell ref="H56:J57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honeticPr fontId="43" type="noConversion"/>
  <pageMargins left="0" right="0" top="0.35433070866141736" bottom="0.35433070866141736" header="0" footer="0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Наталья Багнюк</cp:lastModifiedBy>
  <cp:lastPrinted>2020-11-14T14:30:01Z</cp:lastPrinted>
  <dcterms:created xsi:type="dcterms:W3CDTF">2020-11-14T13:09:40Z</dcterms:created>
  <dcterms:modified xsi:type="dcterms:W3CDTF">2021-11-03T15:21:28Z</dcterms:modified>
</cp:coreProperties>
</file>