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</sheets>
  <definedNames/>
  <calcPr/>
  <extLst>
    <ext uri="GoogleSheetsCustomDataVersion1">
      <go:sheetsCustomData xmlns:go="http://customooxmlschemas.google.com/" r:id="rId6" roundtripDataSignature="AMtx7mjLaTRMpJvECfCs8g79YYOZTiiZ8Q=="/>
    </ext>
  </extLst>
</workbook>
</file>

<file path=xl/sharedStrings.xml><?xml version="1.0" encoding="utf-8"?>
<sst xmlns="http://schemas.openxmlformats.org/spreadsheetml/2006/main" count="720" uniqueCount="390">
  <si>
    <t xml:space="preserve">
</t>
  </si>
  <si>
    <t>Додаток №4</t>
  </si>
  <si>
    <t>до Договору про надання гранту №4REG31-02326</t>
  </si>
  <si>
    <t>від "30" червня 2021 року</t>
  </si>
  <si>
    <r>
      <rPr>
        <rFont val="Arial"/>
        <b/>
        <color rgb="FF000000"/>
        <sz val="10.0"/>
      </rPr>
      <t xml:space="preserve">Назва конкурсної програми: </t>
    </r>
    <r>
      <rPr>
        <rFont val="Arial"/>
        <b val="0"/>
        <color rgb="FF000000"/>
        <sz val="10.0"/>
      </rPr>
      <t xml:space="preserve">Культура. Туризм. Регіони </t>
    </r>
  </si>
  <si>
    <r>
      <rPr>
        <rFont val="Arial"/>
        <b/>
        <color theme="1"/>
        <sz val="10.0"/>
      </rPr>
      <t xml:space="preserve">Назва ЛОТ-у: </t>
    </r>
    <r>
      <rPr>
        <rFont val="Arial"/>
        <b val="0"/>
        <color theme="1"/>
        <sz val="10.0"/>
      </rPr>
      <t xml:space="preserve">Локальний фестиваль </t>
    </r>
  </si>
  <si>
    <r>
      <rPr>
        <rFont val="Arial"/>
        <b/>
        <color theme="1"/>
        <sz val="10.0"/>
      </rPr>
      <t xml:space="preserve">Назва Грантоотримувача: </t>
    </r>
    <r>
      <rPr>
        <rFont val="Arial"/>
        <b val="0"/>
        <color theme="1"/>
        <sz val="10.0"/>
      </rPr>
      <t>Громадська організація "Мистецьке об'єднання "Стендаль"</t>
    </r>
  </si>
  <si>
    <r>
      <rPr>
        <rFont val="Arial"/>
        <b/>
        <color theme="1"/>
        <sz val="10.0"/>
      </rPr>
      <t xml:space="preserve">Назва проєкту: </t>
    </r>
    <r>
      <rPr>
        <rFont val="Arial"/>
        <b val="0"/>
        <color theme="1"/>
        <sz val="10.0"/>
      </rPr>
      <t>Театралізований фестиваль "Торчинський ярмарок"</t>
    </r>
  </si>
  <si>
    <r>
      <rPr>
        <rFont val="Arial"/>
        <b/>
        <color theme="1"/>
        <sz val="10.0"/>
      </rPr>
      <t xml:space="preserve">Дата початку проєкту: </t>
    </r>
    <r>
      <rPr>
        <rFont val="Arial"/>
        <b val="0"/>
        <color theme="1"/>
        <sz val="10.0"/>
      </rPr>
      <t>30 червня 2021</t>
    </r>
  </si>
  <si>
    <r>
      <rPr>
        <rFont val="Arial"/>
        <b/>
        <color theme="1"/>
        <sz val="10.0"/>
      </rPr>
      <t xml:space="preserve">Дата завершення проєкту: </t>
    </r>
    <r>
      <rPr>
        <rFont val="Arial"/>
        <b val="0"/>
        <color theme="1"/>
        <sz val="10.0"/>
      </rPr>
      <t>31 жовтня 2021</t>
    </r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</si>
  <si>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</si>
  <si>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</si>
  <si>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31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</si>
  <si>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</si>
  <si>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</si>
  <si>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</si>
  <si>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</si>
  <si>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Торчинська селищна рада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</si>
  <si>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</si>
  <si>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</si>
  <si>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</si>
  <si>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</si>
  <si>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</si>
  <si>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</si>
  <si>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</si>
  <si>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</si>
  <si>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</si>
  <si>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</si>
  <si>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</si>
  <si>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</si>
  <si>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</si>
  <si>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</si>
  <si>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</si>
  <si>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</si>
  <si>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</si>
  <si>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</si>
  <si>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</si>
  <si>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</si>
  <si>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</si>
  <si>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</si>
  <si>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</si>
  <si>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</si>
  <si>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</si>
  <si>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</si>
  <si>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</si>
  <si>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 проекту</t>
  </si>
  <si>
    <t>Бодня Катерина Володимирівна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</si>
  <si>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</si>
  <si>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</si>
  <si>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</si>
  <si>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</si>
  <si>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</si>
  <si>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</si>
  <si>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</si>
  <si>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</si>
  <si>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</si>
  <si>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</si>
  <si>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</si>
  <si>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</si>
  <si>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</si>
  <si>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</si>
  <si>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</si>
  <si>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</si>
  <si>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</si>
  <si>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</si>
  <si>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</si>
  <si>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</si>
  <si>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</si>
  <si>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</si>
  <si>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</si>
  <si>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</si>
  <si>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</si>
  <si>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</si>
  <si>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</si>
  <si>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</si>
  <si>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</si>
  <si>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</si>
  <si>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</si>
  <si>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</si>
  <si>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</si>
  <si>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</si>
  <si>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</si>
  <si>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</si>
  <si>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</si>
  <si>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</si>
  <si>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</si>
  <si>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</si>
  <si>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</si>
  <si>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</si>
  <si>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</si>
  <si>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</si>
  <si>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</si>
  <si>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</si>
  <si>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</si>
  <si>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</si>
  <si>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</si>
  <si>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Шарута Ольга Вікторівна, керівниця проекту (50% зайнятості)</t>
  </si>
  <si>
    <t>1.3.2</t>
  </si>
  <si>
    <t>Порицький Павло Ярославович, координатор заходів (50% зайнятості)</t>
  </si>
  <si>
    <t>1.3.3</t>
  </si>
  <si>
    <t>Роговський Андрій Віталійович, технічний менеджер (50% зайнятості)</t>
  </si>
  <si>
    <t>1.3.4</t>
  </si>
  <si>
    <t>Шклярук Юлія Вікторівна, Координатор заходів в громаді (50% зайнятості)</t>
  </si>
  <si>
    <t>1.3.5</t>
  </si>
  <si>
    <t>Яцечко-Блаженко Тетяна Володимирівна, Експертка-дослідниця культурної спадщини (25% зайнятості)</t>
  </si>
  <si>
    <t>1.4</t>
  </si>
  <si>
    <t>Соціальні внески з оплати праці (нарахування ЄСВ)</t>
  </si>
  <si>
    <t>1.4.1</t>
  </si>
  <si>
    <t xml:space="preserve">Соціальні внески з оплати праці по статті 1.3. За договорами ЦПХ </t>
  </si>
  <si>
    <t>1.4.2</t>
  </si>
  <si>
    <t>За трудовими договорами</t>
  </si>
  <si>
    <t>1.5</t>
  </si>
  <si>
    <t>За договорами з ФОП</t>
  </si>
  <si>
    <t>1.5.1</t>
  </si>
  <si>
    <t>ФОП Бодня Катерина Володимирівна, надання бухгалтерських послуг</t>
  </si>
  <si>
    <t>1.5.2</t>
  </si>
  <si>
    <t xml:space="preserve"> Повне ПІБ, зазначити конкретну назву послуги/виконання робіт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</si>
  <si>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</si>
  <si>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</si>
  <si>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</si>
  <si>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</si>
  <si>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</si>
  <si>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</si>
  <si>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</si>
  <si>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</si>
  <si>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</si>
  <si>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</si>
  <si>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</si>
  <si>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</si>
  <si>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</si>
  <si>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</si>
  <si>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</si>
  <si>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</si>
  <si>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</si>
  <si>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</si>
  <si>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</si>
  <si>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</si>
  <si>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</si>
  <si>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</si>
  <si>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</si>
  <si>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</si>
  <si>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</si>
  <si>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</si>
  <si>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</si>
  <si>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</si>
  <si>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</si>
  <si>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</si>
  <si>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</si>
  <si>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</si>
  <si>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</si>
  <si>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</si>
  <si>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</si>
  <si>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</si>
  <si>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</si>
  <si>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</si>
  <si>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</si>
  <si>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</si>
  <si>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</si>
  <si>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</si>
  <si>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</si>
  <si>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</si>
  <si>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</si>
  <si>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</si>
  <si>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</si>
  <si>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</si>
  <si>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</si>
  <si>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</si>
  <si>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</si>
  <si>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</si>
  <si>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</si>
  <si>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</si>
  <si>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Оренда обладнання для забезпечення пресконференції в Торчині</t>
  </si>
  <si>
    <t>подій</t>
  </si>
  <si>
    <t>4.2.3</t>
  </si>
  <si>
    <t>Оренда обладнання для проведення зустрічей з істориками та краєзнавцями під час фестивалю</t>
  </si>
  <si>
    <t>4.2.4</t>
  </si>
  <si>
    <t xml:space="preserve">Оренда звукового обладнання для проведення музичних заходів фестивалю </t>
  </si>
  <si>
    <t>4.2.5</t>
  </si>
  <si>
    <t xml:space="preserve">Оренда світлового обладнання для проведення музичних заходів фестивалю </t>
  </si>
  <si>
    <t>4.2.6</t>
  </si>
  <si>
    <t>Оренда генератора на 160 кВт</t>
  </si>
  <si>
    <t>4.2.7</t>
  </si>
  <si>
    <t>Оренда генератора на 65 кВт</t>
  </si>
  <si>
    <t>4.2.8</t>
  </si>
  <si>
    <t>Оренда біотуалетів</t>
  </si>
  <si>
    <t>4.2.9</t>
  </si>
  <si>
    <t>Оренда - Стіл складний 240 * 90 см</t>
  </si>
  <si>
    <t>4.2.10</t>
  </si>
  <si>
    <t>Оренда - Стілець дерев'яний складений</t>
  </si>
  <si>
    <t>4.2.11</t>
  </si>
  <si>
    <t>Оренда - Тент 3*3</t>
  </si>
  <si>
    <t>4.3</t>
  </si>
  <si>
    <t>Оренда транспорту</t>
  </si>
  <si>
    <t>4.3.1</t>
  </si>
  <si>
    <t>Оренда  бусу (Луцьк-Торчин-Луцьк (50 км * 8 поїздок)</t>
  </si>
  <si>
    <t xml:space="preserve">км </t>
  </si>
  <si>
    <t>4.3.2</t>
  </si>
  <si>
    <t>Оренда автобуса (Луцьк-Торчин-Луцьк (50 км * 3 поїздки)</t>
  </si>
  <si>
    <t>4.4</t>
  </si>
  <si>
    <t>Оренда сценічно-постановочних засобів</t>
  </si>
  <si>
    <t>4.4.1</t>
  </si>
  <si>
    <t>Оренда сценічної конструкції</t>
  </si>
  <si>
    <t>4.4.2</t>
  </si>
  <si>
    <t>Найменування (з деталізацією технічних характеристик)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</si>
  <si>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</si>
  <si>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</si>
  <si>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</si>
  <si>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</si>
  <si>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</si>
  <si>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</si>
  <si>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</si>
  <si>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</si>
  <si>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</si>
  <si>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</si>
  <si>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</si>
  <si>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</si>
  <si>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</si>
  <si>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</si>
  <si>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</si>
  <si>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</si>
  <si>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</si>
  <si>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</si>
  <si>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</si>
  <si>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</si>
  <si>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</si>
  <si>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</si>
  <si>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</si>
  <si>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</si>
  <si>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</si>
  <si>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</si>
  <si>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</si>
  <si>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</si>
  <si>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</si>
  <si>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</si>
  <si>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</si>
  <si>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Пальне</t>
  </si>
  <si>
    <t>л.</t>
  </si>
  <si>
    <t>6.1.2</t>
  </si>
  <si>
    <t>Найменування</t>
  </si>
  <si>
    <t>6.1.3</t>
  </si>
  <si>
    <t>6.2</t>
  </si>
  <si>
    <t>Носії, накопичувачі</t>
  </si>
  <si>
    <t>6.2.1</t>
  </si>
  <si>
    <t>USB-флеш накопичувач 64 GB</t>
  </si>
  <si>
    <t>6.2.2</t>
  </si>
  <si>
    <t>Зовнішній жорсткий диск External 2.5" 2TB</t>
  </si>
  <si>
    <t>6.2.3</t>
  </si>
  <si>
    <t>6.3</t>
  </si>
  <si>
    <t>Інші матеріальні витрати</t>
  </si>
  <si>
    <t>6.3.1</t>
  </si>
  <si>
    <t>Папка реєстратор А4, 50мм.</t>
  </si>
  <si>
    <t>6.3.2</t>
  </si>
  <si>
    <t>Скрепки 100 шт/ уп</t>
  </si>
  <si>
    <t>6.3.3</t>
  </si>
  <si>
    <t>Клей канцелярський 200 мл</t>
  </si>
  <si>
    <t>6.3.4</t>
  </si>
  <si>
    <t>Ручка кулькова синя</t>
  </si>
  <si>
    <t>6.3.5</t>
  </si>
  <si>
    <t>Олівець чорно графіт.</t>
  </si>
  <si>
    <t>6.3.6</t>
  </si>
  <si>
    <t>Папір А4 500 арк.</t>
  </si>
  <si>
    <t>6.3.7</t>
  </si>
  <si>
    <t>Антисептик для рук</t>
  </si>
  <si>
    <t>6.3.8</t>
  </si>
  <si>
    <t>Маски</t>
  </si>
  <si>
    <t>6.3.9</t>
  </si>
  <si>
    <t>Питна вода (фасування 0,5 л.)</t>
  </si>
  <si>
    <t>бут.</t>
  </si>
  <si>
    <t>6.3.10</t>
  </si>
  <si>
    <t>Еко сумка. Розмір: 38x40 см, ручки 60x2.5 см., бавовна, 210 г/м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</si>
  <si>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</si>
  <si>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</si>
  <si>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</si>
  <si>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</si>
  <si>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</si>
  <si>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Друк афіш (Розмір: А1)</t>
  </si>
  <si>
    <t>7.3</t>
  </si>
  <si>
    <t>Друк афіш (Розмір: А3)</t>
  </si>
  <si>
    <t>7.4</t>
  </si>
  <si>
    <t>Друк афіш (Розмір: А4)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</si>
  <si>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</si>
  <si>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</si>
  <si>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</si>
  <si>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</si>
  <si>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</si>
  <si>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</si>
  <si>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</si>
  <si>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</si>
  <si>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</si>
  <si>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</si>
  <si>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</si>
  <si>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</si>
  <si>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</si>
  <si>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</si>
  <si>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</si>
  <si>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</si>
  <si>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</si>
  <si>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</si>
  <si>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</si>
  <si>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</si>
  <si>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</si>
  <si>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</si>
  <si>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</si>
  <si>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</si>
  <si>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</si>
  <si>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</si>
  <si>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</si>
  <si>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</si>
  <si>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</si>
  <si>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</si>
  <si>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</si>
  <si>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</si>
  <si>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 заходів проекту</t>
  </si>
  <si>
    <t>годин</t>
  </si>
  <si>
    <t>Реклама в соціальних мережах (facebook, instagram)</t>
  </si>
  <si>
    <t xml:space="preserve">PR-супровід проекту </t>
  </si>
  <si>
    <t>Послуги відеозапису after movie та монтаж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</si>
  <si>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</si>
  <si>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</si>
  <si>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</si>
  <si>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</si>
  <si>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</si>
  <si>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</si>
  <si>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</si>
  <si>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</si>
  <si>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</si>
  <si>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</si>
  <si>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</si>
  <si>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</si>
  <si>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</si>
  <si>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</si>
  <si>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</si>
  <si>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</si>
  <si>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</si>
  <si>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</si>
  <si>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</si>
  <si>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</si>
  <si>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</si>
  <si>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</si>
  <si>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</si>
  <si>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</si>
  <si>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</si>
  <si>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</si>
  <si>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</si>
  <si>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</si>
  <si>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</si>
  <si>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</si>
  <si>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</si>
  <si>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</si>
  <si>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Послуги зі створення анімації до відеопродукту (розробка початкової заставки та фінальних титрів)</t>
  </si>
  <si>
    <t>13.2.2</t>
  </si>
  <si>
    <t>Зазначити конкретну назву послуги відповідно до технічного завдання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</si>
  <si>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</si>
  <si>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</si>
  <si>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</si>
  <si>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</si>
  <si>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</si>
  <si>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</si>
  <si>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</si>
  <si>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</si>
  <si>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</si>
  <si>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</si>
  <si>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</si>
  <si>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</si>
  <si>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</si>
  <si>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</si>
  <si>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</si>
  <si>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</si>
  <si>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13.4.6</t>
  </si>
  <si>
    <t>Послуги з театрального дійства</t>
  </si>
  <si>
    <t>13.4.7</t>
  </si>
  <si>
    <t>Послуга технічного обслуговування фестивалю</t>
  </si>
  <si>
    <t>13.4.8</t>
  </si>
  <si>
    <t xml:space="preserve">Послуга участі музичних колективів у фестивалі </t>
  </si>
  <si>
    <t>13.4.9</t>
  </si>
  <si>
    <t>Організація майстер-класів</t>
  </si>
  <si>
    <t>13.4.10</t>
  </si>
  <si>
    <t>Послуги з декорування території проведення фестивалю</t>
  </si>
  <si>
    <t>13.4.11</t>
  </si>
  <si>
    <t>Послуги зі створення та декорування фотозони на території проведення фестивалю</t>
  </si>
  <si>
    <t>13.4.12</t>
  </si>
  <si>
    <t>Послуги з облаштування та художнє оформлення атракційних зон</t>
  </si>
  <si>
    <t>Інші прямі витрати (деталізувати кожний вид витрат)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</si>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</sst>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30">
    <font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8.0"/>
      <color theme="1"/>
      <name val="Arial"/>
    </font>
    <font>
      <b/>
      <sz val="11.0"/>
      <color theme="1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25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top style="medium">
        <color rgb="FF000000"/>
      </top>
      <bottom/>
    </border>
    <border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/>
    </border>
    <border>
      <left/>
      <right style="thin">
        <color rgb="FF000000"/>
      </right>
      <top/>
      <bottom/>
    </border>
    <border>
      <top/>
      <bottom/>
    </border>
    <border>
      <right style="thin">
        <color rgb="FF000000"/>
      </right>
      <top/>
      <bottom/>
    </border>
    <border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bottom style="medium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1" numFmtId="0" xfId="0" applyAlignment="1" applyFont="1">
      <alignment readingOrder="0" shrinkToFit="0" wrapText="1"/>
    </xf>
    <xf borderId="0" fillId="0" fontId="2" numFmtId="0" xfId="0" applyFont="1"/>
    <xf borderId="0" fillId="0" fontId="1" numFmtId="0" xfId="0" applyAlignment="1" applyFont="1">
      <alignment horizontal="left" readingOrder="0" shrinkToFit="0" wrapText="1"/>
    </xf>
    <xf borderId="0" fillId="0" fontId="3" numFmtId="0" xfId="0" applyAlignment="1" applyFont="1">
      <alignment horizontal="left" readingOrder="0"/>
    </xf>
    <xf borderId="0" fillId="0" fontId="0" numFmtId="0" xfId="0" applyFont="1"/>
    <xf borderId="0" fillId="0" fontId="2" numFmtId="0" xfId="0" applyAlignment="1" applyFont="1">
      <alignment readingOrder="0"/>
    </xf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5" numFmtId="10" xfId="0" applyFont="1" applyNumberFormat="1"/>
    <xf borderId="0" fillId="0" fontId="5" numFmtId="4" xfId="0" applyFont="1" applyNumberFormat="1"/>
    <xf borderId="0" fillId="0" fontId="6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7" numFmtId="10" xfId="0" applyFont="1" applyNumberFormat="1"/>
    <xf borderId="0" fillId="0" fontId="7" numFmtId="4" xfId="0" applyFont="1" applyNumberFormat="1"/>
    <xf borderId="1" fillId="0" fontId="8" numFmtId="0" xfId="0" applyAlignment="1" applyBorder="1" applyFont="1">
      <alignment horizontal="center" shrinkToFit="0" vertical="center" wrapText="1"/>
    </xf>
    <xf borderId="2" fillId="0" fontId="9" numFmtId="0" xfId="0" applyAlignment="1" applyBorder="1" applyFont="1">
      <alignment horizontal="center" shrinkToFit="0" vertical="center" wrapText="1"/>
    </xf>
    <xf borderId="3" fillId="0" fontId="10" numFmtId="0" xfId="0" applyBorder="1" applyFont="1"/>
    <xf borderId="4" fillId="0" fontId="9" numFmtId="0" xfId="0" applyAlignment="1" applyBorder="1" applyFont="1">
      <alignment horizontal="center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horizontal="center" shrinkToFit="0" vertical="center" wrapText="1"/>
    </xf>
    <xf borderId="7" fillId="0" fontId="10" numFmtId="0" xfId="0" applyBorder="1" applyFont="1"/>
    <xf borderId="8" fillId="0" fontId="10" numFmtId="0" xfId="0" applyBorder="1" applyFont="1"/>
    <xf borderId="9" fillId="0" fontId="10" numFmtId="0" xfId="0" applyBorder="1" applyFont="1"/>
    <xf borderId="10" fillId="0" fontId="7" numFmtId="0" xfId="0" applyAlignment="1" applyBorder="1" applyFont="1">
      <alignment horizontal="center" readingOrder="0" shrinkToFit="0" vertical="center" wrapText="1"/>
    </xf>
    <xf borderId="11" fillId="0" fontId="7" numFmtId="10" xfId="0" applyAlignment="1" applyBorder="1" applyFont="1" applyNumberFormat="1">
      <alignment horizontal="center" shrinkToFit="0" vertical="center" wrapText="1"/>
    </xf>
    <xf borderId="12" fillId="0" fontId="11" numFmtId="10" xfId="0" applyAlignment="1" applyBorder="1" applyFont="1" applyNumberFormat="1">
      <alignment horizontal="center" vertical="center"/>
    </xf>
    <xf borderId="0" fillId="0" fontId="0" numFmtId="14" xfId="0" applyFont="1" applyNumberFormat="1"/>
    <xf borderId="13" fillId="0" fontId="10" numFmtId="0" xfId="0" applyBorder="1" applyFont="1"/>
    <xf borderId="10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vertical="center"/>
    </xf>
    <xf borderId="11" fillId="0" fontId="7" numFmtId="10" xfId="0" applyAlignment="1" applyBorder="1" applyFont="1" applyNumberFormat="1">
      <alignment horizontal="center" vertical="center"/>
    </xf>
    <xf borderId="14" fillId="0" fontId="7" numFmtId="4" xfId="0" applyAlignment="1" applyBorder="1" applyFont="1" applyNumberFormat="1">
      <alignment horizontal="center" shrinkToFit="0" vertical="center" wrapText="1"/>
    </xf>
    <xf borderId="10" fillId="0" fontId="8" numFmtId="10" xfId="0" applyAlignment="1" applyBorder="1" applyFont="1" applyNumberFormat="1">
      <alignment horizontal="center" vertical="center"/>
    </xf>
    <xf borderId="14" fillId="0" fontId="8" numFmtId="4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15" fillId="0" fontId="7" numFmtId="49" xfId="0" applyAlignment="1" applyBorder="1" applyFont="1" applyNumberFormat="1">
      <alignment horizontal="center" shrinkToFit="0" vertical="center" wrapText="1"/>
    </xf>
    <xf borderId="16" fillId="0" fontId="7" numFmtId="49" xfId="0" applyAlignment="1" applyBorder="1" applyFont="1" applyNumberFormat="1">
      <alignment horizontal="center" vertical="center"/>
    </xf>
    <xf borderId="17" fillId="0" fontId="7" numFmtId="49" xfId="0" applyAlignment="1" applyBorder="1" applyFont="1" applyNumberFormat="1">
      <alignment horizontal="center" vertical="center"/>
    </xf>
    <xf borderId="18" fillId="0" fontId="7" numFmtId="49" xfId="0" applyAlignment="1" applyBorder="1" applyFont="1" applyNumberFormat="1">
      <alignment horizontal="center" vertical="center"/>
    </xf>
    <xf borderId="0" fillId="0" fontId="7" numFmtId="49" xfId="0" applyAlignment="1" applyFont="1" applyNumberFormat="1">
      <alignment horizontal="center" vertical="center"/>
    </xf>
    <xf borderId="0" fillId="0" fontId="7" numFmtId="2" xfId="0" applyAlignment="1" applyFont="1" applyNumberFormat="1">
      <alignment horizontal="center" vertical="center"/>
    </xf>
    <xf borderId="19" fillId="0" fontId="7" numFmtId="0" xfId="0" applyAlignment="1" applyBorder="1" applyFont="1">
      <alignment horizontal="center" shrinkToFit="0" vertical="center" wrapText="1"/>
    </xf>
    <xf borderId="20" fillId="0" fontId="7" numFmtId="10" xfId="0" applyAlignment="1" applyBorder="1" applyFont="1" applyNumberFormat="1">
      <alignment horizontal="center" vertical="center"/>
    </xf>
    <xf borderId="21" fillId="0" fontId="7" numFmtId="4" xfId="0" applyAlignment="1" applyBorder="1" applyFont="1" applyNumberFormat="1">
      <alignment horizontal="center" vertical="center"/>
    </xf>
    <xf borderId="20" fillId="0" fontId="7" numFmtId="4" xfId="0" applyAlignment="1" applyBorder="1" applyFont="1" applyNumberFormat="1">
      <alignment horizontal="center" readingOrder="0" vertical="center"/>
    </xf>
    <xf borderId="22" fillId="0" fontId="7" numFmtId="4" xfId="0" applyAlignment="1" applyBorder="1" applyFont="1" applyNumberFormat="1">
      <alignment horizontal="center" vertical="center"/>
    </xf>
    <xf borderId="22" fillId="0" fontId="7" numFmtId="4" xfId="0" applyAlignment="1" applyBorder="1" applyFont="1" applyNumberFormat="1">
      <alignment horizontal="center" readingOrder="0" vertical="center"/>
    </xf>
    <xf borderId="22" fillId="0" fontId="7" numFmtId="10" xfId="0" applyAlignment="1" applyBorder="1" applyFont="1" applyNumberFormat="1">
      <alignment horizontal="center" vertical="center"/>
    </xf>
    <xf borderId="20" fillId="0" fontId="8" numFmtId="10" xfId="0" applyAlignment="1" applyBorder="1" applyFont="1" applyNumberFormat="1">
      <alignment horizontal="center" vertical="center"/>
    </xf>
    <xf borderId="21" fillId="0" fontId="8" numFmtId="4" xfId="0" applyAlignment="1" applyBorder="1" applyFont="1" applyNumberFormat="1">
      <alignment horizontal="center" vertical="center"/>
    </xf>
    <xf borderId="23" fillId="0" fontId="7" numFmtId="0" xfId="0" applyAlignment="1" applyBorder="1" applyFont="1">
      <alignment horizontal="center" shrinkToFit="0" vertical="center" wrapText="1"/>
    </xf>
    <xf borderId="24" fillId="0" fontId="7" numFmtId="10" xfId="0" applyAlignment="1" applyBorder="1" applyFont="1" applyNumberFormat="1">
      <alignment horizontal="center" vertical="center"/>
    </xf>
    <xf borderId="25" fillId="0" fontId="7" numFmtId="4" xfId="0" applyAlignment="1" applyBorder="1" applyFont="1" applyNumberFormat="1">
      <alignment horizontal="center" vertical="center"/>
    </xf>
    <xf borderId="24" fillId="0" fontId="7" numFmtId="4" xfId="0" applyAlignment="1" applyBorder="1" applyFont="1" applyNumberFormat="1">
      <alignment horizontal="center" readingOrder="0" vertical="center"/>
    </xf>
    <xf borderId="26" fillId="0" fontId="7" numFmtId="4" xfId="0" applyAlignment="1" applyBorder="1" applyFont="1" applyNumberFormat="1">
      <alignment horizontal="center" vertical="center"/>
    </xf>
    <xf borderId="26" fillId="0" fontId="7" numFmtId="4" xfId="0" applyAlignment="1" applyBorder="1" applyFont="1" applyNumberFormat="1">
      <alignment horizontal="center" readingOrder="0" vertical="center"/>
    </xf>
    <xf borderId="26" fillId="0" fontId="7" numFmtId="10" xfId="0" applyAlignment="1" applyBorder="1" applyFont="1" applyNumberFormat="1">
      <alignment horizontal="center" vertical="center"/>
    </xf>
    <xf borderId="24" fillId="0" fontId="12" numFmtId="10" xfId="0" applyAlignment="1" applyBorder="1" applyFont="1" applyNumberFormat="1">
      <alignment horizontal="center" vertical="center"/>
    </xf>
    <xf borderId="25" fillId="0" fontId="8" numFmtId="4" xfId="0" applyAlignment="1" applyBorder="1" applyFont="1" applyNumberFormat="1">
      <alignment horizontal="center" vertical="center"/>
    </xf>
    <xf borderId="27" fillId="0" fontId="7" numFmtId="0" xfId="0" applyAlignment="1" applyBorder="1" applyFont="1">
      <alignment horizontal="center" shrinkToFit="0" vertical="center" wrapText="1"/>
    </xf>
    <xf borderId="28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readingOrder="0" vertical="center"/>
    </xf>
    <xf borderId="28" fillId="0" fontId="7" numFmtId="4" xfId="0" applyAlignment="1" applyBorder="1" applyFont="1" applyNumberFormat="1">
      <alignment horizontal="center" readingOrder="0" vertical="center"/>
    </xf>
    <xf borderId="30" fillId="0" fontId="7" numFmtId="4" xfId="0" applyAlignment="1" applyBorder="1" applyFont="1" applyNumberFormat="1">
      <alignment horizontal="center" vertical="center"/>
    </xf>
    <xf borderId="30" fillId="0" fontId="7" numFmtId="4" xfId="0" applyAlignment="1" applyBorder="1" applyFont="1" applyNumberFormat="1">
      <alignment horizontal="center" readingOrder="0" vertical="center"/>
    </xf>
    <xf borderId="30" fillId="0" fontId="7" numFmtId="10" xfId="0" applyAlignment="1" applyBorder="1" applyFont="1" applyNumberFormat="1">
      <alignment horizontal="center" vertical="center"/>
    </xf>
    <xf borderId="29" fillId="0" fontId="7" numFmtId="4" xfId="0" applyAlignment="1" applyBorder="1" applyFont="1" applyNumberFormat="1">
      <alignment horizontal="center" vertical="center"/>
    </xf>
    <xf borderId="28" fillId="0" fontId="12" numFmtId="10" xfId="0" applyAlignment="1" applyBorder="1" applyFont="1" applyNumberFormat="1">
      <alignment horizontal="center" vertical="center"/>
    </xf>
    <xf borderId="29" fillId="0" fontId="8" numFmtId="4" xfId="0" applyAlignment="1" applyBorder="1" applyFont="1" applyNumberFormat="1">
      <alignment horizontal="center" vertical="center"/>
    </xf>
    <xf borderId="15" fillId="0" fontId="7" numFmtId="0" xfId="0" applyAlignment="1" applyBorder="1" applyFont="1">
      <alignment horizontal="center" shrinkToFit="0" vertical="center" wrapText="1"/>
    </xf>
    <xf borderId="31" fillId="0" fontId="7" numFmtId="10" xfId="0" applyAlignment="1" applyBorder="1" applyFont="1" applyNumberFormat="1">
      <alignment horizontal="center" vertical="center"/>
    </xf>
    <xf borderId="17" fillId="0" fontId="7" numFmtId="4" xfId="0" applyAlignment="1" applyBorder="1" applyFont="1" applyNumberFormat="1">
      <alignment horizontal="center" vertical="center"/>
    </xf>
    <xf borderId="16" fillId="0" fontId="7" numFmtId="4" xfId="0" applyAlignment="1" applyBorder="1" applyFont="1" applyNumberFormat="1">
      <alignment horizontal="center" vertical="center"/>
    </xf>
    <xf borderId="18" fillId="0" fontId="7" numFmtId="4" xfId="0" applyAlignment="1" applyBorder="1" applyFont="1" applyNumberFormat="1">
      <alignment horizontal="center" vertical="center"/>
    </xf>
    <xf borderId="18" fillId="0" fontId="7" numFmtId="10" xfId="0" applyAlignment="1" applyBorder="1" applyFont="1" applyNumberFormat="1">
      <alignment horizontal="center" vertical="center"/>
    </xf>
    <xf borderId="16" fillId="0" fontId="7" numFmtId="10" xfId="0" applyAlignment="1" applyBorder="1" applyFont="1" applyNumberFormat="1">
      <alignment horizontal="center" vertical="center"/>
    </xf>
    <xf borderId="16" fillId="0" fontId="12" numFmtId="10" xfId="0" applyAlignment="1" applyBorder="1" applyFont="1" applyNumberFormat="1">
      <alignment horizontal="center" vertical="center"/>
    </xf>
    <xf borderId="17" fillId="0" fontId="8" numFmtId="4" xfId="0" applyAlignment="1" applyBorder="1" applyFont="1" applyNumberFormat="1">
      <alignment horizontal="center" vertical="center"/>
    </xf>
    <xf borderId="0" fillId="0" fontId="11" numFmtId="0" xfId="0" applyFont="1"/>
    <xf borderId="32" fillId="0" fontId="9" numFmtId="0" xfId="0" applyAlignment="1" applyBorder="1" applyFont="1">
      <alignment horizontal="center" readingOrder="0"/>
    </xf>
    <xf borderId="32" fillId="0" fontId="10" numFmtId="0" xfId="0" applyBorder="1" applyFont="1"/>
    <xf borderId="0" fillId="0" fontId="9" numFmtId="0" xfId="0" applyFont="1"/>
    <xf borderId="32" fillId="0" fontId="9" numFmtId="0" xfId="0" applyBorder="1" applyFont="1"/>
    <xf borderId="0" fillId="0" fontId="9" numFmtId="10" xfId="0" applyFont="1" applyNumberFormat="1"/>
    <xf borderId="0" fillId="0" fontId="7" numFmtId="0" xfId="0" applyAlignment="1" applyFont="1">
      <alignment horizontal="right"/>
    </xf>
    <xf borderId="0" fillId="0" fontId="7" numFmtId="0" xfId="0" applyFont="1"/>
    <xf borderId="0" fillId="0" fontId="7" numFmtId="0" xfId="0" applyAlignment="1" applyFont="1">
      <alignment horizontal="center"/>
    </xf>
    <xf borderId="0" fillId="0" fontId="13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4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4" numFmtId="0" xfId="0" applyAlignment="1" applyFont="1">
      <alignment horizontal="right" vertical="center"/>
    </xf>
    <xf borderId="0" fillId="0" fontId="15" numFmtId="0" xfId="0" applyAlignment="1" applyFont="1">
      <alignment horizontal="right"/>
    </xf>
    <xf borderId="0" fillId="0" fontId="16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5" numFmtId="4" xfId="0" applyAlignment="1" applyFont="1" applyNumberFormat="1">
      <alignment horizontal="right" shrinkToFit="0" wrapText="1"/>
    </xf>
    <xf borderId="0" fillId="0" fontId="16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2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17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0" numFmtId="0" xfId="0" applyBorder="1" applyFont="1"/>
    <xf borderId="36" fillId="0" fontId="10" numFmtId="0" xfId="0" applyBorder="1" applyFont="1"/>
    <xf borderId="37" fillId="0" fontId="10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4" fillId="2" fontId="17" numFmtId="4" xfId="0" applyAlignment="1" applyBorder="1" applyFont="1" applyNumberFormat="1">
      <alignment horizontal="center" shrinkToFit="0" vertical="center" wrapText="1"/>
    </xf>
    <xf borderId="38" fillId="2" fontId="2" numFmtId="4" xfId="0" applyAlignment="1" applyBorder="1" applyFont="1" applyNumberFormat="1">
      <alignment horizontal="center" shrinkToFit="0" vertical="center" wrapText="1"/>
    </xf>
    <xf borderId="39" fillId="2" fontId="2" numFmtId="4" xfId="0" applyAlignment="1" applyBorder="1" applyFont="1" applyNumberFormat="1">
      <alignment horizontal="center" shrinkToFit="0" vertical="center" wrapText="1"/>
    </xf>
    <xf borderId="40" fillId="2" fontId="2" numFmtId="4" xfId="0" applyAlignment="1" applyBorder="1" applyFont="1" applyNumberFormat="1">
      <alignment horizontal="center" shrinkToFit="0" vertical="center" wrapText="1"/>
    </xf>
    <xf borderId="38" fillId="2" fontId="17" numFmtId="4" xfId="0" applyAlignment="1" applyBorder="1" applyFont="1" applyNumberFormat="1">
      <alignment horizontal="center" shrinkToFit="0" vertical="center" wrapText="1"/>
    </xf>
    <xf borderId="39" fillId="2" fontId="17" numFmtId="4" xfId="0" applyAlignment="1" applyBorder="1" applyFont="1" applyNumberFormat="1">
      <alignment horizontal="center" shrinkToFit="0" vertical="center" wrapText="1"/>
    </xf>
    <xf borderId="40" fillId="2" fontId="17" numFmtId="4" xfId="0" applyAlignment="1" applyBorder="1" applyFont="1" applyNumberFormat="1">
      <alignment horizontal="center" shrinkToFit="0" vertical="center" wrapText="1"/>
    </xf>
    <xf borderId="41" fillId="2" fontId="2" numFmtId="164" xfId="0" applyAlignment="1" applyBorder="1" applyFont="1" applyNumberFormat="1">
      <alignment horizontal="center" shrinkToFit="0" vertical="center" wrapText="1"/>
    </xf>
    <xf borderId="42" fillId="2" fontId="2" numFmtId="164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ill="1" applyFont="1">
      <alignment horizontal="center" vertical="center"/>
    </xf>
    <xf borderId="38" fillId="3" fontId="2" numFmtId="0" xfId="0" applyAlignment="1" applyBorder="1" applyFont="1">
      <alignment horizontal="center" shrinkToFit="0" vertical="center" wrapText="1"/>
    </xf>
    <xf borderId="38" fillId="3" fontId="2" numFmtId="3" xfId="0" applyAlignment="1" applyBorder="1" applyFont="1" applyNumberFormat="1">
      <alignment horizontal="center" shrinkToFit="0" vertical="center" wrapText="1"/>
    </xf>
    <xf borderId="39" fillId="3" fontId="2" numFmtId="0" xfId="0" applyAlignment="1" applyBorder="1" applyFont="1">
      <alignment horizontal="center" shrinkToFit="0" vertical="center" wrapText="1"/>
    </xf>
    <xf borderId="43" fillId="4" fontId="18" numFmtId="0" xfId="0" applyAlignment="1" applyBorder="1" applyFill="1" applyFont="1">
      <alignment vertical="center"/>
    </xf>
    <xf borderId="44" fillId="4" fontId="18" numFmtId="0" xfId="0" applyAlignment="1" applyBorder="1" applyFont="1">
      <alignment horizontal="center" vertical="center"/>
    </xf>
    <xf borderId="45" fillId="4" fontId="18" numFmtId="0" xfId="0" applyAlignment="1" applyBorder="1" applyFont="1">
      <alignment shrinkToFit="0" vertical="center" wrapText="1"/>
    </xf>
    <xf borderId="45" fillId="4" fontId="0" numFmtId="0" xfId="0" applyAlignment="1" applyBorder="1" applyFont="1">
      <alignment horizontal="center" vertical="center"/>
    </xf>
    <xf borderId="45" fillId="4" fontId="0" numFmtId="4" xfId="0" applyAlignment="1" applyBorder="1" applyFont="1" applyNumberFormat="1">
      <alignment horizontal="right" vertical="center"/>
    </xf>
    <xf borderId="45" fillId="4" fontId="19" numFmtId="4" xfId="0" applyAlignment="1" applyBorder="1" applyFont="1" applyNumberFormat="1">
      <alignment horizontal="right" vertical="center"/>
    </xf>
    <xf borderId="40" fillId="4" fontId="0" numFmtId="0" xfId="0" applyAlignment="1" applyBorder="1" applyFont="1">
      <alignment shrinkToFit="0" vertical="center" wrapText="1"/>
    </xf>
    <xf borderId="0" fillId="0" fontId="0" numFmtId="0" xfId="0" applyAlignment="1" applyFont="1">
      <alignment vertical="center"/>
    </xf>
    <xf borderId="46" fillId="5" fontId="2" numFmtId="0" xfId="0" applyAlignment="1" applyBorder="1" applyFill="1" applyFont="1">
      <alignment vertical="center"/>
    </xf>
    <xf borderId="39" fillId="5" fontId="2" numFmtId="0" xfId="0" applyAlignment="1" applyBorder="1" applyFont="1">
      <alignment horizontal="center" vertical="center"/>
    </xf>
    <xf borderId="44" fillId="5" fontId="3" numFmtId="0" xfId="0" applyAlignment="1" applyBorder="1" applyFont="1">
      <alignment vertical="center"/>
    </xf>
    <xf borderId="44" fillId="5" fontId="1" numFmtId="0" xfId="0" applyAlignment="1" applyBorder="1" applyFont="1">
      <alignment horizontal="center" vertical="center"/>
    </xf>
    <xf borderId="44" fillId="5" fontId="1" numFmtId="4" xfId="0" applyAlignment="1" applyBorder="1" applyFont="1" applyNumberFormat="1">
      <alignment horizontal="right" vertical="center"/>
    </xf>
    <xf borderId="44" fillId="5" fontId="14" numFmtId="4" xfId="0" applyAlignment="1" applyBorder="1" applyFont="1" applyNumberFormat="1">
      <alignment horizontal="right" vertical="center"/>
    </xf>
    <xf borderId="47" fillId="5" fontId="1" numFmtId="0" xfId="0" applyAlignment="1" applyBorder="1" applyFont="1">
      <alignment vertical="center"/>
    </xf>
    <xf borderId="48" fillId="6" fontId="2" numFmtId="165" xfId="0" applyAlignment="1" applyBorder="1" applyFill="1" applyFont="1" applyNumberFormat="1">
      <alignment vertical="top"/>
    </xf>
    <xf borderId="49" fillId="6" fontId="2" numFmtId="49" xfId="0" applyAlignment="1" applyBorder="1" applyFont="1" applyNumberFormat="1">
      <alignment horizontal="center" vertical="top"/>
    </xf>
    <xf borderId="50" fillId="6" fontId="20" numFmtId="0" xfId="0" applyAlignment="1" applyBorder="1" applyFont="1">
      <alignment shrinkToFit="0" vertical="top" wrapText="1"/>
    </xf>
    <xf borderId="51" fillId="6" fontId="2" numFmtId="0" xfId="0" applyAlignment="1" applyBorder="1" applyFont="1">
      <alignment horizontal="center" vertical="top"/>
    </xf>
    <xf borderId="52" fillId="6" fontId="2" numFmtId="4" xfId="0" applyAlignment="1" applyBorder="1" applyFont="1" applyNumberFormat="1">
      <alignment horizontal="right" vertical="top"/>
    </xf>
    <xf borderId="53" fillId="6" fontId="2" numFmtId="4" xfId="0" applyAlignment="1" applyBorder="1" applyFont="1" applyNumberFormat="1">
      <alignment horizontal="right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3" fillId="6" fontId="14" numFmtId="4" xfId="0" applyAlignment="1" applyBorder="1" applyFont="1" applyNumberFormat="1">
      <alignment horizontal="right" vertical="top"/>
    </xf>
    <xf borderId="56" fillId="6" fontId="14" numFmtId="10" xfId="0" applyAlignment="1" applyBorder="1" applyFont="1" applyNumberFormat="1">
      <alignment horizontal="right" readingOrder="0" vertical="top"/>
    </xf>
    <xf borderId="54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7" fillId="0" fontId="2" numFmtId="165" xfId="0" applyAlignment="1" applyBorder="1" applyFont="1" applyNumberFormat="1">
      <alignment vertical="top"/>
    </xf>
    <xf borderId="23" fillId="0" fontId="3" numFmtId="49" xfId="0" applyAlignment="1" applyBorder="1" applyFont="1" applyNumberFormat="1">
      <alignment horizontal="center" vertical="top"/>
    </xf>
    <xf borderId="58" fillId="0" fontId="4" numFmtId="0" xfId="0" applyAlignment="1" applyBorder="1" applyFont="1">
      <alignment shrinkToFit="0" vertical="top" wrapText="1"/>
    </xf>
    <xf borderId="57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59" fillId="0" fontId="14" numFmtId="4" xfId="0" applyAlignment="1" applyBorder="1" applyFont="1" applyNumberFormat="1">
      <alignment horizontal="right" vertical="top"/>
    </xf>
    <xf borderId="60" fillId="0" fontId="14" numFmtId="4" xfId="0" applyAlignment="1" applyBorder="1" applyFont="1" applyNumberFormat="1">
      <alignment horizontal="right" vertical="top"/>
    </xf>
    <xf borderId="22" fillId="0" fontId="14" numFmtId="4" xfId="0" applyAlignment="1" applyBorder="1" applyFont="1" applyNumberFormat="1">
      <alignment horizontal="right" vertical="top"/>
    </xf>
    <xf borderId="60" fillId="0" fontId="14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4" numFmtId="0" xfId="0" applyAlignment="1" applyFont="1">
      <alignment vertical="top"/>
    </xf>
    <xf borderId="0" fillId="0" fontId="1" numFmtId="0" xfId="0" applyAlignment="1" applyFont="1">
      <alignment vertical="top"/>
    </xf>
    <xf borderId="61" fillId="0" fontId="2" numFmtId="165" xfId="0" applyAlignment="1" applyBorder="1" applyFont="1" applyNumberFormat="1">
      <alignment vertical="top"/>
    </xf>
    <xf borderId="27" fillId="0" fontId="3" numFmtId="49" xfId="0" applyAlignment="1" applyBorder="1" applyFont="1" applyNumberFormat="1">
      <alignment horizontal="center" vertical="top"/>
    </xf>
    <xf borderId="61" fillId="0" fontId="1" numFmtId="0" xfId="0" applyAlignment="1" applyBorder="1" applyFont="1">
      <alignment horizontal="center" vertical="top"/>
    </xf>
    <xf borderId="62" fillId="0" fontId="1" numFmtId="4" xfId="0" applyAlignment="1" applyBorder="1" applyFont="1" applyNumberFormat="1">
      <alignment horizontal="right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4" numFmtId="4" xfId="0" applyAlignment="1" applyBorder="1" applyFont="1" applyNumberFormat="1">
      <alignment horizontal="right" vertical="top"/>
    </xf>
    <xf borderId="64" fillId="0" fontId="1" numFmtId="0" xfId="0" applyAlignment="1" applyBorder="1" applyFont="1">
      <alignment shrinkToFit="0" vertical="top" wrapText="1"/>
    </xf>
    <xf borderId="66" fillId="6" fontId="20" numFmtId="0" xfId="0" applyAlignment="1" applyBorder="1" applyFont="1">
      <alignment shrinkToFit="0" vertical="top" wrapText="1"/>
    </xf>
    <xf borderId="48" fillId="6" fontId="2" numFmtId="0" xfId="0" applyAlignment="1" applyBorder="1" applyFont="1">
      <alignment horizontal="center" vertical="top"/>
    </xf>
    <xf borderId="67" fillId="6" fontId="2" numFmtId="4" xfId="0" applyAlignment="1" applyBorder="1" applyFont="1" applyNumberFormat="1">
      <alignment horizontal="right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68" fillId="6" fontId="1" numFmtId="4" xfId="0" applyAlignment="1" applyBorder="1" applyFont="1" applyNumberFormat="1">
      <alignment horizontal="right" vertical="top"/>
    </xf>
    <xf borderId="68" fillId="6" fontId="1" numFmtId="4" xfId="0" applyAlignment="1" applyBorder="1" applyFont="1" applyNumberFormat="1">
      <alignment horizontal="right" readingOrder="0" vertical="top"/>
    </xf>
    <xf borderId="69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72" fillId="0" fontId="14" numFmtId="4" xfId="0" applyAlignment="1" applyBorder="1" applyFont="1" applyNumberFormat="1">
      <alignment horizontal="right" vertical="top"/>
    </xf>
    <xf borderId="73" fillId="0" fontId="14" numFmtId="10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6" fillId="6" fontId="21" numFmtId="0" xfId="0" applyAlignment="1" applyBorder="1" applyFont="1">
      <alignment shrinkToFit="0" vertical="top" wrapText="1"/>
    </xf>
    <xf borderId="70" fillId="6" fontId="2" numFmtId="4" xfId="0" applyAlignment="1" applyBorder="1" applyFont="1" applyNumberFormat="1">
      <alignment horizontal="right" vertical="top"/>
    </xf>
    <xf borderId="68" fillId="6" fontId="14" numFmtId="4" xfId="0" applyAlignment="1" applyBorder="1" applyFont="1" applyNumberFormat="1">
      <alignment horizontal="right" vertical="top"/>
    </xf>
    <xf borderId="74" fillId="6" fontId="14" numFmtId="10" xfId="0" applyAlignment="1" applyBorder="1" applyFont="1" applyNumberFormat="1">
      <alignment horizontal="right" vertical="top"/>
    </xf>
    <xf borderId="58" fillId="0" fontId="4" numFmtId="0" xfId="0" applyAlignment="1" applyBorder="1" applyFont="1">
      <alignment readingOrder="0" shrinkToFit="0" vertical="top" wrapText="1"/>
    </xf>
    <xf borderId="49" fillId="6" fontId="3" numFmtId="49" xfId="0" applyAlignment="1" applyBorder="1" applyFont="1" applyNumberFormat="1">
      <alignment horizontal="center" vertical="top"/>
    </xf>
    <xf borderId="75" fillId="0" fontId="2" numFmtId="165" xfId="0" applyAlignment="1" applyBorder="1" applyFont="1" applyNumberFormat="1">
      <alignment vertical="top"/>
    </xf>
    <xf borderId="19" fillId="0" fontId="3" numFmtId="49" xfId="0" applyAlignment="1" applyBorder="1" applyFont="1" applyNumberFormat="1">
      <alignment horizontal="center" vertical="top"/>
    </xf>
    <xf borderId="75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6" fillId="0" fontId="3" numFmtId="49" xfId="0" applyAlignment="1" applyBorder="1" applyFont="1" applyNumberFormat="1">
      <alignment horizontal="center" readingOrder="0" vertical="top"/>
    </xf>
    <xf borderId="77" fillId="0" fontId="1" numFmtId="0" xfId="0" applyAlignment="1" applyBorder="1" applyFont="1">
      <alignment shrinkToFit="0" vertical="top" wrapText="1"/>
    </xf>
    <xf borderId="24" fillId="0" fontId="1" numFmtId="4" xfId="0" applyAlignment="1" applyBorder="1" applyFont="1" applyNumberFormat="1">
      <alignment horizontal="right" readingOrder="0" vertical="top"/>
    </xf>
    <xf borderId="26" fillId="0" fontId="1" numFmtId="4" xfId="0" applyAlignment="1" applyBorder="1" applyFont="1" applyNumberFormat="1">
      <alignment horizontal="right" readingOrder="0" vertical="top"/>
    </xf>
    <xf borderId="77" fillId="0" fontId="4" numFmtId="0" xfId="0" applyAlignment="1" applyBorder="1" applyFont="1">
      <alignment shrinkToFit="0" vertical="top" wrapText="1"/>
    </xf>
    <xf borderId="43" fillId="7" fontId="20" numFmtId="165" xfId="0" applyAlignment="1" applyBorder="1" applyFill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4" fillId="7" fontId="2" numFmtId="0" xfId="0" applyAlignment="1" applyBorder="1" applyFont="1">
      <alignment shrinkToFit="0" vertical="center" wrapText="1"/>
    </xf>
    <xf borderId="47" fillId="7" fontId="2" numFmtId="0" xfId="0" applyAlignment="1" applyBorder="1" applyFont="1">
      <alignment horizontal="center" vertical="center"/>
    </xf>
    <xf borderId="45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8" fillId="7" fontId="2" numFmtId="4" xfId="0" applyAlignment="1" applyBorder="1" applyFont="1" applyNumberFormat="1">
      <alignment horizontal="right" vertical="center"/>
    </xf>
    <xf borderId="67" fillId="7" fontId="1" numFmtId="4" xfId="0" applyAlignment="1" applyBorder="1" applyFont="1" applyNumberFormat="1">
      <alignment horizontal="right" vertical="top"/>
    </xf>
    <xf borderId="79" fillId="7" fontId="2" numFmtId="4" xfId="0" applyAlignment="1" applyBorder="1" applyFont="1" applyNumberFormat="1">
      <alignment horizontal="right" vertical="center"/>
    </xf>
    <xf borderId="80" fillId="7" fontId="2" numFmtId="4" xfId="0" applyAlignment="1" applyBorder="1" applyFont="1" applyNumberFormat="1">
      <alignment horizontal="right" vertical="center"/>
    </xf>
    <xf borderId="81" fillId="7" fontId="2" numFmtId="4" xfId="0" applyAlignment="1" applyBorder="1" applyFont="1" applyNumberFormat="1">
      <alignment horizontal="right" vertical="center"/>
    </xf>
    <xf borderId="82" fillId="7" fontId="2" numFmtId="4" xfId="0" applyAlignment="1" applyBorder="1" applyFont="1" applyNumberFormat="1">
      <alignment horizontal="right" vertical="center"/>
    </xf>
    <xf borderId="83" fillId="7" fontId="2" numFmtId="0" xfId="0" applyAlignment="1" applyBorder="1" applyFont="1">
      <alignment shrinkToFit="0" vertical="center" wrapText="1"/>
    </xf>
    <xf borderId="84" fillId="5" fontId="2" numFmtId="0" xfId="0" applyAlignment="1" applyBorder="1" applyFont="1">
      <alignment vertical="center"/>
    </xf>
    <xf borderId="85" fillId="5" fontId="3" numFmtId="0" xfId="0" applyAlignment="1" applyBorder="1" applyFont="1">
      <alignment horizontal="center" vertical="center"/>
    </xf>
    <xf borderId="86" fillId="5" fontId="2" numFmtId="0" xfId="0" applyAlignment="1" applyBorder="1" applyFont="1">
      <alignment vertical="center"/>
    </xf>
    <xf borderId="86" fillId="5" fontId="1" numFmtId="0" xfId="0" applyAlignment="1" applyBorder="1" applyFont="1">
      <alignment horizontal="center" vertical="center"/>
    </xf>
    <xf borderId="87" fillId="5" fontId="14" numFmtId="4" xfId="0" applyAlignment="1" applyBorder="1" applyFont="1" applyNumberFormat="1">
      <alignment horizontal="right" vertical="center"/>
    </xf>
    <xf borderId="5" fillId="5" fontId="14" numFmtId="4" xfId="0" applyAlignment="1" applyBorder="1" applyFont="1" applyNumberFormat="1">
      <alignment horizontal="right" vertical="center"/>
    </xf>
    <xf borderId="88" fillId="5" fontId="14" numFmtId="4" xfId="0" applyAlignment="1" applyBorder="1" applyFont="1" applyNumberFormat="1">
      <alignment horizontal="right" vertical="top"/>
    </xf>
    <xf borderId="31" fillId="5" fontId="14" numFmtId="4" xfId="0" applyAlignment="1" applyBorder="1" applyFont="1" applyNumberFormat="1">
      <alignment horizontal="right" vertical="center"/>
    </xf>
    <xf borderId="6" fillId="5" fontId="1" numFmtId="0" xfId="0" applyAlignment="1" applyBorder="1" applyFont="1">
      <alignment vertical="center"/>
    </xf>
    <xf borderId="56" fillId="6" fontId="2" numFmtId="4" xfId="0" applyAlignment="1" applyBorder="1" applyFont="1" applyNumberFormat="1">
      <alignment horizontal="right" readingOrder="0" vertical="top"/>
    </xf>
    <xf borderId="0" fillId="0" fontId="3" numFmtId="0" xfId="0" applyAlignment="1" applyFont="1">
      <alignment vertical="top"/>
    </xf>
    <xf borderId="76" fillId="0" fontId="3" numFmtId="49" xfId="0" applyAlignment="1" applyBorder="1" applyFont="1" applyNumberFormat="1">
      <alignment horizontal="center" vertical="top"/>
    </xf>
    <xf borderId="68" fillId="6" fontId="14" numFmtId="4" xfId="0" applyAlignment="1" applyBorder="1" applyFont="1" applyNumberFormat="1">
      <alignment horizontal="right" readingOrder="0" vertical="top"/>
    </xf>
    <xf borderId="58" fillId="0" fontId="1" numFmtId="0" xfId="0" applyAlignment="1" applyBorder="1" applyFont="1">
      <alignment shrinkToFit="0" vertical="top" wrapText="1"/>
    </xf>
    <xf borderId="89" fillId="0" fontId="4" numFmtId="0" xfId="0" applyAlignment="1" applyBorder="1" applyFont="1">
      <alignment shrinkToFit="0" vertical="top" wrapText="1"/>
    </xf>
    <xf borderId="68" fillId="6" fontId="2" numFmtId="4" xfId="0" applyAlignment="1" applyBorder="1" applyFont="1" applyNumberFormat="1">
      <alignment horizontal="right" readingOrder="0" vertical="top"/>
    </xf>
    <xf borderId="90" fillId="7" fontId="2" numFmtId="4" xfId="0" applyAlignment="1" applyBorder="1" applyFont="1" applyNumberFormat="1">
      <alignment horizontal="right" vertical="center"/>
    </xf>
    <xf borderId="79" fillId="7" fontId="14" numFmtId="4" xfId="0" applyAlignment="1" applyBorder="1" applyFont="1" applyNumberFormat="1">
      <alignment horizontal="right" vertical="center"/>
    </xf>
    <xf borderId="91" fillId="7" fontId="14" numFmtId="4" xfId="0" applyAlignment="1" applyBorder="1" applyFont="1" applyNumberFormat="1">
      <alignment horizontal="right" vertical="center"/>
    </xf>
    <xf borderId="80" fillId="7" fontId="14" numFmtId="4" xfId="0" applyAlignment="1" applyBorder="1" applyFont="1" applyNumberFormat="1">
      <alignment horizontal="right" vertical="center"/>
    </xf>
    <xf borderId="82" fillId="7" fontId="14" numFmtId="4" xfId="0" applyAlignment="1" applyBorder="1" applyFont="1" applyNumberFormat="1">
      <alignment horizontal="right" readingOrder="0" vertical="center"/>
    </xf>
    <xf borderId="18" fillId="5" fontId="14" numFmtId="4" xfId="0" applyAlignment="1" applyBorder="1" applyFont="1" applyNumberFormat="1">
      <alignment horizontal="right" vertical="center"/>
    </xf>
    <xf borderId="61" fillId="0" fontId="4" numFmtId="4" xfId="0" applyAlignment="1" applyBorder="1" applyFont="1" applyNumberFormat="1">
      <alignment horizontal="right" vertical="center"/>
    </xf>
    <xf borderId="77" fillId="0" fontId="10" numFmtId="0" xfId="0" applyBorder="1" applyFont="1"/>
    <xf borderId="92" fillId="0" fontId="10" numFmtId="0" xfId="0" applyBorder="1" applyFont="1"/>
    <xf borderId="93" fillId="0" fontId="10" numFmtId="0" xfId="0" applyBorder="1" applyFont="1"/>
    <xf borderId="94" fillId="7" fontId="14" numFmtId="4" xfId="0" applyAlignment="1" applyBorder="1" applyFont="1" applyNumberFormat="1">
      <alignment horizontal="right" vertical="center"/>
    </xf>
    <xf borderId="18" fillId="5" fontId="14" numFmtId="4" xfId="0" applyAlignment="1" applyBorder="1" applyFont="1" applyNumberFormat="1">
      <alignment horizontal="right" vertical="top"/>
    </xf>
    <xf borderId="50" fillId="6" fontId="21" numFmtId="0" xfId="0" applyAlignment="1" applyBorder="1" applyFont="1">
      <alignment shrinkToFit="0" vertical="top" wrapText="1"/>
    </xf>
    <xf borderId="22" fillId="6" fontId="14" numFmtId="4" xfId="0" applyAlignment="1" applyBorder="1" applyFont="1" applyNumberFormat="1">
      <alignment horizontal="right" vertical="top"/>
    </xf>
    <xf borderId="57" fillId="0" fontId="4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2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58" fillId="0" fontId="1" numFmtId="0" xfId="0" applyAlignment="1" applyBorder="1" applyFont="1">
      <alignment horizontal="left" shrinkToFit="0" vertical="top" wrapText="1"/>
    </xf>
    <xf borderId="57" fillId="0" fontId="4" numFmtId="0" xfId="0" applyAlignment="1" applyBorder="1" applyFont="1">
      <alignment horizontal="center" vertical="top"/>
    </xf>
    <xf borderId="77" fillId="0" fontId="1" numFmtId="0" xfId="0" applyAlignment="1" applyBorder="1" applyFont="1">
      <alignment horizontal="left" shrinkToFit="0" vertical="top" wrapText="1"/>
    </xf>
    <xf borderId="62" fillId="0" fontId="1" numFmtId="4" xfId="0" applyAlignment="1" applyBorder="1" applyFont="1" applyNumberFormat="1">
      <alignment horizontal="right" readingOrder="0" vertical="top"/>
    </xf>
    <xf borderId="63" fillId="0" fontId="1" numFmtId="4" xfId="0" applyAlignment="1" applyBorder="1" applyFont="1" applyNumberFormat="1">
      <alignment horizontal="right" readingOrder="0" vertical="top"/>
    </xf>
    <xf borderId="25" fillId="0" fontId="1" numFmtId="4" xfId="0" applyAlignment="1" applyBorder="1" applyFont="1" applyNumberFormat="1">
      <alignment horizontal="right" readingOrder="0" vertical="top"/>
    </xf>
    <xf borderId="61" fillId="0" fontId="4" numFmtId="0" xfId="0" applyAlignment="1" applyBorder="1" applyFont="1">
      <alignment horizontal="center" vertical="top"/>
    </xf>
    <xf borderId="18" fillId="7" fontId="14" numFmtId="4" xfId="0" applyAlignment="1" applyBorder="1" applyFont="1" applyNumberFormat="1">
      <alignment horizontal="right" vertical="top"/>
    </xf>
    <xf borderId="31" fillId="7" fontId="14" numFmtId="4" xfId="0" applyAlignment="1" applyBorder="1" applyFont="1" applyNumberFormat="1">
      <alignment horizontal="right" vertical="top"/>
    </xf>
    <xf borderId="43" fillId="5" fontId="2" numFmtId="0" xfId="0" applyAlignment="1" applyBorder="1" applyFont="1">
      <alignment vertical="center"/>
    </xf>
    <xf borderId="15" fillId="5" fontId="3" numFmtId="0" xfId="0" applyAlignment="1" applyBorder="1" applyFont="1">
      <alignment horizontal="center" vertical="center"/>
    </xf>
    <xf borderId="44" fillId="5" fontId="2" numFmtId="0" xfId="0" applyAlignment="1" applyBorder="1" applyFont="1">
      <alignment vertical="center"/>
    </xf>
    <xf borderId="53" fillId="5" fontId="14" numFmtId="4" xfId="0" applyAlignment="1" applyBorder="1" applyFont="1" applyNumberFormat="1">
      <alignment horizontal="right" vertical="top"/>
    </xf>
    <xf borderId="95" fillId="6" fontId="14" numFmtId="4" xfId="0" applyAlignment="1" applyBorder="1" applyFont="1" applyNumberFormat="1">
      <alignment horizontal="right" vertical="top"/>
    </xf>
    <xf borderId="74" fillId="6" fontId="14" numFmtId="4" xfId="0" applyAlignment="1" applyBorder="1" applyFont="1" applyNumberFormat="1">
      <alignment horizontal="right" vertical="top"/>
    </xf>
    <xf borderId="96" fillId="0" fontId="4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5" fillId="6" fontId="2" numFmtId="4" xfId="0" applyAlignment="1" applyBorder="1" applyFont="1" applyNumberFormat="1">
      <alignment horizontal="right" vertical="top"/>
    </xf>
    <xf borderId="74" fillId="6" fontId="14" numFmtId="4" xfId="0" applyAlignment="1" applyBorder="1" applyFont="1" applyNumberFormat="1">
      <alignment horizontal="right" readingOrder="0" vertical="top"/>
    </xf>
    <xf borderId="75" fillId="0" fontId="4" numFmtId="0" xfId="0" applyAlignment="1" applyBorder="1" applyFont="1">
      <alignment horizontal="center" vertical="top"/>
    </xf>
    <xf borderId="49" fillId="6" fontId="20" numFmtId="0" xfId="0" applyAlignment="1" applyBorder="1" applyFont="1">
      <alignment shrinkToFit="0" vertical="top" wrapText="1"/>
    </xf>
    <xf borderId="66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8" fillId="0" fontId="4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0" numFmtId="165" xfId="0" applyAlignment="1" applyBorder="1" applyFont="1" applyNumberFormat="1">
      <alignment horizontal="left" shrinkToFit="0" vertical="center" wrapText="1"/>
    </xf>
    <xf borderId="18" fillId="7" fontId="14" numFmtId="4" xfId="0" applyAlignment="1" applyBorder="1" applyFont="1" applyNumberFormat="1">
      <alignment horizontal="right" vertical="center"/>
    </xf>
    <xf borderId="72" fillId="5" fontId="14" numFmtId="4" xfId="0" applyAlignment="1" applyBorder="1" applyFont="1" applyNumberFormat="1">
      <alignment horizontal="right" vertical="top"/>
    </xf>
    <xf borderId="50" fillId="6" fontId="21" numFmtId="0" xfId="0" applyAlignment="1" applyBorder="1" applyFont="1">
      <alignment horizontal="left" shrinkToFit="0" vertical="top" wrapText="1"/>
    </xf>
    <xf borderId="56" fillId="6" fontId="14" numFmtId="10" xfId="0" applyAlignment="1" applyBorder="1" applyFont="1" applyNumberFormat="1">
      <alignment horizontal="right" vertical="top"/>
    </xf>
    <xf borderId="66" fillId="6" fontId="21" numFmtId="0" xfId="0" applyAlignment="1" applyBorder="1" applyFont="1">
      <alignment horizontal="left" shrinkToFit="0" vertical="top" wrapText="1"/>
    </xf>
    <xf borderId="28" fillId="0" fontId="1" numFmtId="4" xfId="0" applyAlignment="1" applyBorder="1" applyFont="1" applyNumberFormat="1">
      <alignment horizontal="right" readingOrder="0" vertical="top"/>
    </xf>
    <xf borderId="30" fillId="0" fontId="1" numFmtId="4" xfId="0" applyAlignment="1" applyBorder="1" applyFont="1" applyNumberFormat="1">
      <alignment horizontal="right" readingOrder="0" vertical="top"/>
    </xf>
    <xf borderId="73" fillId="0" fontId="14" numFmtId="4" xfId="0" applyAlignment="1" applyBorder="1" applyFont="1" applyNumberFormat="1">
      <alignment horizontal="right" vertical="top"/>
    </xf>
    <xf borderId="97" fillId="7" fontId="2" numFmtId="4" xfId="0" applyAlignment="1" applyBorder="1" applyFont="1" applyNumberFormat="1">
      <alignment horizontal="right" vertical="center"/>
    </xf>
    <xf borderId="16" fillId="7" fontId="14" numFmtId="4" xfId="0" applyAlignment="1" applyBorder="1" applyFont="1" applyNumberFormat="1">
      <alignment horizontal="right" vertical="center"/>
    </xf>
    <xf borderId="5" fillId="7" fontId="14" numFmtId="4" xfId="0" applyAlignment="1" applyBorder="1" applyFont="1" applyNumberFormat="1">
      <alignment horizontal="right" vertical="center"/>
    </xf>
    <xf borderId="31" fillId="7" fontId="14" numFmtId="4" xfId="0" applyAlignment="1" applyBorder="1" applyFont="1" applyNumberFormat="1">
      <alignment horizontal="right" vertical="center"/>
    </xf>
    <xf borderId="6" fillId="7" fontId="2" numFmtId="0" xfId="0" applyAlignment="1" applyBorder="1" applyFont="1">
      <alignment shrinkToFit="0" vertical="center" wrapText="1"/>
    </xf>
    <xf borderId="98" fillId="5" fontId="14" numFmtId="4" xfId="0" applyAlignment="1" applyBorder="1" applyFont="1" applyNumberFormat="1">
      <alignment horizontal="right" vertical="center"/>
    </xf>
    <xf borderId="99" fillId="5" fontId="14" numFmtId="4" xfId="0" applyAlignment="1" applyBorder="1" applyFont="1" applyNumberFormat="1">
      <alignment horizontal="right" vertical="center"/>
    </xf>
    <xf borderId="100" fillId="5" fontId="14" numFmtId="4" xfId="0" applyAlignment="1" applyBorder="1" applyFont="1" applyNumberFormat="1">
      <alignment horizontal="right" vertical="center"/>
    </xf>
    <xf borderId="101" fillId="5" fontId="1" numFmtId="0" xfId="0" applyAlignment="1" applyBorder="1" applyFont="1">
      <alignment vertical="center"/>
    </xf>
    <xf borderId="96" fillId="0" fontId="1" numFmtId="4" xfId="0" applyAlignment="1" applyBorder="1" applyFont="1" applyNumberFormat="1">
      <alignment horizontal="right" vertical="top"/>
    </xf>
    <xf borderId="67" fillId="0" fontId="14" numFmtId="4" xfId="0" applyAlignment="1" applyBorder="1" applyFont="1" applyNumberFormat="1">
      <alignment horizontal="right" vertical="top"/>
    </xf>
    <xf borderId="74" fillId="0" fontId="14" numFmtId="4" xfId="0" applyAlignment="1" applyBorder="1" applyFont="1" applyNumberFormat="1">
      <alignment horizontal="right" vertical="top"/>
    </xf>
    <xf borderId="68" fillId="0" fontId="14" numFmtId="4" xfId="0" applyAlignment="1" applyBorder="1" applyFont="1" applyNumberFormat="1">
      <alignment horizontal="right" vertical="top"/>
    </xf>
    <xf borderId="74" fillId="0" fontId="14" numFmtId="10" xfId="0" applyAlignment="1" applyBorder="1" applyFont="1" applyNumberFormat="1">
      <alignment horizontal="right" vertical="top"/>
    </xf>
    <xf borderId="69" fillId="0" fontId="1" numFmtId="0" xfId="0" applyAlignment="1" applyBorder="1" applyFont="1">
      <alignment shrinkToFit="0" vertical="top" wrapText="1"/>
    </xf>
    <xf borderId="24" fillId="0" fontId="14" numFmtId="4" xfId="0" applyAlignment="1" applyBorder="1" applyFont="1" applyNumberFormat="1">
      <alignment horizontal="right" vertical="top"/>
    </xf>
    <xf borderId="102" fillId="0" fontId="4" numFmtId="0" xfId="0" applyAlignment="1" applyBorder="1" applyFont="1">
      <alignment shrinkToFit="0" vertical="top" wrapText="1"/>
    </xf>
    <xf borderId="103" fillId="0" fontId="1" numFmtId="4" xfId="0" applyAlignment="1" applyBorder="1" applyFont="1" applyNumberFormat="1">
      <alignment horizontal="right" vertical="top"/>
    </xf>
    <xf borderId="28" fillId="0" fontId="14" numFmtId="4" xfId="0" applyAlignment="1" applyBorder="1" applyFont="1" applyNumberFormat="1">
      <alignment horizontal="right" vertical="top"/>
    </xf>
    <xf borderId="104" fillId="0" fontId="14" numFmtId="4" xfId="0" applyAlignment="1" applyBorder="1" applyFont="1" applyNumberFormat="1">
      <alignment horizontal="right" vertical="top"/>
    </xf>
    <xf borderId="11" fillId="0" fontId="14" numFmtId="4" xfId="0" applyAlignment="1" applyBorder="1" applyFont="1" applyNumberFormat="1">
      <alignment horizontal="right" vertical="top"/>
    </xf>
    <xf borderId="104" fillId="0" fontId="14" numFmtId="10" xfId="0" applyAlignment="1" applyBorder="1" applyFont="1" applyNumberFormat="1">
      <alignment horizontal="right" vertical="top"/>
    </xf>
    <xf borderId="105" fillId="7" fontId="2" numFmtId="165" xfId="0" applyAlignment="1" applyBorder="1" applyFont="1" applyNumberFormat="1">
      <alignment horizontal="center" vertical="center"/>
    </xf>
    <xf borderId="106" fillId="5" fontId="2" numFmtId="0" xfId="0" applyAlignment="1" applyBorder="1" applyFont="1">
      <alignment vertical="center"/>
    </xf>
    <xf borderId="107" fillId="5" fontId="3" numFmtId="0" xfId="0" applyAlignment="1" applyBorder="1" applyFont="1">
      <alignment vertical="center"/>
    </xf>
    <xf borderId="24" fillId="0" fontId="4" numFmtId="4" xfId="0" applyAlignment="1" applyBorder="1" applyFont="1" applyNumberFormat="1">
      <alignment horizontal="right" vertical="top"/>
    </xf>
    <xf borderId="26" fillId="0" fontId="4" numFmtId="4" xfId="0" applyAlignment="1" applyBorder="1" applyFont="1" applyNumberFormat="1">
      <alignment horizontal="right" vertical="top"/>
    </xf>
    <xf borderId="62" fillId="0" fontId="14" numFmtId="4" xfId="0" applyAlignment="1" applyBorder="1" applyFont="1" applyNumberFormat="1">
      <alignment horizontal="right" vertical="top"/>
    </xf>
    <xf borderId="108" fillId="7" fontId="2" numFmtId="165" xfId="0" applyAlignment="1" applyBorder="1" applyFont="1" applyNumberFormat="1">
      <alignment horizontal="center" vertical="center"/>
    </xf>
    <xf borderId="45" fillId="7" fontId="2" numFmtId="4" xfId="0" applyAlignment="1" applyBorder="1" applyFont="1" applyNumberFormat="1">
      <alignment horizontal="right" vertical="center"/>
    </xf>
    <xf borderId="31" fillId="7" fontId="14" numFmtId="4" xfId="0" applyAlignment="1" applyBorder="1" applyFont="1" applyNumberFormat="1">
      <alignment horizontal="right" readingOrder="0" vertical="center"/>
    </xf>
    <xf borderId="109" fillId="5" fontId="14" numFmtId="4" xfId="0" applyAlignment="1" applyBorder="1" applyFont="1" applyNumberFormat="1">
      <alignment horizontal="right" vertical="center"/>
    </xf>
    <xf borderId="110" fillId="5" fontId="14" numFmtId="4" xfId="0" applyAlignment="1" applyBorder="1" applyFont="1" applyNumberFormat="1">
      <alignment horizontal="right" vertical="center"/>
    </xf>
    <xf borderId="111" fillId="5" fontId="14" numFmtId="4" xfId="0" applyAlignment="1" applyBorder="1" applyFont="1" applyNumberFormat="1">
      <alignment horizontal="right" vertical="top"/>
    </xf>
    <xf borderId="112" fillId="5" fontId="14" numFmtId="4" xfId="0" applyAlignment="1" applyBorder="1" applyFont="1" applyNumberFormat="1">
      <alignment horizontal="right" vertical="center"/>
    </xf>
    <xf borderId="113" fillId="5" fontId="1" numFmtId="0" xfId="0" applyAlignment="1" applyBorder="1" applyFont="1">
      <alignment vertical="center"/>
    </xf>
    <xf borderId="114" fillId="0" fontId="2" numFmtId="165" xfId="0" applyAlignment="1" applyBorder="1" applyFont="1" applyNumberFormat="1">
      <alignment vertical="top"/>
    </xf>
    <xf borderId="49" fillId="0" fontId="3" numFmtId="166" xfId="0" applyAlignment="1" applyBorder="1" applyFont="1" applyNumberFormat="1">
      <alignment horizontal="center" vertical="top"/>
    </xf>
    <xf borderId="115" fillId="0" fontId="1" numFmtId="0" xfId="0" applyAlignment="1" applyBorder="1" applyFont="1">
      <alignment shrinkToFit="0" vertical="top" wrapText="1"/>
    </xf>
    <xf borderId="49" fillId="0" fontId="1" numFmtId="0" xfId="0" applyAlignment="1" applyBorder="1" applyFont="1">
      <alignment horizontal="center" vertical="top"/>
    </xf>
    <xf borderId="74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67" fillId="0" fontId="1" numFmtId="4" xfId="0" applyAlignment="1" applyBorder="1" applyFont="1" applyNumberFormat="1">
      <alignment horizontal="right" vertical="top"/>
    </xf>
    <xf borderId="23" fillId="0" fontId="3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59" fillId="0" fontId="1" numFmtId="4" xfId="0" applyAlignment="1" applyBorder="1" applyFont="1" applyNumberFormat="1">
      <alignment horizontal="right" vertical="top"/>
    </xf>
    <xf borderId="27" fillId="0" fontId="1" numFmtId="0" xfId="0" applyAlignment="1" applyBorder="1" applyFont="1">
      <alignment horizontal="center" vertical="top"/>
    </xf>
    <xf borderId="65" fillId="0" fontId="1" numFmtId="4" xfId="0" applyAlignment="1" applyBorder="1" applyFont="1" applyNumberFormat="1">
      <alignment horizontal="right" vertical="top"/>
    </xf>
    <xf borderId="86" fillId="5" fontId="3" numFmtId="0" xfId="0" applyAlignment="1" applyBorder="1" applyFont="1">
      <alignment vertical="center"/>
    </xf>
    <xf borderId="32" fillId="0" fontId="1" numFmtId="0" xfId="0" applyAlignment="1" applyBorder="1" applyFont="1">
      <alignment shrinkToFit="0" vertical="top" wrapText="1"/>
    </xf>
    <xf borderId="60" fillId="0" fontId="1" numFmtId="4" xfId="0" applyAlignment="1" applyBorder="1" applyFont="1" applyNumberFormat="1">
      <alignment horizontal="right" vertical="top"/>
    </xf>
    <xf borderId="116" fillId="0" fontId="1" numFmtId="4" xfId="0" applyAlignment="1" applyBorder="1" applyFont="1" applyNumberFormat="1">
      <alignment horizontal="right" vertical="top"/>
    </xf>
    <xf borderId="117" fillId="0" fontId="1" numFmtId="0" xfId="0" applyAlignment="1" applyBorder="1" applyFont="1">
      <alignment shrinkToFit="0" vertical="top" wrapText="1"/>
    </xf>
    <xf borderId="27" fillId="0" fontId="3" numFmtId="166" xfId="0" applyAlignment="1" applyBorder="1" applyFont="1" applyNumberFormat="1">
      <alignment horizontal="center" vertical="top"/>
    </xf>
    <xf borderId="92" fillId="0" fontId="1" numFmtId="0" xfId="0" applyAlignment="1" applyBorder="1" applyFont="1">
      <alignment shrinkToFit="0" vertical="top" wrapText="1"/>
    </xf>
    <xf borderId="76" fillId="0" fontId="3" numFmtId="166" xfId="0" applyAlignment="1" applyBorder="1" applyFont="1" applyNumberFormat="1">
      <alignment horizontal="center" vertical="top"/>
    </xf>
    <xf borderId="76" fillId="0" fontId="1" numFmtId="0" xfId="0" applyAlignment="1" applyBorder="1" applyFont="1">
      <alignment horizontal="center" vertical="top"/>
    </xf>
    <xf borderId="118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119" fillId="7" fontId="20" numFmtId="165" xfId="0" applyAlignment="1" applyBorder="1" applyFont="1" applyNumberFormat="1">
      <alignment horizontal="left" shrinkToFit="0" vertical="center" wrapText="1"/>
    </xf>
    <xf borderId="91" fillId="0" fontId="10" numFmtId="0" xfId="0" applyBorder="1" applyFont="1"/>
    <xf borderId="83" fillId="0" fontId="10" numFmtId="0" xfId="0" applyBorder="1" applyFont="1"/>
    <xf borderId="45" fillId="5" fontId="1" numFmtId="0" xfId="0" applyAlignment="1" applyBorder="1" applyFont="1">
      <alignment horizontal="center" vertical="center"/>
    </xf>
    <xf borderId="19" fillId="0" fontId="3" numFmtId="166" xfId="0" applyAlignment="1" applyBorder="1" applyFont="1" applyNumberFormat="1">
      <alignment horizontal="center" vertical="top"/>
    </xf>
    <xf borderId="114" fillId="0" fontId="1" numFmtId="0" xfId="0" applyAlignment="1" applyBorder="1" applyFont="1">
      <alignment shrinkToFit="0" vertical="top" wrapText="1"/>
    </xf>
    <xf borderId="120" fillId="0" fontId="1" numFmtId="0" xfId="0" applyAlignment="1" applyBorder="1" applyFont="1">
      <alignment shrinkToFit="0" vertical="top" wrapText="1"/>
    </xf>
    <xf borderId="121" fillId="7" fontId="2" numFmtId="0" xfId="0" applyAlignment="1" applyBorder="1" applyFont="1">
      <alignment horizontal="center" vertical="center"/>
    </xf>
    <xf borderId="39" fillId="5" fontId="3" numFmtId="0" xfId="0" applyAlignment="1" applyBorder="1" applyFont="1">
      <alignment horizontal="center" vertical="center"/>
    </xf>
    <xf borderId="122" fillId="6" fontId="21" numFmtId="0" xfId="0" applyAlignment="1" applyBorder="1" applyFont="1">
      <alignment horizontal="left" shrinkToFit="0" vertical="top" wrapText="1"/>
    </xf>
    <xf borderId="123" fillId="6" fontId="2" numFmtId="4" xfId="0" applyAlignment="1" applyBorder="1" applyFont="1" applyNumberFormat="1">
      <alignment horizontal="right" vertical="top"/>
    </xf>
    <xf borderId="60" fillId="0" fontId="1" numFmtId="0" xfId="0" applyAlignment="1" applyBorder="1" applyFont="1">
      <alignment shrinkToFit="0" vertical="top" wrapText="1"/>
    </xf>
    <xf borderId="59" fillId="0" fontId="1" numFmtId="0" xfId="0" applyAlignment="1" applyBorder="1" applyFont="1">
      <alignment shrinkToFit="0" vertical="top" wrapText="1"/>
    </xf>
    <xf borderId="102" fillId="0" fontId="1" numFmtId="4" xfId="0" applyAlignment="1" applyBorder="1" applyFont="1" applyNumberFormat="1">
      <alignment horizontal="right" vertical="top"/>
    </xf>
    <xf borderId="51" fillId="6" fontId="2" numFmtId="165" xfId="0" applyAlignment="1" applyBorder="1" applyFont="1" applyNumberFormat="1">
      <alignment vertical="top"/>
    </xf>
    <xf borderId="124" fillId="6" fontId="3" numFmtId="49" xfId="0" applyAlignment="1" applyBorder="1" applyFont="1" applyNumberFormat="1">
      <alignment horizontal="center" vertical="top"/>
    </xf>
    <xf borderId="117" fillId="6" fontId="2" numFmtId="0" xfId="0" applyAlignment="1" applyBorder="1" applyFont="1">
      <alignment shrinkToFit="0" vertical="top" wrapText="1"/>
    </xf>
    <xf borderId="66" fillId="6" fontId="20" numFmtId="0" xfId="0" applyAlignment="1" applyBorder="1" applyFont="1">
      <alignment horizontal="left" shrinkToFit="0" vertical="top" wrapText="1"/>
    </xf>
    <xf borderId="60" fillId="0" fontId="14" numFmtId="10" xfId="0" applyAlignment="1" applyBorder="1" applyFont="1" applyNumberFormat="1">
      <alignment horizontal="right" readingOrder="0" vertical="top"/>
    </xf>
    <xf borderId="7" fillId="0" fontId="3" numFmtId="49" xfId="0" applyAlignment="1" applyBorder="1" applyFont="1" applyNumberFormat="1">
      <alignment horizontal="center" vertical="top"/>
    </xf>
    <xf borderId="38" fillId="7" fontId="20" numFmtId="165" xfId="0" applyAlignment="1" applyBorder="1" applyFont="1" applyNumberFormat="1">
      <alignment vertical="center"/>
    </xf>
    <xf borderId="42" fillId="7" fontId="2" numFmtId="165" xfId="0" applyAlignment="1" applyBorder="1" applyFont="1" applyNumberFormat="1">
      <alignment horizontal="center" vertical="center"/>
    </xf>
    <xf borderId="45" fillId="7" fontId="2" numFmtId="0" xfId="0" applyAlignment="1" applyBorder="1" applyFont="1">
      <alignment shrinkToFit="0" vertical="center" wrapText="1"/>
    </xf>
    <xf borderId="40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7" fillId="7" fontId="14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3" fillId="4" fontId="2" numFmtId="165" xfId="0" applyAlignment="1" applyBorder="1" applyFont="1" applyNumberFormat="1">
      <alignment vertical="center"/>
    </xf>
    <xf borderId="44" fillId="4" fontId="2" numFmtId="165" xfId="0" applyAlignment="1" applyBorder="1" applyFont="1" applyNumberFormat="1">
      <alignment horizontal="center" vertical="center"/>
    </xf>
    <xf borderId="44" fillId="4" fontId="2" numFmtId="0" xfId="0" applyAlignment="1" applyBorder="1" applyFont="1">
      <alignment shrinkToFit="0" vertical="center" wrapText="1"/>
    </xf>
    <xf borderId="44" fillId="4" fontId="2" numFmtId="0" xfId="0" applyAlignment="1" applyBorder="1" applyFont="1">
      <alignment horizontal="center" vertical="center"/>
    </xf>
    <xf borderId="43" fillId="4" fontId="2" numFmtId="4" xfId="0" applyAlignment="1" applyBorder="1" applyFont="1" applyNumberFormat="1">
      <alignment horizontal="right" vertical="center"/>
    </xf>
    <xf borderId="47" fillId="4" fontId="2" numFmtId="4" xfId="0" applyAlignment="1" applyBorder="1" applyFont="1" applyNumberFormat="1">
      <alignment horizontal="right" vertical="center"/>
    </xf>
    <xf borderId="121" fillId="4" fontId="2" numFmtId="4" xfId="0" applyAlignment="1" applyBorder="1" applyFont="1" applyNumberFormat="1">
      <alignment horizontal="right" vertical="center"/>
    </xf>
    <xf borderId="109" fillId="4" fontId="14" numFmtId="10" xfId="0" applyAlignment="1" applyBorder="1" applyFont="1" applyNumberFormat="1">
      <alignment horizontal="right" vertical="top"/>
    </xf>
    <xf borderId="85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4" numFmtId="4" xfId="0" applyAlignment="1" applyFont="1" applyNumberFormat="1">
      <alignment horizontal="right" vertical="center"/>
    </xf>
    <xf borderId="4" fillId="4" fontId="3" numFmtId="165" xfId="0" applyAlignment="1" applyBorder="1" applyFont="1" applyNumberFormat="1">
      <alignment horizontal="left" vertical="center"/>
    </xf>
    <xf borderId="47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4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/>
    </xf>
    <xf borderId="0" fillId="0" fontId="2" numFmtId="4" xfId="0" applyAlignment="1" applyFont="1" applyNumberFormat="1">
      <alignment horizontal="right"/>
    </xf>
    <xf borderId="32" fillId="0" fontId="2" numFmtId="4" xfId="0" applyAlignment="1" applyBorder="1" applyFont="1" applyNumberFormat="1">
      <alignment horizontal="right"/>
    </xf>
    <xf borderId="32" fillId="0" fontId="2" numFmtId="4" xfId="0" applyAlignment="1" applyBorder="1" applyFont="1" applyNumberFormat="1">
      <alignment horizontal="center" readingOrder="0"/>
    </xf>
    <xf borderId="0" fillId="0" fontId="22" numFmtId="0" xfId="0" applyAlignment="1" applyFont="1">
      <alignment horizontal="center" shrinkToFit="0" wrapText="1"/>
    </xf>
    <xf borderId="0" fillId="0" fontId="23" numFmtId="0" xfId="0" applyAlignment="1" applyFont="1">
      <alignment horizontal="center"/>
    </xf>
    <xf borderId="0" fillId="0" fontId="24" numFmtId="4" xfId="0" applyAlignment="1" applyFont="1" applyNumberFormat="1">
      <alignment horizontal="left"/>
    </xf>
    <xf borderId="0" fillId="0" fontId="25" numFmtId="4" xfId="0" applyAlignment="1" applyFont="1" applyNumberFormat="1">
      <alignment horizontal="right"/>
    </xf>
    <xf borderId="0" fillId="0" fontId="26" numFmtId="4" xfId="0" applyAlignment="1" applyFont="1" applyNumberFormat="1">
      <alignment horizontal="right"/>
    </xf>
    <xf borderId="0" fillId="0" fontId="16" numFmtId="4" xfId="0" applyAlignment="1" applyFont="1" applyNumberFormat="1">
      <alignment horizontal="right"/>
    </xf>
    <xf borderId="0" fillId="0" fontId="27" numFmtId="0" xfId="0" applyAlignment="1" applyFont="1">
      <alignment shrinkToFit="0" wrapText="1"/>
    </xf>
    <xf borderId="0" fillId="0" fontId="28" numFmtId="0" xfId="0" applyFont="1"/>
    <xf borderId="0" fillId="0" fontId="29" numFmtId="4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2.63" defaultRowHeight="15.0"/>
  <cols>
    <col customWidth="1" min="1" max="1" width="14.0"/>
    <col customWidth="1" min="2" max="2" width="11.0"/>
    <col customWidth="1" min="3" max="8" width="17.88"/>
    <col customWidth="1" min="9" max="9" width="11.0"/>
    <col customWidth="1" min="10" max="10" width="17.88"/>
    <col customWidth="1" min="11" max="11" width="11.0"/>
    <col customWidth="1" min="12" max="12" width="17.88"/>
    <col customWidth="1" min="13" max="13" width="11.0"/>
    <col customWidth="1" min="14" max="14" width="17.88"/>
    <col customWidth="1" min="15" max="23" width="4.25"/>
    <col customWidth="1" min="24" max="26" width="8.38"/>
    <col customWidth="1" min="27" max="31" width="9.63"/>
  </cols>
  <sheetData>
    <row r="1" ht="15.0" customHeight="1">
      <c r="A1" s="1" t="s">
        <v>0</v>
      </c>
      <c r="C1" s="2"/>
      <c r="D1" s="3"/>
      <c r="E1" s="2"/>
      <c r="F1" s="2"/>
      <c r="G1" s="2"/>
      <c r="H1" s="4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5"/>
      <c r="B2" s="2"/>
      <c r="C2" s="2"/>
      <c r="D2" s="3"/>
      <c r="E2" s="2"/>
      <c r="F2" s="2"/>
      <c r="G2" s="2"/>
      <c r="H2" s="6" t="s">
        <v>2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5"/>
      <c r="B3" s="2"/>
      <c r="C3" s="2"/>
      <c r="D3" s="3"/>
      <c r="E3" s="2"/>
      <c r="F3" s="2"/>
      <c r="G3" s="2"/>
      <c r="H3" s="6" t="s">
        <v>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7" t="s">
        <v>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8"/>
      <c r="AB10" s="8"/>
      <c r="AC10" s="8"/>
      <c r="AD10" s="8"/>
      <c r="AE10" s="8"/>
    </row>
    <row r="11" ht="14.25" customHeight="1">
      <c r="A11" s="9" t="s">
        <v>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8"/>
      <c r="AB11" s="8"/>
      <c r="AC11" s="8"/>
      <c r="AD11" s="8"/>
      <c r="AE11" s="8"/>
    </row>
    <row r="12" ht="14.25" customHeight="1">
      <c r="A12" s="9" t="s">
        <v>6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8"/>
      <c r="AB12" s="8"/>
      <c r="AC12" s="8"/>
      <c r="AD12" s="8"/>
      <c r="AE12" s="8"/>
    </row>
    <row r="13" ht="14.25" customHeight="1">
      <c r="A13" s="9" t="s">
        <v>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8"/>
      <c r="AB13" s="8"/>
      <c r="AC13" s="8"/>
      <c r="AD13" s="8"/>
      <c r="AE13" s="8"/>
    </row>
    <row r="14" ht="14.25" customHeight="1">
      <c r="A14" s="9" t="s">
        <v>8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8"/>
      <c r="AB14" s="8"/>
      <c r="AC14" s="8"/>
      <c r="AD14" s="8"/>
      <c r="AE14" s="8"/>
    </row>
    <row r="15" ht="14.25" customHeight="1">
      <c r="A15" s="9" t="s">
        <v>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8"/>
      <c r="AB15" s="8"/>
      <c r="AC15" s="8"/>
      <c r="AD15" s="8"/>
      <c r="AE15" s="8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>
      <c r="A18" s="12"/>
      <c r="B18" s="13" t="s">
        <v>10</v>
      </c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>
      <c r="A19" s="12"/>
      <c r="B19" s="13" t="s">
        <v>11</v>
      </c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>
      <c r="A20" s="12"/>
      <c r="B20" s="16" t="s">
        <v>12</v>
      </c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5"/>
      <c r="C21" s="2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8"/>
      <c r="B22" s="8"/>
      <c r="C22" s="8"/>
      <c r="D22" s="19"/>
      <c r="E22" s="19"/>
      <c r="F22" s="19"/>
      <c r="G22" s="19"/>
      <c r="H22" s="19"/>
      <c r="I22" s="19"/>
      <c r="J22" s="20"/>
      <c r="K22" s="19"/>
      <c r="L22" s="20"/>
      <c r="M22" s="19"/>
      <c r="N22" s="20"/>
      <c r="O22" s="19"/>
      <c r="P22" s="20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ht="30.0" customHeight="1">
      <c r="A23" s="21"/>
      <c r="B23" s="22" t="s">
        <v>13</v>
      </c>
      <c r="C23" s="23"/>
      <c r="D23" s="24" t="s">
        <v>14</v>
      </c>
      <c r="E23" s="25"/>
      <c r="F23" s="25"/>
      <c r="G23" s="25"/>
      <c r="H23" s="25"/>
      <c r="I23" s="25"/>
      <c r="J23" s="26"/>
      <c r="K23" s="22" t="s">
        <v>15</v>
      </c>
      <c r="L23" s="23"/>
      <c r="M23" s="22" t="s">
        <v>16</v>
      </c>
      <c r="N23" s="23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ht="135.0" customHeight="1">
      <c r="A24" s="28"/>
      <c r="B24" s="29"/>
      <c r="C24" s="30"/>
      <c r="D24" s="31" t="s">
        <v>17</v>
      </c>
      <c r="E24" s="32" t="s">
        <v>18</v>
      </c>
      <c r="F24" s="32" t="s">
        <v>19</v>
      </c>
      <c r="G24" s="32" t="s">
        <v>20</v>
      </c>
      <c r="H24" s="32" t="s">
        <v>21</v>
      </c>
      <c r="I24" s="33" t="s">
        <v>22</v>
      </c>
      <c r="J24" s="30"/>
      <c r="K24" s="29"/>
      <c r="L24" s="30"/>
      <c r="M24" s="29"/>
      <c r="N24" s="30"/>
      <c r="O24" s="8"/>
      <c r="P24" s="8"/>
      <c r="Q24" s="34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ht="37.5" customHeight="1">
      <c r="A25" s="35"/>
      <c r="B25" s="36" t="s">
        <v>23</v>
      </c>
      <c r="C25" s="37" t="s">
        <v>24</v>
      </c>
      <c r="D25" s="36" t="s">
        <v>24</v>
      </c>
      <c r="E25" s="38" t="s">
        <v>24</v>
      </c>
      <c r="F25" s="38" t="s">
        <v>24</v>
      </c>
      <c r="G25" s="38" t="s">
        <v>24</v>
      </c>
      <c r="H25" s="38" t="s">
        <v>24</v>
      </c>
      <c r="I25" s="38" t="s">
        <v>23</v>
      </c>
      <c r="J25" s="39" t="s">
        <v>25</v>
      </c>
      <c r="K25" s="36" t="s">
        <v>23</v>
      </c>
      <c r="L25" s="37" t="s">
        <v>24</v>
      </c>
      <c r="M25" s="40" t="s">
        <v>23</v>
      </c>
      <c r="N25" s="41" t="s">
        <v>24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ht="30.0" customHeight="1">
      <c r="A26" s="43" t="s">
        <v>26</v>
      </c>
      <c r="B26" s="44" t="s">
        <v>27</v>
      </c>
      <c r="C26" s="45" t="s">
        <v>28</v>
      </c>
      <c r="D26" s="44" t="s">
        <v>29</v>
      </c>
      <c r="E26" s="46" t="s">
        <v>30</v>
      </c>
      <c r="F26" s="46" t="s">
        <v>31</v>
      </c>
      <c r="G26" s="46" t="s">
        <v>32</v>
      </c>
      <c r="H26" s="46" t="s">
        <v>33</v>
      </c>
      <c r="I26" s="46" t="s">
        <v>34</v>
      </c>
      <c r="J26" s="45" t="s">
        <v>35</v>
      </c>
      <c r="K26" s="44" t="s">
        <v>36</v>
      </c>
      <c r="L26" s="45" t="s">
        <v>37</v>
      </c>
      <c r="M26" s="44" t="s">
        <v>38</v>
      </c>
      <c r="N26" s="45" t="s">
        <v>39</v>
      </c>
      <c r="O26" s="47"/>
      <c r="P26" s="47"/>
      <c r="Q26" s="48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ht="30.0" customHeight="1">
      <c r="A27" s="49" t="s">
        <v>40</v>
      </c>
      <c r="B27" s="50">
        <f t="shared" ref="B27:B29" si="1">C27/N27</f>
        <v>0.702565941</v>
      </c>
      <c r="C27" s="51">
        <f>'Кошторис  витрат'!G198</f>
        <v>544816</v>
      </c>
      <c r="D27" s="52">
        <v>50000.0</v>
      </c>
      <c r="E27" s="53">
        <v>0.0</v>
      </c>
      <c r="F27" s="53">
        <v>0.0</v>
      </c>
      <c r="G27" s="54">
        <v>180650.0</v>
      </c>
      <c r="H27" s="53">
        <v>0.0</v>
      </c>
      <c r="I27" s="55">
        <f t="shared" ref="I27:I29" si="2">J27/N27</f>
        <v>0.297434059</v>
      </c>
      <c r="J27" s="51">
        <f t="shared" ref="J27:J29" si="3">D27+E27+F27+G27+H27</f>
        <v>230650</v>
      </c>
      <c r="K27" s="50">
        <f t="shared" ref="K27:K29" si="4">L27/N27</f>
        <v>0</v>
      </c>
      <c r="L27" s="51">
        <f>'Кошторис  витрат'!S198</f>
        <v>0</v>
      </c>
      <c r="M27" s="56">
        <v>1.0</v>
      </c>
      <c r="N27" s="57">
        <f t="shared" ref="N27:N29" si="5">C27+J27+L27</f>
        <v>775466</v>
      </c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ht="30.0" customHeight="1">
      <c r="A28" s="58" t="s">
        <v>41</v>
      </c>
      <c r="B28" s="59">
        <f t="shared" si="1"/>
        <v>0.702565941</v>
      </c>
      <c r="C28" s="60">
        <f>'Кошторис  витрат'!J198</f>
        <v>544816</v>
      </c>
      <c r="D28" s="61">
        <v>50000.0</v>
      </c>
      <c r="E28" s="62">
        <v>0.0</v>
      </c>
      <c r="F28" s="62">
        <v>0.0</v>
      </c>
      <c r="G28" s="63">
        <v>180650.0</v>
      </c>
      <c r="H28" s="62">
        <v>0.0</v>
      </c>
      <c r="I28" s="64">
        <f t="shared" si="2"/>
        <v>0.297434059</v>
      </c>
      <c r="J28" s="60">
        <f t="shared" si="3"/>
        <v>230650</v>
      </c>
      <c r="K28" s="59">
        <f t="shared" si="4"/>
        <v>0</v>
      </c>
      <c r="L28" s="60">
        <f>'Кошторис  витрат'!V198</f>
        <v>0</v>
      </c>
      <c r="M28" s="65">
        <v>1.0</v>
      </c>
      <c r="N28" s="66">
        <f t="shared" si="5"/>
        <v>775466</v>
      </c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ht="30.0" customHeight="1">
      <c r="A29" s="67" t="s">
        <v>42</v>
      </c>
      <c r="B29" s="68">
        <f t="shared" si="1"/>
        <v>0.6391927554</v>
      </c>
      <c r="C29" s="69">
        <v>408611.0</v>
      </c>
      <c r="D29" s="70">
        <v>50000.0</v>
      </c>
      <c r="E29" s="71">
        <v>0.0</v>
      </c>
      <c r="F29" s="71">
        <v>0.0</v>
      </c>
      <c r="G29" s="72">
        <v>180650.0</v>
      </c>
      <c r="H29" s="71">
        <v>0.0</v>
      </c>
      <c r="I29" s="73">
        <f t="shared" si="2"/>
        <v>0.3608072446</v>
      </c>
      <c r="J29" s="74">
        <f t="shared" si="3"/>
        <v>230650</v>
      </c>
      <c r="K29" s="68">
        <f t="shared" si="4"/>
        <v>0</v>
      </c>
      <c r="L29" s="74">
        <v>0.0</v>
      </c>
      <c r="M29" s="75">
        <f>(N29*M28)/N28</f>
        <v>0.8243572252</v>
      </c>
      <c r="N29" s="76">
        <f t="shared" si="5"/>
        <v>639261</v>
      </c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ht="30.0" customHeight="1">
      <c r="A30" s="77" t="s">
        <v>43</v>
      </c>
      <c r="B30" s="78">
        <f t="shared" ref="B30:N30" si="6">B28-B29</f>
        <v>0.06337318561</v>
      </c>
      <c r="C30" s="79">
        <f t="shared" si="6"/>
        <v>136205</v>
      </c>
      <c r="D30" s="80">
        <f t="shared" si="6"/>
        <v>0</v>
      </c>
      <c r="E30" s="81">
        <f t="shared" si="6"/>
        <v>0</v>
      </c>
      <c r="F30" s="81">
        <f t="shared" si="6"/>
        <v>0</v>
      </c>
      <c r="G30" s="81">
        <f t="shared" si="6"/>
        <v>0</v>
      </c>
      <c r="H30" s="81">
        <f t="shared" si="6"/>
        <v>0</v>
      </c>
      <c r="I30" s="82">
        <f t="shared" si="6"/>
        <v>-0.06337318561</v>
      </c>
      <c r="J30" s="79">
        <f t="shared" si="6"/>
        <v>0</v>
      </c>
      <c r="K30" s="83">
        <f t="shared" si="6"/>
        <v>0</v>
      </c>
      <c r="L30" s="79">
        <f t="shared" si="6"/>
        <v>0</v>
      </c>
      <c r="M30" s="84">
        <f t="shared" si="6"/>
        <v>0.1756427748</v>
      </c>
      <c r="N30" s="85">
        <f t="shared" si="6"/>
        <v>136205</v>
      </c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ht="15.75" customHeight="1">
      <c r="A31" s="5"/>
      <c r="B31" s="5"/>
      <c r="C31" s="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6"/>
      <c r="B32" s="86" t="s">
        <v>44</v>
      </c>
      <c r="C32" s="87" t="s">
        <v>45</v>
      </c>
      <c r="D32" s="88"/>
      <c r="E32" s="88"/>
      <c r="F32" s="89"/>
      <c r="G32" s="90"/>
      <c r="H32" s="90"/>
      <c r="I32" s="91"/>
      <c r="J32" s="87" t="s">
        <v>46</v>
      </c>
      <c r="K32" s="88"/>
      <c r="L32" s="88"/>
      <c r="M32" s="88"/>
      <c r="N32" s="88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ht="15.75" customHeight="1">
      <c r="A33" s="8"/>
      <c r="B33" s="8"/>
      <c r="C33" s="8"/>
      <c r="D33" s="92" t="s">
        <v>47</v>
      </c>
      <c r="E33" s="8"/>
      <c r="F33" s="93"/>
      <c r="G33" s="94" t="s">
        <v>48</v>
      </c>
      <c r="I33" s="19"/>
      <c r="J33" s="94" t="s">
        <v>49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58" footer="0.0" header="0.0" left="1.09" right="0.7086614173228347" top="0.7480314960629921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2.63" defaultRowHeight="15.0" outlineLevelCol="1" outlineLevelRow="1"/>
  <cols>
    <col customWidth="1" min="1" max="1" width="11.63"/>
    <col customWidth="1" min="2" max="2" width="6.88"/>
    <col customWidth="1" min="3" max="3" width="42.88"/>
    <col customWidth="1" min="4" max="4" width="11.13"/>
    <col customWidth="1" min="5" max="5" width="10.38"/>
    <col customWidth="1" min="6" max="6" width="11.38"/>
    <col customWidth="1" min="7" max="7" width="15.5"/>
    <col customWidth="1" min="8" max="8" width="10.38"/>
    <col customWidth="1" min="9" max="9" width="11.38"/>
    <col customWidth="1" min="10" max="10" width="15.5"/>
    <col customWidth="1" min="11" max="11" width="10.38" outlineLevel="1"/>
    <col customWidth="1" min="12" max="12" width="11.38" outlineLevel="1"/>
    <col customWidth="1" min="13" max="13" width="15.5" outlineLevel="1"/>
    <col customWidth="1" min="14" max="14" width="10.63" outlineLevel="1"/>
    <col customWidth="1" min="15" max="15" width="11.38" outlineLevel="1"/>
    <col customWidth="1" min="16" max="16" width="14.63" outlineLevel="1"/>
    <col customWidth="1" min="17" max="17" width="7.88" outlineLevel="1"/>
    <col customWidth="1" min="18" max="18" width="8.88" outlineLevel="1"/>
    <col customWidth="1" min="19" max="19" width="9.75" outlineLevel="1"/>
    <col customWidth="1" min="20" max="20" width="8.25" outlineLevel="1"/>
    <col customWidth="1" min="21" max="21" width="8.75" outlineLevel="1"/>
    <col customWidth="1" min="22" max="22" width="10.25" outlineLevel="1"/>
    <col customWidth="1" min="23" max="24" width="14.63"/>
    <col customWidth="1" min="25" max="25" width="9.63"/>
    <col customWidth="1" min="26" max="26" width="10.38"/>
    <col customWidth="1" min="27" max="27" width="14.63"/>
    <col customWidth="1" min="28" max="28" width="12.25"/>
    <col customWidth="1" min="29" max="33" width="4.5"/>
  </cols>
  <sheetData>
    <row r="1" ht="18.0" customHeight="1">
      <c r="A1" s="95" t="s">
        <v>50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7"/>
      <c r="X1" s="97"/>
      <c r="Y1" s="97"/>
      <c r="Z1" s="97"/>
      <c r="AA1" s="3"/>
      <c r="AB1" s="2"/>
      <c r="AC1" s="2"/>
      <c r="AD1" s="2"/>
      <c r="AE1" s="2"/>
      <c r="AF1" s="2"/>
      <c r="AG1" s="2"/>
    </row>
    <row r="2" ht="18.0" customHeight="1">
      <c r="A2" s="98" t="str">
        <f>'Фінансування'!A12</f>
        <v>Назва Грантоотримувача: Громадська організація "Мистецьке об'єднання "Стендаль"</v>
      </c>
      <c r="B2" s="99"/>
      <c r="C2" s="98"/>
      <c r="D2" s="100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2"/>
      <c r="X2" s="102"/>
      <c r="Y2" s="102"/>
      <c r="Z2" s="102"/>
      <c r="AA2" s="11"/>
      <c r="AB2" s="2"/>
      <c r="AC2" s="2"/>
      <c r="AD2" s="2"/>
      <c r="AE2" s="2"/>
      <c r="AF2" s="2"/>
      <c r="AG2" s="2"/>
    </row>
    <row r="3" ht="17.25" customHeight="1">
      <c r="A3" s="98" t="str">
        <f>'Фінансування'!A13</f>
        <v>Назва проєкту: Театралізований фестиваль "Торчинський ярмарок"</v>
      </c>
      <c r="B3" s="99"/>
      <c r="C3" s="98"/>
      <c r="D3" s="100"/>
      <c r="E3" s="101"/>
      <c r="F3" s="101"/>
      <c r="G3" s="101"/>
      <c r="H3" s="101"/>
      <c r="I3" s="101"/>
      <c r="J3" s="101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4"/>
      <c r="X3" s="104"/>
      <c r="Y3" s="104"/>
      <c r="Z3" s="104"/>
      <c r="AA3" s="11"/>
      <c r="AB3" s="2"/>
      <c r="AC3" s="2"/>
      <c r="AD3" s="2"/>
      <c r="AE3" s="2"/>
      <c r="AF3" s="2"/>
      <c r="AG3" s="2"/>
    </row>
    <row r="4" ht="18.0" customHeight="1">
      <c r="A4" s="98" t="str">
        <f>'Фінансування'!A14</f>
        <v>Дата початку проєкту: 30 червня 2021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98" t="str">
        <f>'Фінансування'!A15</f>
        <v>Дата завершення проєкту: 31 жовтня 2021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5"/>
      <c r="B6" s="99"/>
      <c r="C6" s="105"/>
      <c r="D6" s="100"/>
      <c r="E6" s="106"/>
      <c r="F6" s="106"/>
      <c r="G6" s="106"/>
      <c r="H6" s="106"/>
      <c r="I6" s="106"/>
      <c r="J6" s="106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8"/>
      <c r="X6" s="108"/>
      <c r="Y6" s="108"/>
      <c r="Z6" s="108"/>
      <c r="AA6" s="109"/>
      <c r="AB6" s="2"/>
      <c r="AC6" s="2"/>
      <c r="AD6" s="2"/>
      <c r="AE6" s="2"/>
      <c r="AF6" s="2"/>
      <c r="AG6" s="2"/>
    </row>
    <row r="7" ht="26.25" customHeight="1">
      <c r="A7" s="110" t="s">
        <v>51</v>
      </c>
      <c r="B7" s="111" t="s">
        <v>52</v>
      </c>
      <c r="C7" s="112" t="s">
        <v>53</v>
      </c>
      <c r="D7" s="113" t="s">
        <v>54</v>
      </c>
      <c r="E7" s="114" t="s">
        <v>55</v>
      </c>
      <c r="F7" s="25"/>
      <c r="G7" s="25"/>
      <c r="H7" s="25"/>
      <c r="I7" s="25"/>
      <c r="J7" s="26"/>
      <c r="K7" s="114" t="s">
        <v>56</v>
      </c>
      <c r="L7" s="25"/>
      <c r="M7" s="25"/>
      <c r="N7" s="25"/>
      <c r="O7" s="25"/>
      <c r="P7" s="26"/>
      <c r="Q7" s="115" t="s">
        <v>57</v>
      </c>
      <c r="R7" s="25"/>
      <c r="S7" s="25"/>
      <c r="T7" s="25"/>
      <c r="U7" s="25"/>
      <c r="V7" s="26"/>
      <c r="W7" s="116" t="s">
        <v>58</v>
      </c>
      <c r="X7" s="25"/>
      <c r="Y7" s="25"/>
      <c r="Z7" s="26"/>
      <c r="AA7" s="117" t="s">
        <v>59</v>
      </c>
      <c r="AB7" s="2"/>
      <c r="AC7" s="2"/>
      <c r="AD7" s="2"/>
      <c r="AE7" s="2"/>
      <c r="AF7" s="2"/>
      <c r="AG7" s="2"/>
    </row>
    <row r="8" ht="42.0" customHeight="1">
      <c r="A8" s="28"/>
      <c r="B8" s="118"/>
      <c r="C8" s="119"/>
      <c r="D8" s="120"/>
      <c r="E8" s="121" t="s">
        <v>60</v>
      </c>
      <c r="F8" s="25"/>
      <c r="G8" s="26"/>
      <c r="H8" s="121" t="s">
        <v>61</v>
      </c>
      <c r="I8" s="25"/>
      <c r="J8" s="26"/>
      <c r="K8" s="121" t="s">
        <v>60</v>
      </c>
      <c r="L8" s="25"/>
      <c r="M8" s="26"/>
      <c r="N8" s="121" t="s">
        <v>61</v>
      </c>
      <c r="O8" s="25"/>
      <c r="P8" s="26"/>
      <c r="Q8" s="122" t="s">
        <v>60</v>
      </c>
      <c r="R8" s="25"/>
      <c r="S8" s="26"/>
      <c r="T8" s="122" t="s">
        <v>61</v>
      </c>
      <c r="U8" s="25"/>
      <c r="V8" s="26"/>
      <c r="W8" s="117" t="s">
        <v>62</v>
      </c>
      <c r="X8" s="117" t="s">
        <v>63</v>
      </c>
      <c r="Y8" s="116" t="s">
        <v>64</v>
      </c>
      <c r="Z8" s="26"/>
      <c r="AA8" s="28"/>
      <c r="AB8" s="2"/>
      <c r="AC8" s="2"/>
      <c r="AD8" s="2"/>
      <c r="AE8" s="2"/>
      <c r="AF8" s="2"/>
      <c r="AG8" s="2"/>
    </row>
    <row r="9" ht="30.0" customHeight="1">
      <c r="A9" s="28"/>
      <c r="B9" s="118"/>
      <c r="C9" s="119"/>
      <c r="D9" s="120"/>
      <c r="E9" s="123" t="s">
        <v>65</v>
      </c>
      <c r="F9" s="124" t="s">
        <v>66</v>
      </c>
      <c r="G9" s="125" t="s">
        <v>67</v>
      </c>
      <c r="H9" s="123" t="s">
        <v>65</v>
      </c>
      <c r="I9" s="124" t="s">
        <v>66</v>
      </c>
      <c r="J9" s="125" t="s">
        <v>68</v>
      </c>
      <c r="K9" s="123" t="s">
        <v>65</v>
      </c>
      <c r="L9" s="124" t="s">
        <v>69</v>
      </c>
      <c r="M9" s="125" t="s">
        <v>70</v>
      </c>
      <c r="N9" s="123" t="s">
        <v>65</v>
      </c>
      <c r="O9" s="124" t="s">
        <v>69</v>
      </c>
      <c r="P9" s="125" t="s">
        <v>71</v>
      </c>
      <c r="Q9" s="126" t="s">
        <v>65</v>
      </c>
      <c r="R9" s="127" t="s">
        <v>69</v>
      </c>
      <c r="S9" s="128" t="s">
        <v>72</v>
      </c>
      <c r="T9" s="126" t="s">
        <v>65</v>
      </c>
      <c r="U9" s="127" t="s">
        <v>69</v>
      </c>
      <c r="V9" s="128" t="s">
        <v>73</v>
      </c>
      <c r="W9" s="35"/>
      <c r="X9" s="35"/>
      <c r="Y9" s="129" t="s">
        <v>74</v>
      </c>
      <c r="Z9" s="130" t="s">
        <v>23</v>
      </c>
      <c r="AA9" s="35"/>
      <c r="AB9" s="2"/>
      <c r="AC9" s="2"/>
      <c r="AD9" s="2"/>
      <c r="AE9" s="2"/>
      <c r="AF9" s="2"/>
      <c r="AG9" s="2"/>
    </row>
    <row r="10" ht="24.75" customHeight="1">
      <c r="A10" s="131">
        <v>1.0</v>
      </c>
      <c r="B10" s="131">
        <v>2.0</v>
      </c>
      <c r="C10" s="132">
        <v>3.0</v>
      </c>
      <c r="D10" s="132">
        <v>4.0</v>
      </c>
      <c r="E10" s="133">
        <v>5.0</v>
      </c>
      <c r="F10" s="133">
        <v>6.0</v>
      </c>
      <c r="G10" s="133">
        <v>7.0</v>
      </c>
      <c r="H10" s="133">
        <v>8.0</v>
      </c>
      <c r="I10" s="133">
        <v>9.0</v>
      </c>
      <c r="J10" s="133">
        <v>10.0</v>
      </c>
      <c r="K10" s="133">
        <v>11.0</v>
      </c>
      <c r="L10" s="133">
        <v>12.0</v>
      </c>
      <c r="M10" s="133">
        <v>13.0</v>
      </c>
      <c r="N10" s="133">
        <v>14.0</v>
      </c>
      <c r="O10" s="133">
        <v>15.0</v>
      </c>
      <c r="P10" s="133">
        <v>16.0</v>
      </c>
      <c r="Q10" s="133">
        <v>17.0</v>
      </c>
      <c r="R10" s="133">
        <v>18.0</v>
      </c>
      <c r="S10" s="133">
        <v>19.0</v>
      </c>
      <c r="T10" s="133">
        <v>20.0</v>
      </c>
      <c r="U10" s="133">
        <v>21.0</v>
      </c>
      <c r="V10" s="133">
        <v>22.0</v>
      </c>
      <c r="W10" s="133">
        <v>23.0</v>
      </c>
      <c r="X10" s="133">
        <v>24.0</v>
      </c>
      <c r="Y10" s="133">
        <v>25.0</v>
      </c>
      <c r="Z10" s="133">
        <v>26.0</v>
      </c>
      <c r="AA10" s="134">
        <v>27.0</v>
      </c>
      <c r="AB10" s="2"/>
      <c r="AC10" s="2"/>
      <c r="AD10" s="2"/>
      <c r="AE10" s="2"/>
      <c r="AF10" s="2"/>
      <c r="AG10" s="2"/>
    </row>
    <row r="11" ht="23.25" customHeight="1">
      <c r="A11" s="135" t="s">
        <v>75</v>
      </c>
      <c r="B11" s="136"/>
      <c r="C11" s="137" t="s">
        <v>76</v>
      </c>
      <c r="D11" s="138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40"/>
      <c r="X11" s="140"/>
      <c r="Y11" s="140"/>
      <c r="Z11" s="140"/>
      <c r="AA11" s="141"/>
      <c r="AB11" s="142"/>
      <c r="AC11" s="142"/>
      <c r="AD11" s="142"/>
      <c r="AE11" s="142"/>
      <c r="AF11" s="142"/>
      <c r="AG11" s="142"/>
    </row>
    <row r="12" ht="30.0" customHeight="1">
      <c r="A12" s="143" t="s">
        <v>77</v>
      </c>
      <c r="B12" s="144">
        <v>1.0</v>
      </c>
      <c r="C12" s="145" t="s">
        <v>78</v>
      </c>
      <c r="D12" s="146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8"/>
      <c r="X12" s="148"/>
      <c r="Y12" s="148"/>
      <c r="Z12" s="148"/>
      <c r="AA12" s="149"/>
      <c r="AB12" s="10"/>
      <c r="AC12" s="11"/>
      <c r="AD12" s="11"/>
      <c r="AE12" s="11"/>
      <c r="AF12" s="11"/>
      <c r="AG12" s="11"/>
    </row>
    <row r="13" ht="30.0" customHeight="1">
      <c r="A13" s="150" t="s">
        <v>79</v>
      </c>
      <c r="B13" s="151" t="s">
        <v>80</v>
      </c>
      <c r="C13" s="152" t="s">
        <v>81</v>
      </c>
      <c r="D13" s="153"/>
      <c r="E13" s="154">
        <f>SUM(E14:E16)</f>
        <v>0</v>
      </c>
      <c r="F13" s="155"/>
      <c r="G13" s="156">
        <f t="shared" ref="G13:H13" si="1">SUM(G14:G16)</f>
        <v>0</v>
      </c>
      <c r="H13" s="154">
        <f t="shared" si="1"/>
        <v>0</v>
      </c>
      <c r="I13" s="155"/>
      <c r="J13" s="156">
        <f t="shared" ref="J13:K13" si="2">SUM(J14:J16)</f>
        <v>0</v>
      </c>
      <c r="K13" s="154">
        <f t="shared" si="2"/>
        <v>0</v>
      </c>
      <c r="L13" s="155"/>
      <c r="M13" s="156">
        <f t="shared" ref="M13:N13" si="3">SUM(M14:M16)</f>
        <v>0</v>
      </c>
      <c r="N13" s="154">
        <f t="shared" si="3"/>
        <v>0</v>
      </c>
      <c r="O13" s="155"/>
      <c r="P13" s="156">
        <f t="shared" ref="P13:Q13" si="4">SUM(P14:P16)</f>
        <v>0</v>
      </c>
      <c r="Q13" s="154">
        <f t="shared" si="4"/>
        <v>0</v>
      </c>
      <c r="R13" s="155"/>
      <c r="S13" s="156">
        <f t="shared" ref="S13:T13" si="5">SUM(S14:S16)</f>
        <v>0</v>
      </c>
      <c r="T13" s="154">
        <f t="shared" si="5"/>
        <v>0</v>
      </c>
      <c r="U13" s="155"/>
      <c r="V13" s="156">
        <f t="shared" ref="V13:X13" si="6">SUM(V14:V16)</f>
        <v>0</v>
      </c>
      <c r="W13" s="155">
        <f t="shared" si="6"/>
        <v>0</v>
      </c>
      <c r="X13" s="157">
        <f t="shared" si="6"/>
        <v>0</v>
      </c>
      <c r="Y13" s="158">
        <f t="shared" ref="Y13:Y35" si="7">W13-X13</f>
        <v>0</v>
      </c>
      <c r="Z13" s="159">
        <v>0.0</v>
      </c>
      <c r="AA13" s="160"/>
      <c r="AB13" s="161"/>
      <c r="AC13" s="161"/>
      <c r="AD13" s="161"/>
      <c r="AE13" s="161"/>
      <c r="AF13" s="161"/>
      <c r="AG13" s="161"/>
    </row>
    <row r="14" ht="30.0" hidden="1" customHeight="1" outlineLevel="1">
      <c r="A14" s="162" t="s">
        <v>82</v>
      </c>
      <c r="B14" s="163" t="s">
        <v>83</v>
      </c>
      <c r="C14" s="164" t="s">
        <v>84</v>
      </c>
      <c r="D14" s="165" t="s">
        <v>85</v>
      </c>
      <c r="E14" s="166"/>
      <c r="F14" s="167"/>
      <c r="G14" s="168">
        <f t="shared" ref="G14:G16" si="8">E14*F14</f>
        <v>0</v>
      </c>
      <c r="H14" s="166"/>
      <c r="I14" s="167"/>
      <c r="J14" s="168">
        <f t="shared" ref="J14:J16" si="9">H14*I14</f>
        <v>0</v>
      </c>
      <c r="K14" s="166"/>
      <c r="L14" s="167"/>
      <c r="M14" s="168">
        <f t="shared" ref="M14:M16" si="10">K14*L14</f>
        <v>0</v>
      </c>
      <c r="N14" s="166"/>
      <c r="O14" s="167"/>
      <c r="P14" s="168">
        <f t="shared" ref="P14:P16" si="11">N14*O14</f>
        <v>0</v>
      </c>
      <c r="Q14" s="166"/>
      <c r="R14" s="167"/>
      <c r="S14" s="168">
        <f t="shared" ref="S14:S16" si="12">Q14*R14</f>
        <v>0</v>
      </c>
      <c r="T14" s="166"/>
      <c r="U14" s="167"/>
      <c r="V14" s="168">
        <f t="shared" ref="V14:V16" si="13">T14*U14</f>
        <v>0</v>
      </c>
      <c r="W14" s="169">
        <f t="shared" ref="W14:W16" si="14">G14+M14+S14</f>
        <v>0</v>
      </c>
      <c r="X14" s="170">
        <f t="shared" ref="X14:X16" si="15">J14+P14+V14</f>
        <v>0</v>
      </c>
      <c r="Y14" s="171">
        <f t="shared" si="7"/>
        <v>0</v>
      </c>
      <c r="Z14" s="172" t="str">
        <f t="shared" ref="Z14:Z16" si="16">Y14/W14</f>
        <v>#DIV/0!</v>
      </c>
      <c r="AA14" s="173"/>
      <c r="AB14" s="174"/>
      <c r="AC14" s="175"/>
      <c r="AD14" s="175"/>
      <c r="AE14" s="175"/>
      <c r="AF14" s="175"/>
      <c r="AG14" s="175"/>
    </row>
    <row r="15" ht="30.0" hidden="1" customHeight="1" outlineLevel="1">
      <c r="A15" s="162" t="s">
        <v>82</v>
      </c>
      <c r="B15" s="163" t="s">
        <v>86</v>
      </c>
      <c r="C15" s="164" t="s">
        <v>84</v>
      </c>
      <c r="D15" s="165" t="s">
        <v>85</v>
      </c>
      <c r="E15" s="166"/>
      <c r="F15" s="167"/>
      <c r="G15" s="168">
        <f t="shared" si="8"/>
        <v>0</v>
      </c>
      <c r="H15" s="166"/>
      <c r="I15" s="167"/>
      <c r="J15" s="168">
        <f t="shared" si="9"/>
        <v>0</v>
      </c>
      <c r="K15" s="166"/>
      <c r="L15" s="167"/>
      <c r="M15" s="168">
        <f t="shared" si="10"/>
        <v>0</v>
      </c>
      <c r="N15" s="166"/>
      <c r="O15" s="167"/>
      <c r="P15" s="168">
        <f t="shared" si="11"/>
        <v>0</v>
      </c>
      <c r="Q15" s="166"/>
      <c r="R15" s="167"/>
      <c r="S15" s="168">
        <f t="shared" si="12"/>
        <v>0</v>
      </c>
      <c r="T15" s="166"/>
      <c r="U15" s="167"/>
      <c r="V15" s="168">
        <f t="shared" si="13"/>
        <v>0</v>
      </c>
      <c r="W15" s="169">
        <f t="shared" si="14"/>
        <v>0</v>
      </c>
      <c r="X15" s="170">
        <f t="shared" si="15"/>
        <v>0</v>
      </c>
      <c r="Y15" s="171">
        <f t="shared" si="7"/>
        <v>0</v>
      </c>
      <c r="Z15" s="172" t="str">
        <f t="shared" si="16"/>
        <v>#DIV/0!</v>
      </c>
      <c r="AA15" s="173"/>
      <c r="AB15" s="175"/>
      <c r="AC15" s="175"/>
      <c r="AD15" s="175"/>
      <c r="AE15" s="175"/>
      <c r="AF15" s="175"/>
      <c r="AG15" s="175"/>
    </row>
    <row r="16" ht="30.0" hidden="1" customHeight="1" outlineLevel="1">
      <c r="A16" s="176" t="s">
        <v>82</v>
      </c>
      <c r="B16" s="177" t="s">
        <v>87</v>
      </c>
      <c r="C16" s="164" t="s">
        <v>84</v>
      </c>
      <c r="D16" s="178" t="s">
        <v>85</v>
      </c>
      <c r="E16" s="179"/>
      <c r="F16" s="180"/>
      <c r="G16" s="181">
        <f t="shared" si="8"/>
        <v>0</v>
      </c>
      <c r="H16" s="179"/>
      <c r="I16" s="180"/>
      <c r="J16" s="181">
        <f t="shared" si="9"/>
        <v>0</v>
      </c>
      <c r="K16" s="179"/>
      <c r="L16" s="180"/>
      <c r="M16" s="181">
        <f t="shared" si="10"/>
        <v>0</v>
      </c>
      <c r="N16" s="179"/>
      <c r="O16" s="180"/>
      <c r="P16" s="181">
        <f t="shared" si="11"/>
        <v>0</v>
      </c>
      <c r="Q16" s="179"/>
      <c r="R16" s="167"/>
      <c r="S16" s="181">
        <f t="shared" si="12"/>
        <v>0</v>
      </c>
      <c r="T16" s="179"/>
      <c r="U16" s="167"/>
      <c r="V16" s="181">
        <f t="shared" si="13"/>
        <v>0</v>
      </c>
      <c r="W16" s="182">
        <f t="shared" si="14"/>
        <v>0</v>
      </c>
      <c r="X16" s="170">
        <f t="shared" si="15"/>
        <v>0</v>
      </c>
      <c r="Y16" s="171">
        <f t="shared" si="7"/>
        <v>0</v>
      </c>
      <c r="Z16" s="172" t="str">
        <f t="shared" si="16"/>
        <v>#DIV/0!</v>
      </c>
      <c r="AA16" s="183"/>
      <c r="AB16" s="175"/>
      <c r="AC16" s="175"/>
      <c r="AD16" s="175"/>
      <c r="AE16" s="175"/>
      <c r="AF16" s="175"/>
      <c r="AG16" s="175"/>
    </row>
    <row r="17" ht="30.0" customHeight="1" collapsed="1">
      <c r="A17" s="150" t="s">
        <v>79</v>
      </c>
      <c r="B17" s="151" t="s">
        <v>88</v>
      </c>
      <c r="C17" s="184" t="s">
        <v>89</v>
      </c>
      <c r="D17" s="185"/>
      <c r="E17" s="186">
        <f>SUM(E18:E20)</f>
        <v>0</v>
      </c>
      <c r="F17" s="187"/>
      <c r="G17" s="188">
        <f t="shared" ref="G17:H17" si="17">SUM(G18:G20)</f>
        <v>0</v>
      </c>
      <c r="H17" s="186">
        <f t="shared" si="17"/>
        <v>0</v>
      </c>
      <c r="I17" s="187"/>
      <c r="J17" s="188">
        <f t="shared" ref="J17:K17" si="18">SUM(J18:J20)</f>
        <v>0</v>
      </c>
      <c r="K17" s="186">
        <f t="shared" si="18"/>
        <v>0</v>
      </c>
      <c r="L17" s="187"/>
      <c r="M17" s="188">
        <f t="shared" ref="M17:N17" si="19">SUM(M18:M20)</f>
        <v>0</v>
      </c>
      <c r="N17" s="186">
        <f t="shared" si="19"/>
        <v>0</v>
      </c>
      <c r="O17" s="187"/>
      <c r="P17" s="188">
        <f t="shared" ref="P17:Q17" si="20">SUM(P18:P20)</f>
        <v>0</v>
      </c>
      <c r="Q17" s="186">
        <f t="shared" si="20"/>
        <v>0</v>
      </c>
      <c r="R17" s="187"/>
      <c r="S17" s="188">
        <f t="shared" ref="S17:T17" si="21">SUM(S18:S20)</f>
        <v>0</v>
      </c>
      <c r="T17" s="186">
        <f t="shared" si="21"/>
        <v>0</v>
      </c>
      <c r="U17" s="187"/>
      <c r="V17" s="188">
        <f t="shared" ref="V17:X17" si="22">SUM(V18:V20)</f>
        <v>0</v>
      </c>
      <c r="W17" s="187">
        <f t="shared" si="22"/>
        <v>0</v>
      </c>
      <c r="X17" s="189">
        <f t="shared" si="22"/>
        <v>0</v>
      </c>
      <c r="Y17" s="190">
        <f t="shared" si="7"/>
        <v>0</v>
      </c>
      <c r="Z17" s="191">
        <v>0.0</v>
      </c>
      <c r="AA17" s="192"/>
      <c r="AB17" s="161"/>
      <c r="AC17" s="161"/>
      <c r="AD17" s="161"/>
      <c r="AE17" s="161"/>
      <c r="AF17" s="161"/>
      <c r="AG17" s="161"/>
    </row>
    <row r="18" ht="30.0" hidden="1" customHeight="1" outlineLevel="1">
      <c r="A18" s="162" t="s">
        <v>82</v>
      </c>
      <c r="B18" s="163" t="s">
        <v>90</v>
      </c>
      <c r="C18" s="164" t="s">
        <v>84</v>
      </c>
      <c r="D18" s="165" t="s">
        <v>85</v>
      </c>
      <c r="E18" s="166"/>
      <c r="F18" s="167"/>
      <c r="G18" s="168">
        <f t="shared" ref="G18:G20" si="23">E18*F18</f>
        <v>0</v>
      </c>
      <c r="H18" s="166"/>
      <c r="I18" s="167"/>
      <c r="J18" s="168">
        <f t="shared" ref="J18:J20" si="24">H18*I18</f>
        <v>0</v>
      </c>
      <c r="K18" s="166"/>
      <c r="L18" s="167"/>
      <c r="M18" s="168">
        <f t="shared" ref="M18:M20" si="25">K18*L18</f>
        <v>0</v>
      </c>
      <c r="N18" s="166"/>
      <c r="O18" s="167"/>
      <c r="P18" s="168">
        <f t="shared" ref="P18:P20" si="26">N18*O18</f>
        <v>0</v>
      </c>
      <c r="Q18" s="166"/>
      <c r="R18" s="167"/>
      <c r="S18" s="168">
        <f t="shared" ref="S18:S20" si="27">Q18*R18</f>
        <v>0</v>
      </c>
      <c r="T18" s="166"/>
      <c r="U18" s="167"/>
      <c r="V18" s="168">
        <f t="shared" ref="V18:V20" si="28">T18*U18</f>
        <v>0</v>
      </c>
      <c r="W18" s="169">
        <f t="shared" ref="W18:W20" si="29">G18+M18+S18</f>
        <v>0</v>
      </c>
      <c r="X18" s="170">
        <f t="shared" ref="X18:X20" si="30">J18+P18+V18</f>
        <v>0</v>
      </c>
      <c r="Y18" s="171">
        <f t="shared" si="7"/>
        <v>0</v>
      </c>
      <c r="Z18" s="172" t="str">
        <f t="shared" ref="Z18:Z35" si="31">Y18/W18</f>
        <v>#DIV/0!</v>
      </c>
      <c r="AA18" s="173"/>
      <c r="AB18" s="175"/>
      <c r="AC18" s="175"/>
      <c r="AD18" s="175"/>
      <c r="AE18" s="175"/>
      <c r="AF18" s="175"/>
      <c r="AG18" s="175"/>
    </row>
    <row r="19" ht="30.0" hidden="1" customHeight="1" outlineLevel="1">
      <c r="A19" s="162" t="s">
        <v>82</v>
      </c>
      <c r="B19" s="163" t="s">
        <v>91</v>
      </c>
      <c r="C19" s="164" t="s">
        <v>84</v>
      </c>
      <c r="D19" s="165" t="s">
        <v>85</v>
      </c>
      <c r="E19" s="166"/>
      <c r="F19" s="167"/>
      <c r="G19" s="168">
        <f t="shared" si="23"/>
        <v>0</v>
      </c>
      <c r="H19" s="166"/>
      <c r="I19" s="167"/>
      <c r="J19" s="168">
        <f t="shared" si="24"/>
        <v>0</v>
      </c>
      <c r="K19" s="166"/>
      <c r="L19" s="167"/>
      <c r="M19" s="168">
        <f t="shared" si="25"/>
        <v>0</v>
      </c>
      <c r="N19" s="166"/>
      <c r="O19" s="167"/>
      <c r="P19" s="168">
        <f t="shared" si="26"/>
        <v>0</v>
      </c>
      <c r="Q19" s="166"/>
      <c r="R19" s="167"/>
      <c r="S19" s="168">
        <f t="shared" si="27"/>
        <v>0</v>
      </c>
      <c r="T19" s="166"/>
      <c r="U19" s="167"/>
      <c r="V19" s="168">
        <f t="shared" si="28"/>
        <v>0</v>
      </c>
      <c r="W19" s="169">
        <f t="shared" si="29"/>
        <v>0</v>
      </c>
      <c r="X19" s="170">
        <f t="shared" si="30"/>
        <v>0</v>
      </c>
      <c r="Y19" s="171">
        <f t="shared" si="7"/>
        <v>0</v>
      </c>
      <c r="Z19" s="172" t="str">
        <f t="shared" si="31"/>
        <v>#DIV/0!</v>
      </c>
      <c r="AA19" s="173"/>
      <c r="AB19" s="175"/>
      <c r="AC19" s="175"/>
      <c r="AD19" s="175"/>
      <c r="AE19" s="175"/>
      <c r="AF19" s="175"/>
      <c r="AG19" s="175"/>
    </row>
    <row r="20" ht="30.0" hidden="1" customHeight="1" outlineLevel="1">
      <c r="A20" s="193" t="s">
        <v>82</v>
      </c>
      <c r="B20" s="177" t="s">
        <v>92</v>
      </c>
      <c r="C20" s="164" t="s">
        <v>84</v>
      </c>
      <c r="D20" s="194" t="s">
        <v>85</v>
      </c>
      <c r="E20" s="195"/>
      <c r="F20" s="196"/>
      <c r="G20" s="197">
        <f t="shared" si="23"/>
        <v>0</v>
      </c>
      <c r="H20" s="195"/>
      <c r="I20" s="196"/>
      <c r="J20" s="197">
        <f t="shared" si="24"/>
        <v>0</v>
      </c>
      <c r="K20" s="195"/>
      <c r="L20" s="196"/>
      <c r="M20" s="197">
        <f t="shared" si="25"/>
        <v>0</v>
      </c>
      <c r="N20" s="195"/>
      <c r="O20" s="196"/>
      <c r="P20" s="197">
        <f t="shared" si="26"/>
        <v>0</v>
      </c>
      <c r="Q20" s="195"/>
      <c r="R20" s="196"/>
      <c r="S20" s="197">
        <f t="shared" si="27"/>
        <v>0</v>
      </c>
      <c r="T20" s="195"/>
      <c r="U20" s="196"/>
      <c r="V20" s="197">
        <f t="shared" si="28"/>
        <v>0</v>
      </c>
      <c r="W20" s="182">
        <f t="shared" si="29"/>
        <v>0</v>
      </c>
      <c r="X20" s="170">
        <f t="shared" si="30"/>
        <v>0</v>
      </c>
      <c r="Y20" s="198">
        <f t="shared" si="7"/>
        <v>0</v>
      </c>
      <c r="Z20" s="199" t="str">
        <f t="shared" si="31"/>
        <v>#DIV/0!</v>
      </c>
      <c r="AA20" s="200"/>
      <c r="AB20" s="175"/>
      <c r="AC20" s="175"/>
      <c r="AD20" s="175"/>
      <c r="AE20" s="175"/>
      <c r="AF20" s="175"/>
      <c r="AG20" s="175"/>
    </row>
    <row r="21" ht="30.0" customHeight="1" collapsed="1">
      <c r="A21" s="150" t="s">
        <v>79</v>
      </c>
      <c r="B21" s="151" t="s">
        <v>93</v>
      </c>
      <c r="C21" s="201" t="s">
        <v>94</v>
      </c>
      <c r="D21" s="185"/>
      <c r="E21" s="186">
        <f>SUM(E22:E26)</f>
        <v>11</v>
      </c>
      <c r="F21" s="187"/>
      <c r="G21" s="188">
        <f t="shared" ref="G21:H21" si="32">SUM(G22:G26)</f>
        <v>108500</v>
      </c>
      <c r="H21" s="186">
        <f t="shared" si="32"/>
        <v>11</v>
      </c>
      <c r="I21" s="187"/>
      <c r="J21" s="188">
        <f t="shared" ref="J21:K21" si="33">SUM(J22:J26)</f>
        <v>108500</v>
      </c>
      <c r="K21" s="186">
        <f t="shared" si="33"/>
        <v>0</v>
      </c>
      <c r="L21" s="187"/>
      <c r="M21" s="188">
        <f t="shared" ref="M21:N21" si="34">SUM(M22:M26)</f>
        <v>0</v>
      </c>
      <c r="N21" s="186">
        <f t="shared" si="34"/>
        <v>0</v>
      </c>
      <c r="O21" s="187"/>
      <c r="P21" s="188">
        <f t="shared" ref="P21:Q21" si="35">SUM(P22:P26)</f>
        <v>0</v>
      </c>
      <c r="Q21" s="186">
        <f t="shared" si="35"/>
        <v>0</v>
      </c>
      <c r="R21" s="187"/>
      <c r="S21" s="188">
        <f t="shared" ref="S21:T21" si="36">SUM(S22:S26)</f>
        <v>0</v>
      </c>
      <c r="T21" s="186">
        <f t="shared" si="36"/>
        <v>0</v>
      </c>
      <c r="U21" s="187"/>
      <c r="V21" s="188">
        <f t="shared" ref="V21:X21" si="37">SUM(V22:V26)</f>
        <v>0</v>
      </c>
      <c r="W21" s="187">
        <f t="shared" si="37"/>
        <v>108500</v>
      </c>
      <c r="X21" s="202">
        <f t="shared" si="37"/>
        <v>108500</v>
      </c>
      <c r="Y21" s="203">
        <f t="shared" si="7"/>
        <v>0</v>
      </c>
      <c r="Z21" s="204">
        <f t="shared" si="31"/>
        <v>0</v>
      </c>
      <c r="AA21" s="192"/>
      <c r="AB21" s="161"/>
      <c r="AC21" s="161"/>
      <c r="AD21" s="161"/>
      <c r="AE21" s="161"/>
      <c r="AF21" s="161"/>
      <c r="AG21" s="161"/>
    </row>
    <row r="22" ht="30.0" customHeight="1">
      <c r="A22" s="162" t="s">
        <v>82</v>
      </c>
      <c r="B22" s="163" t="s">
        <v>95</v>
      </c>
      <c r="C22" s="164" t="s">
        <v>96</v>
      </c>
      <c r="D22" s="165" t="s">
        <v>85</v>
      </c>
      <c r="E22" s="166">
        <v>3.0</v>
      </c>
      <c r="F22" s="167">
        <v>11500.0</v>
      </c>
      <c r="G22" s="168">
        <f t="shared" ref="G22:G26" si="38">E22*F22</f>
        <v>34500</v>
      </c>
      <c r="H22" s="166">
        <v>3.0</v>
      </c>
      <c r="I22" s="167">
        <v>11500.0</v>
      </c>
      <c r="J22" s="168">
        <f t="shared" ref="J22:J26" si="39">H22*I22</f>
        <v>34500</v>
      </c>
      <c r="K22" s="166"/>
      <c r="L22" s="167"/>
      <c r="M22" s="168">
        <f t="shared" ref="M22:M26" si="40">K22*L22</f>
        <v>0</v>
      </c>
      <c r="N22" s="166"/>
      <c r="O22" s="167"/>
      <c r="P22" s="168">
        <f t="shared" ref="P22:P26" si="41">N22*O22</f>
        <v>0</v>
      </c>
      <c r="Q22" s="166"/>
      <c r="R22" s="167"/>
      <c r="S22" s="168">
        <f t="shared" ref="S22:S26" si="42">Q22*R22</f>
        <v>0</v>
      </c>
      <c r="T22" s="166"/>
      <c r="U22" s="167"/>
      <c r="V22" s="168">
        <f t="shared" ref="V22:V26" si="43">T22*U22</f>
        <v>0</v>
      </c>
      <c r="W22" s="169">
        <f t="shared" ref="W22:W26" si="44">G22+M22+S22</f>
        <v>34500</v>
      </c>
      <c r="X22" s="170">
        <f t="shared" ref="X22:X26" si="45">J22+P22+V22</f>
        <v>34500</v>
      </c>
      <c r="Y22" s="171">
        <f t="shared" si="7"/>
        <v>0</v>
      </c>
      <c r="Z22" s="172">
        <f t="shared" si="31"/>
        <v>0</v>
      </c>
      <c r="AA22" s="173"/>
      <c r="AB22" s="175"/>
      <c r="AC22" s="175"/>
      <c r="AD22" s="175"/>
      <c r="AE22" s="175"/>
      <c r="AF22" s="175"/>
      <c r="AG22" s="175"/>
    </row>
    <row r="23" ht="30.0" customHeight="1">
      <c r="A23" s="162" t="s">
        <v>82</v>
      </c>
      <c r="B23" s="163" t="s">
        <v>97</v>
      </c>
      <c r="C23" s="164" t="s">
        <v>98</v>
      </c>
      <c r="D23" s="165" t="s">
        <v>85</v>
      </c>
      <c r="E23" s="166">
        <v>2.0</v>
      </c>
      <c r="F23" s="167">
        <v>11500.0</v>
      </c>
      <c r="G23" s="168">
        <f t="shared" si="38"/>
        <v>23000</v>
      </c>
      <c r="H23" s="166">
        <v>2.0</v>
      </c>
      <c r="I23" s="167">
        <v>11500.0</v>
      </c>
      <c r="J23" s="168">
        <f t="shared" si="39"/>
        <v>23000</v>
      </c>
      <c r="K23" s="166"/>
      <c r="L23" s="167"/>
      <c r="M23" s="168">
        <f t="shared" si="40"/>
        <v>0</v>
      </c>
      <c r="N23" s="166"/>
      <c r="O23" s="167"/>
      <c r="P23" s="168">
        <f t="shared" si="41"/>
        <v>0</v>
      </c>
      <c r="Q23" s="166"/>
      <c r="R23" s="167"/>
      <c r="S23" s="168">
        <f t="shared" si="42"/>
        <v>0</v>
      </c>
      <c r="T23" s="166"/>
      <c r="U23" s="167"/>
      <c r="V23" s="168">
        <f t="shared" si="43"/>
        <v>0</v>
      </c>
      <c r="W23" s="169">
        <f t="shared" si="44"/>
        <v>23000</v>
      </c>
      <c r="X23" s="170">
        <f t="shared" si="45"/>
        <v>23000</v>
      </c>
      <c r="Y23" s="171">
        <f t="shared" si="7"/>
        <v>0</v>
      </c>
      <c r="Z23" s="172">
        <f t="shared" si="31"/>
        <v>0</v>
      </c>
      <c r="AA23" s="173"/>
      <c r="AB23" s="175"/>
      <c r="AC23" s="175"/>
      <c r="AD23" s="175"/>
      <c r="AE23" s="175"/>
      <c r="AF23" s="175"/>
      <c r="AG23" s="175"/>
    </row>
    <row r="24" ht="30.0" customHeight="1">
      <c r="A24" s="162" t="s">
        <v>82</v>
      </c>
      <c r="B24" s="163" t="s">
        <v>99</v>
      </c>
      <c r="C24" s="164" t="s">
        <v>100</v>
      </c>
      <c r="D24" s="165" t="s">
        <v>85</v>
      </c>
      <c r="E24" s="166">
        <v>2.0</v>
      </c>
      <c r="F24" s="167">
        <v>11500.0</v>
      </c>
      <c r="G24" s="168">
        <f t="shared" si="38"/>
        <v>23000</v>
      </c>
      <c r="H24" s="166">
        <v>2.0</v>
      </c>
      <c r="I24" s="167">
        <v>11500.0</v>
      </c>
      <c r="J24" s="168">
        <f t="shared" si="39"/>
        <v>23000</v>
      </c>
      <c r="K24" s="166"/>
      <c r="L24" s="167"/>
      <c r="M24" s="168">
        <f t="shared" si="40"/>
        <v>0</v>
      </c>
      <c r="N24" s="166"/>
      <c r="O24" s="167"/>
      <c r="P24" s="168">
        <f t="shared" si="41"/>
        <v>0</v>
      </c>
      <c r="Q24" s="166"/>
      <c r="R24" s="167"/>
      <c r="S24" s="168">
        <f t="shared" si="42"/>
        <v>0</v>
      </c>
      <c r="T24" s="166"/>
      <c r="U24" s="167"/>
      <c r="V24" s="168">
        <f t="shared" si="43"/>
        <v>0</v>
      </c>
      <c r="W24" s="169">
        <f t="shared" si="44"/>
        <v>23000</v>
      </c>
      <c r="X24" s="170">
        <f t="shared" si="45"/>
        <v>23000</v>
      </c>
      <c r="Y24" s="171">
        <f t="shared" si="7"/>
        <v>0</v>
      </c>
      <c r="Z24" s="172">
        <f t="shared" si="31"/>
        <v>0</v>
      </c>
      <c r="AA24" s="173"/>
      <c r="AB24" s="175"/>
      <c r="AC24" s="175"/>
      <c r="AD24" s="175"/>
      <c r="AE24" s="175"/>
      <c r="AF24" s="175"/>
      <c r="AG24" s="175"/>
    </row>
    <row r="25" ht="30.0" customHeight="1">
      <c r="A25" s="162" t="s">
        <v>82</v>
      </c>
      <c r="B25" s="163" t="s">
        <v>101</v>
      </c>
      <c r="C25" s="205" t="s">
        <v>102</v>
      </c>
      <c r="D25" s="178" t="s">
        <v>85</v>
      </c>
      <c r="E25" s="179">
        <v>2.0</v>
      </c>
      <c r="F25" s="180">
        <v>8000.0</v>
      </c>
      <c r="G25" s="168">
        <f t="shared" si="38"/>
        <v>16000</v>
      </c>
      <c r="H25" s="179">
        <v>2.0</v>
      </c>
      <c r="I25" s="180">
        <v>8000.0</v>
      </c>
      <c r="J25" s="168">
        <f t="shared" si="39"/>
        <v>16000</v>
      </c>
      <c r="K25" s="179"/>
      <c r="L25" s="180"/>
      <c r="M25" s="168">
        <f t="shared" si="40"/>
        <v>0</v>
      </c>
      <c r="N25" s="179"/>
      <c r="O25" s="180"/>
      <c r="P25" s="168">
        <f t="shared" si="41"/>
        <v>0</v>
      </c>
      <c r="Q25" s="179"/>
      <c r="R25" s="180"/>
      <c r="S25" s="168">
        <f t="shared" si="42"/>
        <v>0</v>
      </c>
      <c r="T25" s="179"/>
      <c r="U25" s="180"/>
      <c r="V25" s="168">
        <f t="shared" si="43"/>
        <v>0</v>
      </c>
      <c r="W25" s="169">
        <f t="shared" si="44"/>
        <v>16000</v>
      </c>
      <c r="X25" s="170">
        <f t="shared" si="45"/>
        <v>16000</v>
      </c>
      <c r="Y25" s="171">
        <f t="shared" si="7"/>
        <v>0</v>
      </c>
      <c r="Z25" s="172">
        <f t="shared" si="31"/>
        <v>0</v>
      </c>
      <c r="AA25" s="183"/>
      <c r="AB25" s="175"/>
      <c r="AC25" s="175"/>
      <c r="AD25" s="175"/>
      <c r="AE25" s="175"/>
      <c r="AF25" s="175"/>
      <c r="AG25" s="175"/>
    </row>
    <row r="26" ht="30.0" customHeight="1">
      <c r="A26" s="162" t="s">
        <v>82</v>
      </c>
      <c r="B26" s="163" t="s">
        <v>103</v>
      </c>
      <c r="C26" s="164" t="s">
        <v>104</v>
      </c>
      <c r="D26" s="178" t="s">
        <v>85</v>
      </c>
      <c r="E26" s="179">
        <v>2.0</v>
      </c>
      <c r="F26" s="180">
        <v>6000.0</v>
      </c>
      <c r="G26" s="168">
        <f t="shared" si="38"/>
        <v>12000</v>
      </c>
      <c r="H26" s="179">
        <v>2.0</v>
      </c>
      <c r="I26" s="180">
        <v>6000.0</v>
      </c>
      <c r="J26" s="168">
        <f t="shared" si="39"/>
        <v>12000</v>
      </c>
      <c r="K26" s="195"/>
      <c r="L26" s="196"/>
      <c r="M26" s="197">
        <f t="shared" si="40"/>
        <v>0</v>
      </c>
      <c r="N26" s="195"/>
      <c r="O26" s="196"/>
      <c r="P26" s="197">
        <f t="shared" si="41"/>
        <v>0</v>
      </c>
      <c r="Q26" s="195"/>
      <c r="R26" s="196"/>
      <c r="S26" s="197">
        <f t="shared" si="42"/>
        <v>0</v>
      </c>
      <c r="T26" s="195"/>
      <c r="U26" s="196"/>
      <c r="V26" s="168">
        <f t="shared" si="43"/>
        <v>0</v>
      </c>
      <c r="W26" s="169">
        <f t="shared" si="44"/>
        <v>12000</v>
      </c>
      <c r="X26" s="170">
        <f t="shared" si="45"/>
        <v>12000</v>
      </c>
      <c r="Y26" s="198">
        <f t="shared" si="7"/>
        <v>0</v>
      </c>
      <c r="Z26" s="199">
        <f t="shared" si="31"/>
        <v>0</v>
      </c>
      <c r="AA26" s="200"/>
      <c r="AB26" s="175"/>
      <c r="AC26" s="175"/>
      <c r="AD26" s="175"/>
      <c r="AE26" s="175"/>
      <c r="AF26" s="175"/>
      <c r="AG26" s="175"/>
    </row>
    <row r="27" ht="30.0" customHeight="1">
      <c r="A27" s="150" t="s">
        <v>77</v>
      </c>
      <c r="B27" s="206" t="s">
        <v>105</v>
      </c>
      <c r="C27" s="184" t="s">
        <v>106</v>
      </c>
      <c r="D27" s="185"/>
      <c r="E27" s="186">
        <f>SUM(E28:E30)</f>
        <v>108500</v>
      </c>
      <c r="F27" s="187"/>
      <c r="G27" s="188">
        <f t="shared" ref="G27:H27" si="46">SUM(G28:G30)</f>
        <v>23870</v>
      </c>
      <c r="H27" s="186">
        <f t="shared" si="46"/>
        <v>108500</v>
      </c>
      <c r="I27" s="187"/>
      <c r="J27" s="188">
        <f t="shared" ref="J27:K27" si="47">SUM(J28:J30)</f>
        <v>23870</v>
      </c>
      <c r="K27" s="186">
        <f t="shared" si="47"/>
        <v>0</v>
      </c>
      <c r="L27" s="187"/>
      <c r="M27" s="188">
        <f t="shared" ref="M27:N27" si="48">SUM(M28:M30)</f>
        <v>0</v>
      </c>
      <c r="N27" s="186">
        <f t="shared" si="48"/>
        <v>0</v>
      </c>
      <c r="O27" s="187"/>
      <c r="P27" s="188">
        <f t="shared" ref="P27:Q27" si="49">SUM(P28:P30)</f>
        <v>0</v>
      </c>
      <c r="Q27" s="186">
        <f t="shared" si="49"/>
        <v>0</v>
      </c>
      <c r="R27" s="187"/>
      <c r="S27" s="188">
        <f t="shared" ref="S27:T27" si="50">SUM(S28:S30)</f>
        <v>0</v>
      </c>
      <c r="T27" s="186">
        <f t="shared" si="50"/>
        <v>0</v>
      </c>
      <c r="U27" s="187"/>
      <c r="V27" s="188">
        <f t="shared" ref="V27:X27" si="51">SUM(V28:V30)</f>
        <v>0</v>
      </c>
      <c r="W27" s="187">
        <f t="shared" si="51"/>
        <v>23870</v>
      </c>
      <c r="X27" s="202">
        <f t="shared" si="51"/>
        <v>23870</v>
      </c>
      <c r="Y27" s="203">
        <f t="shared" si="7"/>
        <v>0</v>
      </c>
      <c r="Z27" s="204">
        <f t="shared" si="31"/>
        <v>0</v>
      </c>
      <c r="AA27" s="192"/>
      <c r="AB27" s="11"/>
      <c r="AC27" s="11"/>
      <c r="AD27" s="11"/>
      <c r="AE27" s="11"/>
      <c r="AF27" s="11"/>
      <c r="AG27" s="11"/>
    </row>
    <row r="28" ht="30.0" hidden="1" customHeight="1" outlineLevel="1">
      <c r="A28" s="207" t="s">
        <v>82</v>
      </c>
      <c r="B28" s="208" t="s">
        <v>107</v>
      </c>
      <c r="C28" s="205" t="s">
        <v>108</v>
      </c>
      <c r="D28" s="209"/>
      <c r="E28" s="210">
        <f>G13</f>
        <v>0</v>
      </c>
      <c r="F28" s="211">
        <v>0.22</v>
      </c>
      <c r="G28" s="212">
        <f t="shared" ref="G28:G30" si="52">E28*F28</f>
        <v>0</v>
      </c>
      <c r="H28" s="210">
        <f>J13</f>
        <v>0</v>
      </c>
      <c r="I28" s="211">
        <v>0.22</v>
      </c>
      <c r="J28" s="212">
        <f t="shared" ref="J28:J30" si="53">H28*I28</f>
        <v>0</v>
      </c>
      <c r="K28" s="210">
        <f>M13</f>
        <v>0</v>
      </c>
      <c r="L28" s="211">
        <v>0.22</v>
      </c>
      <c r="M28" s="212">
        <f t="shared" ref="M28:M30" si="54">K28*L28</f>
        <v>0</v>
      </c>
      <c r="N28" s="210">
        <f>P13</f>
        <v>0</v>
      </c>
      <c r="O28" s="211">
        <v>0.22</v>
      </c>
      <c r="P28" s="212">
        <f t="shared" ref="P28:P30" si="55">N28*O28</f>
        <v>0</v>
      </c>
      <c r="Q28" s="210">
        <f>S13</f>
        <v>0</v>
      </c>
      <c r="R28" s="211">
        <v>0.22</v>
      </c>
      <c r="S28" s="212">
        <f t="shared" ref="S28:S30" si="56">Q28*R28</f>
        <v>0</v>
      </c>
      <c r="T28" s="210">
        <f>V13</f>
        <v>0</v>
      </c>
      <c r="U28" s="211">
        <v>0.22</v>
      </c>
      <c r="V28" s="212">
        <f t="shared" ref="V28:V30" si="57">T28*U28</f>
        <v>0</v>
      </c>
      <c r="W28" s="170">
        <f t="shared" ref="W28:W30" si="58">G28+M28+S28</f>
        <v>0</v>
      </c>
      <c r="X28" s="170">
        <f t="shared" ref="X28:X30" si="59">J28+P28+V28</f>
        <v>0</v>
      </c>
      <c r="Y28" s="171">
        <f t="shared" si="7"/>
        <v>0</v>
      </c>
      <c r="Z28" s="172" t="str">
        <f t="shared" si="31"/>
        <v>#DIV/0!</v>
      </c>
      <c r="AA28" s="213"/>
      <c r="AB28" s="174"/>
      <c r="AC28" s="175"/>
      <c r="AD28" s="175"/>
      <c r="AE28" s="175"/>
      <c r="AF28" s="175"/>
      <c r="AG28" s="175"/>
    </row>
    <row r="29" ht="30.0" hidden="1" customHeight="1" outlineLevel="1">
      <c r="A29" s="162" t="s">
        <v>82</v>
      </c>
      <c r="B29" s="163" t="s">
        <v>109</v>
      </c>
      <c r="C29" s="164" t="s">
        <v>110</v>
      </c>
      <c r="D29" s="165"/>
      <c r="E29" s="166">
        <f>G17</f>
        <v>0</v>
      </c>
      <c r="F29" s="167">
        <v>0.22</v>
      </c>
      <c r="G29" s="168">
        <f t="shared" si="52"/>
        <v>0</v>
      </c>
      <c r="H29" s="166">
        <f>J17</f>
        <v>0</v>
      </c>
      <c r="I29" s="167">
        <v>0.22</v>
      </c>
      <c r="J29" s="168">
        <f t="shared" si="53"/>
        <v>0</v>
      </c>
      <c r="K29" s="166">
        <f>M17</f>
        <v>0</v>
      </c>
      <c r="L29" s="167">
        <v>0.22</v>
      </c>
      <c r="M29" s="168">
        <f t="shared" si="54"/>
        <v>0</v>
      </c>
      <c r="N29" s="166">
        <f>P17</f>
        <v>0</v>
      </c>
      <c r="O29" s="167">
        <v>0.22</v>
      </c>
      <c r="P29" s="168">
        <f t="shared" si="55"/>
        <v>0</v>
      </c>
      <c r="Q29" s="166">
        <f>S17</f>
        <v>0</v>
      </c>
      <c r="R29" s="167">
        <v>0.22</v>
      </c>
      <c r="S29" s="168">
        <f t="shared" si="56"/>
        <v>0</v>
      </c>
      <c r="T29" s="166">
        <f>V17</f>
        <v>0</v>
      </c>
      <c r="U29" s="167">
        <v>0.22</v>
      </c>
      <c r="V29" s="168">
        <f t="shared" si="57"/>
        <v>0</v>
      </c>
      <c r="W29" s="169">
        <f t="shared" si="58"/>
        <v>0</v>
      </c>
      <c r="X29" s="170">
        <f t="shared" si="59"/>
        <v>0</v>
      </c>
      <c r="Y29" s="171">
        <f t="shared" si="7"/>
        <v>0</v>
      </c>
      <c r="Z29" s="172" t="str">
        <f t="shared" si="31"/>
        <v>#DIV/0!</v>
      </c>
      <c r="AA29" s="173"/>
      <c r="AB29" s="175"/>
      <c r="AC29" s="175"/>
      <c r="AD29" s="175"/>
      <c r="AE29" s="175"/>
      <c r="AF29" s="175"/>
      <c r="AG29" s="175"/>
    </row>
    <row r="30" ht="30.0" customHeight="1" collapsed="1">
      <c r="A30" s="176" t="s">
        <v>82</v>
      </c>
      <c r="B30" s="214" t="s">
        <v>107</v>
      </c>
      <c r="C30" s="215" t="s">
        <v>94</v>
      </c>
      <c r="D30" s="178"/>
      <c r="E30" s="179">
        <f>G21</f>
        <v>108500</v>
      </c>
      <c r="F30" s="180">
        <v>0.22</v>
      </c>
      <c r="G30" s="181">
        <f t="shared" si="52"/>
        <v>23870</v>
      </c>
      <c r="H30" s="179">
        <f>J21</f>
        <v>108500</v>
      </c>
      <c r="I30" s="180">
        <v>0.22</v>
      </c>
      <c r="J30" s="181">
        <f t="shared" si="53"/>
        <v>23870</v>
      </c>
      <c r="K30" s="179">
        <f>M21</f>
        <v>0</v>
      </c>
      <c r="L30" s="180">
        <v>0.22</v>
      </c>
      <c r="M30" s="181">
        <f t="shared" si="54"/>
        <v>0</v>
      </c>
      <c r="N30" s="179">
        <f>P21</f>
        <v>0</v>
      </c>
      <c r="O30" s="180">
        <v>0.22</v>
      </c>
      <c r="P30" s="181">
        <f t="shared" si="55"/>
        <v>0</v>
      </c>
      <c r="Q30" s="179">
        <f>S21</f>
        <v>0</v>
      </c>
      <c r="R30" s="180">
        <v>0.22</v>
      </c>
      <c r="S30" s="181">
        <f t="shared" si="56"/>
        <v>0</v>
      </c>
      <c r="T30" s="179">
        <f>V21</f>
        <v>0</v>
      </c>
      <c r="U30" s="180">
        <v>0.22</v>
      </c>
      <c r="V30" s="181">
        <f t="shared" si="57"/>
        <v>0</v>
      </c>
      <c r="W30" s="182">
        <f t="shared" si="58"/>
        <v>23870</v>
      </c>
      <c r="X30" s="170">
        <f t="shared" si="59"/>
        <v>23870</v>
      </c>
      <c r="Y30" s="171">
        <f t="shared" si="7"/>
        <v>0</v>
      </c>
      <c r="Z30" s="172">
        <f t="shared" si="31"/>
        <v>0</v>
      </c>
      <c r="AA30" s="183"/>
      <c r="AB30" s="175"/>
      <c r="AC30" s="175"/>
      <c r="AD30" s="175"/>
      <c r="AE30" s="175"/>
      <c r="AF30" s="175"/>
      <c r="AG30" s="175"/>
    </row>
    <row r="31" ht="30.0" customHeight="1">
      <c r="A31" s="150" t="s">
        <v>79</v>
      </c>
      <c r="B31" s="206" t="s">
        <v>111</v>
      </c>
      <c r="C31" s="184" t="s">
        <v>112</v>
      </c>
      <c r="D31" s="185"/>
      <c r="E31" s="186">
        <f>SUM(E32:E34)</f>
        <v>3</v>
      </c>
      <c r="F31" s="187"/>
      <c r="G31" s="188">
        <f t="shared" ref="G31:H31" si="60">SUM(G32:G34)</f>
        <v>30000</v>
      </c>
      <c r="H31" s="186">
        <f t="shared" si="60"/>
        <v>3</v>
      </c>
      <c r="I31" s="187"/>
      <c r="J31" s="188">
        <f t="shared" ref="J31:K31" si="61">SUM(J32:J34)</f>
        <v>30000</v>
      </c>
      <c r="K31" s="186">
        <f t="shared" si="61"/>
        <v>0</v>
      </c>
      <c r="L31" s="187"/>
      <c r="M31" s="188">
        <f t="shared" ref="M31:N31" si="62">SUM(M32:M34)</f>
        <v>0</v>
      </c>
      <c r="N31" s="186">
        <f t="shared" si="62"/>
        <v>0</v>
      </c>
      <c r="O31" s="187"/>
      <c r="P31" s="188">
        <f t="shared" ref="P31:Q31" si="63">SUM(P32:P34)</f>
        <v>0</v>
      </c>
      <c r="Q31" s="186">
        <f t="shared" si="63"/>
        <v>0</v>
      </c>
      <c r="R31" s="187"/>
      <c r="S31" s="188">
        <f t="shared" ref="S31:T31" si="64">SUM(S32:S34)</f>
        <v>0</v>
      </c>
      <c r="T31" s="186">
        <f t="shared" si="64"/>
        <v>0</v>
      </c>
      <c r="U31" s="187"/>
      <c r="V31" s="188">
        <f t="shared" ref="V31:X31" si="65">SUM(V32:V34)</f>
        <v>0</v>
      </c>
      <c r="W31" s="187">
        <f t="shared" si="65"/>
        <v>30000</v>
      </c>
      <c r="X31" s="202">
        <f t="shared" si="65"/>
        <v>30000</v>
      </c>
      <c r="Y31" s="187">
        <f t="shared" si="7"/>
        <v>0</v>
      </c>
      <c r="Z31" s="187">
        <f t="shared" si="31"/>
        <v>0</v>
      </c>
      <c r="AA31" s="192"/>
      <c r="AB31" s="11"/>
      <c r="AC31" s="11"/>
      <c r="AD31" s="11"/>
      <c r="AE31" s="11"/>
      <c r="AF31" s="11"/>
      <c r="AG31" s="11"/>
    </row>
    <row r="32" ht="30.0" customHeight="1">
      <c r="A32" s="162" t="s">
        <v>82</v>
      </c>
      <c r="B32" s="208" t="s">
        <v>113</v>
      </c>
      <c r="C32" s="164" t="s">
        <v>114</v>
      </c>
      <c r="D32" s="165" t="s">
        <v>85</v>
      </c>
      <c r="E32" s="166">
        <v>3.0</v>
      </c>
      <c r="F32" s="167">
        <v>10000.0</v>
      </c>
      <c r="G32" s="168">
        <f t="shared" ref="G32:G34" si="66">E32*F32</f>
        <v>30000</v>
      </c>
      <c r="H32" s="216">
        <v>3.0</v>
      </c>
      <c r="I32" s="217">
        <v>10000.0</v>
      </c>
      <c r="J32" s="168">
        <f t="shared" ref="J32:J34" si="67">H32*I32</f>
        <v>30000</v>
      </c>
      <c r="K32" s="166"/>
      <c r="L32" s="167"/>
      <c r="M32" s="168">
        <f t="shared" ref="M32:M34" si="68">K32*L32</f>
        <v>0</v>
      </c>
      <c r="N32" s="166"/>
      <c r="O32" s="167"/>
      <c r="P32" s="168">
        <f t="shared" ref="P32:P34" si="69">N32*O32</f>
        <v>0</v>
      </c>
      <c r="Q32" s="166"/>
      <c r="R32" s="167"/>
      <c r="S32" s="168">
        <f t="shared" ref="S32:S34" si="70">Q32*R32</f>
        <v>0</v>
      </c>
      <c r="T32" s="166"/>
      <c r="U32" s="167"/>
      <c r="V32" s="168">
        <f t="shared" ref="V32:V34" si="71">T32*U32</f>
        <v>0</v>
      </c>
      <c r="W32" s="169">
        <f t="shared" ref="W32:W34" si="72">G32+M32+S32</f>
        <v>30000</v>
      </c>
      <c r="X32" s="170">
        <f t="shared" ref="X32:X34" si="73">J32+P32+V32</f>
        <v>30000</v>
      </c>
      <c r="Y32" s="171">
        <f t="shared" si="7"/>
        <v>0</v>
      </c>
      <c r="Z32" s="172">
        <f t="shared" si="31"/>
        <v>0</v>
      </c>
      <c r="AA32" s="173"/>
      <c r="AB32" s="11"/>
      <c r="AC32" s="11"/>
      <c r="AD32" s="11"/>
      <c r="AE32" s="11"/>
      <c r="AF32" s="11"/>
      <c r="AG32" s="11"/>
    </row>
    <row r="33" ht="30.0" hidden="1" customHeight="1" outlineLevel="1">
      <c r="A33" s="162" t="s">
        <v>82</v>
      </c>
      <c r="B33" s="163" t="s">
        <v>115</v>
      </c>
      <c r="C33" s="164" t="s">
        <v>116</v>
      </c>
      <c r="D33" s="165" t="s">
        <v>85</v>
      </c>
      <c r="E33" s="166"/>
      <c r="F33" s="167"/>
      <c r="G33" s="168">
        <f t="shared" si="66"/>
        <v>0</v>
      </c>
      <c r="H33" s="166"/>
      <c r="I33" s="167"/>
      <c r="J33" s="168">
        <f t="shared" si="67"/>
        <v>0</v>
      </c>
      <c r="K33" s="166"/>
      <c r="L33" s="167"/>
      <c r="M33" s="168">
        <f t="shared" si="68"/>
        <v>0</v>
      </c>
      <c r="N33" s="166"/>
      <c r="O33" s="167"/>
      <c r="P33" s="168">
        <f t="shared" si="69"/>
        <v>0</v>
      </c>
      <c r="Q33" s="166"/>
      <c r="R33" s="167"/>
      <c r="S33" s="168">
        <f t="shared" si="70"/>
        <v>0</v>
      </c>
      <c r="T33" s="166"/>
      <c r="U33" s="167"/>
      <c r="V33" s="168">
        <f t="shared" si="71"/>
        <v>0</v>
      </c>
      <c r="W33" s="169">
        <f t="shared" si="72"/>
        <v>0</v>
      </c>
      <c r="X33" s="170">
        <f t="shared" si="73"/>
        <v>0</v>
      </c>
      <c r="Y33" s="171">
        <f t="shared" si="7"/>
        <v>0</v>
      </c>
      <c r="Z33" s="172" t="str">
        <f t="shared" si="31"/>
        <v>#DIV/0!</v>
      </c>
      <c r="AA33" s="173"/>
      <c r="AB33" s="11"/>
      <c r="AC33" s="11"/>
      <c r="AD33" s="11"/>
      <c r="AE33" s="11"/>
      <c r="AF33" s="11"/>
      <c r="AG33" s="11"/>
    </row>
    <row r="34" ht="30.0" hidden="1" customHeight="1" outlineLevel="1">
      <c r="A34" s="176" t="s">
        <v>82</v>
      </c>
      <c r="B34" s="177" t="s">
        <v>117</v>
      </c>
      <c r="C34" s="218" t="s">
        <v>116</v>
      </c>
      <c r="D34" s="178" t="s">
        <v>85</v>
      </c>
      <c r="E34" s="179"/>
      <c r="F34" s="180"/>
      <c r="G34" s="181">
        <f t="shared" si="66"/>
        <v>0</v>
      </c>
      <c r="H34" s="179"/>
      <c r="I34" s="180"/>
      <c r="J34" s="181">
        <f t="shared" si="67"/>
        <v>0</v>
      </c>
      <c r="K34" s="195"/>
      <c r="L34" s="196"/>
      <c r="M34" s="197">
        <f t="shared" si="68"/>
        <v>0</v>
      </c>
      <c r="N34" s="195"/>
      <c r="O34" s="196"/>
      <c r="P34" s="197">
        <f t="shared" si="69"/>
        <v>0</v>
      </c>
      <c r="Q34" s="195"/>
      <c r="R34" s="196"/>
      <c r="S34" s="197">
        <f t="shared" si="70"/>
        <v>0</v>
      </c>
      <c r="T34" s="195"/>
      <c r="U34" s="196"/>
      <c r="V34" s="197">
        <f t="shared" si="71"/>
        <v>0</v>
      </c>
      <c r="W34" s="182">
        <f t="shared" si="72"/>
        <v>0</v>
      </c>
      <c r="X34" s="170">
        <f t="shared" si="73"/>
        <v>0</v>
      </c>
      <c r="Y34" s="198">
        <f t="shared" si="7"/>
        <v>0</v>
      </c>
      <c r="Z34" s="172" t="str">
        <f t="shared" si="31"/>
        <v>#DIV/0!</v>
      </c>
      <c r="AA34" s="200"/>
      <c r="AB34" s="11"/>
      <c r="AC34" s="11"/>
      <c r="AD34" s="11"/>
      <c r="AE34" s="11"/>
      <c r="AF34" s="11"/>
      <c r="AG34" s="11"/>
    </row>
    <row r="35" ht="30.0" customHeight="1" collapsed="1">
      <c r="A35" s="219" t="s">
        <v>118</v>
      </c>
      <c r="B35" s="220"/>
      <c r="C35" s="221"/>
      <c r="D35" s="222"/>
      <c r="E35" s="223"/>
      <c r="F35" s="224"/>
      <c r="G35" s="225">
        <f>G13+G17+G21+G27+G31</f>
        <v>162370</v>
      </c>
      <c r="H35" s="226"/>
      <c r="I35" s="224"/>
      <c r="J35" s="225">
        <f>J13+J17+J21+J27+J31</f>
        <v>162370</v>
      </c>
      <c r="K35" s="223"/>
      <c r="L35" s="227"/>
      <c r="M35" s="225">
        <f>M13+M17+M21+M27+M31</f>
        <v>0</v>
      </c>
      <c r="N35" s="223"/>
      <c r="O35" s="227"/>
      <c r="P35" s="225">
        <f>P13+P17+P21+P27+P31</f>
        <v>0</v>
      </c>
      <c r="Q35" s="223"/>
      <c r="R35" s="227"/>
      <c r="S35" s="225">
        <f>S13+S17+S21+S27+S31</f>
        <v>0</v>
      </c>
      <c r="T35" s="223"/>
      <c r="U35" s="227"/>
      <c r="V35" s="225">
        <f t="shared" ref="V35:X35" si="74">V13+V17+V21+V27+V31</f>
        <v>0</v>
      </c>
      <c r="W35" s="228">
        <f t="shared" si="74"/>
        <v>162370</v>
      </c>
      <c r="X35" s="229">
        <f t="shared" si="74"/>
        <v>162370</v>
      </c>
      <c r="Y35" s="224">
        <f t="shared" si="7"/>
        <v>0</v>
      </c>
      <c r="Z35" s="230">
        <f t="shared" si="31"/>
        <v>0</v>
      </c>
      <c r="AA35" s="231"/>
      <c r="AB35" s="10"/>
      <c r="AC35" s="11"/>
      <c r="AD35" s="11"/>
      <c r="AE35" s="11"/>
      <c r="AF35" s="11"/>
      <c r="AG35" s="11"/>
    </row>
    <row r="36" ht="30.0" customHeight="1">
      <c r="A36" s="232" t="s">
        <v>77</v>
      </c>
      <c r="B36" s="233">
        <v>2.0</v>
      </c>
      <c r="C36" s="234" t="s">
        <v>119</v>
      </c>
      <c r="D36" s="235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236"/>
      <c r="X36" s="237"/>
      <c r="Y36" s="238"/>
      <c r="Z36" s="239"/>
      <c r="AA36" s="240"/>
      <c r="AB36" s="11"/>
      <c r="AC36" s="11"/>
      <c r="AD36" s="11"/>
      <c r="AE36" s="11"/>
      <c r="AF36" s="11"/>
      <c r="AG36" s="11"/>
    </row>
    <row r="37" ht="30.0" customHeight="1">
      <c r="A37" s="150" t="s">
        <v>79</v>
      </c>
      <c r="B37" s="206" t="s">
        <v>120</v>
      </c>
      <c r="C37" s="152" t="s">
        <v>121</v>
      </c>
      <c r="D37" s="153"/>
      <c r="E37" s="154">
        <f>SUM(E38:E40)</f>
        <v>0</v>
      </c>
      <c r="F37" s="155"/>
      <c r="G37" s="156">
        <f t="shared" ref="G37:H37" si="75">SUM(G38:G40)</f>
        <v>0</v>
      </c>
      <c r="H37" s="154">
        <f t="shared" si="75"/>
        <v>0</v>
      </c>
      <c r="I37" s="155"/>
      <c r="J37" s="156">
        <f t="shared" ref="J37:K37" si="76">SUM(J38:J40)</f>
        <v>0</v>
      </c>
      <c r="K37" s="154">
        <f t="shared" si="76"/>
        <v>0</v>
      </c>
      <c r="L37" s="155"/>
      <c r="M37" s="156">
        <f t="shared" ref="M37:N37" si="77">SUM(M38:M40)</f>
        <v>0</v>
      </c>
      <c r="N37" s="154">
        <f t="shared" si="77"/>
        <v>0</v>
      </c>
      <c r="O37" s="155"/>
      <c r="P37" s="156">
        <f t="shared" ref="P37:Q37" si="78">SUM(P38:P40)</f>
        <v>0</v>
      </c>
      <c r="Q37" s="154">
        <f t="shared" si="78"/>
        <v>0</v>
      </c>
      <c r="R37" s="155"/>
      <c r="S37" s="156">
        <f t="shared" ref="S37:T37" si="79">SUM(S38:S40)</f>
        <v>0</v>
      </c>
      <c r="T37" s="154">
        <f t="shared" si="79"/>
        <v>0</v>
      </c>
      <c r="U37" s="155"/>
      <c r="V37" s="156">
        <f t="shared" ref="V37:X37" si="80">SUM(V38:V40)</f>
        <v>0</v>
      </c>
      <c r="W37" s="155">
        <f t="shared" si="80"/>
        <v>0</v>
      </c>
      <c r="X37" s="157">
        <f t="shared" si="80"/>
        <v>0</v>
      </c>
      <c r="Y37" s="187">
        <f t="shared" ref="Y37:Y49" si="81">W37-X37</f>
        <v>0</v>
      </c>
      <c r="Z37" s="241">
        <v>0.0</v>
      </c>
      <c r="AA37" s="160"/>
      <c r="AB37" s="242"/>
      <c r="AC37" s="161"/>
      <c r="AD37" s="161"/>
      <c r="AE37" s="161"/>
      <c r="AF37" s="161"/>
      <c r="AG37" s="161"/>
    </row>
    <row r="38" ht="30.0" hidden="1" customHeight="1" outlineLevel="1">
      <c r="A38" s="162" t="s">
        <v>82</v>
      </c>
      <c r="B38" s="163" t="s">
        <v>122</v>
      </c>
      <c r="C38" s="164" t="s">
        <v>123</v>
      </c>
      <c r="D38" s="165" t="s">
        <v>124</v>
      </c>
      <c r="E38" s="166"/>
      <c r="F38" s="167"/>
      <c r="G38" s="168">
        <f t="shared" ref="G38:G40" si="82">E38*F38</f>
        <v>0</v>
      </c>
      <c r="H38" s="166"/>
      <c r="I38" s="167"/>
      <c r="J38" s="168">
        <f t="shared" ref="J38:J40" si="83">H38*I38</f>
        <v>0</v>
      </c>
      <c r="K38" s="166"/>
      <c r="L38" s="167"/>
      <c r="M38" s="168">
        <f t="shared" ref="M38:M40" si="84">K38*L38</f>
        <v>0</v>
      </c>
      <c r="N38" s="166"/>
      <c r="O38" s="167"/>
      <c r="P38" s="168">
        <f t="shared" ref="P38:P40" si="85">N38*O38</f>
        <v>0</v>
      </c>
      <c r="Q38" s="166"/>
      <c r="R38" s="167"/>
      <c r="S38" s="168">
        <f t="shared" ref="S38:S40" si="86">Q38*R38</f>
        <v>0</v>
      </c>
      <c r="T38" s="166"/>
      <c r="U38" s="167"/>
      <c r="V38" s="168">
        <f t="shared" ref="V38:V40" si="87">T38*U38</f>
        <v>0</v>
      </c>
      <c r="W38" s="169">
        <f t="shared" ref="W38:W40" si="88">G38+M38+S38</f>
        <v>0</v>
      </c>
      <c r="X38" s="170">
        <f t="shared" ref="X38:X40" si="89">J38+P38+V38</f>
        <v>0</v>
      </c>
      <c r="Y38" s="171">
        <f t="shared" si="81"/>
        <v>0</v>
      </c>
      <c r="Z38" s="172" t="str">
        <f t="shared" ref="Z38:Z40" si="90">Y38/W38</f>
        <v>#DIV/0!</v>
      </c>
      <c r="AA38" s="173"/>
      <c r="AB38" s="175"/>
      <c r="AC38" s="175"/>
      <c r="AD38" s="175"/>
      <c r="AE38" s="175"/>
      <c r="AF38" s="175"/>
      <c r="AG38" s="175"/>
    </row>
    <row r="39" ht="30.0" hidden="1" customHeight="1" outlineLevel="1">
      <c r="A39" s="162" t="s">
        <v>82</v>
      </c>
      <c r="B39" s="163" t="s">
        <v>125</v>
      </c>
      <c r="C39" s="164" t="s">
        <v>123</v>
      </c>
      <c r="D39" s="165" t="s">
        <v>124</v>
      </c>
      <c r="E39" s="166"/>
      <c r="F39" s="167"/>
      <c r="G39" s="168">
        <f t="shared" si="82"/>
        <v>0</v>
      </c>
      <c r="H39" s="166"/>
      <c r="I39" s="167"/>
      <c r="J39" s="168">
        <f t="shared" si="83"/>
        <v>0</v>
      </c>
      <c r="K39" s="166"/>
      <c r="L39" s="167"/>
      <c r="M39" s="168">
        <f t="shared" si="84"/>
        <v>0</v>
      </c>
      <c r="N39" s="166"/>
      <c r="O39" s="167"/>
      <c r="P39" s="168">
        <f t="shared" si="85"/>
        <v>0</v>
      </c>
      <c r="Q39" s="166"/>
      <c r="R39" s="167"/>
      <c r="S39" s="168">
        <f t="shared" si="86"/>
        <v>0</v>
      </c>
      <c r="T39" s="166"/>
      <c r="U39" s="167"/>
      <c r="V39" s="168">
        <f t="shared" si="87"/>
        <v>0</v>
      </c>
      <c r="W39" s="169">
        <f t="shared" si="88"/>
        <v>0</v>
      </c>
      <c r="X39" s="170">
        <f t="shared" si="89"/>
        <v>0</v>
      </c>
      <c r="Y39" s="171">
        <f t="shared" si="81"/>
        <v>0</v>
      </c>
      <c r="Z39" s="172" t="str">
        <f t="shared" si="90"/>
        <v>#DIV/0!</v>
      </c>
      <c r="AA39" s="173"/>
      <c r="AB39" s="175"/>
      <c r="AC39" s="175"/>
      <c r="AD39" s="175"/>
      <c r="AE39" s="175"/>
      <c r="AF39" s="175"/>
      <c r="AG39" s="175"/>
    </row>
    <row r="40" ht="30.0" hidden="1" customHeight="1" outlineLevel="1">
      <c r="A40" s="193" t="s">
        <v>82</v>
      </c>
      <c r="B40" s="243" t="s">
        <v>126</v>
      </c>
      <c r="C40" s="164" t="s">
        <v>123</v>
      </c>
      <c r="D40" s="194" t="s">
        <v>124</v>
      </c>
      <c r="E40" s="195"/>
      <c r="F40" s="196"/>
      <c r="G40" s="197">
        <f t="shared" si="82"/>
        <v>0</v>
      </c>
      <c r="H40" s="195"/>
      <c r="I40" s="196"/>
      <c r="J40" s="197">
        <f t="shared" si="83"/>
        <v>0</v>
      </c>
      <c r="K40" s="195"/>
      <c r="L40" s="196"/>
      <c r="M40" s="197">
        <f t="shared" si="84"/>
        <v>0</v>
      </c>
      <c r="N40" s="195"/>
      <c r="O40" s="196"/>
      <c r="P40" s="197">
        <f t="shared" si="85"/>
        <v>0</v>
      </c>
      <c r="Q40" s="195"/>
      <c r="R40" s="196"/>
      <c r="S40" s="197">
        <f t="shared" si="86"/>
        <v>0</v>
      </c>
      <c r="T40" s="195"/>
      <c r="U40" s="196"/>
      <c r="V40" s="197">
        <f t="shared" si="87"/>
        <v>0</v>
      </c>
      <c r="W40" s="182">
        <f t="shared" si="88"/>
        <v>0</v>
      </c>
      <c r="X40" s="170">
        <f t="shared" si="89"/>
        <v>0</v>
      </c>
      <c r="Y40" s="171">
        <f t="shared" si="81"/>
        <v>0</v>
      </c>
      <c r="Z40" s="172" t="str">
        <f t="shared" si="90"/>
        <v>#DIV/0!</v>
      </c>
      <c r="AA40" s="200"/>
      <c r="AB40" s="175"/>
      <c r="AC40" s="175"/>
      <c r="AD40" s="175"/>
      <c r="AE40" s="175"/>
      <c r="AF40" s="175"/>
      <c r="AG40" s="175"/>
    </row>
    <row r="41" ht="30.0" customHeight="1" collapsed="1">
      <c r="A41" s="150" t="s">
        <v>79</v>
      </c>
      <c r="B41" s="206" t="s">
        <v>127</v>
      </c>
      <c r="C41" s="201" t="s">
        <v>128</v>
      </c>
      <c r="D41" s="185"/>
      <c r="E41" s="186">
        <f>SUM(E42:E44)</f>
        <v>0</v>
      </c>
      <c r="F41" s="187"/>
      <c r="G41" s="188">
        <f t="shared" ref="G41:H41" si="91">SUM(G42:G44)</f>
        <v>0</v>
      </c>
      <c r="H41" s="186">
        <f t="shared" si="91"/>
        <v>0</v>
      </c>
      <c r="I41" s="187"/>
      <c r="J41" s="188">
        <f t="shared" ref="J41:K41" si="92">SUM(J42:J44)</f>
        <v>0</v>
      </c>
      <c r="K41" s="186">
        <f t="shared" si="92"/>
        <v>0</v>
      </c>
      <c r="L41" s="187"/>
      <c r="M41" s="188">
        <f t="shared" ref="M41:N41" si="93">SUM(M42:M44)</f>
        <v>0</v>
      </c>
      <c r="N41" s="186">
        <f t="shared" si="93"/>
        <v>0</v>
      </c>
      <c r="O41" s="187"/>
      <c r="P41" s="188">
        <f t="shared" ref="P41:Q41" si="94">SUM(P42:P44)</f>
        <v>0</v>
      </c>
      <c r="Q41" s="186">
        <f t="shared" si="94"/>
        <v>0</v>
      </c>
      <c r="R41" s="187"/>
      <c r="S41" s="188">
        <f t="shared" ref="S41:T41" si="95">SUM(S42:S44)</f>
        <v>0</v>
      </c>
      <c r="T41" s="186">
        <f t="shared" si="95"/>
        <v>0</v>
      </c>
      <c r="U41" s="187"/>
      <c r="V41" s="188">
        <f t="shared" ref="V41:X41" si="96">SUM(V42:V44)</f>
        <v>0</v>
      </c>
      <c r="W41" s="187">
        <f t="shared" si="96"/>
        <v>0</v>
      </c>
      <c r="X41" s="202">
        <f t="shared" si="96"/>
        <v>0</v>
      </c>
      <c r="Y41" s="203">
        <f t="shared" si="81"/>
        <v>0</v>
      </c>
      <c r="Z41" s="244">
        <v>0.0</v>
      </c>
      <c r="AA41" s="192"/>
      <c r="AB41" s="161"/>
      <c r="AC41" s="161"/>
      <c r="AD41" s="161"/>
      <c r="AE41" s="161"/>
      <c r="AF41" s="161"/>
      <c r="AG41" s="161"/>
    </row>
    <row r="42" ht="30.0" hidden="1" customHeight="1" outlineLevel="1">
      <c r="A42" s="162" t="s">
        <v>82</v>
      </c>
      <c r="B42" s="163" t="s">
        <v>129</v>
      </c>
      <c r="C42" s="164" t="s">
        <v>130</v>
      </c>
      <c r="D42" s="165" t="s">
        <v>131</v>
      </c>
      <c r="E42" s="166"/>
      <c r="F42" s="167"/>
      <c r="G42" s="168">
        <f t="shared" ref="G42:G44" si="97">E42*F42</f>
        <v>0</v>
      </c>
      <c r="H42" s="166"/>
      <c r="I42" s="167"/>
      <c r="J42" s="168">
        <f t="shared" ref="J42:J44" si="98">H42*I42</f>
        <v>0</v>
      </c>
      <c r="K42" s="166"/>
      <c r="L42" s="167"/>
      <c r="M42" s="168">
        <f t="shared" ref="M42:M44" si="99">K42*L42</f>
        <v>0</v>
      </c>
      <c r="N42" s="166"/>
      <c r="O42" s="167"/>
      <c r="P42" s="168">
        <f t="shared" ref="P42:P44" si="100">N42*O42</f>
        <v>0</v>
      </c>
      <c r="Q42" s="166"/>
      <c r="R42" s="167"/>
      <c r="S42" s="168">
        <f t="shared" ref="S42:S44" si="101">Q42*R42</f>
        <v>0</v>
      </c>
      <c r="T42" s="166"/>
      <c r="U42" s="167"/>
      <c r="V42" s="168">
        <f t="shared" ref="V42:V44" si="102">T42*U42</f>
        <v>0</v>
      </c>
      <c r="W42" s="169">
        <f t="shared" ref="W42:W44" si="103">G42+M42+S42</f>
        <v>0</v>
      </c>
      <c r="X42" s="170">
        <f t="shared" ref="X42:X44" si="104">J42+P42+V42</f>
        <v>0</v>
      </c>
      <c r="Y42" s="171">
        <f t="shared" si="81"/>
        <v>0</v>
      </c>
      <c r="Z42" s="172" t="str">
        <f t="shared" ref="Z42:Z44" si="105">Y42/W42</f>
        <v>#DIV/0!</v>
      </c>
      <c r="AA42" s="173"/>
      <c r="AB42" s="175"/>
      <c r="AC42" s="175"/>
      <c r="AD42" s="175"/>
      <c r="AE42" s="175"/>
      <c r="AF42" s="175"/>
      <c r="AG42" s="175"/>
    </row>
    <row r="43" ht="30.0" hidden="1" customHeight="1" outlineLevel="1">
      <c r="A43" s="162" t="s">
        <v>82</v>
      </c>
      <c r="B43" s="163" t="s">
        <v>132</v>
      </c>
      <c r="C43" s="245" t="s">
        <v>130</v>
      </c>
      <c r="D43" s="165" t="s">
        <v>131</v>
      </c>
      <c r="E43" s="166"/>
      <c r="F43" s="167"/>
      <c r="G43" s="168">
        <f t="shared" si="97"/>
        <v>0</v>
      </c>
      <c r="H43" s="166"/>
      <c r="I43" s="167"/>
      <c r="J43" s="168">
        <f t="shared" si="98"/>
        <v>0</v>
      </c>
      <c r="K43" s="166"/>
      <c r="L43" s="167"/>
      <c r="M43" s="168">
        <f t="shared" si="99"/>
        <v>0</v>
      </c>
      <c r="N43" s="166"/>
      <c r="O43" s="167"/>
      <c r="P43" s="168">
        <f t="shared" si="100"/>
        <v>0</v>
      </c>
      <c r="Q43" s="166"/>
      <c r="R43" s="167"/>
      <c r="S43" s="168">
        <f t="shared" si="101"/>
        <v>0</v>
      </c>
      <c r="T43" s="166"/>
      <c r="U43" s="167"/>
      <c r="V43" s="168">
        <f t="shared" si="102"/>
        <v>0</v>
      </c>
      <c r="W43" s="169">
        <f t="shared" si="103"/>
        <v>0</v>
      </c>
      <c r="X43" s="170">
        <f t="shared" si="104"/>
        <v>0</v>
      </c>
      <c r="Y43" s="171">
        <f t="shared" si="81"/>
        <v>0</v>
      </c>
      <c r="Z43" s="172" t="str">
        <f t="shared" si="105"/>
        <v>#DIV/0!</v>
      </c>
      <c r="AA43" s="173"/>
      <c r="AB43" s="175"/>
      <c r="AC43" s="175"/>
      <c r="AD43" s="175"/>
      <c r="AE43" s="175"/>
      <c r="AF43" s="175"/>
      <c r="AG43" s="175"/>
    </row>
    <row r="44" ht="30.0" hidden="1" customHeight="1" outlineLevel="1">
      <c r="A44" s="193" t="s">
        <v>82</v>
      </c>
      <c r="B44" s="243" t="s">
        <v>133</v>
      </c>
      <c r="C44" s="246" t="s">
        <v>130</v>
      </c>
      <c r="D44" s="194" t="s">
        <v>131</v>
      </c>
      <c r="E44" s="195"/>
      <c r="F44" s="196"/>
      <c r="G44" s="197">
        <f t="shared" si="97"/>
        <v>0</v>
      </c>
      <c r="H44" s="195"/>
      <c r="I44" s="196"/>
      <c r="J44" s="197">
        <f t="shared" si="98"/>
        <v>0</v>
      </c>
      <c r="K44" s="195"/>
      <c r="L44" s="196"/>
      <c r="M44" s="197">
        <f t="shared" si="99"/>
        <v>0</v>
      </c>
      <c r="N44" s="195"/>
      <c r="O44" s="196"/>
      <c r="P44" s="197">
        <f t="shared" si="100"/>
        <v>0</v>
      </c>
      <c r="Q44" s="195"/>
      <c r="R44" s="196"/>
      <c r="S44" s="197">
        <f t="shared" si="101"/>
        <v>0</v>
      </c>
      <c r="T44" s="195"/>
      <c r="U44" s="196"/>
      <c r="V44" s="197">
        <f t="shared" si="102"/>
        <v>0</v>
      </c>
      <c r="W44" s="182">
        <f t="shared" si="103"/>
        <v>0</v>
      </c>
      <c r="X44" s="170">
        <f t="shared" si="104"/>
        <v>0</v>
      </c>
      <c r="Y44" s="171">
        <f t="shared" si="81"/>
        <v>0</v>
      </c>
      <c r="Z44" s="172" t="str">
        <f t="shared" si="105"/>
        <v>#DIV/0!</v>
      </c>
      <c r="AA44" s="200"/>
      <c r="AB44" s="175"/>
      <c r="AC44" s="175"/>
      <c r="AD44" s="175"/>
      <c r="AE44" s="175"/>
      <c r="AF44" s="175"/>
      <c r="AG44" s="175"/>
    </row>
    <row r="45" ht="30.0" customHeight="1" collapsed="1">
      <c r="A45" s="150" t="s">
        <v>79</v>
      </c>
      <c r="B45" s="206" t="s">
        <v>134</v>
      </c>
      <c r="C45" s="201" t="s">
        <v>135</v>
      </c>
      <c r="D45" s="185"/>
      <c r="E45" s="186">
        <f>SUM(E46:E48)</f>
        <v>0</v>
      </c>
      <c r="F45" s="187"/>
      <c r="G45" s="188">
        <f t="shared" ref="G45:H45" si="106">SUM(G46:G48)</f>
        <v>0</v>
      </c>
      <c r="H45" s="186">
        <f t="shared" si="106"/>
        <v>0</v>
      </c>
      <c r="I45" s="187"/>
      <c r="J45" s="188">
        <f t="shared" ref="J45:K45" si="107">SUM(J46:J48)</f>
        <v>0</v>
      </c>
      <c r="K45" s="186">
        <f t="shared" si="107"/>
        <v>0</v>
      </c>
      <c r="L45" s="187"/>
      <c r="M45" s="188">
        <f t="shared" ref="M45:N45" si="108">SUM(M46:M48)</f>
        <v>0</v>
      </c>
      <c r="N45" s="186">
        <f t="shared" si="108"/>
        <v>0</v>
      </c>
      <c r="O45" s="187"/>
      <c r="P45" s="188">
        <f t="shared" ref="P45:Q45" si="109">SUM(P46:P48)</f>
        <v>0</v>
      </c>
      <c r="Q45" s="186">
        <f t="shared" si="109"/>
        <v>0</v>
      </c>
      <c r="R45" s="187"/>
      <c r="S45" s="188">
        <f t="shared" ref="S45:T45" si="110">SUM(S46:S48)</f>
        <v>0</v>
      </c>
      <c r="T45" s="186">
        <f t="shared" si="110"/>
        <v>0</v>
      </c>
      <c r="U45" s="187"/>
      <c r="V45" s="188">
        <f t="shared" ref="V45:X45" si="111">SUM(V46:V48)</f>
        <v>0</v>
      </c>
      <c r="W45" s="187">
        <f t="shared" si="111"/>
        <v>0</v>
      </c>
      <c r="X45" s="202">
        <f t="shared" si="111"/>
        <v>0</v>
      </c>
      <c r="Y45" s="187">
        <f t="shared" si="81"/>
        <v>0</v>
      </c>
      <c r="Z45" s="247">
        <v>0.0</v>
      </c>
      <c r="AA45" s="192"/>
      <c r="AB45" s="161"/>
      <c r="AC45" s="161"/>
      <c r="AD45" s="161"/>
      <c r="AE45" s="161"/>
      <c r="AF45" s="161"/>
      <c r="AG45" s="161"/>
    </row>
    <row r="46" ht="30.0" hidden="1" customHeight="1" outlineLevel="1">
      <c r="A46" s="162" t="s">
        <v>82</v>
      </c>
      <c r="B46" s="163" t="s">
        <v>136</v>
      </c>
      <c r="C46" s="164" t="s">
        <v>137</v>
      </c>
      <c r="D46" s="165" t="s">
        <v>131</v>
      </c>
      <c r="E46" s="166"/>
      <c r="F46" s="167"/>
      <c r="G46" s="168">
        <f t="shared" ref="G46:G48" si="112">E46*F46</f>
        <v>0</v>
      </c>
      <c r="H46" s="166"/>
      <c r="I46" s="167"/>
      <c r="J46" s="168">
        <f t="shared" ref="J46:J48" si="113">H46*I46</f>
        <v>0</v>
      </c>
      <c r="K46" s="166"/>
      <c r="L46" s="167"/>
      <c r="M46" s="168">
        <f t="shared" ref="M46:M48" si="114">K46*L46</f>
        <v>0</v>
      </c>
      <c r="N46" s="166"/>
      <c r="O46" s="167"/>
      <c r="P46" s="168">
        <f t="shared" ref="P46:P48" si="115">N46*O46</f>
        <v>0</v>
      </c>
      <c r="Q46" s="166"/>
      <c r="R46" s="167"/>
      <c r="S46" s="168">
        <f t="shared" ref="S46:S48" si="116">Q46*R46</f>
        <v>0</v>
      </c>
      <c r="T46" s="166"/>
      <c r="U46" s="167"/>
      <c r="V46" s="168">
        <f t="shared" ref="V46:V48" si="117">T46*U46</f>
        <v>0</v>
      </c>
      <c r="W46" s="169">
        <f t="shared" ref="W46:W48" si="118">G46+M46+S46</f>
        <v>0</v>
      </c>
      <c r="X46" s="170">
        <f t="shared" ref="X46:X48" si="119">J46+P46+V46</f>
        <v>0</v>
      </c>
      <c r="Y46" s="171">
        <f t="shared" si="81"/>
        <v>0</v>
      </c>
      <c r="Z46" s="172" t="str">
        <f t="shared" ref="Z46:Z48" si="120">Y46/W46</f>
        <v>#DIV/0!</v>
      </c>
      <c r="AA46" s="173"/>
      <c r="AB46" s="174"/>
      <c r="AC46" s="175"/>
      <c r="AD46" s="175"/>
      <c r="AE46" s="175"/>
      <c r="AF46" s="175"/>
      <c r="AG46" s="175"/>
    </row>
    <row r="47" ht="30.0" hidden="1" customHeight="1" outlineLevel="1">
      <c r="A47" s="162" t="s">
        <v>82</v>
      </c>
      <c r="B47" s="163" t="s">
        <v>138</v>
      </c>
      <c r="C47" s="164" t="s">
        <v>139</v>
      </c>
      <c r="D47" s="165" t="s">
        <v>131</v>
      </c>
      <c r="E47" s="166"/>
      <c r="F47" s="167"/>
      <c r="G47" s="168">
        <f t="shared" si="112"/>
        <v>0</v>
      </c>
      <c r="H47" s="166"/>
      <c r="I47" s="167"/>
      <c r="J47" s="168">
        <f t="shared" si="113"/>
        <v>0</v>
      </c>
      <c r="K47" s="166"/>
      <c r="L47" s="167"/>
      <c r="M47" s="168">
        <f t="shared" si="114"/>
        <v>0</v>
      </c>
      <c r="N47" s="166"/>
      <c r="O47" s="167"/>
      <c r="P47" s="168">
        <f t="shared" si="115"/>
        <v>0</v>
      </c>
      <c r="Q47" s="166"/>
      <c r="R47" s="167"/>
      <c r="S47" s="168">
        <f t="shared" si="116"/>
        <v>0</v>
      </c>
      <c r="T47" s="166"/>
      <c r="U47" s="167"/>
      <c r="V47" s="168">
        <f t="shared" si="117"/>
        <v>0</v>
      </c>
      <c r="W47" s="169">
        <f t="shared" si="118"/>
        <v>0</v>
      </c>
      <c r="X47" s="170">
        <f t="shared" si="119"/>
        <v>0</v>
      </c>
      <c r="Y47" s="171">
        <f t="shared" si="81"/>
        <v>0</v>
      </c>
      <c r="Z47" s="172" t="str">
        <f t="shared" si="120"/>
        <v>#DIV/0!</v>
      </c>
      <c r="AA47" s="173"/>
      <c r="AB47" s="175"/>
      <c r="AC47" s="175"/>
      <c r="AD47" s="175"/>
      <c r="AE47" s="175"/>
      <c r="AF47" s="175"/>
      <c r="AG47" s="175"/>
    </row>
    <row r="48" ht="30.0" hidden="1" customHeight="1" outlineLevel="1">
      <c r="A48" s="176" t="s">
        <v>82</v>
      </c>
      <c r="B48" s="177" t="s">
        <v>140</v>
      </c>
      <c r="C48" s="218" t="s">
        <v>137</v>
      </c>
      <c r="D48" s="178" t="s">
        <v>131</v>
      </c>
      <c r="E48" s="195"/>
      <c r="F48" s="196"/>
      <c r="G48" s="197">
        <f t="shared" si="112"/>
        <v>0</v>
      </c>
      <c r="H48" s="195"/>
      <c r="I48" s="196"/>
      <c r="J48" s="197">
        <f t="shared" si="113"/>
        <v>0</v>
      </c>
      <c r="K48" s="195"/>
      <c r="L48" s="196"/>
      <c r="M48" s="197">
        <f t="shared" si="114"/>
        <v>0</v>
      </c>
      <c r="N48" s="195"/>
      <c r="O48" s="196"/>
      <c r="P48" s="197">
        <f t="shared" si="115"/>
        <v>0</v>
      </c>
      <c r="Q48" s="195"/>
      <c r="R48" s="196"/>
      <c r="S48" s="197">
        <f t="shared" si="116"/>
        <v>0</v>
      </c>
      <c r="T48" s="195"/>
      <c r="U48" s="196"/>
      <c r="V48" s="197">
        <f t="shared" si="117"/>
        <v>0</v>
      </c>
      <c r="W48" s="182">
        <f t="shared" si="118"/>
        <v>0</v>
      </c>
      <c r="X48" s="170">
        <f t="shared" si="119"/>
        <v>0</v>
      </c>
      <c r="Y48" s="171">
        <f t="shared" si="81"/>
        <v>0</v>
      </c>
      <c r="Z48" s="172" t="str">
        <f t="shared" si="120"/>
        <v>#DIV/0!</v>
      </c>
      <c r="AA48" s="200"/>
      <c r="AB48" s="175"/>
      <c r="AC48" s="175"/>
      <c r="AD48" s="175"/>
      <c r="AE48" s="175"/>
      <c r="AF48" s="175"/>
      <c r="AG48" s="175"/>
    </row>
    <row r="49" ht="30.0" customHeight="1" collapsed="1">
      <c r="A49" s="219" t="s">
        <v>141</v>
      </c>
      <c r="B49" s="220"/>
      <c r="C49" s="221"/>
      <c r="D49" s="222"/>
      <c r="E49" s="227">
        <f>E45+E41+E37</f>
        <v>0</v>
      </c>
      <c r="F49" s="228"/>
      <c r="G49" s="225">
        <f t="shared" ref="G49:H49" si="121">G45+G41+G37</f>
        <v>0</v>
      </c>
      <c r="H49" s="227">
        <f t="shared" si="121"/>
        <v>0</v>
      </c>
      <c r="I49" s="228"/>
      <c r="J49" s="225">
        <f t="shared" ref="J49:K49" si="122">J45+J41+J37</f>
        <v>0</v>
      </c>
      <c r="K49" s="248">
        <f t="shared" si="122"/>
        <v>0</v>
      </c>
      <c r="L49" s="228"/>
      <c r="M49" s="225">
        <f t="shared" ref="M49:N49" si="123">M45+M41+M37</f>
        <v>0</v>
      </c>
      <c r="N49" s="248">
        <f t="shared" si="123"/>
        <v>0</v>
      </c>
      <c r="O49" s="228"/>
      <c r="P49" s="225">
        <f t="shared" ref="P49:Q49" si="124">P45+P41+P37</f>
        <v>0</v>
      </c>
      <c r="Q49" s="248">
        <f t="shared" si="124"/>
        <v>0</v>
      </c>
      <c r="R49" s="228"/>
      <c r="S49" s="225">
        <f t="shared" ref="S49:T49" si="125">S45+S41+S37</f>
        <v>0</v>
      </c>
      <c r="T49" s="248">
        <f t="shared" si="125"/>
        <v>0</v>
      </c>
      <c r="U49" s="228"/>
      <c r="V49" s="225">
        <f t="shared" ref="V49:X49" si="126">V45+V41+V37</f>
        <v>0</v>
      </c>
      <c r="W49" s="249">
        <f t="shared" si="126"/>
        <v>0</v>
      </c>
      <c r="X49" s="250">
        <f t="shared" si="126"/>
        <v>0</v>
      </c>
      <c r="Y49" s="251">
        <f t="shared" si="81"/>
        <v>0</v>
      </c>
      <c r="Z49" s="252">
        <v>0.0</v>
      </c>
      <c r="AA49" s="231"/>
      <c r="AB49" s="11"/>
      <c r="AC49" s="11"/>
      <c r="AD49" s="11"/>
      <c r="AE49" s="11"/>
      <c r="AF49" s="11"/>
      <c r="AG49" s="11"/>
    </row>
    <row r="50" ht="30.0" customHeight="1">
      <c r="A50" s="232" t="s">
        <v>77</v>
      </c>
      <c r="B50" s="233">
        <v>3.0</v>
      </c>
      <c r="C50" s="234" t="s">
        <v>142</v>
      </c>
      <c r="D50" s="235"/>
      <c r="E50" s="147"/>
      <c r="F50" s="147"/>
      <c r="G50" s="147"/>
      <c r="H50" s="147"/>
      <c r="I50" s="147"/>
      <c r="J50" s="147"/>
      <c r="K50" s="147"/>
      <c r="L50" s="147"/>
      <c r="M50" s="147"/>
      <c r="N50" s="147"/>
      <c r="O50" s="147"/>
      <c r="P50" s="147"/>
      <c r="Q50" s="147"/>
      <c r="R50" s="147"/>
      <c r="S50" s="147"/>
      <c r="T50" s="147"/>
      <c r="U50" s="147"/>
      <c r="V50" s="147"/>
      <c r="W50" s="236"/>
      <c r="X50" s="237"/>
      <c r="Y50" s="253"/>
      <c r="Z50" s="239"/>
      <c r="AA50" s="240"/>
      <c r="AB50" s="11"/>
      <c r="AC50" s="11"/>
      <c r="AD50" s="11"/>
      <c r="AE50" s="11"/>
      <c r="AF50" s="11"/>
      <c r="AG50" s="11"/>
    </row>
    <row r="51" ht="45.0" customHeight="1">
      <c r="A51" s="150" t="s">
        <v>79</v>
      </c>
      <c r="B51" s="206" t="s">
        <v>143</v>
      </c>
      <c r="C51" s="152" t="s">
        <v>144</v>
      </c>
      <c r="D51" s="153"/>
      <c r="E51" s="154">
        <f>SUM(E52:E54)</f>
        <v>0</v>
      </c>
      <c r="F51" s="155"/>
      <c r="G51" s="156">
        <f t="shared" ref="G51:H51" si="127">SUM(G52:G54)</f>
        <v>0</v>
      </c>
      <c r="H51" s="154">
        <f t="shared" si="127"/>
        <v>0</v>
      </c>
      <c r="I51" s="155"/>
      <c r="J51" s="156">
        <f t="shared" ref="J51:K51" si="128">SUM(J52:J54)</f>
        <v>0</v>
      </c>
      <c r="K51" s="154">
        <f t="shared" si="128"/>
        <v>0</v>
      </c>
      <c r="L51" s="155"/>
      <c r="M51" s="156">
        <f t="shared" ref="M51:N51" si="129">SUM(M52:M54)</f>
        <v>0</v>
      </c>
      <c r="N51" s="154">
        <f t="shared" si="129"/>
        <v>0</v>
      </c>
      <c r="O51" s="155"/>
      <c r="P51" s="156">
        <f t="shared" ref="P51:Q51" si="130">SUM(P52:P54)</f>
        <v>0</v>
      </c>
      <c r="Q51" s="154">
        <f t="shared" si="130"/>
        <v>0</v>
      </c>
      <c r="R51" s="155"/>
      <c r="S51" s="156">
        <f t="shared" ref="S51:T51" si="131">SUM(S52:S54)</f>
        <v>0</v>
      </c>
      <c r="T51" s="154">
        <f t="shared" si="131"/>
        <v>0</v>
      </c>
      <c r="U51" s="155"/>
      <c r="V51" s="156">
        <f t="shared" ref="V51:X51" si="132">SUM(V52:V54)</f>
        <v>0</v>
      </c>
      <c r="W51" s="155">
        <f t="shared" si="132"/>
        <v>0</v>
      </c>
      <c r="X51" s="157">
        <f t="shared" si="132"/>
        <v>0</v>
      </c>
      <c r="Y51" s="158">
        <f t="shared" ref="Y51:Y58" si="133">W51-X51</f>
        <v>0</v>
      </c>
      <c r="Z51" s="159">
        <v>0.0</v>
      </c>
      <c r="AA51" s="160"/>
      <c r="AB51" s="161"/>
      <c r="AC51" s="161"/>
      <c r="AD51" s="161"/>
      <c r="AE51" s="161"/>
      <c r="AF51" s="161"/>
      <c r="AG51" s="161"/>
    </row>
    <row r="52" ht="30.0" hidden="1" customHeight="1" outlineLevel="1">
      <c r="A52" s="162" t="s">
        <v>82</v>
      </c>
      <c r="B52" s="163" t="s">
        <v>145</v>
      </c>
      <c r="C52" s="245" t="s">
        <v>146</v>
      </c>
      <c r="D52" s="165" t="s">
        <v>124</v>
      </c>
      <c r="E52" s="166"/>
      <c r="F52" s="167"/>
      <c r="G52" s="168">
        <f t="shared" ref="G52:G54" si="134">E52*F52</f>
        <v>0</v>
      </c>
      <c r="H52" s="166"/>
      <c r="I52" s="167"/>
      <c r="J52" s="168">
        <f t="shared" ref="J52:J54" si="135">H52*I52</f>
        <v>0</v>
      </c>
      <c r="K52" s="166"/>
      <c r="L52" s="167"/>
      <c r="M52" s="168">
        <f t="shared" ref="M52:M54" si="136">K52*L52</f>
        <v>0</v>
      </c>
      <c r="N52" s="166"/>
      <c r="O52" s="167"/>
      <c r="P52" s="168">
        <f t="shared" ref="P52:P54" si="137">N52*O52</f>
        <v>0</v>
      </c>
      <c r="Q52" s="166"/>
      <c r="R52" s="167"/>
      <c r="S52" s="168">
        <f t="shared" ref="S52:S54" si="138">Q52*R52</f>
        <v>0</v>
      </c>
      <c r="T52" s="166"/>
      <c r="U52" s="167"/>
      <c r="V52" s="168">
        <f t="shared" ref="V52:V54" si="139">T52*U52</f>
        <v>0</v>
      </c>
      <c r="W52" s="169">
        <f t="shared" ref="W52:W54" si="140">G52+M52+S52</f>
        <v>0</v>
      </c>
      <c r="X52" s="170">
        <f t="shared" ref="X52:X54" si="141">J52+P52+V52</f>
        <v>0</v>
      </c>
      <c r="Y52" s="171">
        <f t="shared" si="133"/>
        <v>0</v>
      </c>
      <c r="Z52" s="172" t="str">
        <f t="shared" ref="Z52:Z54" si="142">Y52/W52</f>
        <v>#DIV/0!</v>
      </c>
      <c r="AA52" s="173"/>
      <c r="AB52" s="175"/>
      <c r="AC52" s="175"/>
      <c r="AD52" s="175"/>
      <c r="AE52" s="175"/>
      <c r="AF52" s="175"/>
      <c r="AG52" s="175"/>
    </row>
    <row r="53" ht="30.0" hidden="1" customHeight="1" outlineLevel="1">
      <c r="A53" s="162" t="s">
        <v>82</v>
      </c>
      <c r="B53" s="163" t="s">
        <v>147</v>
      </c>
      <c r="C53" s="245" t="s">
        <v>148</v>
      </c>
      <c r="D53" s="165" t="s">
        <v>124</v>
      </c>
      <c r="E53" s="166"/>
      <c r="F53" s="167"/>
      <c r="G53" s="168">
        <f t="shared" si="134"/>
        <v>0</v>
      </c>
      <c r="H53" s="166"/>
      <c r="I53" s="167"/>
      <c r="J53" s="168">
        <f t="shared" si="135"/>
        <v>0</v>
      </c>
      <c r="K53" s="166"/>
      <c r="L53" s="167"/>
      <c r="M53" s="168">
        <f t="shared" si="136"/>
        <v>0</v>
      </c>
      <c r="N53" s="166"/>
      <c r="O53" s="167"/>
      <c r="P53" s="168">
        <f t="shared" si="137"/>
        <v>0</v>
      </c>
      <c r="Q53" s="166"/>
      <c r="R53" s="167"/>
      <c r="S53" s="168">
        <f t="shared" si="138"/>
        <v>0</v>
      </c>
      <c r="T53" s="166"/>
      <c r="U53" s="167"/>
      <c r="V53" s="168">
        <f t="shared" si="139"/>
        <v>0</v>
      </c>
      <c r="W53" s="169">
        <f t="shared" si="140"/>
        <v>0</v>
      </c>
      <c r="X53" s="170">
        <f t="shared" si="141"/>
        <v>0</v>
      </c>
      <c r="Y53" s="171">
        <f t="shared" si="133"/>
        <v>0</v>
      </c>
      <c r="Z53" s="172" t="str">
        <f t="shared" si="142"/>
        <v>#DIV/0!</v>
      </c>
      <c r="AA53" s="173"/>
      <c r="AB53" s="175"/>
      <c r="AC53" s="175"/>
      <c r="AD53" s="175"/>
      <c r="AE53" s="175"/>
      <c r="AF53" s="175"/>
      <c r="AG53" s="175"/>
    </row>
    <row r="54" ht="30.0" hidden="1" customHeight="1" outlineLevel="1">
      <c r="A54" s="176" t="s">
        <v>82</v>
      </c>
      <c r="B54" s="177" t="s">
        <v>149</v>
      </c>
      <c r="C54" s="215" t="s">
        <v>150</v>
      </c>
      <c r="D54" s="178" t="s">
        <v>124</v>
      </c>
      <c r="E54" s="179"/>
      <c r="F54" s="180"/>
      <c r="G54" s="181">
        <f t="shared" si="134"/>
        <v>0</v>
      </c>
      <c r="H54" s="179"/>
      <c r="I54" s="180"/>
      <c r="J54" s="181">
        <f t="shared" si="135"/>
        <v>0</v>
      </c>
      <c r="K54" s="179"/>
      <c r="L54" s="180"/>
      <c r="M54" s="181">
        <f t="shared" si="136"/>
        <v>0</v>
      </c>
      <c r="N54" s="179"/>
      <c r="O54" s="180"/>
      <c r="P54" s="181">
        <f t="shared" si="137"/>
        <v>0</v>
      </c>
      <c r="Q54" s="179"/>
      <c r="R54" s="180"/>
      <c r="S54" s="181">
        <f t="shared" si="138"/>
        <v>0</v>
      </c>
      <c r="T54" s="179"/>
      <c r="U54" s="180"/>
      <c r="V54" s="181">
        <f t="shared" si="139"/>
        <v>0</v>
      </c>
      <c r="W54" s="182">
        <f t="shared" si="140"/>
        <v>0</v>
      </c>
      <c r="X54" s="170">
        <f t="shared" si="141"/>
        <v>0</v>
      </c>
      <c r="Y54" s="171">
        <f t="shared" si="133"/>
        <v>0</v>
      </c>
      <c r="Z54" s="172" t="str">
        <f t="shared" si="142"/>
        <v>#DIV/0!</v>
      </c>
      <c r="AA54" s="183"/>
      <c r="AB54" s="175"/>
      <c r="AC54" s="175"/>
      <c r="AD54" s="175"/>
      <c r="AE54" s="175"/>
      <c r="AF54" s="175"/>
      <c r="AG54" s="175"/>
    </row>
    <row r="55" ht="51.0" customHeight="1" collapsed="1">
      <c r="A55" s="150" t="s">
        <v>79</v>
      </c>
      <c r="B55" s="206" t="s">
        <v>151</v>
      </c>
      <c r="C55" s="184" t="s">
        <v>152</v>
      </c>
      <c r="D55" s="185"/>
      <c r="E55" s="186"/>
      <c r="F55" s="187"/>
      <c r="G55" s="188"/>
      <c r="H55" s="186"/>
      <c r="I55" s="187"/>
      <c r="J55" s="188"/>
      <c r="K55" s="186">
        <f>SUM(K56:K57)</f>
        <v>0</v>
      </c>
      <c r="L55" s="187"/>
      <c r="M55" s="188">
        <f t="shared" ref="M55:N55" si="143">SUM(M56:M57)</f>
        <v>0</v>
      </c>
      <c r="N55" s="186">
        <f t="shared" si="143"/>
        <v>0</v>
      </c>
      <c r="O55" s="187"/>
      <c r="P55" s="188">
        <f t="shared" ref="P55:Q55" si="144">SUM(P56:P57)</f>
        <v>0</v>
      </c>
      <c r="Q55" s="186">
        <f t="shared" si="144"/>
        <v>0</v>
      </c>
      <c r="R55" s="187"/>
      <c r="S55" s="188">
        <f t="shared" ref="S55:T55" si="145">SUM(S56:S57)</f>
        <v>0</v>
      </c>
      <c r="T55" s="186">
        <f t="shared" si="145"/>
        <v>0</v>
      </c>
      <c r="U55" s="187"/>
      <c r="V55" s="188">
        <f t="shared" ref="V55:X55" si="146">SUM(V56:V57)</f>
        <v>0</v>
      </c>
      <c r="W55" s="187">
        <f t="shared" si="146"/>
        <v>0</v>
      </c>
      <c r="X55" s="202">
        <f t="shared" si="146"/>
        <v>0</v>
      </c>
      <c r="Y55" s="187">
        <f t="shared" si="133"/>
        <v>0</v>
      </c>
      <c r="Z55" s="247">
        <v>0.0</v>
      </c>
      <c r="AA55" s="192"/>
      <c r="AB55" s="161"/>
      <c r="AC55" s="161"/>
      <c r="AD55" s="161"/>
      <c r="AE55" s="161"/>
      <c r="AF55" s="161"/>
      <c r="AG55" s="161"/>
    </row>
    <row r="56" ht="30.0" hidden="1" customHeight="1" outlineLevel="1">
      <c r="A56" s="162" t="s">
        <v>82</v>
      </c>
      <c r="B56" s="163" t="s">
        <v>153</v>
      </c>
      <c r="C56" s="245" t="s">
        <v>154</v>
      </c>
      <c r="D56" s="165" t="s">
        <v>155</v>
      </c>
      <c r="E56" s="254" t="s">
        <v>156</v>
      </c>
      <c r="F56" s="255"/>
      <c r="G56" s="256"/>
      <c r="H56" s="254" t="s">
        <v>156</v>
      </c>
      <c r="I56" s="255"/>
      <c r="J56" s="256"/>
      <c r="K56" s="166"/>
      <c r="L56" s="167"/>
      <c r="M56" s="168">
        <f t="shared" ref="M56:M57" si="147">K56*L56</f>
        <v>0</v>
      </c>
      <c r="N56" s="166"/>
      <c r="O56" s="167"/>
      <c r="P56" s="168">
        <f t="shared" ref="P56:P57" si="148">N56*O56</f>
        <v>0</v>
      </c>
      <c r="Q56" s="166"/>
      <c r="R56" s="167"/>
      <c r="S56" s="168">
        <f t="shared" ref="S56:S57" si="149">Q56*R56</f>
        <v>0</v>
      </c>
      <c r="T56" s="166"/>
      <c r="U56" s="167"/>
      <c r="V56" s="168">
        <f t="shared" ref="V56:V57" si="150">T56*U56</f>
        <v>0</v>
      </c>
      <c r="W56" s="182">
        <f t="shared" ref="W56:W57" si="151">G56+M56+S56</f>
        <v>0</v>
      </c>
      <c r="X56" s="170">
        <f t="shared" ref="X56:X57" si="152">J56+P56+V56</f>
        <v>0</v>
      </c>
      <c r="Y56" s="171">
        <f t="shared" si="133"/>
        <v>0</v>
      </c>
      <c r="Z56" s="172" t="str">
        <f t="shared" ref="Z56:Z57" si="153">Y56/W56</f>
        <v>#DIV/0!</v>
      </c>
      <c r="AA56" s="173"/>
      <c r="AB56" s="175"/>
      <c r="AC56" s="175"/>
      <c r="AD56" s="175"/>
      <c r="AE56" s="175"/>
      <c r="AF56" s="175"/>
      <c r="AG56" s="175"/>
    </row>
    <row r="57" ht="36.0" hidden="1" customHeight="1" outlineLevel="1">
      <c r="A57" s="176" t="s">
        <v>82</v>
      </c>
      <c r="B57" s="177" t="s">
        <v>157</v>
      </c>
      <c r="C57" s="215" t="s">
        <v>158</v>
      </c>
      <c r="D57" s="178" t="s">
        <v>155</v>
      </c>
      <c r="E57" s="29"/>
      <c r="F57" s="257"/>
      <c r="G57" s="30"/>
      <c r="H57" s="29"/>
      <c r="I57" s="257"/>
      <c r="J57" s="30"/>
      <c r="K57" s="195"/>
      <c r="L57" s="196"/>
      <c r="M57" s="197">
        <f t="shared" si="147"/>
        <v>0</v>
      </c>
      <c r="N57" s="195"/>
      <c r="O57" s="196"/>
      <c r="P57" s="197">
        <f t="shared" si="148"/>
        <v>0</v>
      </c>
      <c r="Q57" s="195"/>
      <c r="R57" s="196"/>
      <c r="S57" s="197">
        <f t="shared" si="149"/>
        <v>0</v>
      </c>
      <c r="T57" s="195"/>
      <c r="U57" s="196"/>
      <c r="V57" s="197">
        <f t="shared" si="150"/>
        <v>0</v>
      </c>
      <c r="W57" s="182">
        <f t="shared" si="151"/>
        <v>0</v>
      </c>
      <c r="X57" s="170">
        <f t="shared" si="152"/>
        <v>0</v>
      </c>
      <c r="Y57" s="198">
        <f t="shared" si="133"/>
        <v>0</v>
      </c>
      <c r="Z57" s="172" t="str">
        <f t="shared" si="153"/>
        <v>#DIV/0!</v>
      </c>
      <c r="AA57" s="200"/>
      <c r="AB57" s="175"/>
      <c r="AC57" s="175"/>
      <c r="AD57" s="175"/>
      <c r="AE57" s="175"/>
      <c r="AF57" s="175"/>
      <c r="AG57" s="175"/>
    </row>
    <row r="58" ht="30.0" customHeight="1" collapsed="1">
      <c r="A58" s="219" t="s">
        <v>159</v>
      </c>
      <c r="B58" s="220"/>
      <c r="C58" s="221"/>
      <c r="D58" s="222"/>
      <c r="E58" s="227">
        <f>E51</f>
        <v>0</v>
      </c>
      <c r="F58" s="228"/>
      <c r="G58" s="225">
        <f t="shared" ref="G58:H58" si="154">G51</f>
        <v>0</v>
      </c>
      <c r="H58" s="227">
        <f t="shared" si="154"/>
        <v>0</v>
      </c>
      <c r="I58" s="228"/>
      <c r="J58" s="225">
        <f>J51</f>
        <v>0</v>
      </c>
      <c r="K58" s="248">
        <f>K55+K51</f>
        <v>0</v>
      </c>
      <c r="L58" s="228"/>
      <c r="M58" s="225">
        <f t="shared" ref="M58:N58" si="155">M55+M51</f>
        <v>0</v>
      </c>
      <c r="N58" s="248">
        <f t="shared" si="155"/>
        <v>0</v>
      </c>
      <c r="O58" s="228"/>
      <c r="P58" s="225">
        <f t="shared" ref="P58:Q58" si="156">P55+P51</f>
        <v>0</v>
      </c>
      <c r="Q58" s="248">
        <f t="shared" si="156"/>
        <v>0</v>
      </c>
      <c r="R58" s="228"/>
      <c r="S58" s="225">
        <f t="shared" ref="S58:T58" si="157">S55+S51</f>
        <v>0</v>
      </c>
      <c r="T58" s="248">
        <f t="shared" si="157"/>
        <v>0</v>
      </c>
      <c r="U58" s="228"/>
      <c r="V58" s="225">
        <f t="shared" ref="V58:X58" si="158">V55+V51</f>
        <v>0</v>
      </c>
      <c r="W58" s="249">
        <f t="shared" si="158"/>
        <v>0</v>
      </c>
      <c r="X58" s="250">
        <f t="shared" si="158"/>
        <v>0</v>
      </c>
      <c r="Y58" s="258">
        <f t="shared" si="133"/>
        <v>0</v>
      </c>
      <c r="Z58" s="252">
        <v>0.0</v>
      </c>
      <c r="AA58" s="231"/>
      <c r="AB58" s="175"/>
      <c r="AC58" s="175"/>
      <c r="AD58" s="175"/>
      <c r="AE58" s="11"/>
      <c r="AF58" s="11"/>
      <c r="AG58" s="11"/>
    </row>
    <row r="59" ht="30.0" customHeight="1">
      <c r="A59" s="232" t="s">
        <v>77</v>
      </c>
      <c r="B59" s="233">
        <v>4.0</v>
      </c>
      <c r="C59" s="234" t="s">
        <v>160</v>
      </c>
      <c r="D59" s="235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236"/>
      <c r="X59" s="237"/>
      <c r="Y59" s="259"/>
      <c r="Z59" s="239"/>
      <c r="AA59" s="240"/>
      <c r="AB59" s="11"/>
      <c r="AC59" s="11"/>
      <c r="AD59" s="11"/>
      <c r="AE59" s="11"/>
      <c r="AF59" s="11"/>
      <c r="AG59" s="11"/>
    </row>
    <row r="60" ht="30.0" customHeight="1">
      <c r="A60" s="150" t="s">
        <v>79</v>
      </c>
      <c r="B60" s="206" t="s">
        <v>161</v>
      </c>
      <c r="C60" s="260" t="s">
        <v>162</v>
      </c>
      <c r="D60" s="153"/>
      <c r="E60" s="154">
        <f>SUM(E61:E63)</f>
        <v>0</v>
      </c>
      <c r="F60" s="155"/>
      <c r="G60" s="156">
        <f t="shared" ref="G60:H60" si="159">SUM(G61:G63)</f>
        <v>0</v>
      </c>
      <c r="H60" s="154">
        <f t="shared" si="159"/>
        <v>0</v>
      </c>
      <c r="I60" s="155"/>
      <c r="J60" s="156">
        <f t="shared" ref="J60:K60" si="160">SUM(J61:J63)</f>
        <v>0</v>
      </c>
      <c r="K60" s="154">
        <f t="shared" si="160"/>
        <v>0</v>
      </c>
      <c r="L60" s="155"/>
      <c r="M60" s="156">
        <f t="shared" ref="M60:N60" si="161">SUM(M61:M63)</f>
        <v>0</v>
      </c>
      <c r="N60" s="154">
        <f t="shared" si="161"/>
        <v>0</v>
      </c>
      <c r="O60" s="155"/>
      <c r="P60" s="156">
        <f t="shared" ref="P60:Q60" si="162">SUM(P61:P63)</f>
        <v>0</v>
      </c>
      <c r="Q60" s="154">
        <f t="shared" si="162"/>
        <v>0</v>
      </c>
      <c r="R60" s="155"/>
      <c r="S60" s="156">
        <f t="shared" ref="S60:T60" si="163">SUM(S61:S63)</f>
        <v>0</v>
      </c>
      <c r="T60" s="154">
        <f t="shared" si="163"/>
        <v>0</v>
      </c>
      <c r="U60" s="155"/>
      <c r="V60" s="156">
        <f t="shared" ref="V60:X60" si="164">SUM(V61:V63)</f>
        <v>0</v>
      </c>
      <c r="W60" s="155">
        <f t="shared" si="164"/>
        <v>0</v>
      </c>
      <c r="X60" s="157">
        <f t="shared" si="164"/>
        <v>0</v>
      </c>
      <c r="Y60" s="261">
        <f t="shared" ref="Y60:Y86" si="165">W60-X60</f>
        <v>0</v>
      </c>
      <c r="Z60" s="159">
        <v>0.0</v>
      </c>
      <c r="AA60" s="160"/>
      <c r="AB60" s="161"/>
      <c r="AC60" s="161"/>
      <c r="AD60" s="161"/>
      <c r="AE60" s="161"/>
      <c r="AF60" s="161"/>
      <c r="AG60" s="161"/>
    </row>
    <row r="61" ht="30.0" hidden="1" customHeight="1" outlineLevel="1">
      <c r="A61" s="162" t="s">
        <v>82</v>
      </c>
      <c r="B61" s="163" t="s">
        <v>163</v>
      </c>
      <c r="C61" s="245" t="s">
        <v>164</v>
      </c>
      <c r="D61" s="262" t="s">
        <v>165</v>
      </c>
      <c r="E61" s="263"/>
      <c r="F61" s="264"/>
      <c r="G61" s="265">
        <f t="shared" ref="G61:G63" si="166">E61*F61</f>
        <v>0</v>
      </c>
      <c r="H61" s="263"/>
      <c r="I61" s="264"/>
      <c r="J61" s="265">
        <f t="shared" ref="J61:J63" si="167">H61*I61</f>
        <v>0</v>
      </c>
      <c r="K61" s="166"/>
      <c r="L61" s="264"/>
      <c r="M61" s="168">
        <f t="shared" ref="M61:M63" si="168">K61*L61</f>
        <v>0</v>
      </c>
      <c r="N61" s="166"/>
      <c r="O61" s="264"/>
      <c r="P61" s="168">
        <f t="shared" ref="P61:P63" si="169">N61*O61</f>
        <v>0</v>
      </c>
      <c r="Q61" s="166"/>
      <c r="R61" s="264"/>
      <c r="S61" s="168">
        <f t="shared" ref="S61:S63" si="170">Q61*R61</f>
        <v>0</v>
      </c>
      <c r="T61" s="166"/>
      <c r="U61" s="264"/>
      <c r="V61" s="168">
        <f t="shared" ref="V61:V63" si="171">T61*U61</f>
        <v>0</v>
      </c>
      <c r="W61" s="169">
        <f t="shared" ref="W61:W63" si="172">G61+M61+S61</f>
        <v>0</v>
      </c>
      <c r="X61" s="170">
        <f t="shared" ref="X61:X63" si="173">J61+P61+V61</f>
        <v>0</v>
      </c>
      <c r="Y61" s="171">
        <f t="shared" si="165"/>
        <v>0</v>
      </c>
      <c r="Z61" s="172" t="str">
        <f t="shared" ref="Z61:Z81" si="174">Y61/W61</f>
        <v>#DIV/0!</v>
      </c>
      <c r="AA61" s="173"/>
      <c r="AB61" s="175"/>
      <c r="AC61" s="175"/>
      <c r="AD61" s="175"/>
      <c r="AE61" s="175"/>
      <c r="AF61" s="175"/>
      <c r="AG61" s="175"/>
    </row>
    <row r="62" ht="30.0" hidden="1" customHeight="1" outlineLevel="1">
      <c r="A62" s="162" t="s">
        <v>82</v>
      </c>
      <c r="B62" s="163" t="s">
        <v>166</v>
      </c>
      <c r="C62" s="245" t="s">
        <v>164</v>
      </c>
      <c r="D62" s="262" t="s">
        <v>165</v>
      </c>
      <c r="E62" s="263"/>
      <c r="F62" s="264"/>
      <c r="G62" s="265">
        <f t="shared" si="166"/>
        <v>0</v>
      </c>
      <c r="H62" s="263"/>
      <c r="I62" s="264"/>
      <c r="J62" s="265">
        <f t="shared" si="167"/>
        <v>0</v>
      </c>
      <c r="K62" s="166"/>
      <c r="L62" s="264"/>
      <c r="M62" s="168">
        <f t="shared" si="168"/>
        <v>0</v>
      </c>
      <c r="N62" s="166"/>
      <c r="O62" s="264"/>
      <c r="P62" s="168">
        <f t="shared" si="169"/>
        <v>0</v>
      </c>
      <c r="Q62" s="166"/>
      <c r="R62" s="264"/>
      <c r="S62" s="168">
        <f t="shared" si="170"/>
        <v>0</v>
      </c>
      <c r="T62" s="166"/>
      <c r="U62" s="264"/>
      <c r="V62" s="168">
        <f t="shared" si="171"/>
        <v>0</v>
      </c>
      <c r="W62" s="169">
        <f t="shared" si="172"/>
        <v>0</v>
      </c>
      <c r="X62" s="170">
        <f t="shared" si="173"/>
        <v>0</v>
      </c>
      <c r="Y62" s="171">
        <f t="shared" si="165"/>
        <v>0</v>
      </c>
      <c r="Z62" s="172" t="str">
        <f t="shared" si="174"/>
        <v>#DIV/0!</v>
      </c>
      <c r="AA62" s="173"/>
      <c r="AB62" s="175"/>
      <c r="AC62" s="175"/>
      <c r="AD62" s="175"/>
      <c r="AE62" s="175"/>
      <c r="AF62" s="175"/>
      <c r="AG62" s="175"/>
    </row>
    <row r="63" ht="30.0" hidden="1" customHeight="1" outlineLevel="1">
      <c r="A63" s="193" t="s">
        <v>82</v>
      </c>
      <c r="B63" s="177" t="s">
        <v>167</v>
      </c>
      <c r="C63" s="215" t="s">
        <v>164</v>
      </c>
      <c r="D63" s="262" t="s">
        <v>165</v>
      </c>
      <c r="E63" s="266"/>
      <c r="F63" s="267"/>
      <c r="G63" s="268">
        <f t="shared" si="166"/>
        <v>0</v>
      </c>
      <c r="H63" s="266"/>
      <c r="I63" s="267"/>
      <c r="J63" s="268">
        <f t="shared" si="167"/>
        <v>0</v>
      </c>
      <c r="K63" s="179"/>
      <c r="L63" s="267"/>
      <c r="M63" s="181">
        <f t="shared" si="168"/>
        <v>0</v>
      </c>
      <c r="N63" s="179"/>
      <c r="O63" s="267"/>
      <c r="P63" s="181">
        <f t="shared" si="169"/>
        <v>0</v>
      </c>
      <c r="Q63" s="179"/>
      <c r="R63" s="267"/>
      <c r="S63" s="181">
        <f t="shared" si="170"/>
        <v>0</v>
      </c>
      <c r="T63" s="179"/>
      <c r="U63" s="267"/>
      <c r="V63" s="181">
        <f t="shared" si="171"/>
        <v>0</v>
      </c>
      <c r="W63" s="182">
        <f t="shared" si="172"/>
        <v>0</v>
      </c>
      <c r="X63" s="170">
        <f t="shared" si="173"/>
        <v>0</v>
      </c>
      <c r="Y63" s="171">
        <f t="shared" si="165"/>
        <v>0</v>
      </c>
      <c r="Z63" s="172" t="str">
        <f t="shared" si="174"/>
        <v>#DIV/0!</v>
      </c>
      <c r="AA63" s="183"/>
      <c r="AB63" s="175"/>
      <c r="AC63" s="175"/>
      <c r="AD63" s="175"/>
      <c r="AE63" s="175"/>
      <c r="AF63" s="175"/>
      <c r="AG63" s="175"/>
    </row>
    <row r="64" ht="30.0" customHeight="1" collapsed="1">
      <c r="A64" s="150" t="s">
        <v>79</v>
      </c>
      <c r="B64" s="206" t="s">
        <v>168</v>
      </c>
      <c r="C64" s="201" t="s">
        <v>169</v>
      </c>
      <c r="D64" s="185"/>
      <c r="E64" s="186">
        <f>SUM(E65:E74)</f>
        <v>409</v>
      </c>
      <c r="F64" s="187"/>
      <c r="G64" s="188">
        <f t="shared" ref="G64:H64" si="175">SUM(G65:G74)</f>
        <v>100700</v>
      </c>
      <c r="H64" s="186">
        <f t="shared" si="175"/>
        <v>414</v>
      </c>
      <c r="I64" s="187"/>
      <c r="J64" s="188">
        <f t="shared" ref="J64:K64" si="176">SUM(J65:J74)</f>
        <v>115567</v>
      </c>
      <c r="K64" s="186">
        <f t="shared" si="176"/>
        <v>6</v>
      </c>
      <c r="L64" s="187"/>
      <c r="M64" s="188">
        <f t="shared" ref="M64:N64" si="177">SUM(M65:M74)</f>
        <v>42900</v>
      </c>
      <c r="N64" s="186">
        <f t="shared" si="177"/>
        <v>6</v>
      </c>
      <c r="O64" s="187"/>
      <c r="P64" s="188">
        <f t="shared" ref="P64:Q64" si="178">SUM(P65:P74)</f>
        <v>42900</v>
      </c>
      <c r="Q64" s="186">
        <f t="shared" si="178"/>
        <v>0</v>
      </c>
      <c r="R64" s="187"/>
      <c r="S64" s="188">
        <f t="shared" ref="S64:T64" si="179">SUM(S65:S74)</f>
        <v>0</v>
      </c>
      <c r="T64" s="186">
        <f t="shared" si="179"/>
        <v>0</v>
      </c>
      <c r="U64" s="187"/>
      <c r="V64" s="188">
        <f t="shared" ref="V64:X64" si="180">SUM(V65:V74)</f>
        <v>0</v>
      </c>
      <c r="W64" s="187">
        <f t="shared" si="180"/>
        <v>143600</v>
      </c>
      <c r="X64" s="202">
        <f t="shared" si="180"/>
        <v>158467</v>
      </c>
      <c r="Y64" s="187">
        <f t="shared" si="165"/>
        <v>-14867</v>
      </c>
      <c r="Z64" s="187">
        <f t="shared" si="174"/>
        <v>-0.1035306407</v>
      </c>
      <c r="AA64" s="192"/>
      <c r="AB64" s="161"/>
      <c r="AC64" s="161"/>
      <c r="AD64" s="161"/>
      <c r="AE64" s="161"/>
      <c r="AF64" s="161"/>
      <c r="AG64" s="161"/>
    </row>
    <row r="65" ht="30.0" customHeight="1">
      <c r="A65" s="162" t="s">
        <v>82</v>
      </c>
      <c r="B65" s="163" t="s">
        <v>170</v>
      </c>
      <c r="C65" s="269" t="s">
        <v>171</v>
      </c>
      <c r="D65" s="270" t="s">
        <v>172</v>
      </c>
      <c r="E65" s="166">
        <v>1.0</v>
      </c>
      <c r="F65" s="167">
        <v>3600.0</v>
      </c>
      <c r="G65" s="168">
        <f t="shared" ref="G65:G74" si="181">E65*F65</f>
        <v>3600</v>
      </c>
      <c r="H65" s="216">
        <v>1.0</v>
      </c>
      <c r="I65" s="217">
        <v>3600.0</v>
      </c>
      <c r="J65" s="168">
        <f t="shared" ref="J65:J72" si="182">H65*I65</f>
        <v>3600</v>
      </c>
      <c r="K65" s="166"/>
      <c r="L65" s="217"/>
      <c r="M65" s="168">
        <f t="shared" ref="M65:M74" si="183">K65*L65</f>
        <v>0</v>
      </c>
      <c r="N65" s="166"/>
      <c r="O65" s="167"/>
      <c r="P65" s="168">
        <f t="shared" ref="P65:P74" si="184">N65*O65</f>
        <v>0</v>
      </c>
      <c r="Q65" s="166"/>
      <c r="R65" s="167"/>
      <c r="S65" s="168">
        <f t="shared" ref="S65:S74" si="185">Q65*R65</f>
        <v>0</v>
      </c>
      <c r="T65" s="166"/>
      <c r="U65" s="167"/>
      <c r="V65" s="168">
        <f t="shared" ref="V65:V74" si="186">T65*U65</f>
        <v>0</v>
      </c>
      <c r="W65" s="169">
        <f t="shared" ref="W65:W74" si="187">G65+M65+S65</f>
        <v>3600</v>
      </c>
      <c r="X65" s="170">
        <f t="shared" ref="X65:X74" si="188">J65+P65+V65</f>
        <v>3600</v>
      </c>
      <c r="Y65" s="171">
        <f t="shared" si="165"/>
        <v>0</v>
      </c>
      <c r="Z65" s="172">
        <f t="shared" si="174"/>
        <v>0</v>
      </c>
      <c r="AA65" s="173"/>
      <c r="AB65" s="175"/>
      <c r="AC65" s="175"/>
      <c r="AD65" s="175"/>
      <c r="AE65" s="175"/>
      <c r="AF65" s="175"/>
      <c r="AG65" s="175"/>
    </row>
    <row r="66" ht="30.0" customHeight="1">
      <c r="A66" s="162" t="s">
        <v>82</v>
      </c>
      <c r="B66" s="163" t="s">
        <v>173</v>
      </c>
      <c r="C66" s="269" t="s">
        <v>174</v>
      </c>
      <c r="D66" s="270" t="s">
        <v>172</v>
      </c>
      <c r="E66" s="166">
        <v>1.0</v>
      </c>
      <c r="F66" s="167">
        <v>5200.0</v>
      </c>
      <c r="G66" s="168">
        <f t="shared" si="181"/>
        <v>5200</v>
      </c>
      <c r="H66" s="216">
        <v>1.0</v>
      </c>
      <c r="I66" s="217">
        <v>6200.0</v>
      </c>
      <c r="J66" s="168">
        <f t="shared" si="182"/>
        <v>6200</v>
      </c>
      <c r="K66" s="166"/>
      <c r="L66" s="217"/>
      <c r="M66" s="168">
        <f t="shared" si="183"/>
        <v>0</v>
      </c>
      <c r="N66" s="166"/>
      <c r="O66" s="167"/>
      <c r="P66" s="168">
        <f t="shared" si="184"/>
        <v>0</v>
      </c>
      <c r="Q66" s="166"/>
      <c r="R66" s="167"/>
      <c r="S66" s="168">
        <f t="shared" si="185"/>
        <v>0</v>
      </c>
      <c r="T66" s="166"/>
      <c r="U66" s="167"/>
      <c r="V66" s="168">
        <f t="shared" si="186"/>
        <v>0</v>
      </c>
      <c r="W66" s="169">
        <f t="shared" si="187"/>
        <v>5200</v>
      </c>
      <c r="X66" s="170">
        <f t="shared" si="188"/>
        <v>6200</v>
      </c>
      <c r="Y66" s="171">
        <f t="shared" si="165"/>
        <v>-1000</v>
      </c>
      <c r="Z66" s="172">
        <f t="shared" si="174"/>
        <v>-0.1923076923</v>
      </c>
      <c r="AA66" s="173"/>
      <c r="AB66" s="175"/>
      <c r="AC66" s="175"/>
      <c r="AD66" s="175"/>
      <c r="AE66" s="175"/>
      <c r="AF66" s="175"/>
      <c r="AG66" s="175"/>
    </row>
    <row r="67" ht="30.0" customHeight="1">
      <c r="A67" s="162" t="s">
        <v>82</v>
      </c>
      <c r="B67" s="163" t="s">
        <v>175</v>
      </c>
      <c r="C67" s="271" t="s">
        <v>176</v>
      </c>
      <c r="D67" s="270" t="s">
        <v>172</v>
      </c>
      <c r="E67" s="179">
        <v>1.0</v>
      </c>
      <c r="F67" s="180">
        <v>28000.0</v>
      </c>
      <c r="G67" s="168">
        <f t="shared" si="181"/>
        <v>28000</v>
      </c>
      <c r="H67" s="272">
        <v>1.0</v>
      </c>
      <c r="I67" s="273">
        <v>31000.0</v>
      </c>
      <c r="J67" s="168">
        <f t="shared" si="182"/>
        <v>31000</v>
      </c>
      <c r="K67" s="179"/>
      <c r="L67" s="180"/>
      <c r="M67" s="168">
        <f t="shared" si="183"/>
        <v>0</v>
      </c>
      <c r="N67" s="179"/>
      <c r="O67" s="180"/>
      <c r="P67" s="168">
        <f t="shared" si="184"/>
        <v>0</v>
      </c>
      <c r="Q67" s="179"/>
      <c r="R67" s="180"/>
      <c r="S67" s="168">
        <f t="shared" si="185"/>
        <v>0</v>
      </c>
      <c r="T67" s="179"/>
      <c r="U67" s="180"/>
      <c r="V67" s="168">
        <f t="shared" si="186"/>
        <v>0</v>
      </c>
      <c r="W67" s="169">
        <f t="shared" si="187"/>
        <v>28000</v>
      </c>
      <c r="X67" s="170">
        <f t="shared" si="188"/>
        <v>31000</v>
      </c>
      <c r="Y67" s="171">
        <f t="shared" si="165"/>
        <v>-3000</v>
      </c>
      <c r="Z67" s="172">
        <f t="shared" si="174"/>
        <v>-0.1071428571</v>
      </c>
      <c r="AA67" s="183"/>
      <c r="AB67" s="175"/>
      <c r="AC67" s="175"/>
      <c r="AD67" s="175"/>
      <c r="AE67" s="175"/>
      <c r="AF67" s="175"/>
      <c r="AG67" s="175"/>
    </row>
    <row r="68" ht="30.0" customHeight="1">
      <c r="A68" s="162" t="s">
        <v>82</v>
      </c>
      <c r="B68" s="163" t="s">
        <v>177</v>
      </c>
      <c r="C68" s="271" t="s">
        <v>178</v>
      </c>
      <c r="D68" s="270" t="s">
        <v>172</v>
      </c>
      <c r="E68" s="179">
        <v>1.0</v>
      </c>
      <c r="F68" s="180">
        <v>17000.0</v>
      </c>
      <c r="G68" s="168">
        <f t="shared" si="181"/>
        <v>17000</v>
      </c>
      <c r="H68" s="272">
        <v>1.0</v>
      </c>
      <c r="I68" s="273">
        <v>19000.0</v>
      </c>
      <c r="J68" s="168">
        <f t="shared" si="182"/>
        <v>19000</v>
      </c>
      <c r="K68" s="179"/>
      <c r="L68" s="180"/>
      <c r="M68" s="168">
        <f t="shared" si="183"/>
        <v>0</v>
      </c>
      <c r="N68" s="179"/>
      <c r="O68" s="180"/>
      <c r="P68" s="168">
        <f t="shared" si="184"/>
        <v>0</v>
      </c>
      <c r="Q68" s="179"/>
      <c r="R68" s="180"/>
      <c r="S68" s="168">
        <f t="shared" si="185"/>
        <v>0</v>
      </c>
      <c r="T68" s="179"/>
      <c r="U68" s="180"/>
      <c r="V68" s="168">
        <f t="shared" si="186"/>
        <v>0</v>
      </c>
      <c r="W68" s="169">
        <f t="shared" si="187"/>
        <v>17000</v>
      </c>
      <c r="X68" s="170">
        <f t="shared" si="188"/>
        <v>19000</v>
      </c>
      <c r="Y68" s="171">
        <f t="shared" si="165"/>
        <v>-2000</v>
      </c>
      <c r="Z68" s="172">
        <f t="shared" si="174"/>
        <v>-0.1176470588</v>
      </c>
      <c r="AA68" s="183"/>
      <c r="AB68" s="175"/>
      <c r="AC68" s="175"/>
      <c r="AD68" s="175"/>
      <c r="AE68" s="175"/>
      <c r="AF68" s="175"/>
      <c r="AG68" s="175"/>
    </row>
    <row r="69" ht="30.0" customHeight="1">
      <c r="A69" s="162" t="s">
        <v>82</v>
      </c>
      <c r="B69" s="163" t="s">
        <v>179</v>
      </c>
      <c r="C69" s="271" t="s">
        <v>180</v>
      </c>
      <c r="D69" s="270" t="s">
        <v>124</v>
      </c>
      <c r="E69" s="179"/>
      <c r="F69" s="180"/>
      <c r="G69" s="168">
        <f t="shared" si="181"/>
        <v>0</v>
      </c>
      <c r="H69" s="179"/>
      <c r="I69" s="180"/>
      <c r="J69" s="168">
        <f t="shared" si="182"/>
        <v>0</v>
      </c>
      <c r="K69" s="179">
        <v>1.0</v>
      </c>
      <c r="L69" s="180">
        <v>25000.0</v>
      </c>
      <c r="M69" s="168">
        <f t="shared" si="183"/>
        <v>25000</v>
      </c>
      <c r="N69" s="179">
        <v>1.0</v>
      </c>
      <c r="O69" s="180">
        <v>25000.0</v>
      </c>
      <c r="P69" s="168">
        <f t="shared" si="184"/>
        <v>25000</v>
      </c>
      <c r="Q69" s="179"/>
      <c r="R69" s="180"/>
      <c r="S69" s="168">
        <f t="shared" si="185"/>
        <v>0</v>
      </c>
      <c r="T69" s="179"/>
      <c r="U69" s="180"/>
      <c r="V69" s="168">
        <f t="shared" si="186"/>
        <v>0</v>
      </c>
      <c r="W69" s="169">
        <f t="shared" si="187"/>
        <v>25000</v>
      </c>
      <c r="X69" s="170">
        <f t="shared" si="188"/>
        <v>25000</v>
      </c>
      <c r="Y69" s="171">
        <f t="shared" si="165"/>
        <v>0</v>
      </c>
      <c r="Z69" s="172">
        <f t="shared" si="174"/>
        <v>0</v>
      </c>
      <c r="AA69" s="183"/>
      <c r="AB69" s="175"/>
      <c r="AC69" s="175"/>
      <c r="AD69" s="175"/>
      <c r="AE69" s="175"/>
      <c r="AF69" s="175"/>
      <c r="AG69" s="175"/>
    </row>
    <row r="70" ht="30.0" customHeight="1">
      <c r="A70" s="162" t="s">
        <v>82</v>
      </c>
      <c r="B70" s="163" t="s">
        <v>181</v>
      </c>
      <c r="C70" s="271" t="s">
        <v>182</v>
      </c>
      <c r="D70" s="270" t="s">
        <v>124</v>
      </c>
      <c r="E70" s="179"/>
      <c r="F70" s="180"/>
      <c r="G70" s="168">
        <f t="shared" si="181"/>
        <v>0</v>
      </c>
      <c r="H70" s="179"/>
      <c r="I70" s="180"/>
      <c r="J70" s="168">
        <f t="shared" si="182"/>
        <v>0</v>
      </c>
      <c r="K70" s="179">
        <v>1.0</v>
      </c>
      <c r="L70" s="180">
        <v>11500.0</v>
      </c>
      <c r="M70" s="168">
        <f t="shared" si="183"/>
        <v>11500</v>
      </c>
      <c r="N70" s="179">
        <v>1.0</v>
      </c>
      <c r="O70" s="180">
        <v>11500.0</v>
      </c>
      <c r="P70" s="168">
        <f t="shared" si="184"/>
        <v>11500</v>
      </c>
      <c r="Q70" s="179"/>
      <c r="R70" s="180"/>
      <c r="S70" s="168">
        <f t="shared" si="185"/>
        <v>0</v>
      </c>
      <c r="T70" s="179"/>
      <c r="U70" s="180"/>
      <c r="V70" s="168">
        <f t="shared" si="186"/>
        <v>0</v>
      </c>
      <c r="W70" s="169">
        <f t="shared" si="187"/>
        <v>11500</v>
      </c>
      <c r="X70" s="170">
        <f t="shared" si="188"/>
        <v>11500</v>
      </c>
      <c r="Y70" s="171">
        <f t="shared" si="165"/>
        <v>0</v>
      </c>
      <c r="Z70" s="172">
        <f t="shared" si="174"/>
        <v>0</v>
      </c>
      <c r="AA70" s="183"/>
      <c r="AB70" s="175"/>
      <c r="AC70" s="175"/>
      <c r="AD70" s="175"/>
      <c r="AE70" s="175"/>
      <c r="AF70" s="175"/>
      <c r="AG70" s="175"/>
    </row>
    <row r="71" ht="30.0" customHeight="1">
      <c r="A71" s="162" t="s">
        <v>82</v>
      </c>
      <c r="B71" s="163" t="s">
        <v>183</v>
      </c>
      <c r="C71" s="271" t="s">
        <v>184</v>
      </c>
      <c r="D71" s="270" t="s">
        <v>124</v>
      </c>
      <c r="E71" s="179"/>
      <c r="F71" s="180"/>
      <c r="G71" s="168">
        <f t="shared" si="181"/>
        <v>0</v>
      </c>
      <c r="H71" s="179"/>
      <c r="I71" s="180"/>
      <c r="J71" s="168">
        <f t="shared" si="182"/>
        <v>0</v>
      </c>
      <c r="K71" s="179">
        <v>4.0</v>
      </c>
      <c r="L71" s="180">
        <v>1600.0</v>
      </c>
      <c r="M71" s="168">
        <f t="shared" si="183"/>
        <v>6400</v>
      </c>
      <c r="N71" s="179">
        <v>4.0</v>
      </c>
      <c r="O71" s="180">
        <v>1600.0</v>
      </c>
      <c r="P71" s="168">
        <f t="shared" si="184"/>
        <v>6400</v>
      </c>
      <c r="Q71" s="179"/>
      <c r="R71" s="180"/>
      <c r="S71" s="168">
        <f t="shared" si="185"/>
        <v>0</v>
      </c>
      <c r="T71" s="179"/>
      <c r="U71" s="180"/>
      <c r="V71" s="168">
        <f t="shared" si="186"/>
        <v>0</v>
      </c>
      <c r="W71" s="169">
        <f t="shared" si="187"/>
        <v>6400</v>
      </c>
      <c r="X71" s="170">
        <f t="shared" si="188"/>
        <v>6400</v>
      </c>
      <c r="Y71" s="171">
        <f t="shared" si="165"/>
        <v>0</v>
      </c>
      <c r="Z71" s="172">
        <f t="shared" si="174"/>
        <v>0</v>
      </c>
      <c r="AA71" s="183"/>
      <c r="AB71" s="175"/>
      <c r="AC71" s="175"/>
      <c r="AD71" s="175"/>
      <c r="AE71" s="175"/>
      <c r="AF71" s="175"/>
      <c r="AG71" s="175"/>
    </row>
    <row r="72" ht="30.0" customHeight="1">
      <c r="A72" s="162" t="s">
        <v>82</v>
      </c>
      <c r="B72" s="163" t="s">
        <v>185</v>
      </c>
      <c r="C72" s="271" t="s">
        <v>186</v>
      </c>
      <c r="D72" s="270" t="s">
        <v>124</v>
      </c>
      <c r="E72" s="179">
        <v>70.0</v>
      </c>
      <c r="F72" s="180">
        <v>220.0</v>
      </c>
      <c r="G72" s="168">
        <f t="shared" si="181"/>
        <v>15400</v>
      </c>
      <c r="H72" s="272">
        <v>70.0</v>
      </c>
      <c r="I72" s="273">
        <v>235.0</v>
      </c>
      <c r="J72" s="168">
        <f t="shared" si="182"/>
        <v>16450</v>
      </c>
      <c r="K72" s="179"/>
      <c r="L72" s="273"/>
      <c r="M72" s="168">
        <f t="shared" si="183"/>
        <v>0</v>
      </c>
      <c r="N72" s="179"/>
      <c r="O72" s="180"/>
      <c r="P72" s="168">
        <f t="shared" si="184"/>
        <v>0</v>
      </c>
      <c r="Q72" s="179"/>
      <c r="R72" s="180"/>
      <c r="S72" s="168">
        <f t="shared" si="185"/>
        <v>0</v>
      </c>
      <c r="T72" s="179"/>
      <c r="U72" s="180"/>
      <c r="V72" s="168">
        <f t="shared" si="186"/>
        <v>0</v>
      </c>
      <c r="W72" s="169">
        <f t="shared" si="187"/>
        <v>15400</v>
      </c>
      <c r="X72" s="170">
        <f t="shared" si="188"/>
        <v>16450</v>
      </c>
      <c r="Y72" s="171">
        <f t="shared" si="165"/>
        <v>-1050</v>
      </c>
      <c r="Z72" s="172">
        <f t="shared" si="174"/>
        <v>-0.06818181818</v>
      </c>
      <c r="AA72" s="183"/>
      <c r="AB72" s="175"/>
      <c r="AC72" s="175"/>
      <c r="AD72" s="175"/>
      <c r="AE72" s="175"/>
      <c r="AF72" s="175"/>
      <c r="AG72" s="175"/>
    </row>
    <row r="73" ht="30.0" customHeight="1">
      <c r="A73" s="162" t="s">
        <v>82</v>
      </c>
      <c r="B73" s="163" t="s">
        <v>187</v>
      </c>
      <c r="C73" s="271" t="s">
        <v>188</v>
      </c>
      <c r="D73" s="270" t="s">
        <v>124</v>
      </c>
      <c r="E73" s="179">
        <v>300.0</v>
      </c>
      <c r="F73" s="180">
        <v>35.0</v>
      </c>
      <c r="G73" s="168">
        <f t="shared" si="181"/>
        <v>10500</v>
      </c>
      <c r="H73" s="272">
        <v>300.0</v>
      </c>
      <c r="I73" s="180">
        <f t="shared" ref="I73:I74" si="189">J73/H73</f>
        <v>37.09666667</v>
      </c>
      <c r="J73" s="274">
        <v>11129.0</v>
      </c>
      <c r="K73" s="179"/>
      <c r="L73" s="180"/>
      <c r="M73" s="168">
        <f t="shared" si="183"/>
        <v>0</v>
      </c>
      <c r="N73" s="179"/>
      <c r="O73" s="180"/>
      <c r="P73" s="168">
        <f t="shared" si="184"/>
        <v>0</v>
      </c>
      <c r="Q73" s="179"/>
      <c r="R73" s="180"/>
      <c r="S73" s="168">
        <f t="shared" si="185"/>
        <v>0</v>
      </c>
      <c r="T73" s="179"/>
      <c r="U73" s="180"/>
      <c r="V73" s="168">
        <f t="shared" si="186"/>
        <v>0</v>
      </c>
      <c r="W73" s="169">
        <f t="shared" si="187"/>
        <v>10500</v>
      </c>
      <c r="X73" s="170">
        <f t="shared" si="188"/>
        <v>11129</v>
      </c>
      <c r="Y73" s="171">
        <f t="shared" si="165"/>
        <v>-629</v>
      </c>
      <c r="Z73" s="172">
        <f t="shared" si="174"/>
        <v>-0.0599047619</v>
      </c>
      <c r="AA73" s="183"/>
      <c r="AB73" s="175"/>
      <c r="AC73" s="175"/>
      <c r="AD73" s="175"/>
      <c r="AE73" s="175"/>
      <c r="AF73" s="175"/>
      <c r="AG73" s="175"/>
    </row>
    <row r="74" ht="30.0" customHeight="1">
      <c r="A74" s="162" t="s">
        <v>82</v>
      </c>
      <c r="B74" s="163" t="s">
        <v>189</v>
      </c>
      <c r="C74" s="271" t="s">
        <v>190</v>
      </c>
      <c r="D74" s="270" t="s">
        <v>124</v>
      </c>
      <c r="E74" s="179">
        <v>35.0</v>
      </c>
      <c r="F74" s="180">
        <v>600.0</v>
      </c>
      <c r="G74" s="168">
        <f t="shared" si="181"/>
        <v>21000</v>
      </c>
      <c r="H74" s="272">
        <v>40.0</v>
      </c>
      <c r="I74" s="180">
        <f t="shared" si="189"/>
        <v>704.7</v>
      </c>
      <c r="J74" s="274">
        <v>28188.0</v>
      </c>
      <c r="K74" s="179"/>
      <c r="L74" s="180"/>
      <c r="M74" s="168">
        <f t="shared" si="183"/>
        <v>0</v>
      </c>
      <c r="N74" s="179"/>
      <c r="O74" s="180"/>
      <c r="P74" s="168">
        <f t="shared" si="184"/>
        <v>0</v>
      </c>
      <c r="Q74" s="179"/>
      <c r="R74" s="180"/>
      <c r="S74" s="168">
        <f t="shared" si="185"/>
        <v>0</v>
      </c>
      <c r="T74" s="179"/>
      <c r="U74" s="180"/>
      <c r="V74" s="168">
        <f t="shared" si="186"/>
        <v>0</v>
      </c>
      <c r="W74" s="169">
        <f t="shared" si="187"/>
        <v>21000</v>
      </c>
      <c r="X74" s="170">
        <f t="shared" si="188"/>
        <v>28188</v>
      </c>
      <c r="Y74" s="171">
        <f t="shared" si="165"/>
        <v>-7188</v>
      </c>
      <c r="Z74" s="172">
        <f t="shared" si="174"/>
        <v>-0.3422857143</v>
      </c>
      <c r="AA74" s="183"/>
      <c r="AB74" s="175"/>
      <c r="AC74" s="175"/>
      <c r="AD74" s="175"/>
      <c r="AE74" s="175"/>
      <c r="AF74" s="175"/>
      <c r="AG74" s="175"/>
    </row>
    <row r="75" ht="30.0" customHeight="1">
      <c r="A75" s="150" t="s">
        <v>79</v>
      </c>
      <c r="B75" s="206" t="s">
        <v>191</v>
      </c>
      <c r="C75" s="201" t="s">
        <v>192</v>
      </c>
      <c r="D75" s="185"/>
      <c r="E75" s="186">
        <f>SUM(E76:E77)</f>
        <v>550</v>
      </c>
      <c r="F75" s="187"/>
      <c r="G75" s="188">
        <f t="shared" ref="G75:H75" si="190">SUM(G76:G77)</f>
        <v>6650</v>
      </c>
      <c r="H75" s="186">
        <f t="shared" si="190"/>
        <v>600</v>
      </c>
      <c r="I75" s="187"/>
      <c r="J75" s="188">
        <f t="shared" ref="J75:K75" si="191">SUM(J76:J77)</f>
        <v>6600</v>
      </c>
      <c r="K75" s="186">
        <f t="shared" si="191"/>
        <v>0</v>
      </c>
      <c r="L75" s="187"/>
      <c r="M75" s="188">
        <f t="shared" ref="M75:N75" si="192">SUM(M76:M77)</f>
        <v>0</v>
      </c>
      <c r="N75" s="186">
        <f t="shared" si="192"/>
        <v>0</v>
      </c>
      <c r="O75" s="187"/>
      <c r="P75" s="188">
        <f t="shared" ref="P75:Q75" si="193">SUM(P76:P77)</f>
        <v>0</v>
      </c>
      <c r="Q75" s="186">
        <f t="shared" si="193"/>
        <v>0</v>
      </c>
      <c r="R75" s="187"/>
      <c r="S75" s="188">
        <f t="shared" ref="S75:T75" si="194">SUM(S76:S77)</f>
        <v>0</v>
      </c>
      <c r="T75" s="186">
        <f t="shared" si="194"/>
        <v>0</v>
      </c>
      <c r="U75" s="187"/>
      <c r="V75" s="188">
        <f t="shared" ref="V75:X75" si="195">SUM(V76:V77)</f>
        <v>0</v>
      </c>
      <c r="W75" s="187">
        <f t="shared" si="195"/>
        <v>6650</v>
      </c>
      <c r="X75" s="202">
        <f t="shared" si="195"/>
        <v>6600</v>
      </c>
      <c r="Y75" s="187">
        <f t="shared" si="165"/>
        <v>50</v>
      </c>
      <c r="Z75" s="187">
        <f t="shared" si="174"/>
        <v>0.007518796992</v>
      </c>
      <c r="AA75" s="192"/>
      <c r="AB75" s="161"/>
      <c r="AC75" s="161"/>
      <c r="AD75" s="161"/>
      <c r="AE75" s="161"/>
      <c r="AF75" s="161"/>
      <c r="AG75" s="161"/>
    </row>
    <row r="76" ht="30.0" customHeight="1">
      <c r="A76" s="162" t="s">
        <v>82</v>
      </c>
      <c r="B76" s="163" t="s">
        <v>193</v>
      </c>
      <c r="C76" s="269" t="s">
        <v>194</v>
      </c>
      <c r="D76" s="270" t="s">
        <v>195</v>
      </c>
      <c r="E76" s="166">
        <v>400.0</v>
      </c>
      <c r="F76" s="167">
        <v>11.0</v>
      </c>
      <c r="G76" s="168">
        <f t="shared" ref="G76:G77" si="196">E76*F76</f>
        <v>4400</v>
      </c>
      <c r="H76" s="216">
        <v>600.0</v>
      </c>
      <c r="I76" s="217">
        <v>11.0</v>
      </c>
      <c r="J76" s="168">
        <f t="shared" ref="J76:J77" si="197">H76*I76</f>
        <v>6600</v>
      </c>
      <c r="K76" s="166"/>
      <c r="L76" s="167"/>
      <c r="M76" s="168">
        <f t="shared" ref="M76:M77" si="198">K76*L76</f>
        <v>0</v>
      </c>
      <c r="N76" s="166"/>
      <c r="O76" s="167"/>
      <c r="P76" s="168">
        <f t="shared" ref="P76:P77" si="199">N76*O76</f>
        <v>0</v>
      </c>
      <c r="Q76" s="166"/>
      <c r="R76" s="167"/>
      <c r="S76" s="168">
        <f t="shared" ref="S76:S77" si="200">Q76*R76</f>
        <v>0</v>
      </c>
      <c r="T76" s="166"/>
      <c r="U76" s="167"/>
      <c r="V76" s="168">
        <f t="shared" ref="V76:V77" si="201">T76*U76</f>
        <v>0</v>
      </c>
      <c r="W76" s="169">
        <f t="shared" ref="W76:W77" si="202">G76+M76+S76</f>
        <v>4400</v>
      </c>
      <c r="X76" s="170">
        <f t="shared" ref="X76:X77" si="203">J76+P76+V76</f>
        <v>6600</v>
      </c>
      <c r="Y76" s="171">
        <f t="shared" si="165"/>
        <v>-2200</v>
      </c>
      <c r="Z76" s="172">
        <f t="shared" si="174"/>
        <v>-0.5</v>
      </c>
      <c r="AA76" s="173"/>
      <c r="AB76" s="175"/>
      <c r="AC76" s="175"/>
      <c r="AD76" s="175"/>
      <c r="AE76" s="175"/>
      <c r="AF76" s="175"/>
      <c r="AG76" s="175"/>
    </row>
    <row r="77" ht="30.0" customHeight="1">
      <c r="A77" s="162" t="s">
        <v>82</v>
      </c>
      <c r="B77" s="163" t="s">
        <v>196</v>
      </c>
      <c r="C77" s="269" t="s">
        <v>197</v>
      </c>
      <c r="D77" s="270" t="s">
        <v>195</v>
      </c>
      <c r="E77" s="166">
        <v>150.0</v>
      </c>
      <c r="F77" s="167">
        <v>15.0</v>
      </c>
      <c r="G77" s="168">
        <f t="shared" si="196"/>
        <v>2250</v>
      </c>
      <c r="H77" s="166"/>
      <c r="I77" s="167"/>
      <c r="J77" s="168">
        <f t="shared" si="197"/>
        <v>0</v>
      </c>
      <c r="K77" s="166"/>
      <c r="L77" s="167"/>
      <c r="M77" s="168">
        <f t="shared" si="198"/>
        <v>0</v>
      </c>
      <c r="N77" s="166"/>
      <c r="O77" s="167"/>
      <c r="P77" s="168">
        <f t="shared" si="199"/>
        <v>0</v>
      </c>
      <c r="Q77" s="166"/>
      <c r="R77" s="167"/>
      <c r="S77" s="168">
        <f t="shared" si="200"/>
        <v>0</v>
      </c>
      <c r="T77" s="166"/>
      <c r="U77" s="167"/>
      <c r="V77" s="168">
        <f t="shared" si="201"/>
        <v>0</v>
      </c>
      <c r="W77" s="169">
        <f t="shared" si="202"/>
        <v>2250</v>
      </c>
      <c r="X77" s="170">
        <f t="shared" si="203"/>
        <v>0</v>
      </c>
      <c r="Y77" s="171">
        <f t="shared" si="165"/>
        <v>2250</v>
      </c>
      <c r="Z77" s="172">
        <f t="shared" si="174"/>
        <v>1</v>
      </c>
      <c r="AA77" s="173"/>
      <c r="AB77" s="175"/>
      <c r="AC77" s="175"/>
      <c r="AD77" s="175"/>
      <c r="AE77" s="175"/>
      <c r="AF77" s="175"/>
      <c r="AG77" s="175"/>
    </row>
    <row r="78" ht="30.0" customHeight="1">
      <c r="A78" s="150" t="s">
        <v>79</v>
      </c>
      <c r="B78" s="206" t="s">
        <v>198</v>
      </c>
      <c r="C78" s="201" t="s">
        <v>199</v>
      </c>
      <c r="D78" s="185"/>
      <c r="E78" s="186">
        <f>SUM(E79:E81)</f>
        <v>1</v>
      </c>
      <c r="F78" s="187"/>
      <c r="G78" s="188">
        <f t="shared" ref="G78:H78" si="204">SUM(G79:G81)</f>
        <v>23000</v>
      </c>
      <c r="H78" s="186">
        <f t="shared" si="204"/>
        <v>1</v>
      </c>
      <c r="I78" s="187"/>
      <c r="J78" s="188">
        <f t="shared" ref="J78:K78" si="205">SUM(J79:J81)</f>
        <v>23000</v>
      </c>
      <c r="K78" s="186">
        <f t="shared" si="205"/>
        <v>0</v>
      </c>
      <c r="L78" s="187"/>
      <c r="M78" s="188">
        <f t="shared" ref="M78:N78" si="206">SUM(M79:M81)</f>
        <v>0</v>
      </c>
      <c r="N78" s="186">
        <f t="shared" si="206"/>
        <v>0</v>
      </c>
      <c r="O78" s="187"/>
      <c r="P78" s="188">
        <f t="shared" ref="P78:Q78" si="207">SUM(P79:P81)</f>
        <v>0</v>
      </c>
      <c r="Q78" s="186">
        <f t="shared" si="207"/>
        <v>0</v>
      </c>
      <c r="R78" s="187"/>
      <c r="S78" s="188">
        <f t="shared" ref="S78:T78" si="208">SUM(S79:S81)</f>
        <v>0</v>
      </c>
      <c r="T78" s="186">
        <f t="shared" si="208"/>
        <v>0</v>
      </c>
      <c r="U78" s="187"/>
      <c r="V78" s="188">
        <f t="shared" ref="V78:X78" si="209">SUM(V79:V81)</f>
        <v>0</v>
      </c>
      <c r="W78" s="187">
        <f t="shared" si="209"/>
        <v>23000</v>
      </c>
      <c r="X78" s="202">
        <f t="shared" si="209"/>
        <v>23000</v>
      </c>
      <c r="Y78" s="187">
        <f t="shared" si="165"/>
        <v>0</v>
      </c>
      <c r="Z78" s="187">
        <f t="shared" si="174"/>
        <v>0</v>
      </c>
      <c r="AA78" s="192"/>
      <c r="AB78" s="161"/>
      <c r="AC78" s="161"/>
      <c r="AD78" s="161"/>
      <c r="AE78" s="161"/>
      <c r="AF78" s="161"/>
      <c r="AG78" s="161"/>
    </row>
    <row r="79" ht="30.0" customHeight="1">
      <c r="A79" s="162" t="s">
        <v>82</v>
      </c>
      <c r="B79" s="163" t="s">
        <v>200</v>
      </c>
      <c r="C79" s="245" t="s">
        <v>201</v>
      </c>
      <c r="D79" s="270" t="s">
        <v>124</v>
      </c>
      <c r="E79" s="166">
        <v>1.0</v>
      </c>
      <c r="F79" s="167">
        <v>23000.0</v>
      </c>
      <c r="G79" s="168">
        <f t="shared" ref="G79:G81" si="210">E79*F79</f>
        <v>23000</v>
      </c>
      <c r="H79" s="166">
        <v>1.0</v>
      </c>
      <c r="I79" s="167">
        <v>23000.0</v>
      </c>
      <c r="J79" s="168">
        <f t="shared" ref="J79:J81" si="211">H79*I79</f>
        <v>23000</v>
      </c>
      <c r="K79" s="166"/>
      <c r="L79" s="167"/>
      <c r="M79" s="168">
        <f t="shared" ref="M79:M81" si="212">K79*L79</f>
        <v>0</v>
      </c>
      <c r="N79" s="166"/>
      <c r="O79" s="167"/>
      <c r="P79" s="168">
        <f t="shared" ref="P79:P81" si="213">N79*O79</f>
        <v>0</v>
      </c>
      <c r="Q79" s="166"/>
      <c r="R79" s="167"/>
      <c r="S79" s="168">
        <f t="shared" ref="S79:S81" si="214">Q79*R79</f>
        <v>0</v>
      </c>
      <c r="T79" s="166"/>
      <c r="U79" s="167"/>
      <c r="V79" s="168">
        <f t="shared" ref="V79:V81" si="215">T79*U79</f>
        <v>0</v>
      </c>
      <c r="W79" s="169">
        <f t="shared" ref="W79:W81" si="216">G79+M79+S79</f>
        <v>23000</v>
      </c>
      <c r="X79" s="170">
        <f t="shared" ref="X79:X81" si="217">J79+P79+V79</f>
        <v>23000</v>
      </c>
      <c r="Y79" s="171">
        <f t="shared" si="165"/>
        <v>0</v>
      </c>
      <c r="Z79" s="172">
        <f t="shared" si="174"/>
        <v>0</v>
      </c>
      <c r="AA79" s="173"/>
      <c r="AB79" s="175"/>
      <c r="AC79" s="175"/>
      <c r="AD79" s="175"/>
      <c r="AE79" s="175"/>
      <c r="AF79" s="175"/>
      <c r="AG79" s="175"/>
    </row>
    <row r="80" ht="30.0" hidden="1" customHeight="1" outlineLevel="1">
      <c r="A80" s="162" t="s">
        <v>82</v>
      </c>
      <c r="B80" s="163" t="s">
        <v>202</v>
      </c>
      <c r="C80" s="245" t="s">
        <v>203</v>
      </c>
      <c r="D80" s="270" t="s">
        <v>124</v>
      </c>
      <c r="E80" s="166"/>
      <c r="F80" s="167"/>
      <c r="G80" s="168">
        <f t="shared" si="210"/>
        <v>0</v>
      </c>
      <c r="H80" s="166"/>
      <c r="I80" s="167"/>
      <c r="J80" s="168">
        <f t="shared" si="211"/>
        <v>0</v>
      </c>
      <c r="K80" s="166"/>
      <c r="L80" s="167"/>
      <c r="M80" s="168">
        <f t="shared" si="212"/>
        <v>0</v>
      </c>
      <c r="N80" s="166"/>
      <c r="O80" s="167"/>
      <c r="P80" s="168">
        <f t="shared" si="213"/>
        <v>0</v>
      </c>
      <c r="Q80" s="166"/>
      <c r="R80" s="167"/>
      <c r="S80" s="168">
        <f t="shared" si="214"/>
        <v>0</v>
      </c>
      <c r="T80" s="166"/>
      <c r="U80" s="167"/>
      <c r="V80" s="168">
        <f t="shared" si="215"/>
        <v>0</v>
      </c>
      <c r="W80" s="169">
        <f t="shared" si="216"/>
        <v>0</v>
      </c>
      <c r="X80" s="170">
        <f t="shared" si="217"/>
        <v>0</v>
      </c>
      <c r="Y80" s="171">
        <f t="shared" si="165"/>
        <v>0</v>
      </c>
      <c r="Z80" s="172" t="str">
        <f t="shared" si="174"/>
        <v>#DIV/0!</v>
      </c>
      <c r="AA80" s="173"/>
      <c r="AB80" s="175"/>
      <c r="AC80" s="175"/>
      <c r="AD80" s="175"/>
      <c r="AE80" s="175"/>
      <c r="AF80" s="175"/>
      <c r="AG80" s="175"/>
    </row>
    <row r="81" ht="30.0" hidden="1" customHeight="1" outlineLevel="1">
      <c r="A81" s="176" t="s">
        <v>82</v>
      </c>
      <c r="B81" s="177" t="s">
        <v>204</v>
      </c>
      <c r="C81" s="215" t="s">
        <v>203</v>
      </c>
      <c r="D81" s="275" t="s">
        <v>124</v>
      </c>
      <c r="E81" s="179"/>
      <c r="F81" s="180"/>
      <c r="G81" s="181">
        <f t="shared" si="210"/>
        <v>0</v>
      </c>
      <c r="H81" s="179"/>
      <c r="I81" s="180"/>
      <c r="J81" s="181">
        <f t="shared" si="211"/>
        <v>0</v>
      </c>
      <c r="K81" s="179"/>
      <c r="L81" s="180"/>
      <c r="M81" s="181">
        <f t="shared" si="212"/>
        <v>0</v>
      </c>
      <c r="N81" s="179"/>
      <c r="O81" s="180"/>
      <c r="P81" s="181">
        <f t="shared" si="213"/>
        <v>0</v>
      </c>
      <c r="Q81" s="179"/>
      <c r="R81" s="180"/>
      <c r="S81" s="181">
        <f t="shared" si="214"/>
        <v>0</v>
      </c>
      <c r="T81" s="179"/>
      <c r="U81" s="180"/>
      <c r="V81" s="181">
        <f t="shared" si="215"/>
        <v>0</v>
      </c>
      <c r="W81" s="182">
        <f t="shared" si="216"/>
        <v>0</v>
      </c>
      <c r="X81" s="170">
        <f t="shared" si="217"/>
        <v>0</v>
      </c>
      <c r="Y81" s="171">
        <f t="shared" si="165"/>
        <v>0</v>
      </c>
      <c r="Z81" s="172" t="str">
        <f t="shared" si="174"/>
        <v>#DIV/0!</v>
      </c>
      <c r="AA81" s="183"/>
      <c r="AB81" s="175"/>
      <c r="AC81" s="175"/>
      <c r="AD81" s="175"/>
      <c r="AE81" s="175"/>
      <c r="AF81" s="175"/>
      <c r="AG81" s="175"/>
    </row>
    <row r="82" ht="30.0" customHeight="1" collapsed="1">
      <c r="A82" s="150" t="s">
        <v>79</v>
      </c>
      <c r="B82" s="206" t="s">
        <v>205</v>
      </c>
      <c r="C82" s="201" t="s">
        <v>206</v>
      </c>
      <c r="D82" s="185"/>
      <c r="E82" s="186">
        <f>SUM(E83:E85)</f>
        <v>0</v>
      </c>
      <c r="F82" s="187"/>
      <c r="G82" s="188">
        <f t="shared" ref="G82:H82" si="218">SUM(G83:G85)</f>
        <v>0</v>
      </c>
      <c r="H82" s="186">
        <f t="shared" si="218"/>
        <v>0</v>
      </c>
      <c r="I82" s="187"/>
      <c r="J82" s="188">
        <f t="shared" ref="J82:K82" si="219">SUM(J83:J85)</f>
        <v>0</v>
      </c>
      <c r="K82" s="186">
        <f t="shared" si="219"/>
        <v>0</v>
      </c>
      <c r="L82" s="187"/>
      <c r="M82" s="188">
        <f t="shared" ref="M82:N82" si="220">SUM(M83:M85)</f>
        <v>0</v>
      </c>
      <c r="N82" s="186">
        <f t="shared" si="220"/>
        <v>0</v>
      </c>
      <c r="O82" s="187"/>
      <c r="P82" s="188">
        <f t="shared" ref="P82:Q82" si="221">SUM(P83:P85)</f>
        <v>0</v>
      </c>
      <c r="Q82" s="186">
        <f t="shared" si="221"/>
        <v>0</v>
      </c>
      <c r="R82" s="187"/>
      <c r="S82" s="188">
        <f t="shared" ref="S82:T82" si="222">SUM(S83:S85)</f>
        <v>0</v>
      </c>
      <c r="T82" s="186">
        <f t="shared" si="222"/>
        <v>0</v>
      </c>
      <c r="U82" s="187"/>
      <c r="V82" s="188">
        <f t="shared" ref="V82:X82" si="223">SUM(V83:V85)</f>
        <v>0</v>
      </c>
      <c r="W82" s="187">
        <f t="shared" si="223"/>
        <v>0</v>
      </c>
      <c r="X82" s="202">
        <f t="shared" si="223"/>
        <v>0</v>
      </c>
      <c r="Y82" s="187">
        <f t="shared" si="165"/>
        <v>0</v>
      </c>
      <c r="Z82" s="247">
        <v>0.0</v>
      </c>
      <c r="AA82" s="192"/>
      <c r="AB82" s="161"/>
      <c r="AC82" s="161"/>
      <c r="AD82" s="161"/>
      <c r="AE82" s="161"/>
      <c r="AF82" s="161"/>
      <c r="AG82" s="161"/>
    </row>
    <row r="83" ht="30.0" hidden="1" customHeight="1" outlineLevel="1">
      <c r="A83" s="162" t="s">
        <v>82</v>
      </c>
      <c r="B83" s="163" t="s">
        <v>207</v>
      </c>
      <c r="C83" s="245" t="s">
        <v>203</v>
      </c>
      <c r="D83" s="270" t="s">
        <v>124</v>
      </c>
      <c r="E83" s="166"/>
      <c r="F83" s="167"/>
      <c r="G83" s="168">
        <f t="shared" ref="G83:G85" si="224">E83*F83</f>
        <v>0</v>
      </c>
      <c r="H83" s="166"/>
      <c r="I83" s="167"/>
      <c r="J83" s="168">
        <f t="shared" ref="J83:J85" si="225">H83*I83</f>
        <v>0</v>
      </c>
      <c r="K83" s="166"/>
      <c r="L83" s="167"/>
      <c r="M83" s="168">
        <f t="shared" ref="M83:M85" si="226">K83*L83</f>
        <v>0</v>
      </c>
      <c r="N83" s="166"/>
      <c r="O83" s="167"/>
      <c r="P83" s="168">
        <f t="shared" ref="P83:P85" si="227">N83*O83</f>
        <v>0</v>
      </c>
      <c r="Q83" s="166"/>
      <c r="R83" s="167"/>
      <c r="S83" s="168">
        <f t="shared" ref="S83:S85" si="228">Q83*R83</f>
        <v>0</v>
      </c>
      <c r="T83" s="166"/>
      <c r="U83" s="167"/>
      <c r="V83" s="168">
        <f t="shared" ref="V83:V85" si="229">T83*U83</f>
        <v>0</v>
      </c>
      <c r="W83" s="169">
        <f t="shared" ref="W83:W85" si="230">G83+M83+S83</f>
        <v>0</v>
      </c>
      <c r="X83" s="170">
        <f t="shared" ref="X83:X85" si="231">J83+P83+V83</f>
        <v>0</v>
      </c>
      <c r="Y83" s="171">
        <f t="shared" si="165"/>
        <v>0</v>
      </c>
      <c r="Z83" s="172" t="str">
        <f t="shared" ref="Z83:Z86" si="232">Y83/W83</f>
        <v>#DIV/0!</v>
      </c>
      <c r="AA83" s="173"/>
      <c r="AB83" s="175"/>
      <c r="AC83" s="175"/>
      <c r="AD83" s="175"/>
      <c r="AE83" s="175"/>
      <c r="AF83" s="175"/>
      <c r="AG83" s="175"/>
    </row>
    <row r="84" ht="30.0" hidden="1" customHeight="1" outlineLevel="1">
      <c r="A84" s="162" t="s">
        <v>82</v>
      </c>
      <c r="B84" s="163" t="s">
        <v>208</v>
      </c>
      <c r="C84" s="245" t="s">
        <v>203</v>
      </c>
      <c r="D84" s="270" t="s">
        <v>124</v>
      </c>
      <c r="E84" s="166"/>
      <c r="F84" s="167"/>
      <c r="G84" s="168">
        <f t="shared" si="224"/>
        <v>0</v>
      </c>
      <c r="H84" s="166"/>
      <c r="I84" s="167"/>
      <c r="J84" s="168">
        <f t="shared" si="225"/>
        <v>0</v>
      </c>
      <c r="K84" s="166"/>
      <c r="L84" s="167"/>
      <c r="M84" s="168">
        <f t="shared" si="226"/>
        <v>0</v>
      </c>
      <c r="N84" s="166"/>
      <c r="O84" s="167"/>
      <c r="P84" s="168">
        <f t="shared" si="227"/>
        <v>0</v>
      </c>
      <c r="Q84" s="166"/>
      <c r="R84" s="167"/>
      <c r="S84" s="168">
        <f t="shared" si="228"/>
        <v>0</v>
      </c>
      <c r="T84" s="166"/>
      <c r="U84" s="167"/>
      <c r="V84" s="168">
        <f t="shared" si="229"/>
        <v>0</v>
      </c>
      <c r="W84" s="169">
        <f t="shared" si="230"/>
        <v>0</v>
      </c>
      <c r="X84" s="170">
        <f t="shared" si="231"/>
        <v>0</v>
      </c>
      <c r="Y84" s="171">
        <f t="shared" si="165"/>
        <v>0</v>
      </c>
      <c r="Z84" s="172" t="str">
        <f t="shared" si="232"/>
        <v>#DIV/0!</v>
      </c>
      <c r="AA84" s="173"/>
      <c r="AB84" s="175"/>
      <c r="AC84" s="175"/>
      <c r="AD84" s="175"/>
      <c r="AE84" s="175"/>
      <c r="AF84" s="175"/>
      <c r="AG84" s="175"/>
    </row>
    <row r="85" ht="30.0" hidden="1" customHeight="1" outlineLevel="1">
      <c r="A85" s="176" t="s">
        <v>82</v>
      </c>
      <c r="B85" s="243" t="s">
        <v>209</v>
      </c>
      <c r="C85" s="215" t="s">
        <v>203</v>
      </c>
      <c r="D85" s="275" t="s">
        <v>124</v>
      </c>
      <c r="E85" s="179"/>
      <c r="F85" s="180"/>
      <c r="G85" s="181">
        <f t="shared" si="224"/>
        <v>0</v>
      </c>
      <c r="H85" s="179"/>
      <c r="I85" s="180"/>
      <c r="J85" s="181">
        <f t="shared" si="225"/>
        <v>0</v>
      </c>
      <c r="K85" s="179"/>
      <c r="L85" s="180"/>
      <c r="M85" s="181">
        <f t="shared" si="226"/>
        <v>0</v>
      </c>
      <c r="N85" s="179"/>
      <c r="O85" s="180"/>
      <c r="P85" s="181">
        <f t="shared" si="227"/>
        <v>0</v>
      </c>
      <c r="Q85" s="179"/>
      <c r="R85" s="180"/>
      <c r="S85" s="181">
        <f t="shared" si="228"/>
        <v>0</v>
      </c>
      <c r="T85" s="179"/>
      <c r="U85" s="180"/>
      <c r="V85" s="181">
        <f t="shared" si="229"/>
        <v>0</v>
      </c>
      <c r="W85" s="182">
        <f t="shared" si="230"/>
        <v>0</v>
      </c>
      <c r="X85" s="170">
        <f t="shared" si="231"/>
        <v>0</v>
      </c>
      <c r="Y85" s="198">
        <f t="shared" si="165"/>
        <v>0</v>
      </c>
      <c r="Z85" s="172" t="str">
        <f t="shared" si="232"/>
        <v>#DIV/0!</v>
      </c>
      <c r="AA85" s="183"/>
      <c r="AB85" s="175"/>
      <c r="AC85" s="175"/>
      <c r="AD85" s="175"/>
      <c r="AE85" s="175"/>
      <c r="AF85" s="175"/>
      <c r="AG85" s="175"/>
    </row>
    <row r="86" ht="30.0" customHeight="1" collapsed="1">
      <c r="A86" s="219" t="s">
        <v>210</v>
      </c>
      <c r="B86" s="220"/>
      <c r="C86" s="221"/>
      <c r="D86" s="222"/>
      <c r="E86" s="227">
        <f>E82+E78+E75+E64+E60</f>
        <v>960</v>
      </c>
      <c r="F86" s="228"/>
      <c r="G86" s="225">
        <f t="shared" ref="G86:H86" si="233">G82+G78+G75+G64+G60</f>
        <v>130350</v>
      </c>
      <c r="H86" s="227">
        <f t="shared" si="233"/>
        <v>1015</v>
      </c>
      <c r="I86" s="228"/>
      <c r="J86" s="225">
        <f t="shared" ref="J86:K86" si="234">J82+J78+J75+J64+J60</f>
        <v>145167</v>
      </c>
      <c r="K86" s="248">
        <f t="shared" si="234"/>
        <v>6</v>
      </c>
      <c r="L86" s="228"/>
      <c r="M86" s="225">
        <f t="shared" ref="M86:N86" si="235">M82+M78+M75+M64+M60</f>
        <v>42900</v>
      </c>
      <c r="N86" s="248">
        <f t="shared" si="235"/>
        <v>6</v>
      </c>
      <c r="O86" s="228"/>
      <c r="P86" s="225">
        <f t="shared" ref="P86:Q86" si="236">P82+P78+P75+P64+P60</f>
        <v>42900</v>
      </c>
      <c r="Q86" s="248">
        <f t="shared" si="236"/>
        <v>0</v>
      </c>
      <c r="R86" s="228"/>
      <c r="S86" s="225">
        <f t="shared" ref="S86:T86" si="237">S82+S78+S75+S64+S60</f>
        <v>0</v>
      </c>
      <c r="T86" s="248">
        <f t="shared" si="237"/>
        <v>0</v>
      </c>
      <c r="U86" s="228"/>
      <c r="V86" s="225">
        <f t="shared" ref="V86:X86" si="238">V82+V78+V75+V64+V60</f>
        <v>0</v>
      </c>
      <c r="W86" s="249">
        <f t="shared" si="238"/>
        <v>173250</v>
      </c>
      <c r="X86" s="250">
        <f t="shared" si="238"/>
        <v>188067</v>
      </c>
      <c r="Y86" s="276">
        <f t="shared" si="165"/>
        <v>-14817</v>
      </c>
      <c r="Z86" s="277">
        <f t="shared" si="232"/>
        <v>-0.08552380952</v>
      </c>
      <c r="AA86" s="231"/>
      <c r="AB86" s="11"/>
      <c r="AC86" s="11"/>
      <c r="AD86" s="11"/>
      <c r="AE86" s="11"/>
      <c r="AF86" s="11"/>
      <c r="AG86" s="11"/>
    </row>
    <row r="87" ht="30.0" customHeight="1">
      <c r="A87" s="278" t="s">
        <v>77</v>
      </c>
      <c r="B87" s="279">
        <v>5.0</v>
      </c>
      <c r="C87" s="280" t="s">
        <v>211</v>
      </c>
      <c r="D87" s="146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236"/>
      <c r="X87" s="237"/>
      <c r="Y87" s="281"/>
      <c r="Z87" s="239"/>
      <c r="AA87" s="240"/>
      <c r="AB87" s="11"/>
      <c r="AC87" s="11"/>
      <c r="AD87" s="11"/>
      <c r="AE87" s="11"/>
      <c r="AF87" s="11"/>
      <c r="AG87" s="11"/>
    </row>
    <row r="88" ht="30.0" customHeight="1">
      <c r="A88" s="150" t="s">
        <v>79</v>
      </c>
      <c r="B88" s="206" t="s">
        <v>212</v>
      </c>
      <c r="C88" s="184" t="s">
        <v>213</v>
      </c>
      <c r="D88" s="185"/>
      <c r="E88" s="186">
        <f>SUM(E89:E91)</f>
        <v>0</v>
      </c>
      <c r="F88" s="187"/>
      <c r="G88" s="188">
        <f t="shared" ref="G88:H88" si="239">SUM(G89:G91)</f>
        <v>0</v>
      </c>
      <c r="H88" s="186">
        <f t="shared" si="239"/>
        <v>0</v>
      </c>
      <c r="I88" s="187"/>
      <c r="J88" s="188">
        <f t="shared" ref="J88:K88" si="240">SUM(J89:J91)</f>
        <v>0</v>
      </c>
      <c r="K88" s="186">
        <f t="shared" si="240"/>
        <v>0</v>
      </c>
      <c r="L88" s="187"/>
      <c r="M88" s="188">
        <f t="shared" ref="M88:N88" si="241">SUM(M89:M91)</f>
        <v>0</v>
      </c>
      <c r="N88" s="186">
        <f t="shared" si="241"/>
        <v>0</v>
      </c>
      <c r="O88" s="187"/>
      <c r="P88" s="188">
        <f t="shared" ref="P88:Q88" si="242">SUM(P89:P91)</f>
        <v>0</v>
      </c>
      <c r="Q88" s="186">
        <f t="shared" si="242"/>
        <v>0</v>
      </c>
      <c r="R88" s="187"/>
      <c r="S88" s="188">
        <f t="shared" ref="S88:T88" si="243">SUM(S89:S91)</f>
        <v>0</v>
      </c>
      <c r="T88" s="186">
        <f t="shared" si="243"/>
        <v>0</v>
      </c>
      <c r="U88" s="187"/>
      <c r="V88" s="188">
        <f t="shared" ref="V88:X88" si="244">SUM(V89:V91)</f>
        <v>0</v>
      </c>
      <c r="W88" s="282">
        <f t="shared" si="244"/>
        <v>0</v>
      </c>
      <c r="X88" s="283">
        <f t="shared" si="244"/>
        <v>0</v>
      </c>
      <c r="Y88" s="203">
        <f t="shared" ref="Y88:Y100" si="245">W88-X88</f>
        <v>0</v>
      </c>
      <c r="Z88" s="159">
        <v>0.0</v>
      </c>
      <c r="AA88" s="192"/>
      <c r="AB88" s="175"/>
      <c r="AC88" s="175"/>
      <c r="AD88" s="175"/>
      <c r="AE88" s="175"/>
      <c r="AF88" s="175"/>
      <c r="AG88" s="175"/>
    </row>
    <row r="89" ht="30.0" hidden="1" customHeight="1" outlineLevel="1">
      <c r="A89" s="162" t="s">
        <v>82</v>
      </c>
      <c r="B89" s="163" t="s">
        <v>214</v>
      </c>
      <c r="C89" s="284" t="s">
        <v>215</v>
      </c>
      <c r="D89" s="270" t="s">
        <v>216</v>
      </c>
      <c r="E89" s="166"/>
      <c r="F89" s="167"/>
      <c r="G89" s="168">
        <f t="shared" ref="G89:G91" si="246">E89*F89</f>
        <v>0</v>
      </c>
      <c r="H89" s="166"/>
      <c r="I89" s="167"/>
      <c r="J89" s="168">
        <f t="shared" ref="J89:J91" si="247">H89*I89</f>
        <v>0</v>
      </c>
      <c r="K89" s="166"/>
      <c r="L89" s="167"/>
      <c r="M89" s="168">
        <f t="shared" ref="M89:M91" si="248">K89*L89</f>
        <v>0</v>
      </c>
      <c r="N89" s="166"/>
      <c r="O89" s="167"/>
      <c r="P89" s="168">
        <f t="shared" ref="P89:P91" si="249">N89*O89</f>
        <v>0</v>
      </c>
      <c r="Q89" s="166"/>
      <c r="R89" s="167"/>
      <c r="S89" s="168">
        <f t="shared" ref="S89:S91" si="250">Q89*R89</f>
        <v>0</v>
      </c>
      <c r="T89" s="166"/>
      <c r="U89" s="167"/>
      <c r="V89" s="168">
        <f t="shared" ref="V89:V91" si="251">T89*U89</f>
        <v>0</v>
      </c>
      <c r="W89" s="169">
        <f t="shared" ref="W89:W91" si="252">G89+M89+S89</f>
        <v>0</v>
      </c>
      <c r="X89" s="170">
        <f t="shared" ref="X89:X91" si="253">J89+P89+V89</f>
        <v>0</v>
      </c>
      <c r="Y89" s="171">
        <f t="shared" si="245"/>
        <v>0</v>
      </c>
      <c r="Z89" s="172" t="str">
        <f t="shared" ref="Z89:Z91" si="254">Y89/W89</f>
        <v>#DIV/0!</v>
      </c>
      <c r="AA89" s="173"/>
      <c r="AB89" s="175"/>
      <c r="AC89" s="175"/>
      <c r="AD89" s="175"/>
      <c r="AE89" s="175"/>
      <c r="AF89" s="175"/>
      <c r="AG89" s="175"/>
    </row>
    <row r="90" ht="30.0" hidden="1" customHeight="1" outlineLevel="1">
      <c r="A90" s="162" t="s">
        <v>82</v>
      </c>
      <c r="B90" s="163" t="s">
        <v>217</v>
      </c>
      <c r="C90" s="284" t="s">
        <v>215</v>
      </c>
      <c r="D90" s="270" t="s">
        <v>216</v>
      </c>
      <c r="E90" s="166"/>
      <c r="F90" s="167"/>
      <c r="G90" s="168">
        <f t="shared" si="246"/>
        <v>0</v>
      </c>
      <c r="H90" s="166"/>
      <c r="I90" s="167"/>
      <c r="J90" s="168">
        <f t="shared" si="247"/>
        <v>0</v>
      </c>
      <c r="K90" s="166"/>
      <c r="L90" s="167"/>
      <c r="M90" s="168">
        <f t="shared" si="248"/>
        <v>0</v>
      </c>
      <c r="N90" s="166"/>
      <c r="O90" s="167"/>
      <c r="P90" s="168">
        <f t="shared" si="249"/>
        <v>0</v>
      </c>
      <c r="Q90" s="166"/>
      <c r="R90" s="167"/>
      <c r="S90" s="168">
        <f t="shared" si="250"/>
        <v>0</v>
      </c>
      <c r="T90" s="166"/>
      <c r="U90" s="167"/>
      <c r="V90" s="168">
        <f t="shared" si="251"/>
        <v>0</v>
      </c>
      <c r="W90" s="169">
        <f t="shared" si="252"/>
        <v>0</v>
      </c>
      <c r="X90" s="170">
        <f t="shared" si="253"/>
        <v>0</v>
      </c>
      <c r="Y90" s="171">
        <f t="shared" si="245"/>
        <v>0</v>
      </c>
      <c r="Z90" s="172" t="str">
        <f t="shared" si="254"/>
        <v>#DIV/0!</v>
      </c>
      <c r="AA90" s="173"/>
      <c r="AB90" s="175"/>
      <c r="AC90" s="175"/>
      <c r="AD90" s="175"/>
      <c r="AE90" s="175"/>
      <c r="AF90" s="175"/>
      <c r="AG90" s="175"/>
    </row>
    <row r="91" ht="30.0" hidden="1" customHeight="1" outlineLevel="1">
      <c r="A91" s="176" t="s">
        <v>82</v>
      </c>
      <c r="B91" s="177" t="s">
        <v>218</v>
      </c>
      <c r="C91" s="284" t="s">
        <v>215</v>
      </c>
      <c r="D91" s="275" t="s">
        <v>216</v>
      </c>
      <c r="E91" s="179"/>
      <c r="F91" s="180"/>
      <c r="G91" s="181">
        <f t="shared" si="246"/>
        <v>0</v>
      </c>
      <c r="H91" s="179"/>
      <c r="I91" s="180"/>
      <c r="J91" s="181">
        <f t="shared" si="247"/>
        <v>0</v>
      </c>
      <c r="K91" s="179"/>
      <c r="L91" s="180"/>
      <c r="M91" s="181">
        <f t="shared" si="248"/>
        <v>0</v>
      </c>
      <c r="N91" s="179"/>
      <c r="O91" s="180"/>
      <c r="P91" s="181">
        <f t="shared" si="249"/>
        <v>0</v>
      </c>
      <c r="Q91" s="179"/>
      <c r="R91" s="180"/>
      <c r="S91" s="181">
        <f t="shared" si="250"/>
        <v>0</v>
      </c>
      <c r="T91" s="179"/>
      <c r="U91" s="180"/>
      <c r="V91" s="181">
        <f t="shared" si="251"/>
        <v>0</v>
      </c>
      <c r="W91" s="182">
        <f t="shared" si="252"/>
        <v>0</v>
      </c>
      <c r="X91" s="170">
        <f t="shared" si="253"/>
        <v>0</v>
      </c>
      <c r="Y91" s="171">
        <f t="shared" si="245"/>
        <v>0</v>
      </c>
      <c r="Z91" s="172" t="str">
        <f t="shared" si="254"/>
        <v>#DIV/0!</v>
      </c>
      <c r="AA91" s="183"/>
      <c r="AB91" s="175"/>
      <c r="AC91" s="175"/>
      <c r="AD91" s="175"/>
      <c r="AE91" s="175"/>
      <c r="AF91" s="175"/>
      <c r="AG91" s="175"/>
    </row>
    <row r="92" ht="30.0" customHeight="1" collapsed="1">
      <c r="A92" s="150" t="s">
        <v>79</v>
      </c>
      <c r="B92" s="206" t="s">
        <v>219</v>
      </c>
      <c r="C92" s="184" t="s">
        <v>220</v>
      </c>
      <c r="D92" s="285"/>
      <c r="E92" s="286">
        <f>SUM(E93:E95)</f>
        <v>0</v>
      </c>
      <c r="F92" s="187"/>
      <c r="G92" s="188">
        <f t="shared" ref="G92:H92" si="255">SUM(G93:G95)</f>
        <v>0</v>
      </c>
      <c r="H92" s="286">
        <f t="shared" si="255"/>
        <v>0</v>
      </c>
      <c r="I92" s="187"/>
      <c r="J92" s="188">
        <f t="shared" ref="J92:K92" si="256">SUM(J93:J95)</f>
        <v>0</v>
      </c>
      <c r="K92" s="286">
        <f t="shared" si="256"/>
        <v>0</v>
      </c>
      <c r="L92" s="187"/>
      <c r="M92" s="188">
        <f t="shared" ref="M92:N92" si="257">SUM(M93:M95)</f>
        <v>0</v>
      </c>
      <c r="N92" s="286">
        <f t="shared" si="257"/>
        <v>0</v>
      </c>
      <c r="O92" s="187"/>
      <c r="P92" s="188">
        <f t="shared" ref="P92:Q92" si="258">SUM(P93:P95)</f>
        <v>0</v>
      </c>
      <c r="Q92" s="286">
        <f t="shared" si="258"/>
        <v>0</v>
      </c>
      <c r="R92" s="187"/>
      <c r="S92" s="188">
        <f t="shared" ref="S92:T92" si="259">SUM(S93:S95)</f>
        <v>0</v>
      </c>
      <c r="T92" s="286">
        <f t="shared" si="259"/>
        <v>0</v>
      </c>
      <c r="U92" s="187"/>
      <c r="V92" s="188">
        <f t="shared" ref="V92:X92" si="260">SUM(V93:V95)</f>
        <v>0</v>
      </c>
      <c r="W92" s="282">
        <f t="shared" si="260"/>
        <v>0</v>
      </c>
      <c r="X92" s="283">
        <f t="shared" si="260"/>
        <v>0</v>
      </c>
      <c r="Y92" s="203">
        <f t="shared" si="245"/>
        <v>0</v>
      </c>
      <c r="Z92" s="287">
        <v>0.0</v>
      </c>
      <c r="AA92" s="192"/>
      <c r="AB92" s="175"/>
      <c r="AC92" s="175"/>
      <c r="AD92" s="175"/>
      <c r="AE92" s="175"/>
      <c r="AF92" s="175"/>
      <c r="AG92" s="175"/>
    </row>
    <row r="93" ht="30.0" hidden="1" customHeight="1" outlineLevel="1">
      <c r="A93" s="162" t="s">
        <v>82</v>
      </c>
      <c r="B93" s="163" t="s">
        <v>221</v>
      </c>
      <c r="C93" s="284" t="s">
        <v>222</v>
      </c>
      <c r="D93" s="288" t="s">
        <v>124</v>
      </c>
      <c r="E93" s="166"/>
      <c r="F93" s="167"/>
      <c r="G93" s="168">
        <f t="shared" ref="G93:G95" si="261">E93*F93</f>
        <v>0</v>
      </c>
      <c r="H93" s="166"/>
      <c r="I93" s="167"/>
      <c r="J93" s="168">
        <f t="shared" ref="J93:J95" si="262">H93*I93</f>
        <v>0</v>
      </c>
      <c r="K93" s="166"/>
      <c r="L93" s="167"/>
      <c r="M93" s="168">
        <f t="shared" ref="M93:M95" si="263">K93*L93</f>
        <v>0</v>
      </c>
      <c r="N93" s="166"/>
      <c r="O93" s="167"/>
      <c r="P93" s="168">
        <f t="shared" ref="P93:P95" si="264">N93*O93</f>
        <v>0</v>
      </c>
      <c r="Q93" s="166"/>
      <c r="R93" s="167"/>
      <c r="S93" s="168">
        <f t="shared" ref="S93:S95" si="265">Q93*R93</f>
        <v>0</v>
      </c>
      <c r="T93" s="166"/>
      <c r="U93" s="167"/>
      <c r="V93" s="168">
        <f t="shared" ref="V93:V95" si="266">T93*U93</f>
        <v>0</v>
      </c>
      <c r="W93" s="169">
        <f t="shared" ref="W93:W95" si="267">G93+M93+S93</f>
        <v>0</v>
      </c>
      <c r="X93" s="170">
        <f t="shared" ref="X93:X95" si="268">J93+P93+V93</f>
        <v>0</v>
      </c>
      <c r="Y93" s="171">
        <f t="shared" si="245"/>
        <v>0</v>
      </c>
      <c r="Z93" s="172" t="str">
        <f t="shared" ref="Z93:Z95" si="269">Y93/W93</f>
        <v>#DIV/0!</v>
      </c>
      <c r="AA93" s="173"/>
      <c r="AB93" s="175"/>
      <c r="AC93" s="175"/>
      <c r="AD93" s="175"/>
      <c r="AE93" s="175"/>
      <c r="AF93" s="175"/>
      <c r="AG93" s="175"/>
    </row>
    <row r="94" ht="30.0" hidden="1" customHeight="1" outlineLevel="1">
      <c r="A94" s="162" t="s">
        <v>82</v>
      </c>
      <c r="B94" s="163" t="s">
        <v>223</v>
      </c>
      <c r="C94" s="245" t="s">
        <v>222</v>
      </c>
      <c r="D94" s="270" t="s">
        <v>124</v>
      </c>
      <c r="E94" s="166"/>
      <c r="F94" s="167"/>
      <c r="G94" s="168">
        <f t="shared" si="261"/>
        <v>0</v>
      </c>
      <c r="H94" s="166"/>
      <c r="I94" s="167"/>
      <c r="J94" s="168">
        <f t="shared" si="262"/>
        <v>0</v>
      </c>
      <c r="K94" s="166"/>
      <c r="L94" s="167"/>
      <c r="M94" s="168">
        <f t="shared" si="263"/>
        <v>0</v>
      </c>
      <c r="N94" s="166"/>
      <c r="O94" s="167"/>
      <c r="P94" s="168">
        <f t="shared" si="264"/>
        <v>0</v>
      </c>
      <c r="Q94" s="166"/>
      <c r="R94" s="167"/>
      <c r="S94" s="168">
        <f t="shared" si="265"/>
        <v>0</v>
      </c>
      <c r="T94" s="166"/>
      <c r="U94" s="167"/>
      <c r="V94" s="168">
        <f t="shared" si="266"/>
        <v>0</v>
      </c>
      <c r="W94" s="169">
        <f t="shared" si="267"/>
        <v>0</v>
      </c>
      <c r="X94" s="170">
        <f t="shared" si="268"/>
        <v>0</v>
      </c>
      <c r="Y94" s="171">
        <f t="shared" si="245"/>
        <v>0</v>
      </c>
      <c r="Z94" s="172" t="str">
        <f t="shared" si="269"/>
        <v>#DIV/0!</v>
      </c>
      <c r="AA94" s="173"/>
      <c r="AB94" s="175"/>
      <c r="AC94" s="175"/>
      <c r="AD94" s="175"/>
      <c r="AE94" s="175"/>
      <c r="AF94" s="175"/>
      <c r="AG94" s="175"/>
    </row>
    <row r="95" ht="30.0" hidden="1" customHeight="1" outlineLevel="1">
      <c r="A95" s="176" t="s">
        <v>82</v>
      </c>
      <c r="B95" s="177" t="s">
        <v>224</v>
      </c>
      <c r="C95" s="215" t="s">
        <v>222</v>
      </c>
      <c r="D95" s="275" t="s">
        <v>124</v>
      </c>
      <c r="E95" s="179"/>
      <c r="F95" s="180"/>
      <c r="G95" s="181">
        <f t="shared" si="261"/>
        <v>0</v>
      </c>
      <c r="H95" s="179"/>
      <c r="I95" s="180"/>
      <c r="J95" s="181">
        <f t="shared" si="262"/>
        <v>0</v>
      </c>
      <c r="K95" s="179"/>
      <c r="L95" s="180"/>
      <c r="M95" s="181">
        <f t="shared" si="263"/>
        <v>0</v>
      </c>
      <c r="N95" s="179"/>
      <c r="O95" s="180"/>
      <c r="P95" s="181">
        <f t="shared" si="264"/>
        <v>0</v>
      </c>
      <c r="Q95" s="179"/>
      <c r="R95" s="180"/>
      <c r="S95" s="181">
        <f t="shared" si="265"/>
        <v>0</v>
      </c>
      <c r="T95" s="179"/>
      <c r="U95" s="180"/>
      <c r="V95" s="181">
        <f t="shared" si="266"/>
        <v>0</v>
      </c>
      <c r="W95" s="182">
        <f t="shared" si="267"/>
        <v>0</v>
      </c>
      <c r="X95" s="170">
        <f t="shared" si="268"/>
        <v>0</v>
      </c>
      <c r="Y95" s="171">
        <f t="shared" si="245"/>
        <v>0</v>
      </c>
      <c r="Z95" s="172" t="str">
        <f t="shared" si="269"/>
        <v>#DIV/0!</v>
      </c>
      <c r="AA95" s="183"/>
      <c r="AB95" s="175"/>
      <c r="AC95" s="175"/>
      <c r="AD95" s="175"/>
      <c r="AE95" s="175"/>
      <c r="AF95" s="175"/>
      <c r="AG95" s="175"/>
    </row>
    <row r="96" ht="30.0" customHeight="1" collapsed="1">
      <c r="A96" s="150" t="s">
        <v>79</v>
      </c>
      <c r="B96" s="206" t="s">
        <v>225</v>
      </c>
      <c r="C96" s="289" t="s">
        <v>226</v>
      </c>
      <c r="D96" s="290"/>
      <c r="E96" s="286">
        <f>SUM(E97:E99)</f>
        <v>0</v>
      </c>
      <c r="F96" s="187"/>
      <c r="G96" s="188">
        <f t="shared" ref="G96:H96" si="270">SUM(G97:G99)</f>
        <v>0</v>
      </c>
      <c r="H96" s="286">
        <f t="shared" si="270"/>
        <v>0</v>
      </c>
      <c r="I96" s="187"/>
      <c r="J96" s="188">
        <f t="shared" ref="J96:K96" si="271">SUM(J97:J99)</f>
        <v>0</v>
      </c>
      <c r="K96" s="286">
        <f t="shared" si="271"/>
        <v>0</v>
      </c>
      <c r="L96" s="187"/>
      <c r="M96" s="188">
        <f t="shared" ref="M96:N96" si="272">SUM(M97:M99)</f>
        <v>0</v>
      </c>
      <c r="N96" s="286">
        <f t="shared" si="272"/>
        <v>0</v>
      </c>
      <c r="O96" s="187"/>
      <c r="P96" s="188">
        <f t="shared" ref="P96:Q96" si="273">SUM(P97:P99)</f>
        <v>0</v>
      </c>
      <c r="Q96" s="286">
        <f t="shared" si="273"/>
        <v>0</v>
      </c>
      <c r="R96" s="187"/>
      <c r="S96" s="188">
        <f t="shared" ref="S96:T96" si="274">SUM(S97:S99)</f>
        <v>0</v>
      </c>
      <c r="T96" s="286">
        <f t="shared" si="274"/>
        <v>0</v>
      </c>
      <c r="U96" s="187"/>
      <c r="V96" s="188">
        <f t="shared" ref="V96:X96" si="275">SUM(V97:V99)</f>
        <v>0</v>
      </c>
      <c r="W96" s="282">
        <f t="shared" si="275"/>
        <v>0</v>
      </c>
      <c r="X96" s="283">
        <f t="shared" si="275"/>
        <v>0</v>
      </c>
      <c r="Y96" s="203">
        <f t="shared" si="245"/>
        <v>0</v>
      </c>
      <c r="Z96" s="287">
        <v>0.0</v>
      </c>
      <c r="AA96" s="192"/>
      <c r="AB96" s="175"/>
      <c r="AC96" s="175"/>
      <c r="AD96" s="175"/>
      <c r="AE96" s="175"/>
      <c r="AF96" s="175"/>
      <c r="AG96" s="175"/>
    </row>
    <row r="97" ht="30.0" hidden="1" customHeight="1" outlineLevel="1">
      <c r="A97" s="162" t="s">
        <v>82</v>
      </c>
      <c r="B97" s="163" t="s">
        <v>227</v>
      </c>
      <c r="C97" s="291" t="s">
        <v>130</v>
      </c>
      <c r="D97" s="292" t="s">
        <v>131</v>
      </c>
      <c r="E97" s="166"/>
      <c r="F97" s="167"/>
      <c r="G97" s="168">
        <f t="shared" ref="G97:G99" si="276">E97*F97</f>
        <v>0</v>
      </c>
      <c r="H97" s="166"/>
      <c r="I97" s="167"/>
      <c r="J97" s="168">
        <f t="shared" ref="J97:J99" si="277">H97*I97</f>
        <v>0</v>
      </c>
      <c r="K97" s="166"/>
      <c r="L97" s="167"/>
      <c r="M97" s="168">
        <f t="shared" ref="M97:M99" si="278">K97*L97</f>
        <v>0</v>
      </c>
      <c r="N97" s="166"/>
      <c r="O97" s="167"/>
      <c r="P97" s="168">
        <f t="shared" ref="P97:P99" si="279">N97*O97</f>
        <v>0</v>
      </c>
      <c r="Q97" s="166"/>
      <c r="R97" s="167"/>
      <c r="S97" s="168">
        <f t="shared" ref="S97:S99" si="280">Q97*R97</f>
        <v>0</v>
      </c>
      <c r="T97" s="166"/>
      <c r="U97" s="167"/>
      <c r="V97" s="168">
        <f t="shared" ref="V97:V99" si="281">T97*U97</f>
        <v>0</v>
      </c>
      <c r="W97" s="169">
        <f t="shared" ref="W97:W99" si="282">G97+M97+S97</f>
        <v>0</v>
      </c>
      <c r="X97" s="170">
        <f t="shared" ref="X97:X99" si="283">J97+P97+V97</f>
        <v>0</v>
      </c>
      <c r="Y97" s="171">
        <f t="shared" si="245"/>
        <v>0</v>
      </c>
      <c r="Z97" s="172" t="str">
        <f t="shared" ref="Z97:Z99" si="284">Y97/W97</f>
        <v>#DIV/0!</v>
      </c>
      <c r="AA97" s="173"/>
      <c r="AB97" s="174"/>
      <c r="AC97" s="175"/>
      <c r="AD97" s="175"/>
      <c r="AE97" s="175"/>
      <c r="AF97" s="175"/>
      <c r="AG97" s="175"/>
    </row>
    <row r="98" ht="30.0" hidden="1" customHeight="1" outlineLevel="1">
      <c r="A98" s="162" t="s">
        <v>82</v>
      </c>
      <c r="B98" s="163" t="s">
        <v>228</v>
      </c>
      <c r="C98" s="291" t="s">
        <v>130</v>
      </c>
      <c r="D98" s="292" t="s">
        <v>131</v>
      </c>
      <c r="E98" s="166"/>
      <c r="F98" s="167"/>
      <c r="G98" s="168">
        <f t="shared" si="276"/>
        <v>0</v>
      </c>
      <c r="H98" s="166"/>
      <c r="I98" s="167"/>
      <c r="J98" s="168">
        <f t="shared" si="277"/>
        <v>0</v>
      </c>
      <c r="K98" s="166"/>
      <c r="L98" s="167"/>
      <c r="M98" s="168">
        <f t="shared" si="278"/>
        <v>0</v>
      </c>
      <c r="N98" s="166"/>
      <c r="O98" s="167"/>
      <c r="P98" s="168">
        <f t="shared" si="279"/>
        <v>0</v>
      </c>
      <c r="Q98" s="166"/>
      <c r="R98" s="167"/>
      <c r="S98" s="168">
        <f t="shared" si="280"/>
        <v>0</v>
      </c>
      <c r="T98" s="166"/>
      <c r="U98" s="167"/>
      <c r="V98" s="168">
        <f t="shared" si="281"/>
        <v>0</v>
      </c>
      <c r="W98" s="169">
        <f t="shared" si="282"/>
        <v>0</v>
      </c>
      <c r="X98" s="170">
        <f t="shared" si="283"/>
        <v>0</v>
      </c>
      <c r="Y98" s="171">
        <f t="shared" si="245"/>
        <v>0</v>
      </c>
      <c r="Z98" s="172" t="str">
        <f t="shared" si="284"/>
        <v>#DIV/0!</v>
      </c>
      <c r="AA98" s="173"/>
      <c r="AB98" s="175"/>
      <c r="AC98" s="175"/>
      <c r="AD98" s="175"/>
      <c r="AE98" s="175"/>
      <c r="AF98" s="175"/>
      <c r="AG98" s="175"/>
    </row>
    <row r="99" ht="30.0" hidden="1" customHeight="1" outlineLevel="1">
      <c r="A99" s="176" t="s">
        <v>82</v>
      </c>
      <c r="B99" s="177" t="s">
        <v>229</v>
      </c>
      <c r="C99" s="293" t="s">
        <v>130</v>
      </c>
      <c r="D99" s="292" t="s">
        <v>131</v>
      </c>
      <c r="E99" s="195"/>
      <c r="F99" s="196"/>
      <c r="G99" s="197">
        <f t="shared" si="276"/>
        <v>0</v>
      </c>
      <c r="H99" s="195"/>
      <c r="I99" s="196"/>
      <c r="J99" s="197">
        <f t="shared" si="277"/>
        <v>0</v>
      </c>
      <c r="K99" s="195"/>
      <c r="L99" s="196"/>
      <c r="M99" s="197">
        <f t="shared" si="278"/>
        <v>0</v>
      </c>
      <c r="N99" s="195"/>
      <c r="O99" s="196"/>
      <c r="P99" s="197">
        <f t="shared" si="279"/>
        <v>0</v>
      </c>
      <c r="Q99" s="195"/>
      <c r="R99" s="196"/>
      <c r="S99" s="197">
        <f t="shared" si="280"/>
        <v>0</v>
      </c>
      <c r="T99" s="195"/>
      <c r="U99" s="196"/>
      <c r="V99" s="197">
        <f t="shared" si="281"/>
        <v>0</v>
      </c>
      <c r="W99" s="182">
        <f t="shared" si="282"/>
        <v>0</v>
      </c>
      <c r="X99" s="170">
        <f t="shared" si="283"/>
        <v>0</v>
      </c>
      <c r="Y99" s="171">
        <f t="shared" si="245"/>
        <v>0</v>
      </c>
      <c r="Z99" s="172" t="str">
        <f t="shared" si="284"/>
        <v>#DIV/0!</v>
      </c>
      <c r="AA99" s="200"/>
      <c r="AB99" s="175"/>
      <c r="AC99" s="175"/>
      <c r="AD99" s="175"/>
      <c r="AE99" s="175"/>
      <c r="AF99" s="175"/>
      <c r="AG99" s="175"/>
    </row>
    <row r="100" ht="39.75" customHeight="1" collapsed="1">
      <c r="A100" s="294" t="s">
        <v>230</v>
      </c>
      <c r="B100" s="25"/>
      <c r="C100" s="25"/>
      <c r="D100" s="26"/>
      <c r="E100" s="228"/>
      <c r="F100" s="228"/>
      <c r="G100" s="225">
        <f>G88+G92+G96</f>
        <v>0</v>
      </c>
      <c r="H100" s="228"/>
      <c r="I100" s="228"/>
      <c r="J100" s="225">
        <f>J88+J92+J96</f>
        <v>0</v>
      </c>
      <c r="K100" s="228"/>
      <c r="L100" s="228"/>
      <c r="M100" s="225">
        <f>M88+M92+M96</f>
        <v>0</v>
      </c>
      <c r="N100" s="228"/>
      <c r="O100" s="228"/>
      <c r="P100" s="225">
        <f>P88+P92+P96</f>
        <v>0</v>
      </c>
      <c r="Q100" s="228"/>
      <c r="R100" s="228"/>
      <c r="S100" s="225">
        <f>S88+S92+S96</f>
        <v>0</v>
      </c>
      <c r="T100" s="228"/>
      <c r="U100" s="228"/>
      <c r="V100" s="225">
        <f t="shared" ref="V100:X100" si="285">V88+V92+V96</f>
        <v>0</v>
      </c>
      <c r="W100" s="249">
        <f t="shared" si="285"/>
        <v>0</v>
      </c>
      <c r="X100" s="250">
        <f t="shared" si="285"/>
        <v>0</v>
      </c>
      <c r="Y100" s="295">
        <f t="shared" si="245"/>
        <v>0</v>
      </c>
      <c r="Z100" s="252">
        <v>0.0</v>
      </c>
      <c r="AA100" s="231"/>
      <c r="AB100" s="8"/>
      <c r="AC100" s="11"/>
      <c r="AD100" s="11"/>
      <c r="AE100" s="11"/>
      <c r="AF100" s="11"/>
      <c r="AG100" s="11"/>
    </row>
    <row r="101" ht="30.0" customHeight="1">
      <c r="A101" s="232" t="s">
        <v>77</v>
      </c>
      <c r="B101" s="233">
        <v>6.0</v>
      </c>
      <c r="C101" s="234" t="s">
        <v>231</v>
      </c>
      <c r="D101" s="235"/>
      <c r="E101" s="147"/>
      <c r="F101" s="147"/>
      <c r="G101" s="147"/>
      <c r="H101" s="147"/>
      <c r="I101" s="147"/>
      <c r="J101" s="147"/>
      <c r="K101" s="147"/>
      <c r="L101" s="147"/>
      <c r="M101" s="147"/>
      <c r="N101" s="147"/>
      <c r="O101" s="147"/>
      <c r="P101" s="147"/>
      <c r="Q101" s="147"/>
      <c r="R101" s="147"/>
      <c r="S101" s="147"/>
      <c r="T101" s="147"/>
      <c r="U101" s="147"/>
      <c r="V101" s="147"/>
      <c r="W101" s="236"/>
      <c r="X101" s="237"/>
      <c r="Y101" s="296"/>
      <c r="Z101" s="239"/>
      <c r="AA101" s="240"/>
      <c r="AB101" s="11"/>
      <c r="AC101" s="11"/>
      <c r="AD101" s="11"/>
      <c r="AE101" s="11"/>
      <c r="AF101" s="11"/>
      <c r="AG101" s="11"/>
    </row>
    <row r="102" ht="30.0" customHeight="1">
      <c r="A102" s="150" t="s">
        <v>79</v>
      </c>
      <c r="B102" s="206" t="s">
        <v>232</v>
      </c>
      <c r="C102" s="297" t="s">
        <v>233</v>
      </c>
      <c r="D102" s="153"/>
      <c r="E102" s="154">
        <f>SUM(E103:E105)</f>
        <v>800</v>
      </c>
      <c r="F102" s="155"/>
      <c r="G102" s="156">
        <f t="shared" ref="G102:H102" si="286">SUM(G103:G105)</f>
        <v>20000</v>
      </c>
      <c r="H102" s="154">
        <f t="shared" si="286"/>
        <v>0</v>
      </c>
      <c r="I102" s="155"/>
      <c r="J102" s="156">
        <f t="shared" ref="J102:K102" si="287">SUM(J103:J105)</f>
        <v>0</v>
      </c>
      <c r="K102" s="154">
        <f t="shared" si="287"/>
        <v>0</v>
      </c>
      <c r="L102" s="155"/>
      <c r="M102" s="156">
        <f t="shared" ref="M102:N102" si="288">SUM(M103:M105)</f>
        <v>0</v>
      </c>
      <c r="N102" s="154">
        <f t="shared" si="288"/>
        <v>0</v>
      </c>
      <c r="O102" s="155"/>
      <c r="P102" s="156">
        <f t="shared" ref="P102:Q102" si="289">SUM(P103:P105)</f>
        <v>0</v>
      </c>
      <c r="Q102" s="154">
        <f t="shared" si="289"/>
        <v>0</v>
      </c>
      <c r="R102" s="155"/>
      <c r="S102" s="156">
        <f t="shared" ref="S102:T102" si="290">SUM(S103:S105)</f>
        <v>0</v>
      </c>
      <c r="T102" s="154">
        <f t="shared" si="290"/>
        <v>0</v>
      </c>
      <c r="U102" s="155"/>
      <c r="V102" s="156">
        <f t="shared" ref="V102:X102" si="291">SUM(V103:V105)</f>
        <v>0</v>
      </c>
      <c r="W102" s="155">
        <f t="shared" si="291"/>
        <v>20000</v>
      </c>
      <c r="X102" s="157">
        <f t="shared" si="291"/>
        <v>0</v>
      </c>
      <c r="Y102" s="187">
        <f t="shared" ref="Y102:Y121" si="292">W102-X102</f>
        <v>20000</v>
      </c>
      <c r="Z102" s="298">
        <f t="shared" ref="Z102:Z121" si="293">Y102/W102</f>
        <v>1</v>
      </c>
      <c r="AA102" s="160"/>
      <c r="AB102" s="161"/>
      <c r="AC102" s="161"/>
      <c r="AD102" s="161"/>
      <c r="AE102" s="161"/>
      <c r="AF102" s="161"/>
      <c r="AG102" s="161"/>
    </row>
    <row r="103" ht="30.0" customHeight="1">
      <c r="A103" s="162" t="s">
        <v>82</v>
      </c>
      <c r="B103" s="163" t="s">
        <v>234</v>
      </c>
      <c r="C103" s="245" t="s">
        <v>235</v>
      </c>
      <c r="D103" s="165" t="s">
        <v>236</v>
      </c>
      <c r="E103" s="166">
        <v>800.0</v>
      </c>
      <c r="F103" s="167">
        <v>25.0</v>
      </c>
      <c r="G103" s="168">
        <f t="shared" ref="G103:G105" si="294">E103*F103</f>
        <v>20000</v>
      </c>
      <c r="H103" s="166"/>
      <c r="I103" s="167"/>
      <c r="J103" s="168">
        <f t="shared" ref="J103:J105" si="295">H103*I103</f>
        <v>0</v>
      </c>
      <c r="K103" s="166"/>
      <c r="L103" s="167"/>
      <c r="M103" s="168">
        <f t="shared" ref="M103:M105" si="296">K103*L103</f>
        <v>0</v>
      </c>
      <c r="N103" s="166"/>
      <c r="O103" s="167"/>
      <c r="P103" s="168">
        <f t="shared" ref="P103:P105" si="297">N103*O103</f>
        <v>0</v>
      </c>
      <c r="Q103" s="166"/>
      <c r="R103" s="167"/>
      <c r="S103" s="168">
        <f t="shared" ref="S103:S105" si="298">Q103*R103</f>
        <v>0</v>
      </c>
      <c r="T103" s="166"/>
      <c r="U103" s="167"/>
      <c r="V103" s="168">
        <f t="shared" ref="V103:V105" si="299">T103*U103</f>
        <v>0</v>
      </c>
      <c r="W103" s="169">
        <f t="shared" ref="W103:W105" si="300">G103+M103+S103</f>
        <v>20000</v>
      </c>
      <c r="X103" s="170">
        <f t="shared" ref="X103:X105" si="301">J103+P103+V103</f>
        <v>0</v>
      </c>
      <c r="Y103" s="171">
        <f t="shared" si="292"/>
        <v>20000</v>
      </c>
      <c r="Z103" s="172">
        <f t="shared" si="293"/>
        <v>1</v>
      </c>
      <c r="AA103" s="173"/>
      <c r="AB103" s="175"/>
      <c r="AC103" s="175"/>
      <c r="AD103" s="175"/>
      <c r="AE103" s="175"/>
      <c r="AF103" s="175"/>
      <c r="AG103" s="175"/>
    </row>
    <row r="104" ht="30.0" hidden="1" customHeight="1" outlineLevel="1">
      <c r="A104" s="162" t="s">
        <v>82</v>
      </c>
      <c r="B104" s="163" t="s">
        <v>237</v>
      </c>
      <c r="C104" s="245" t="s">
        <v>238</v>
      </c>
      <c r="D104" s="165" t="s">
        <v>124</v>
      </c>
      <c r="E104" s="166"/>
      <c r="F104" s="167"/>
      <c r="G104" s="168">
        <f t="shared" si="294"/>
        <v>0</v>
      </c>
      <c r="H104" s="166"/>
      <c r="I104" s="167"/>
      <c r="J104" s="168">
        <f t="shared" si="295"/>
        <v>0</v>
      </c>
      <c r="K104" s="166"/>
      <c r="L104" s="167"/>
      <c r="M104" s="168">
        <f t="shared" si="296"/>
        <v>0</v>
      </c>
      <c r="N104" s="166"/>
      <c r="O104" s="167"/>
      <c r="P104" s="168">
        <f t="shared" si="297"/>
        <v>0</v>
      </c>
      <c r="Q104" s="166"/>
      <c r="R104" s="167"/>
      <c r="S104" s="168">
        <f t="shared" si="298"/>
        <v>0</v>
      </c>
      <c r="T104" s="166"/>
      <c r="U104" s="167"/>
      <c r="V104" s="168">
        <f t="shared" si="299"/>
        <v>0</v>
      </c>
      <c r="W104" s="169">
        <f t="shared" si="300"/>
        <v>0</v>
      </c>
      <c r="X104" s="170">
        <f t="shared" si="301"/>
        <v>0</v>
      </c>
      <c r="Y104" s="171">
        <f t="shared" si="292"/>
        <v>0</v>
      </c>
      <c r="Z104" s="172" t="str">
        <f t="shared" si="293"/>
        <v>#DIV/0!</v>
      </c>
      <c r="AA104" s="173"/>
      <c r="AB104" s="175"/>
      <c r="AC104" s="175"/>
      <c r="AD104" s="175"/>
      <c r="AE104" s="175"/>
      <c r="AF104" s="175"/>
      <c r="AG104" s="175"/>
    </row>
    <row r="105" ht="30.0" hidden="1" customHeight="1" outlineLevel="1">
      <c r="A105" s="176" t="s">
        <v>82</v>
      </c>
      <c r="B105" s="177" t="s">
        <v>239</v>
      </c>
      <c r="C105" s="215" t="s">
        <v>238</v>
      </c>
      <c r="D105" s="178" t="s">
        <v>124</v>
      </c>
      <c r="E105" s="179"/>
      <c r="F105" s="180"/>
      <c r="G105" s="181">
        <f t="shared" si="294"/>
        <v>0</v>
      </c>
      <c r="H105" s="179"/>
      <c r="I105" s="180"/>
      <c r="J105" s="181">
        <f t="shared" si="295"/>
        <v>0</v>
      </c>
      <c r="K105" s="179"/>
      <c r="L105" s="180"/>
      <c r="M105" s="181">
        <f t="shared" si="296"/>
        <v>0</v>
      </c>
      <c r="N105" s="179"/>
      <c r="O105" s="180"/>
      <c r="P105" s="181">
        <f t="shared" si="297"/>
        <v>0</v>
      </c>
      <c r="Q105" s="179"/>
      <c r="R105" s="180"/>
      <c r="S105" s="181">
        <f t="shared" si="298"/>
        <v>0</v>
      </c>
      <c r="T105" s="179"/>
      <c r="U105" s="180"/>
      <c r="V105" s="181">
        <f t="shared" si="299"/>
        <v>0</v>
      </c>
      <c r="W105" s="182">
        <f t="shared" si="300"/>
        <v>0</v>
      </c>
      <c r="X105" s="170">
        <f t="shared" si="301"/>
        <v>0</v>
      </c>
      <c r="Y105" s="171">
        <f t="shared" si="292"/>
        <v>0</v>
      </c>
      <c r="Z105" s="172" t="str">
        <f t="shared" si="293"/>
        <v>#DIV/0!</v>
      </c>
      <c r="AA105" s="183"/>
      <c r="AB105" s="175"/>
      <c r="AC105" s="175"/>
      <c r="AD105" s="175"/>
      <c r="AE105" s="175"/>
      <c r="AF105" s="175"/>
      <c r="AG105" s="175"/>
    </row>
    <row r="106" ht="30.0" customHeight="1" collapsed="1">
      <c r="A106" s="150" t="s">
        <v>77</v>
      </c>
      <c r="B106" s="206" t="s">
        <v>240</v>
      </c>
      <c r="C106" s="299" t="s">
        <v>241</v>
      </c>
      <c r="D106" s="185"/>
      <c r="E106" s="186">
        <f>SUM(E107:E109)</f>
        <v>0</v>
      </c>
      <c r="F106" s="187"/>
      <c r="G106" s="188">
        <f t="shared" ref="G106:H106" si="302">SUM(G107:G109)</f>
        <v>0</v>
      </c>
      <c r="H106" s="186">
        <f t="shared" si="302"/>
        <v>1</v>
      </c>
      <c r="I106" s="187"/>
      <c r="J106" s="188">
        <f t="shared" ref="J106:K106" si="303">SUM(J107:J109)</f>
        <v>3000</v>
      </c>
      <c r="K106" s="186">
        <f t="shared" si="303"/>
        <v>2</v>
      </c>
      <c r="L106" s="187"/>
      <c r="M106" s="188">
        <f t="shared" ref="M106:N106" si="304">SUM(M107:M109)</f>
        <v>2768</v>
      </c>
      <c r="N106" s="186">
        <f t="shared" si="304"/>
        <v>1</v>
      </c>
      <c r="O106" s="187"/>
      <c r="P106" s="188">
        <f t="shared" ref="P106:Q106" si="305">SUM(P107:P109)</f>
        <v>268</v>
      </c>
      <c r="Q106" s="186">
        <f t="shared" si="305"/>
        <v>0</v>
      </c>
      <c r="R106" s="187"/>
      <c r="S106" s="188">
        <f t="shared" ref="S106:T106" si="306">SUM(S107:S109)</f>
        <v>0</v>
      </c>
      <c r="T106" s="186">
        <f t="shared" si="306"/>
        <v>0</v>
      </c>
      <c r="U106" s="187"/>
      <c r="V106" s="188">
        <f t="shared" ref="V106:X106" si="307">SUM(V107:V109)</f>
        <v>0</v>
      </c>
      <c r="W106" s="187">
        <f t="shared" si="307"/>
        <v>2768</v>
      </c>
      <c r="X106" s="202">
        <f t="shared" si="307"/>
        <v>3268</v>
      </c>
      <c r="Y106" s="187">
        <f t="shared" si="292"/>
        <v>-500</v>
      </c>
      <c r="Z106" s="187">
        <f t="shared" si="293"/>
        <v>-0.1806358382</v>
      </c>
      <c r="AA106" s="192"/>
      <c r="AB106" s="161"/>
      <c r="AC106" s="161"/>
      <c r="AD106" s="161"/>
      <c r="AE106" s="161"/>
      <c r="AF106" s="161"/>
      <c r="AG106" s="161"/>
    </row>
    <row r="107" ht="30.0" customHeight="1">
      <c r="A107" s="162" t="s">
        <v>82</v>
      </c>
      <c r="B107" s="163" t="s">
        <v>242</v>
      </c>
      <c r="C107" s="245" t="s">
        <v>243</v>
      </c>
      <c r="D107" s="165" t="s">
        <v>124</v>
      </c>
      <c r="E107" s="166"/>
      <c r="F107" s="167"/>
      <c r="G107" s="168">
        <f t="shared" ref="G107:G109" si="308">E107*F107</f>
        <v>0</v>
      </c>
      <c r="H107" s="166"/>
      <c r="I107" s="167"/>
      <c r="J107" s="168">
        <f t="shared" ref="J107:J109" si="309">H107*I107</f>
        <v>0</v>
      </c>
      <c r="K107" s="166">
        <v>1.0</v>
      </c>
      <c r="L107" s="167">
        <v>268.0</v>
      </c>
      <c r="M107" s="168">
        <f t="shared" ref="M107:M109" si="310">K107*L107</f>
        <v>268</v>
      </c>
      <c r="N107" s="166">
        <v>1.0</v>
      </c>
      <c r="O107" s="167">
        <v>268.0</v>
      </c>
      <c r="P107" s="168">
        <f t="shared" ref="P107:P109" si="311">N107*O107</f>
        <v>268</v>
      </c>
      <c r="Q107" s="166"/>
      <c r="R107" s="167"/>
      <c r="S107" s="168">
        <f t="shared" ref="S107:S109" si="312">Q107*R107</f>
        <v>0</v>
      </c>
      <c r="T107" s="166"/>
      <c r="U107" s="167"/>
      <c r="V107" s="168">
        <f t="shared" ref="V107:V109" si="313">T107*U107</f>
        <v>0</v>
      </c>
      <c r="W107" s="169">
        <f t="shared" ref="W107:W109" si="314">G107+M107+S107</f>
        <v>268</v>
      </c>
      <c r="X107" s="170">
        <f t="shared" ref="X107:X109" si="315">J107+P107+V107</f>
        <v>268</v>
      </c>
      <c r="Y107" s="171">
        <f t="shared" si="292"/>
        <v>0</v>
      </c>
      <c r="Z107" s="172">
        <f t="shared" si="293"/>
        <v>0</v>
      </c>
      <c r="AA107" s="173"/>
      <c r="AB107" s="175"/>
      <c r="AC107" s="175"/>
      <c r="AD107" s="175"/>
      <c r="AE107" s="175"/>
      <c r="AF107" s="175"/>
      <c r="AG107" s="175"/>
    </row>
    <row r="108" ht="30.0" customHeight="1">
      <c r="A108" s="162" t="s">
        <v>82</v>
      </c>
      <c r="B108" s="163" t="s">
        <v>244</v>
      </c>
      <c r="C108" s="245" t="s">
        <v>245</v>
      </c>
      <c r="D108" s="165" t="s">
        <v>124</v>
      </c>
      <c r="E108" s="166"/>
      <c r="F108" s="167"/>
      <c r="G108" s="168">
        <f t="shared" si="308"/>
        <v>0</v>
      </c>
      <c r="H108" s="216">
        <v>1.0</v>
      </c>
      <c r="I108" s="217">
        <v>3000.0</v>
      </c>
      <c r="J108" s="168">
        <f t="shared" si="309"/>
        <v>3000</v>
      </c>
      <c r="K108" s="166">
        <v>1.0</v>
      </c>
      <c r="L108" s="167">
        <v>2500.0</v>
      </c>
      <c r="M108" s="168">
        <f t="shared" si="310"/>
        <v>2500</v>
      </c>
      <c r="N108" s="166"/>
      <c r="O108" s="167"/>
      <c r="P108" s="168">
        <f t="shared" si="311"/>
        <v>0</v>
      </c>
      <c r="Q108" s="166"/>
      <c r="R108" s="167"/>
      <c r="S108" s="168">
        <f t="shared" si="312"/>
        <v>0</v>
      </c>
      <c r="T108" s="166"/>
      <c r="U108" s="167"/>
      <c r="V108" s="168">
        <f t="shared" si="313"/>
        <v>0</v>
      </c>
      <c r="W108" s="169">
        <f t="shared" si="314"/>
        <v>2500</v>
      </c>
      <c r="X108" s="170">
        <f t="shared" si="315"/>
        <v>3000</v>
      </c>
      <c r="Y108" s="171">
        <f t="shared" si="292"/>
        <v>-500</v>
      </c>
      <c r="Z108" s="172">
        <f t="shared" si="293"/>
        <v>-0.2</v>
      </c>
      <c r="AA108" s="173"/>
      <c r="AB108" s="175"/>
      <c r="AC108" s="175"/>
      <c r="AD108" s="175"/>
      <c r="AE108" s="175"/>
      <c r="AF108" s="175"/>
      <c r="AG108" s="175"/>
    </row>
    <row r="109" ht="30.0" hidden="1" customHeight="1" outlineLevel="1">
      <c r="A109" s="176" t="s">
        <v>82</v>
      </c>
      <c r="B109" s="177" t="s">
        <v>246</v>
      </c>
      <c r="C109" s="215" t="s">
        <v>238</v>
      </c>
      <c r="D109" s="178" t="s">
        <v>124</v>
      </c>
      <c r="E109" s="179"/>
      <c r="F109" s="180"/>
      <c r="G109" s="181">
        <f t="shared" si="308"/>
        <v>0</v>
      </c>
      <c r="H109" s="179"/>
      <c r="I109" s="180"/>
      <c r="J109" s="181">
        <f t="shared" si="309"/>
        <v>0</v>
      </c>
      <c r="K109" s="179"/>
      <c r="L109" s="180"/>
      <c r="M109" s="181">
        <f t="shared" si="310"/>
        <v>0</v>
      </c>
      <c r="N109" s="179"/>
      <c r="O109" s="180"/>
      <c r="P109" s="181">
        <f t="shared" si="311"/>
        <v>0</v>
      </c>
      <c r="Q109" s="179"/>
      <c r="R109" s="180"/>
      <c r="S109" s="181">
        <f t="shared" si="312"/>
        <v>0</v>
      </c>
      <c r="T109" s="179"/>
      <c r="U109" s="180"/>
      <c r="V109" s="181">
        <f t="shared" si="313"/>
        <v>0</v>
      </c>
      <c r="W109" s="182">
        <f t="shared" si="314"/>
        <v>0</v>
      </c>
      <c r="X109" s="170">
        <f t="shared" si="315"/>
        <v>0</v>
      </c>
      <c r="Y109" s="171">
        <f t="shared" si="292"/>
        <v>0</v>
      </c>
      <c r="Z109" s="172" t="str">
        <f t="shared" si="293"/>
        <v>#DIV/0!</v>
      </c>
      <c r="AA109" s="183"/>
      <c r="AB109" s="175"/>
      <c r="AC109" s="175"/>
      <c r="AD109" s="175"/>
      <c r="AE109" s="175"/>
      <c r="AF109" s="175"/>
      <c r="AG109" s="175"/>
    </row>
    <row r="110" ht="30.0" customHeight="1" collapsed="1">
      <c r="A110" s="150" t="s">
        <v>77</v>
      </c>
      <c r="B110" s="206" t="s">
        <v>247</v>
      </c>
      <c r="C110" s="299" t="s">
        <v>248</v>
      </c>
      <c r="D110" s="185"/>
      <c r="E110" s="186">
        <f>SUM(E111:E120)</f>
        <v>0</v>
      </c>
      <c r="F110" s="187"/>
      <c r="G110" s="188">
        <f t="shared" ref="G110:H110" si="316">SUM(G111:G120)</f>
        <v>0</v>
      </c>
      <c r="H110" s="186">
        <f t="shared" si="316"/>
        <v>150</v>
      </c>
      <c r="I110" s="187"/>
      <c r="J110" s="188">
        <f t="shared" ref="J110:K110" si="317">SUM(J111:J120)</f>
        <v>21000</v>
      </c>
      <c r="K110" s="186">
        <f t="shared" si="317"/>
        <v>1374</v>
      </c>
      <c r="L110" s="187"/>
      <c r="M110" s="188">
        <f t="shared" ref="M110:N110" si="318">SUM(M111:M120)</f>
        <v>28838</v>
      </c>
      <c r="N110" s="186">
        <f t="shared" si="318"/>
        <v>1224</v>
      </c>
      <c r="O110" s="187"/>
      <c r="P110" s="188">
        <f t="shared" ref="P110:Q110" si="319">SUM(P111:P120)</f>
        <v>7838</v>
      </c>
      <c r="Q110" s="186">
        <f t="shared" si="319"/>
        <v>0</v>
      </c>
      <c r="R110" s="187"/>
      <c r="S110" s="188">
        <f t="shared" ref="S110:T110" si="320">SUM(S111:S120)</f>
        <v>0</v>
      </c>
      <c r="T110" s="186">
        <f t="shared" si="320"/>
        <v>0</v>
      </c>
      <c r="U110" s="187"/>
      <c r="V110" s="188">
        <f t="shared" ref="V110:X110" si="321">SUM(V111:V120)</f>
        <v>0</v>
      </c>
      <c r="W110" s="187">
        <f t="shared" si="321"/>
        <v>28838</v>
      </c>
      <c r="X110" s="202">
        <f t="shared" si="321"/>
        <v>28838</v>
      </c>
      <c r="Y110" s="187">
        <f t="shared" si="292"/>
        <v>0</v>
      </c>
      <c r="Z110" s="187">
        <f t="shared" si="293"/>
        <v>0</v>
      </c>
      <c r="AA110" s="192"/>
      <c r="AB110" s="161"/>
      <c r="AC110" s="161"/>
      <c r="AD110" s="161"/>
      <c r="AE110" s="161"/>
      <c r="AF110" s="161"/>
      <c r="AG110" s="161"/>
    </row>
    <row r="111" ht="30.0" customHeight="1">
      <c r="A111" s="162" t="s">
        <v>82</v>
      </c>
      <c r="B111" s="163" t="s">
        <v>249</v>
      </c>
      <c r="C111" s="245" t="s">
        <v>250</v>
      </c>
      <c r="D111" s="165" t="s">
        <v>124</v>
      </c>
      <c r="E111" s="166"/>
      <c r="F111" s="167"/>
      <c r="G111" s="168">
        <f t="shared" ref="G111:G120" si="322">E111*F111</f>
        <v>0</v>
      </c>
      <c r="H111" s="166"/>
      <c r="I111" s="167"/>
      <c r="J111" s="168">
        <f t="shared" ref="J111:J120" si="323">H111*I111</f>
        <v>0</v>
      </c>
      <c r="K111" s="166">
        <v>2.0</v>
      </c>
      <c r="L111" s="167">
        <v>60.0</v>
      </c>
      <c r="M111" s="168">
        <f t="shared" ref="M111:M120" si="324">K111*L111</f>
        <v>120</v>
      </c>
      <c r="N111" s="166">
        <v>2.0</v>
      </c>
      <c r="O111" s="167">
        <v>60.0</v>
      </c>
      <c r="P111" s="168">
        <f t="shared" ref="P111:P120" si="325">N111*O111</f>
        <v>120</v>
      </c>
      <c r="Q111" s="166"/>
      <c r="R111" s="167"/>
      <c r="S111" s="168">
        <f t="shared" ref="S111:S120" si="326">Q111*R111</f>
        <v>0</v>
      </c>
      <c r="T111" s="166"/>
      <c r="U111" s="167"/>
      <c r="V111" s="168">
        <f t="shared" ref="V111:V120" si="327">T111*U111</f>
        <v>0</v>
      </c>
      <c r="W111" s="169">
        <f t="shared" ref="W111:W120" si="328">G111+M111+S111</f>
        <v>120</v>
      </c>
      <c r="X111" s="170">
        <f t="shared" ref="X111:X120" si="329">J111+P111+V111</f>
        <v>120</v>
      </c>
      <c r="Y111" s="171">
        <f t="shared" si="292"/>
        <v>0</v>
      </c>
      <c r="Z111" s="172">
        <f t="shared" si="293"/>
        <v>0</v>
      </c>
      <c r="AA111" s="173"/>
      <c r="AB111" s="175"/>
      <c r="AC111" s="175"/>
      <c r="AD111" s="175"/>
      <c r="AE111" s="175"/>
      <c r="AF111" s="175"/>
      <c r="AG111" s="175"/>
    </row>
    <row r="112" ht="30.0" customHeight="1">
      <c r="A112" s="162" t="s">
        <v>82</v>
      </c>
      <c r="B112" s="163" t="s">
        <v>251</v>
      </c>
      <c r="C112" s="245" t="s">
        <v>252</v>
      </c>
      <c r="D112" s="165" t="s">
        <v>124</v>
      </c>
      <c r="E112" s="166"/>
      <c r="F112" s="167"/>
      <c r="G112" s="168">
        <f t="shared" si="322"/>
        <v>0</v>
      </c>
      <c r="H112" s="166"/>
      <c r="I112" s="167"/>
      <c r="J112" s="168">
        <f t="shared" si="323"/>
        <v>0</v>
      </c>
      <c r="K112" s="166">
        <v>2.0</v>
      </c>
      <c r="L112" s="167">
        <v>45.0</v>
      </c>
      <c r="M112" s="168">
        <f t="shared" si="324"/>
        <v>90</v>
      </c>
      <c r="N112" s="166">
        <v>2.0</v>
      </c>
      <c r="O112" s="167">
        <v>45.0</v>
      </c>
      <c r="P112" s="168">
        <f t="shared" si="325"/>
        <v>90</v>
      </c>
      <c r="Q112" s="166"/>
      <c r="R112" s="167"/>
      <c r="S112" s="168">
        <f t="shared" si="326"/>
        <v>0</v>
      </c>
      <c r="T112" s="166"/>
      <c r="U112" s="167"/>
      <c r="V112" s="168">
        <f t="shared" si="327"/>
        <v>0</v>
      </c>
      <c r="W112" s="169">
        <f t="shared" si="328"/>
        <v>90</v>
      </c>
      <c r="X112" s="170">
        <f t="shared" si="329"/>
        <v>90</v>
      </c>
      <c r="Y112" s="171">
        <f t="shared" si="292"/>
        <v>0</v>
      </c>
      <c r="Z112" s="172">
        <f t="shared" si="293"/>
        <v>0</v>
      </c>
      <c r="AA112" s="173"/>
      <c r="AB112" s="175"/>
      <c r="AC112" s="175"/>
      <c r="AD112" s="175"/>
      <c r="AE112" s="175"/>
      <c r="AF112" s="175"/>
      <c r="AG112" s="175"/>
    </row>
    <row r="113" ht="30.0" customHeight="1">
      <c r="A113" s="176" t="s">
        <v>82</v>
      </c>
      <c r="B113" s="177" t="s">
        <v>253</v>
      </c>
      <c r="C113" s="215" t="s">
        <v>254</v>
      </c>
      <c r="D113" s="178" t="s">
        <v>124</v>
      </c>
      <c r="E113" s="179"/>
      <c r="F113" s="180"/>
      <c r="G113" s="168">
        <f t="shared" si="322"/>
        <v>0</v>
      </c>
      <c r="H113" s="179"/>
      <c r="I113" s="180"/>
      <c r="J113" s="168">
        <f t="shared" si="323"/>
        <v>0</v>
      </c>
      <c r="K113" s="179">
        <v>2.0</v>
      </c>
      <c r="L113" s="180">
        <v>15.0</v>
      </c>
      <c r="M113" s="168">
        <f t="shared" si="324"/>
        <v>30</v>
      </c>
      <c r="N113" s="179">
        <v>2.0</v>
      </c>
      <c r="O113" s="180">
        <v>15.0</v>
      </c>
      <c r="P113" s="168">
        <f t="shared" si="325"/>
        <v>30</v>
      </c>
      <c r="Q113" s="179"/>
      <c r="R113" s="180"/>
      <c r="S113" s="168">
        <f t="shared" si="326"/>
        <v>0</v>
      </c>
      <c r="T113" s="179"/>
      <c r="U113" s="180"/>
      <c r="V113" s="168">
        <f t="shared" si="327"/>
        <v>0</v>
      </c>
      <c r="W113" s="169">
        <f t="shared" si="328"/>
        <v>30</v>
      </c>
      <c r="X113" s="170">
        <f t="shared" si="329"/>
        <v>30</v>
      </c>
      <c r="Y113" s="171">
        <f t="shared" si="292"/>
        <v>0</v>
      </c>
      <c r="Z113" s="172">
        <f t="shared" si="293"/>
        <v>0</v>
      </c>
      <c r="AA113" s="183"/>
      <c r="AB113" s="175"/>
      <c r="AC113" s="175"/>
      <c r="AD113" s="175"/>
      <c r="AE113" s="175"/>
      <c r="AF113" s="175"/>
      <c r="AG113" s="175"/>
    </row>
    <row r="114" ht="30.0" customHeight="1">
      <c r="A114" s="176" t="s">
        <v>82</v>
      </c>
      <c r="B114" s="177" t="s">
        <v>255</v>
      </c>
      <c r="C114" s="215" t="s">
        <v>256</v>
      </c>
      <c r="D114" s="178" t="s">
        <v>124</v>
      </c>
      <c r="E114" s="179"/>
      <c r="F114" s="180"/>
      <c r="G114" s="168">
        <f t="shared" si="322"/>
        <v>0</v>
      </c>
      <c r="H114" s="179"/>
      <c r="I114" s="180"/>
      <c r="J114" s="168">
        <f t="shared" si="323"/>
        <v>0</v>
      </c>
      <c r="K114" s="179">
        <v>6.0</v>
      </c>
      <c r="L114" s="180">
        <v>16.0</v>
      </c>
      <c r="M114" s="168">
        <f t="shared" si="324"/>
        <v>96</v>
      </c>
      <c r="N114" s="179">
        <v>6.0</v>
      </c>
      <c r="O114" s="180">
        <v>16.0</v>
      </c>
      <c r="P114" s="168">
        <f t="shared" si="325"/>
        <v>96</v>
      </c>
      <c r="Q114" s="179"/>
      <c r="R114" s="180"/>
      <c r="S114" s="168">
        <f t="shared" si="326"/>
        <v>0</v>
      </c>
      <c r="T114" s="179"/>
      <c r="U114" s="180"/>
      <c r="V114" s="168">
        <f t="shared" si="327"/>
        <v>0</v>
      </c>
      <c r="W114" s="169">
        <f t="shared" si="328"/>
        <v>96</v>
      </c>
      <c r="X114" s="170">
        <f t="shared" si="329"/>
        <v>96</v>
      </c>
      <c r="Y114" s="171">
        <f t="shared" si="292"/>
        <v>0</v>
      </c>
      <c r="Z114" s="172">
        <f t="shared" si="293"/>
        <v>0</v>
      </c>
      <c r="AA114" s="183"/>
      <c r="AB114" s="175"/>
      <c r="AC114" s="175"/>
      <c r="AD114" s="175"/>
      <c r="AE114" s="175"/>
      <c r="AF114" s="175"/>
      <c r="AG114" s="175"/>
    </row>
    <row r="115" ht="30.0" customHeight="1">
      <c r="A115" s="176" t="s">
        <v>82</v>
      </c>
      <c r="B115" s="177" t="s">
        <v>257</v>
      </c>
      <c r="C115" s="215" t="s">
        <v>258</v>
      </c>
      <c r="D115" s="178" t="s">
        <v>124</v>
      </c>
      <c r="E115" s="179"/>
      <c r="F115" s="180"/>
      <c r="G115" s="168">
        <f t="shared" si="322"/>
        <v>0</v>
      </c>
      <c r="H115" s="179"/>
      <c r="I115" s="180"/>
      <c r="J115" s="168">
        <f t="shared" si="323"/>
        <v>0</v>
      </c>
      <c r="K115" s="179">
        <v>3.0</v>
      </c>
      <c r="L115" s="180">
        <v>14.0</v>
      </c>
      <c r="M115" s="168">
        <f t="shared" si="324"/>
        <v>42</v>
      </c>
      <c r="N115" s="179">
        <v>3.0</v>
      </c>
      <c r="O115" s="180">
        <v>14.0</v>
      </c>
      <c r="P115" s="168">
        <f t="shared" si="325"/>
        <v>42</v>
      </c>
      <c r="Q115" s="179"/>
      <c r="R115" s="180"/>
      <c r="S115" s="168">
        <f t="shared" si="326"/>
        <v>0</v>
      </c>
      <c r="T115" s="179"/>
      <c r="U115" s="180"/>
      <c r="V115" s="168">
        <f t="shared" si="327"/>
        <v>0</v>
      </c>
      <c r="W115" s="169">
        <f t="shared" si="328"/>
        <v>42</v>
      </c>
      <c r="X115" s="170">
        <f t="shared" si="329"/>
        <v>42</v>
      </c>
      <c r="Y115" s="171">
        <f t="shared" si="292"/>
        <v>0</v>
      </c>
      <c r="Z115" s="172">
        <f t="shared" si="293"/>
        <v>0</v>
      </c>
      <c r="AA115" s="183"/>
      <c r="AB115" s="175"/>
      <c r="AC115" s="175"/>
      <c r="AD115" s="175"/>
      <c r="AE115" s="175"/>
      <c r="AF115" s="175"/>
      <c r="AG115" s="175"/>
    </row>
    <row r="116" ht="30.0" customHeight="1">
      <c r="A116" s="176" t="s">
        <v>82</v>
      </c>
      <c r="B116" s="177" t="s">
        <v>259</v>
      </c>
      <c r="C116" s="215" t="s">
        <v>260</v>
      </c>
      <c r="D116" s="178" t="s">
        <v>124</v>
      </c>
      <c r="E116" s="179"/>
      <c r="F116" s="180"/>
      <c r="G116" s="168">
        <f t="shared" si="322"/>
        <v>0</v>
      </c>
      <c r="H116" s="179"/>
      <c r="I116" s="180"/>
      <c r="J116" s="168">
        <f t="shared" si="323"/>
        <v>0</v>
      </c>
      <c r="K116" s="179">
        <v>5.0</v>
      </c>
      <c r="L116" s="180">
        <v>100.0</v>
      </c>
      <c r="M116" s="168">
        <f t="shared" si="324"/>
        <v>500</v>
      </c>
      <c r="N116" s="179">
        <v>5.0</v>
      </c>
      <c r="O116" s="180">
        <v>100.0</v>
      </c>
      <c r="P116" s="168">
        <f t="shared" si="325"/>
        <v>500</v>
      </c>
      <c r="Q116" s="179"/>
      <c r="R116" s="180"/>
      <c r="S116" s="168">
        <f t="shared" si="326"/>
        <v>0</v>
      </c>
      <c r="T116" s="179"/>
      <c r="U116" s="180"/>
      <c r="V116" s="168">
        <f t="shared" si="327"/>
        <v>0</v>
      </c>
      <c r="W116" s="169">
        <f t="shared" si="328"/>
        <v>500</v>
      </c>
      <c r="X116" s="170">
        <f t="shared" si="329"/>
        <v>500</v>
      </c>
      <c r="Y116" s="171">
        <f t="shared" si="292"/>
        <v>0</v>
      </c>
      <c r="Z116" s="172">
        <f t="shared" si="293"/>
        <v>0</v>
      </c>
      <c r="AA116" s="183"/>
      <c r="AB116" s="175"/>
      <c r="AC116" s="175"/>
      <c r="AD116" s="175"/>
      <c r="AE116" s="175"/>
      <c r="AF116" s="175"/>
      <c r="AG116" s="175"/>
    </row>
    <row r="117" ht="30.0" customHeight="1">
      <c r="A117" s="176" t="s">
        <v>82</v>
      </c>
      <c r="B117" s="177" t="s">
        <v>261</v>
      </c>
      <c r="C117" s="215" t="s">
        <v>262</v>
      </c>
      <c r="D117" s="178" t="s">
        <v>124</v>
      </c>
      <c r="E117" s="179"/>
      <c r="F117" s="180"/>
      <c r="G117" s="168">
        <f t="shared" si="322"/>
        <v>0</v>
      </c>
      <c r="H117" s="179"/>
      <c r="I117" s="180"/>
      <c r="J117" s="168">
        <f t="shared" si="323"/>
        <v>0</v>
      </c>
      <c r="K117" s="179">
        <v>4.0</v>
      </c>
      <c r="L117" s="180">
        <v>290.0</v>
      </c>
      <c r="M117" s="168">
        <f t="shared" si="324"/>
        <v>1160</v>
      </c>
      <c r="N117" s="179">
        <v>4.0</v>
      </c>
      <c r="O117" s="180">
        <v>290.0</v>
      </c>
      <c r="P117" s="168">
        <f t="shared" si="325"/>
        <v>1160</v>
      </c>
      <c r="Q117" s="179"/>
      <c r="R117" s="180"/>
      <c r="S117" s="168">
        <f t="shared" si="326"/>
        <v>0</v>
      </c>
      <c r="T117" s="179"/>
      <c r="U117" s="180"/>
      <c r="V117" s="168">
        <f t="shared" si="327"/>
        <v>0</v>
      </c>
      <c r="W117" s="169">
        <f t="shared" si="328"/>
        <v>1160</v>
      </c>
      <c r="X117" s="170">
        <f t="shared" si="329"/>
        <v>1160</v>
      </c>
      <c r="Y117" s="171">
        <f t="shared" si="292"/>
        <v>0</v>
      </c>
      <c r="Z117" s="172">
        <f t="shared" si="293"/>
        <v>0</v>
      </c>
      <c r="AA117" s="183"/>
      <c r="AB117" s="175"/>
      <c r="AC117" s="175"/>
      <c r="AD117" s="175"/>
      <c r="AE117" s="175"/>
      <c r="AF117" s="175"/>
      <c r="AG117" s="175"/>
    </row>
    <row r="118" ht="30.0" customHeight="1">
      <c r="A118" s="176" t="s">
        <v>82</v>
      </c>
      <c r="B118" s="177" t="s">
        <v>263</v>
      </c>
      <c r="C118" s="215" t="s">
        <v>264</v>
      </c>
      <c r="D118" s="178" t="s">
        <v>124</v>
      </c>
      <c r="E118" s="179"/>
      <c r="F118" s="180"/>
      <c r="G118" s="168">
        <f t="shared" si="322"/>
        <v>0</v>
      </c>
      <c r="H118" s="179"/>
      <c r="I118" s="180"/>
      <c r="J118" s="168">
        <f t="shared" si="323"/>
        <v>0</v>
      </c>
      <c r="K118" s="179">
        <v>1000.0</v>
      </c>
      <c r="L118" s="180">
        <v>3.6</v>
      </c>
      <c r="M118" s="168">
        <f t="shared" si="324"/>
        <v>3600</v>
      </c>
      <c r="N118" s="179">
        <v>1000.0</v>
      </c>
      <c r="O118" s="180">
        <v>3.6</v>
      </c>
      <c r="P118" s="168">
        <f t="shared" si="325"/>
        <v>3600</v>
      </c>
      <c r="Q118" s="179"/>
      <c r="R118" s="180"/>
      <c r="S118" s="168">
        <f t="shared" si="326"/>
        <v>0</v>
      </c>
      <c r="T118" s="179"/>
      <c r="U118" s="180"/>
      <c r="V118" s="168">
        <f t="shared" si="327"/>
        <v>0</v>
      </c>
      <c r="W118" s="169">
        <f t="shared" si="328"/>
        <v>3600</v>
      </c>
      <c r="X118" s="170">
        <f t="shared" si="329"/>
        <v>3600</v>
      </c>
      <c r="Y118" s="171">
        <f t="shared" si="292"/>
        <v>0</v>
      </c>
      <c r="Z118" s="172">
        <f t="shared" si="293"/>
        <v>0</v>
      </c>
      <c r="AA118" s="183"/>
      <c r="AB118" s="175"/>
      <c r="AC118" s="175"/>
      <c r="AD118" s="175"/>
      <c r="AE118" s="175"/>
      <c r="AF118" s="175"/>
      <c r="AG118" s="175"/>
    </row>
    <row r="119" ht="30.0" customHeight="1">
      <c r="A119" s="176" t="s">
        <v>82</v>
      </c>
      <c r="B119" s="177" t="s">
        <v>265</v>
      </c>
      <c r="C119" s="215" t="s">
        <v>266</v>
      </c>
      <c r="D119" s="178" t="s">
        <v>267</v>
      </c>
      <c r="E119" s="179"/>
      <c r="F119" s="180"/>
      <c r="G119" s="168">
        <f t="shared" si="322"/>
        <v>0</v>
      </c>
      <c r="H119" s="179"/>
      <c r="I119" s="180"/>
      <c r="J119" s="168">
        <f t="shared" si="323"/>
        <v>0</v>
      </c>
      <c r="K119" s="179">
        <v>200.0</v>
      </c>
      <c r="L119" s="180">
        <v>11.0</v>
      </c>
      <c r="M119" s="168">
        <f t="shared" si="324"/>
        <v>2200</v>
      </c>
      <c r="N119" s="179">
        <v>200.0</v>
      </c>
      <c r="O119" s="180">
        <v>11.0</v>
      </c>
      <c r="P119" s="168">
        <f t="shared" si="325"/>
        <v>2200</v>
      </c>
      <c r="Q119" s="179"/>
      <c r="R119" s="180"/>
      <c r="S119" s="168">
        <f t="shared" si="326"/>
        <v>0</v>
      </c>
      <c r="T119" s="179"/>
      <c r="U119" s="180"/>
      <c r="V119" s="168">
        <f t="shared" si="327"/>
        <v>0</v>
      </c>
      <c r="W119" s="169">
        <f t="shared" si="328"/>
        <v>2200</v>
      </c>
      <c r="X119" s="170">
        <f t="shared" si="329"/>
        <v>2200</v>
      </c>
      <c r="Y119" s="171">
        <f t="shared" si="292"/>
        <v>0</v>
      </c>
      <c r="Z119" s="172">
        <f t="shared" si="293"/>
        <v>0</v>
      </c>
      <c r="AA119" s="183"/>
      <c r="AB119" s="175"/>
      <c r="AC119" s="175"/>
      <c r="AD119" s="175"/>
      <c r="AE119" s="175"/>
      <c r="AF119" s="175"/>
      <c r="AG119" s="175"/>
    </row>
    <row r="120" ht="30.0" customHeight="1">
      <c r="A120" s="176" t="s">
        <v>82</v>
      </c>
      <c r="B120" s="177" t="s">
        <v>268</v>
      </c>
      <c r="C120" s="215" t="s">
        <v>269</v>
      </c>
      <c r="D120" s="178" t="s">
        <v>124</v>
      </c>
      <c r="E120" s="195"/>
      <c r="F120" s="196"/>
      <c r="G120" s="197">
        <f t="shared" si="322"/>
        <v>0</v>
      </c>
      <c r="H120" s="300">
        <v>150.0</v>
      </c>
      <c r="I120" s="301">
        <v>140.0</v>
      </c>
      <c r="J120" s="197">
        <f t="shared" si="323"/>
        <v>21000</v>
      </c>
      <c r="K120" s="195">
        <v>150.0</v>
      </c>
      <c r="L120" s="196">
        <v>140.0</v>
      </c>
      <c r="M120" s="197">
        <f t="shared" si="324"/>
        <v>21000</v>
      </c>
      <c r="N120" s="195"/>
      <c r="O120" s="196"/>
      <c r="P120" s="197">
        <f t="shared" si="325"/>
        <v>0</v>
      </c>
      <c r="Q120" s="195"/>
      <c r="R120" s="196"/>
      <c r="S120" s="197">
        <f t="shared" si="326"/>
        <v>0</v>
      </c>
      <c r="T120" s="195"/>
      <c r="U120" s="196"/>
      <c r="V120" s="197">
        <f t="shared" si="327"/>
        <v>0</v>
      </c>
      <c r="W120" s="182">
        <f t="shared" si="328"/>
        <v>21000</v>
      </c>
      <c r="X120" s="302">
        <f t="shared" si="329"/>
        <v>21000</v>
      </c>
      <c r="Y120" s="198">
        <f t="shared" si="292"/>
        <v>0</v>
      </c>
      <c r="Z120" s="199">
        <f t="shared" si="293"/>
        <v>0</v>
      </c>
      <c r="AA120" s="183"/>
      <c r="AB120" s="175"/>
      <c r="AC120" s="175"/>
      <c r="AD120" s="175"/>
      <c r="AE120" s="175"/>
      <c r="AF120" s="175"/>
      <c r="AG120" s="175"/>
    </row>
    <row r="121" ht="30.0" customHeight="1">
      <c r="A121" s="219" t="s">
        <v>270</v>
      </c>
      <c r="B121" s="220"/>
      <c r="C121" s="221"/>
      <c r="D121" s="222"/>
      <c r="E121" s="227">
        <f>E110+E106+E102</f>
        <v>800</v>
      </c>
      <c r="F121" s="228"/>
      <c r="G121" s="225">
        <f t="shared" ref="G121:H121" si="330">G110+G106+G102</f>
        <v>20000</v>
      </c>
      <c r="H121" s="227">
        <f t="shared" si="330"/>
        <v>151</v>
      </c>
      <c r="I121" s="228"/>
      <c r="J121" s="225">
        <f t="shared" ref="J121:K121" si="331">J110+J106+J102</f>
        <v>24000</v>
      </c>
      <c r="K121" s="248">
        <f t="shared" si="331"/>
        <v>1376</v>
      </c>
      <c r="L121" s="228"/>
      <c r="M121" s="225">
        <f t="shared" ref="M121:N121" si="332">M110+M106+M102</f>
        <v>31606</v>
      </c>
      <c r="N121" s="248">
        <f t="shared" si="332"/>
        <v>1225</v>
      </c>
      <c r="O121" s="228"/>
      <c r="P121" s="225">
        <f t="shared" ref="P121:Q121" si="333">P110+P106+P102</f>
        <v>8106</v>
      </c>
      <c r="Q121" s="248">
        <f t="shared" si="333"/>
        <v>0</v>
      </c>
      <c r="R121" s="228"/>
      <c r="S121" s="225">
        <f t="shared" ref="S121:T121" si="334">S110+S106+S102</f>
        <v>0</v>
      </c>
      <c r="T121" s="248">
        <f t="shared" si="334"/>
        <v>0</v>
      </c>
      <c r="U121" s="228"/>
      <c r="V121" s="303">
        <f t="shared" ref="V121:X121" si="335">V110+V106+V102</f>
        <v>0</v>
      </c>
      <c r="W121" s="304">
        <f t="shared" si="335"/>
        <v>51606</v>
      </c>
      <c r="X121" s="305">
        <f t="shared" si="335"/>
        <v>32106</v>
      </c>
      <c r="Y121" s="295">
        <f t="shared" si="292"/>
        <v>19500</v>
      </c>
      <c r="Z121" s="306">
        <f t="shared" si="293"/>
        <v>0.3778630392</v>
      </c>
      <c r="AA121" s="307"/>
      <c r="AB121" s="11"/>
      <c r="AC121" s="11"/>
      <c r="AD121" s="11"/>
      <c r="AE121" s="11"/>
      <c r="AF121" s="11"/>
      <c r="AG121" s="11"/>
    </row>
    <row r="122" ht="30.0" customHeight="1">
      <c r="A122" s="232" t="s">
        <v>77</v>
      </c>
      <c r="B122" s="279">
        <v>7.0</v>
      </c>
      <c r="C122" s="234" t="s">
        <v>271</v>
      </c>
      <c r="D122" s="235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308"/>
      <c r="X122" s="309"/>
      <c r="Y122" s="238"/>
      <c r="Z122" s="310"/>
      <c r="AA122" s="311"/>
      <c r="AB122" s="11"/>
      <c r="AC122" s="11"/>
      <c r="AD122" s="11"/>
      <c r="AE122" s="11"/>
      <c r="AF122" s="11"/>
      <c r="AG122" s="11"/>
    </row>
    <row r="123" ht="30.0" customHeight="1">
      <c r="A123" s="162" t="s">
        <v>82</v>
      </c>
      <c r="B123" s="163" t="s">
        <v>272</v>
      </c>
      <c r="C123" s="245" t="s">
        <v>273</v>
      </c>
      <c r="D123" s="165" t="s">
        <v>155</v>
      </c>
      <c r="E123" s="166">
        <v>1.0</v>
      </c>
      <c r="F123" s="167">
        <v>28400.0</v>
      </c>
      <c r="G123" s="168">
        <f t="shared" ref="G123:G133" si="336">E123*F123</f>
        <v>28400</v>
      </c>
      <c r="H123" s="216">
        <v>1.0</v>
      </c>
      <c r="I123" s="217">
        <v>33705.0</v>
      </c>
      <c r="J123" s="168">
        <f t="shared" ref="J123:J133" si="337">H123*I123</f>
        <v>33705</v>
      </c>
      <c r="K123" s="166"/>
      <c r="L123" s="167"/>
      <c r="M123" s="168">
        <f t="shared" ref="M123:M133" si="338">K123*L123</f>
        <v>0</v>
      </c>
      <c r="N123" s="166"/>
      <c r="O123" s="167"/>
      <c r="P123" s="168">
        <f t="shared" ref="P123:P133" si="339">N123*O123</f>
        <v>0</v>
      </c>
      <c r="Q123" s="166"/>
      <c r="R123" s="167"/>
      <c r="S123" s="168">
        <f t="shared" ref="S123:S133" si="340">Q123*R123</f>
        <v>0</v>
      </c>
      <c r="T123" s="166"/>
      <c r="U123" s="167"/>
      <c r="V123" s="312">
        <f t="shared" ref="V123:V133" si="341">T123*U123</f>
        <v>0</v>
      </c>
      <c r="W123" s="313">
        <f t="shared" ref="W123:W133" si="342">G123+M123+S123</f>
        <v>28400</v>
      </c>
      <c r="X123" s="314">
        <f t="shared" ref="X123:X133" si="343">J123+P123+V123</f>
        <v>33705</v>
      </c>
      <c r="Y123" s="315">
        <f t="shared" ref="Y123:Y134" si="344">W123-X123</f>
        <v>-5305</v>
      </c>
      <c r="Z123" s="316">
        <f t="shared" ref="Z123:Z134" si="345">Y123/W123</f>
        <v>-0.1867957746</v>
      </c>
      <c r="AA123" s="317"/>
      <c r="AB123" s="175"/>
      <c r="AC123" s="175"/>
      <c r="AD123" s="175"/>
      <c r="AE123" s="175"/>
      <c r="AF123" s="175"/>
      <c r="AG123" s="175"/>
    </row>
    <row r="124" ht="30.0" customHeight="1">
      <c r="A124" s="162" t="s">
        <v>82</v>
      </c>
      <c r="B124" s="163" t="s">
        <v>274</v>
      </c>
      <c r="C124" s="245" t="s">
        <v>275</v>
      </c>
      <c r="D124" s="165" t="s">
        <v>124</v>
      </c>
      <c r="E124" s="166"/>
      <c r="F124" s="167"/>
      <c r="G124" s="168">
        <f t="shared" si="336"/>
        <v>0</v>
      </c>
      <c r="H124" s="166"/>
      <c r="I124" s="167"/>
      <c r="J124" s="168">
        <f t="shared" si="337"/>
        <v>0</v>
      </c>
      <c r="K124" s="166">
        <v>10.0</v>
      </c>
      <c r="L124" s="167">
        <v>120.0</v>
      </c>
      <c r="M124" s="168">
        <f t="shared" si="338"/>
        <v>1200</v>
      </c>
      <c r="N124" s="166">
        <v>10.0</v>
      </c>
      <c r="O124" s="167">
        <v>120.0</v>
      </c>
      <c r="P124" s="168">
        <f t="shared" si="339"/>
        <v>1200</v>
      </c>
      <c r="Q124" s="166"/>
      <c r="R124" s="167"/>
      <c r="S124" s="168">
        <f t="shared" si="340"/>
        <v>0</v>
      </c>
      <c r="T124" s="166"/>
      <c r="U124" s="167"/>
      <c r="V124" s="312">
        <f t="shared" si="341"/>
        <v>0</v>
      </c>
      <c r="W124" s="318">
        <f t="shared" si="342"/>
        <v>1200</v>
      </c>
      <c r="X124" s="170">
        <f t="shared" si="343"/>
        <v>1200</v>
      </c>
      <c r="Y124" s="171">
        <f t="shared" si="344"/>
        <v>0</v>
      </c>
      <c r="Z124" s="172">
        <f t="shared" si="345"/>
        <v>0</v>
      </c>
      <c r="AA124" s="173"/>
      <c r="AB124" s="175"/>
      <c r="AC124" s="175"/>
      <c r="AD124" s="175"/>
      <c r="AE124" s="175"/>
      <c r="AF124" s="175"/>
      <c r="AG124" s="175"/>
    </row>
    <row r="125" ht="30.0" customHeight="1">
      <c r="A125" s="162" t="s">
        <v>82</v>
      </c>
      <c r="B125" s="163" t="s">
        <v>276</v>
      </c>
      <c r="C125" s="245" t="s">
        <v>277</v>
      </c>
      <c r="D125" s="165" t="s">
        <v>124</v>
      </c>
      <c r="E125" s="166"/>
      <c r="F125" s="167"/>
      <c r="G125" s="168">
        <f t="shared" si="336"/>
        <v>0</v>
      </c>
      <c r="H125" s="166"/>
      <c r="I125" s="167"/>
      <c r="J125" s="168">
        <f t="shared" si="337"/>
        <v>0</v>
      </c>
      <c r="K125" s="166">
        <v>1000.0</v>
      </c>
      <c r="L125" s="167">
        <v>14.0</v>
      </c>
      <c r="M125" s="168">
        <f t="shared" si="338"/>
        <v>14000</v>
      </c>
      <c r="N125" s="166">
        <v>1000.0</v>
      </c>
      <c r="O125" s="167">
        <v>14.0</v>
      </c>
      <c r="P125" s="168">
        <f t="shared" si="339"/>
        <v>14000</v>
      </c>
      <c r="Q125" s="166"/>
      <c r="R125" s="167"/>
      <c r="S125" s="168">
        <f t="shared" si="340"/>
        <v>0</v>
      </c>
      <c r="T125" s="166"/>
      <c r="U125" s="167"/>
      <c r="V125" s="312">
        <f t="shared" si="341"/>
        <v>0</v>
      </c>
      <c r="W125" s="318">
        <f t="shared" si="342"/>
        <v>14000</v>
      </c>
      <c r="X125" s="170">
        <f t="shared" si="343"/>
        <v>14000</v>
      </c>
      <c r="Y125" s="171">
        <f t="shared" si="344"/>
        <v>0</v>
      </c>
      <c r="Z125" s="172">
        <f t="shared" si="345"/>
        <v>0</v>
      </c>
      <c r="AA125" s="173"/>
      <c r="AB125" s="175"/>
      <c r="AC125" s="175"/>
      <c r="AD125" s="175"/>
      <c r="AE125" s="175"/>
      <c r="AF125" s="175"/>
      <c r="AG125" s="175"/>
    </row>
    <row r="126" ht="30.0" customHeight="1">
      <c r="A126" s="162" t="s">
        <v>82</v>
      </c>
      <c r="B126" s="163" t="s">
        <v>278</v>
      </c>
      <c r="C126" s="245" t="s">
        <v>279</v>
      </c>
      <c r="D126" s="165" t="s">
        <v>124</v>
      </c>
      <c r="E126" s="166"/>
      <c r="F126" s="167"/>
      <c r="G126" s="168">
        <f t="shared" si="336"/>
        <v>0</v>
      </c>
      <c r="H126" s="166"/>
      <c r="I126" s="167"/>
      <c r="J126" s="168">
        <f t="shared" si="337"/>
        <v>0</v>
      </c>
      <c r="K126" s="166">
        <v>50.0</v>
      </c>
      <c r="L126" s="167">
        <v>8.0</v>
      </c>
      <c r="M126" s="168">
        <f t="shared" si="338"/>
        <v>400</v>
      </c>
      <c r="N126" s="166">
        <v>50.0</v>
      </c>
      <c r="O126" s="167">
        <v>8.0</v>
      </c>
      <c r="P126" s="168">
        <f t="shared" si="339"/>
        <v>400</v>
      </c>
      <c r="Q126" s="166"/>
      <c r="R126" s="167"/>
      <c r="S126" s="168">
        <f t="shared" si="340"/>
        <v>0</v>
      </c>
      <c r="T126" s="166"/>
      <c r="U126" s="167"/>
      <c r="V126" s="312">
        <f t="shared" si="341"/>
        <v>0</v>
      </c>
      <c r="W126" s="318">
        <f t="shared" si="342"/>
        <v>400</v>
      </c>
      <c r="X126" s="170">
        <f t="shared" si="343"/>
        <v>400</v>
      </c>
      <c r="Y126" s="171">
        <f t="shared" si="344"/>
        <v>0</v>
      </c>
      <c r="Z126" s="172">
        <f t="shared" si="345"/>
        <v>0</v>
      </c>
      <c r="AA126" s="173"/>
      <c r="AB126" s="175"/>
      <c r="AC126" s="175"/>
      <c r="AD126" s="175"/>
      <c r="AE126" s="175"/>
      <c r="AF126" s="175"/>
      <c r="AG126" s="175"/>
    </row>
    <row r="127" ht="30.0" hidden="1" customHeight="1" outlineLevel="1">
      <c r="A127" s="162" t="s">
        <v>82</v>
      </c>
      <c r="B127" s="163" t="s">
        <v>280</v>
      </c>
      <c r="C127" s="245" t="s">
        <v>281</v>
      </c>
      <c r="D127" s="165" t="s">
        <v>124</v>
      </c>
      <c r="E127" s="166"/>
      <c r="F127" s="167"/>
      <c r="G127" s="168">
        <f t="shared" si="336"/>
        <v>0</v>
      </c>
      <c r="H127" s="166"/>
      <c r="I127" s="167"/>
      <c r="J127" s="168">
        <f t="shared" si="337"/>
        <v>0</v>
      </c>
      <c r="K127" s="166"/>
      <c r="L127" s="167"/>
      <c r="M127" s="168">
        <f t="shared" si="338"/>
        <v>0</v>
      </c>
      <c r="N127" s="166"/>
      <c r="O127" s="167"/>
      <c r="P127" s="168">
        <f t="shared" si="339"/>
        <v>0</v>
      </c>
      <c r="Q127" s="166"/>
      <c r="R127" s="167"/>
      <c r="S127" s="168">
        <f t="shared" si="340"/>
        <v>0</v>
      </c>
      <c r="T127" s="166"/>
      <c r="U127" s="167"/>
      <c r="V127" s="312">
        <f t="shared" si="341"/>
        <v>0</v>
      </c>
      <c r="W127" s="318">
        <f t="shared" si="342"/>
        <v>0</v>
      </c>
      <c r="X127" s="170">
        <f t="shared" si="343"/>
        <v>0</v>
      </c>
      <c r="Y127" s="171">
        <f t="shared" si="344"/>
        <v>0</v>
      </c>
      <c r="Z127" s="172" t="str">
        <f t="shared" si="345"/>
        <v>#DIV/0!</v>
      </c>
      <c r="AA127" s="173"/>
      <c r="AB127" s="175"/>
      <c r="AC127" s="175"/>
      <c r="AD127" s="175"/>
      <c r="AE127" s="175"/>
      <c r="AF127" s="175"/>
      <c r="AG127" s="175"/>
    </row>
    <row r="128" ht="30.0" hidden="1" customHeight="1" outlineLevel="1">
      <c r="A128" s="162" t="s">
        <v>82</v>
      </c>
      <c r="B128" s="163" t="s">
        <v>282</v>
      </c>
      <c r="C128" s="245" t="s">
        <v>283</v>
      </c>
      <c r="D128" s="165" t="s">
        <v>124</v>
      </c>
      <c r="E128" s="166"/>
      <c r="F128" s="167"/>
      <c r="G128" s="168">
        <f t="shared" si="336"/>
        <v>0</v>
      </c>
      <c r="H128" s="166"/>
      <c r="I128" s="167"/>
      <c r="J128" s="168">
        <f t="shared" si="337"/>
        <v>0</v>
      </c>
      <c r="K128" s="166"/>
      <c r="L128" s="167"/>
      <c r="M128" s="168">
        <f t="shared" si="338"/>
        <v>0</v>
      </c>
      <c r="N128" s="166"/>
      <c r="O128" s="167"/>
      <c r="P128" s="168">
        <f t="shared" si="339"/>
        <v>0</v>
      </c>
      <c r="Q128" s="166"/>
      <c r="R128" s="167"/>
      <c r="S128" s="168">
        <f t="shared" si="340"/>
        <v>0</v>
      </c>
      <c r="T128" s="166"/>
      <c r="U128" s="167"/>
      <c r="V128" s="312">
        <f t="shared" si="341"/>
        <v>0</v>
      </c>
      <c r="W128" s="318">
        <f t="shared" si="342"/>
        <v>0</v>
      </c>
      <c r="X128" s="170">
        <f t="shared" si="343"/>
        <v>0</v>
      </c>
      <c r="Y128" s="171">
        <f t="shared" si="344"/>
        <v>0</v>
      </c>
      <c r="Z128" s="172" t="str">
        <f t="shared" si="345"/>
        <v>#DIV/0!</v>
      </c>
      <c r="AA128" s="173"/>
      <c r="AB128" s="175"/>
      <c r="AC128" s="175"/>
      <c r="AD128" s="175"/>
      <c r="AE128" s="175"/>
      <c r="AF128" s="175"/>
      <c r="AG128" s="175"/>
    </row>
    <row r="129" ht="30.0" hidden="1" customHeight="1" outlineLevel="1">
      <c r="A129" s="162" t="s">
        <v>82</v>
      </c>
      <c r="B129" s="163" t="s">
        <v>284</v>
      </c>
      <c r="C129" s="245" t="s">
        <v>285</v>
      </c>
      <c r="D129" s="165" t="s">
        <v>124</v>
      </c>
      <c r="E129" s="166"/>
      <c r="F129" s="167"/>
      <c r="G129" s="168">
        <f t="shared" si="336"/>
        <v>0</v>
      </c>
      <c r="H129" s="166"/>
      <c r="I129" s="167"/>
      <c r="J129" s="168">
        <f t="shared" si="337"/>
        <v>0</v>
      </c>
      <c r="K129" s="166"/>
      <c r="L129" s="167"/>
      <c r="M129" s="168">
        <f t="shared" si="338"/>
        <v>0</v>
      </c>
      <c r="N129" s="166"/>
      <c r="O129" s="167"/>
      <c r="P129" s="168">
        <f t="shared" si="339"/>
        <v>0</v>
      </c>
      <c r="Q129" s="166"/>
      <c r="R129" s="167"/>
      <c r="S129" s="168">
        <f t="shared" si="340"/>
        <v>0</v>
      </c>
      <c r="T129" s="166"/>
      <c r="U129" s="167"/>
      <c r="V129" s="312">
        <f t="shared" si="341"/>
        <v>0</v>
      </c>
      <c r="W129" s="318">
        <f t="shared" si="342"/>
        <v>0</v>
      </c>
      <c r="X129" s="170">
        <f t="shared" si="343"/>
        <v>0</v>
      </c>
      <c r="Y129" s="171">
        <f t="shared" si="344"/>
        <v>0</v>
      </c>
      <c r="Z129" s="172" t="str">
        <f t="shared" si="345"/>
        <v>#DIV/0!</v>
      </c>
      <c r="AA129" s="173"/>
      <c r="AB129" s="175"/>
      <c r="AC129" s="175"/>
      <c r="AD129" s="175"/>
      <c r="AE129" s="175"/>
      <c r="AF129" s="175"/>
      <c r="AG129" s="175"/>
    </row>
    <row r="130" ht="30.0" hidden="1" customHeight="1" outlineLevel="1">
      <c r="A130" s="162" t="s">
        <v>82</v>
      </c>
      <c r="B130" s="163" t="s">
        <v>286</v>
      </c>
      <c r="C130" s="245" t="s">
        <v>287</v>
      </c>
      <c r="D130" s="165" t="s">
        <v>124</v>
      </c>
      <c r="E130" s="166"/>
      <c r="F130" s="167"/>
      <c r="G130" s="168">
        <f t="shared" si="336"/>
        <v>0</v>
      </c>
      <c r="H130" s="166"/>
      <c r="I130" s="167"/>
      <c r="J130" s="168">
        <f t="shared" si="337"/>
        <v>0</v>
      </c>
      <c r="K130" s="166"/>
      <c r="L130" s="167"/>
      <c r="M130" s="168">
        <f t="shared" si="338"/>
        <v>0</v>
      </c>
      <c r="N130" s="166"/>
      <c r="O130" s="167"/>
      <c r="P130" s="168">
        <f t="shared" si="339"/>
        <v>0</v>
      </c>
      <c r="Q130" s="166"/>
      <c r="R130" s="167"/>
      <c r="S130" s="168">
        <f t="shared" si="340"/>
        <v>0</v>
      </c>
      <c r="T130" s="166"/>
      <c r="U130" s="167"/>
      <c r="V130" s="312">
        <f t="shared" si="341"/>
        <v>0</v>
      </c>
      <c r="W130" s="318">
        <f t="shared" si="342"/>
        <v>0</v>
      </c>
      <c r="X130" s="170">
        <f t="shared" si="343"/>
        <v>0</v>
      </c>
      <c r="Y130" s="171">
        <f t="shared" si="344"/>
        <v>0</v>
      </c>
      <c r="Z130" s="172" t="str">
        <f t="shared" si="345"/>
        <v>#DIV/0!</v>
      </c>
      <c r="AA130" s="173"/>
      <c r="AB130" s="175"/>
      <c r="AC130" s="175"/>
      <c r="AD130" s="175"/>
      <c r="AE130" s="175"/>
      <c r="AF130" s="175"/>
      <c r="AG130" s="175"/>
    </row>
    <row r="131" ht="30.0" hidden="1" customHeight="1" outlineLevel="1">
      <c r="A131" s="176" t="s">
        <v>82</v>
      </c>
      <c r="B131" s="163" t="s">
        <v>288</v>
      </c>
      <c r="C131" s="215" t="s">
        <v>289</v>
      </c>
      <c r="D131" s="165" t="s">
        <v>124</v>
      </c>
      <c r="E131" s="179"/>
      <c r="F131" s="180"/>
      <c r="G131" s="168">
        <f t="shared" si="336"/>
        <v>0</v>
      </c>
      <c r="H131" s="179"/>
      <c r="I131" s="180"/>
      <c r="J131" s="168">
        <f t="shared" si="337"/>
        <v>0</v>
      </c>
      <c r="K131" s="166"/>
      <c r="L131" s="167"/>
      <c r="M131" s="168">
        <f t="shared" si="338"/>
        <v>0</v>
      </c>
      <c r="N131" s="166"/>
      <c r="O131" s="167"/>
      <c r="P131" s="168">
        <f t="shared" si="339"/>
        <v>0</v>
      </c>
      <c r="Q131" s="166"/>
      <c r="R131" s="167"/>
      <c r="S131" s="168">
        <f t="shared" si="340"/>
        <v>0</v>
      </c>
      <c r="T131" s="166"/>
      <c r="U131" s="167"/>
      <c r="V131" s="312">
        <f t="shared" si="341"/>
        <v>0</v>
      </c>
      <c r="W131" s="318">
        <f t="shared" si="342"/>
        <v>0</v>
      </c>
      <c r="X131" s="170">
        <f t="shared" si="343"/>
        <v>0</v>
      </c>
      <c r="Y131" s="171">
        <f t="shared" si="344"/>
        <v>0</v>
      </c>
      <c r="Z131" s="172" t="str">
        <f t="shared" si="345"/>
        <v>#DIV/0!</v>
      </c>
      <c r="AA131" s="183"/>
      <c r="AB131" s="175"/>
      <c r="AC131" s="175"/>
      <c r="AD131" s="175"/>
      <c r="AE131" s="175"/>
      <c r="AF131" s="175"/>
      <c r="AG131" s="175"/>
    </row>
    <row r="132" ht="30.0" hidden="1" customHeight="1" outlineLevel="1">
      <c r="A132" s="176" t="s">
        <v>82</v>
      </c>
      <c r="B132" s="163" t="s">
        <v>290</v>
      </c>
      <c r="C132" s="215" t="s">
        <v>291</v>
      </c>
      <c r="D132" s="178" t="s">
        <v>124</v>
      </c>
      <c r="E132" s="166"/>
      <c r="F132" s="167"/>
      <c r="G132" s="168">
        <f t="shared" si="336"/>
        <v>0</v>
      </c>
      <c r="H132" s="166"/>
      <c r="I132" s="167"/>
      <c r="J132" s="168">
        <f t="shared" si="337"/>
        <v>0</v>
      </c>
      <c r="K132" s="166"/>
      <c r="L132" s="167"/>
      <c r="M132" s="168">
        <f t="shared" si="338"/>
        <v>0</v>
      </c>
      <c r="N132" s="166"/>
      <c r="O132" s="167"/>
      <c r="P132" s="168">
        <f t="shared" si="339"/>
        <v>0</v>
      </c>
      <c r="Q132" s="166"/>
      <c r="R132" s="167"/>
      <c r="S132" s="168">
        <f t="shared" si="340"/>
        <v>0</v>
      </c>
      <c r="T132" s="166"/>
      <c r="U132" s="167"/>
      <c r="V132" s="312">
        <f t="shared" si="341"/>
        <v>0</v>
      </c>
      <c r="W132" s="318">
        <f t="shared" si="342"/>
        <v>0</v>
      </c>
      <c r="X132" s="170">
        <f t="shared" si="343"/>
        <v>0</v>
      </c>
      <c r="Y132" s="171">
        <f t="shared" si="344"/>
        <v>0</v>
      </c>
      <c r="Z132" s="172" t="str">
        <f t="shared" si="345"/>
        <v>#DIV/0!</v>
      </c>
      <c r="AA132" s="173"/>
      <c r="AB132" s="175"/>
      <c r="AC132" s="175"/>
      <c r="AD132" s="175"/>
      <c r="AE132" s="175"/>
      <c r="AF132" s="175"/>
      <c r="AG132" s="175"/>
    </row>
    <row r="133" ht="30.0" hidden="1" customHeight="1" outlineLevel="1">
      <c r="A133" s="176" t="s">
        <v>82</v>
      </c>
      <c r="B133" s="163" t="s">
        <v>292</v>
      </c>
      <c r="C133" s="319" t="s">
        <v>293</v>
      </c>
      <c r="D133" s="178"/>
      <c r="E133" s="179"/>
      <c r="F133" s="180">
        <v>0.22</v>
      </c>
      <c r="G133" s="181">
        <f t="shared" si="336"/>
        <v>0</v>
      </c>
      <c r="H133" s="179"/>
      <c r="I133" s="180">
        <v>0.22</v>
      </c>
      <c r="J133" s="181">
        <f t="shared" si="337"/>
        <v>0</v>
      </c>
      <c r="K133" s="179"/>
      <c r="L133" s="180">
        <v>0.22</v>
      </c>
      <c r="M133" s="181">
        <f t="shared" si="338"/>
        <v>0</v>
      </c>
      <c r="N133" s="179"/>
      <c r="O133" s="180">
        <v>0.22</v>
      </c>
      <c r="P133" s="181">
        <f t="shared" si="339"/>
        <v>0</v>
      </c>
      <c r="Q133" s="179"/>
      <c r="R133" s="180">
        <v>0.22</v>
      </c>
      <c r="S133" s="181">
        <f t="shared" si="340"/>
        <v>0</v>
      </c>
      <c r="T133" s="179"/>
      <c r="U133" s="180">
        <v>0.22</v>
      </c>
      <c r="V133" s="320">
        <f t="shared" si="341"/>
        <v>0</v>
      </c>
      <c r="W133" s="321">
        <f t="shared" si="342"/>
        <v>0</v>
      </c>
      <c r="X133" s="322">
        <f t="shared" si="343"/>
        <v>0</v>
      </c>
      <c r="Y133" s="323">
        <f t="shared" si="344"/>
        <v>0</v>
      </c>
      <c r="Z133" s="324" t="str">
        <f t="shared" si="345"/>
        <v>#DIV/0!</v>
      </c>
      <c r="AA133" s="200"/>
      <c r="AB133" s="11"/>
      <c r="AC133" s="11"/>
      <c r="AD133" s="11"/>
      <c r="AE133" s="11"/>
      <c r="AF133" s="11"/>
      <c r="AG133" s="11"/>
    </row>
    <row r="134" ht="30.0" customHeight="1" collapsed="1">
      <c r="A134" s="219" t="s">
        <v>294</v>
      </c>
      <c r="B134" s="325"/>
      <c r="C134" s="221"/>
      <c r="D134" s="222"/>
      <c r="E134" s="227">
        <f>SUM(E123:E132)</f>
        <v>1</v>
      </c>
      <c r="F134" s="228"/>
      <c r="G134" s="225">
        <f>SUM(G123:G133)</f>
        <v>28400</v>
      </c>
      <c r="H134" s="227">
        <f>SUM(H123:H132)</f>
        <v>1</v>
      </c>
      <c r="I134" s="228"/>
      <c r="J134" s="225">
        <f>SUM(J123:J133)</f>
        <v>33705</v>
      </c>
      <c r="K134" s="248">
        <f>SUM(K123:K132)</f>
        <v>1060</v>
      </c>
      <c r="L134" s="228"/>
      <c r="M134" s="225">
        <f>SUM(M123:M133)</f>
        <v>15600</v>
      </c>
      <c r="N134" s="248">
        <f>SUM(N123:N132)</f>
        <v>1060</v>
      </c>
      <c r="O134" s="228"/>
      <c r="P134" s="225">
        <f>SUM(P123:P133)</f>
        <v>15600</v>
      </c>
      <c r="Q134" s="248">
        <f>SUM(Q123:Q132)</f>
        <v>0</v>
      </c>
      <c r="R134" s="228"/>
      <c r="S134" s="225">
        <f>SUM(S123:S133)</f>
        <v>0</v>
      </c>
      <c r="T134" s="248">
        <f>SUM(T123:T132)</f>
        <v>0</v>
      </c>
      <c r="U134" s="228"/>
      <c r="V134" s="303">
        <f t="shared" ref="V134:X134" si="346">SUM(V123:V133)</f>
        <v>0</v>
      </c>
      <c r="W134" s="304">
        <f t="shared" si="346"/>
        <v>44000</v>
      </c>
      <c r="X134" s="305">
        <f t="shared" si="346"/>
        <v>49305</v>
      </c>
      <c r="Y134" s="295">
        <f t="shared" si="344"/>
        <v>-5305</v>
      </c>
      <c r="Z134" s="306">
        <f t="shared" si="345"/>
        <v>-0.1205681818</v>
      </c>
      <c r="AA134" s="307"/>
      <c r="AB134" s="11"/>
      <c r="AC134" s="11"/>
      <c r="AD134" s="11"/>
      <c r="AE134" s="11"/>
      <c r="AF134" s="11"/>
      <c r="AG134" s="11"/>
    </row>
    <row r="135" ht="30.0" customHeight="1">
      <c r="A135" s="326" t="s">
        <v>77</v>
      </c>
      <c r="B135" s="279">
        <v>8.0</v>
      </c>
      <c r="C135" s="327" t="s">
        <v>295</v>
      </c>
      <c r="D135" s="235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308"/>
      <c r="X135" s="309"/>
      <c r="Y135" s="238"/>
      <c r="Z135" s="310"/>
      <c r="AA135" s="311"/>
      <c r="AB135" s="161"/>
      <c r="AC135" s="161"/>
      <c r="AD135" s="161"/>
      <c r="AE135" s="161"/>
      <c r="AF135" s="161"/>
      <c r="AG135" s="161"/>
    </row>
    <row r="136" ht="30.0" hidden="1" customHeight="1" outlineLevel="1">
      <c r="A136" s="162" t="s">
        <v>82</v>
      </c>
      <c r="B136" s="163" t="s">
        <v>296</v>
      </c>
      <c r="C136" s="245" t="s">
        <v>297</v>
      </c>
      <c r="D136" s="165" t="s">
        <v>298</v>
      </c>
      <c r="E136" s="166"/>
      <c r="F136" s="167"/>
      <c r="G136" s="168">
        <f t="shared" ref="G136:G141" si="347">E136*F136</f>
        <v>0</v>
      </c>
      <c r="H136" s="166"/>
      <c r="I136" s="167"/>
      <c r="J136" s="168">
        <f t="shared" ref="J136:J141" si="348">H136*I136</f>
        <v>0</v>
      </c>
      <c r="K136" s="166"/>
      <c r="L136" s="167"/>
      <c r="M136" s="168">
        <f t="shared" ref="M136:M141" si="349">K136*L136</f>
        <v>0</v>
      </c>
      <c r="N136" s="166"/>
      <c r="O136" s="167"/>
      <c r="P136" s="168">
        <f t="shared" ref="P136:P141" si="350">N136*O136</f>
        <v>0</v>
      </c>
      <c r="Q136" s="166"/>
      <c r="R136" s="167"/>
      <c r="S136" s="168">
        <f t="shared" ref="S136:S141" si="351">Q136*R136</f>
        <v>0</v>
      </c>
      <c r="T136" s="166"/>
      <c r="U136" s="167"/>
      <c r="V136" s="312">
        <f t="shared" ref="V136:V141" si="352">T136*U136</f>
        <v>0</v>
      </c>
      <c r="W136" s="313">
        <f t="shared" ref="W136:W141" si="353">G136+M136+S136</f>
        <v>0</v>
      </c>
      <c r="X136" s="314">
        <f t="shared" ref="X136:X141" si="354">J136+P136+V136</f>
        <v>0</v>
      </c>
      <c r="Y136" s="315">
        <f t="shared" ref="Y136:Y142" si="355">W136-X136</f>
        <v>0</v>
      </c>
      <c r="Z136" s="316" t="str">
        <f t="shared" ref="Z136:Z141" si="356">Y136/W136</f>
        <v>#DIV/0!</v>
      </c>
      <c r="AA136" s="317"/>
      <c r="AB136" s="175"/>
      <c r="AC136" s="175"/>
      <c r="AD136" s="175"/>
      <c r="AE136" s="175"/>
      <c r="AF136" s="175"/>
      <c r="AG136" s="175"/>
    </row>
    <row r="137" ht="30.0" hidden="1" customHeight="1" outlineLevel="1">
      <c r="A137" s="162" t="s">
        <v>82</v>
      </c>
      <c r="B137" s="163" t="s">
        <v>299</v>
      </c>
      <c r="C137" s="245" t="s">
        <v>300</v>
      </c>
      <c r="D137" s="165" t="s">
        <v>298</v>
      </c>
      <c r="E137" s="166"/>
      <c r="F137" s="167"/>
      <c r="G137" s="168">
        <f t="shared" si="347"/>
        <v>0</v>
      </c>
      <c r="H137" s="166"/>
      <c r="I137" s="167"/>
      <c r="J137" s="168">
        <f t="shared" si="348"/>
        <v>0</v>
      </c>
      <c r="K137" s="166"/>
      <c r="L137" s="167"/>
      <c r="M137" s="168">
        <f t="shared" si="349"/>
        <v>0</v>
      </c>
      <c r="N137" s="166"/>
      <c r="O137" s="167"/>
      <c r="P137" s="168">
        <f t="shared" si="350"/>
        <v>0</v>
      </c>
      <c r="Q137" s="166"/>
      <c r="R137" s="167"/>
      <c r="S137" s="168">
        <f t="shared" si="351"/>
        <v>0</v>
      </c>
      <c r="T137" s="166"/>
      <c r="U137" s="167"/>
      <c r="V137" s="312">
        <f t="shared" si="352"/>
        <v>0</v>
      </c>
      <c r="W137" s="318">
        <f t="shared" si="353"/>
        <v>0</v>
      </c>
      <c r="X137" s="170">
        <f t="shared" si="354"/>
        <v>0</v>
      </c>
      <c r="Y137" s="171">
        <f t="shared" si="355"/>
        <v>0</v>
      </c>
      <c r="Z137" s="172" t="str">
        <f t="shared" si="356"/>
        <v>#DIV/0!</v>
      </c>
      <c r="AA137" s="173"/>
      <c r="AB137" s="175"/>
      <c r="AC137" s="175"/>
      <c r="AD137" s="175"/>
      <c r="AE137" s="175"/>
      <c r="AF137" s="175"/>
      <c r="AG137" s="175"/>
    </row>
    <row r="138" ht="30.0" hidden="1" customHeight="1" outlineLevel="1">
      <c r="A138" s="162" t="s">
        <v>82</v>
      </c>
      <c r="B138" s="163" t="s">
        <v>301</v>
      </c>
      <c r="C138" s="245" t="s">
        <v>302</v>
      </c>
      <c r="D138" s="165" t="s">
        <v>303</v>
      </c>
      <c r="E138" s="328"/>
      <c r="F138" s="329"/>
      <c r="G138" s="168">
        <f t="shared" si="347"/>
        <v>0</v>
      </c>
      <c r="H138" s="328"/>
      <c r="I138" s="329"/>
      <c r="J138" s="168">
        <f t="shared" si="348"/>
        <v>0</v>
      </c>
      <c r="K138" s="166"/>
      <c r="L138" s="167"/>
      <c r="M138" s="168">
        <f t="shared" si="349"/>
        <v>0</v>
      </c>
      <c r="N138" s="166"/>
      <c r="O138" s="167"/>
      <c r="P138" s="168">
        <f t="shared" si="350"/>
        <v>0</v>
      </c>
      <c r="Q138" s="166"/>
      <c r="R138" s="167"/>
      <c r="S138" s="168">
        <f t="shared" si="351"/>
        <v>0</v>
      </c>
      <c r="T138" s="166"/>
      <c r="U138" s="167"/>
      <c r="V138" s="312">
        <f t="shared" si="352"/>
        <v>0</v>
      </c>
      <c r="W138" s="330">
        <f t="shared" si="353"/>
        <v>0</v>
      </c>
      <c r="X138" s="170">
        <f t="shared" si="354"/>
        <v>0</v>
      </c>
      <c r="Y138" s="171">
        <f t="shared" si="355"/>
        <v>0</v>
      </c>
      <c r="Z138" s="172" t="str">
        <f t="shared" si="356"/>
        <v>#DIV/0!</v>
      </c>
      <c r="AA138" s="173"/>
      <c r="AB138" s="175"/>
      <c r="AC138" s="175"/>
      <c r="AD138" s="175"/>
      <c r="AE138" s="175"/>
      <c r="AF138" s="175"/>
      <c r="AG138" s="175"/>
    </row>
    <row r="139" ht="30.0" hidden="1" customHeight="1" outlineLevel="1">
      <c r="A139" s="162" t="s">
        <v>82</v>
      </c>
      <c r="B139" s="163" t="s">
        <v>304</v>
      </c>
      <c r="C139" s="245" t="s">
        <v>305</v>
      </c>
      <c r="D139" s="165" t="s">
        <v>303</v>
      </c>
      <c r="E139" s="166"/>
      <c r="F139" s="167"/>
      <c r="G139" s="168">
        <f t="shared" si="347"/>
        <v>0</v>
      </c>
      <c r="H139" s="166"/>
      <c r="I139" s="167"/>
      <c r="J139" s="168">
        <f t="shared" si="348"/>
        <v>0</v>
      </c>
      <c r="K139" s="328"/>
      <c r="L139" s="329"/>
      <c r="M139" s="168">
        <f t="shared" si="349"/>
        <v>0</v>
      </c>
      <c r="N139" s="328"/>
      <c r="O139" s="329"/>
      <c r="P139" s="168">
        <f t="shared" si="350"/>
        <v>0</v>
      </c>
      <c r="Q139" s="328"/>
      <c r="R139" s="329"/>
      <c r="S139" s="168">
        <f t="shared" si="351"/>
        <v>0</v>
      </c>
      <c r="T139" s="328"/>
      <c r="U139" s="329"/>
      <c r="V139" s="312">
        <f t="shared" si="352"/>
        <v>0</v>
      </c>
      <c r="W139" s="330">
        <f t="shared" si="353"/>
        <v>0</v>
      </c>
      <c r="X139" s="170">
        <f t="shared" si="354"/>
        <v>0</v>
      </c>
      <c r="Y139" s="171">
        <f t="shared" si="355"/>
        <v>0</v>
      </c>
      <c r="Z139" s="172" t="str">
        <f t="shared" si="356"/>
        <v>#DIV/0!</v>
      </c>
      <c r="AA139" s="173"/>
      <c r="AB139" s="175"/>
      <c r="AC139" s="175"/>
      <c r="AD139" s="175"/>
      <c r="AE139" s="175"/>
      <c r="AF139" s="175"/>
      <c r="AG139" s="175"/>
    </row>
    <row r="140" ht="30.0" hidden="1" customHeight="1" outlineLevel="1">
      <c r="A140" s="162" t="s">
        <v>82</v>
      </c>
      <c r="B140" s="163" t="s">
        <v>306</v>
      </c>
      <c r="C140" s="245" t="s">
        <v>307</v>
      </c>
      <c r="D140" s="165" t="s">
        <v>303</v>
      </c>
      <c r="E140" s="166"/>
      <c r="F140" s="167"/>
      <c r="G140" s="168">
        <f t="shared" si="347"/>
        <v>0</v>
      </c>
      <c r="H140" s="166"/>
      <c r="I140" s="167"/>
      <c r="J140" s="168">
        <f t="shared" si="348"/>
        <v>0</v>
      </c>
      <c r="K140" s="166"/>
      <c r="L140" s="167"/>
      <c r="M140" s="168">
        <f t="shared" si="349"/>
        <v>0</v>
      </c>
      <c r="N140" s="166"/>
      <c r="O140" s="167"/>
      <c r="P140" s="168">
        <f t="shared" si="350"/>
        <v>0</v>
      </c>
      <c r="Q140" s="166"/>
      <c r="R140" s="167"/>
      <c r="S140" s="168">
        <f t="shared" si="351"/>
        <v>0</v>
      </c>
      <c r="T140" s="166"/>
      <c r="U140" s="167"/>
      <c r="V140" s="312">
        <f t="shared" si="352"/>
        <v>0</v>
      </c>
      <c r="W140" s="318">
        <f t="shared" si="353"/>
        <v>0</v>
      </c>
      <c r="X140" s="170">
        <f t="shared" si="354"/>
        <v>0</v>
      </c>
      <c r="Y140" s="171">
        <f t="shared" si="355"/>
        <v>0</v>
      </c>
      <c r="Z140" s="172" t="str">
        <f t="shared" si="356"/>
        <v>#DIV/0!</v>
      </c>
      <c r="AA140" s="173"/>
      <c r="AB140" s="175"/>
      <c r="AC140" s="175"/>
      <c r="AD140" s="175"/>
      <c r="AE140" s="175"/>
      <c r="AF140" s="175"/>
      <c r="AG140" s="175"/>
    </row>
    <row r="141" ht="30.0" hidden="1" customHeight="1" outlineLevel="1">
      <c r="A141" s="176" t="s">
        <v>82</v>
      </c>
      <c r="B141" s="243" t="s">
        <v>308</v>
      </c>
      <c r="C141" s="218" t="s">
        <v>309</v>
      </c>
      <c r="D141" s="178"/>
      <c r="E141" s="179"/>
      <c r="F141" s="180">
        <v>0.22</v>
      </c>
      <c r="G141" s="181">
        <f t="shared" si="347"/>
        <v>0</v>
      </c>
      <c r="H141" s="179"/>
      <c r="I141" s="180">
        <v>0.22</v>
      </c>
      <c r="J141" s="181">
        <f t="shared" si="348"/>
        <v>0</v>
      </c>
      <c r="K141" s="179"/>
      <c r="L141" s="180">
        <v>0.22</v>
      </c>
      <c r="M141" s="181">
        <f t="shared" si="349"/>
        <v>0</v>
      </c>
      <c r="N141" s="179"/>
      <c r="O141" s="180">
        <v>0.22</v>
      </c>
      <c r="P141" s="181">
        <f t="shared" si="350"/>
        <v>0</v>
      </c>
      <c r="Q141" s="179"/>
      <c r="R141" s="180">
        <v>0.22</v>
      </c>
      <c r="S141" s="181">
        <f t="shared" si="351"/>
        <v>0</v>
      </c>
      <c r="T141" s="179"/>
      <c r="U141" s="180">
        <v>0.22</v>
      </c>
      <c r="V141" s="320">
        <f t="shared" si="352"/>
        <v>0</v>
      </c>
      <c r="W141" s="321">
        <f t="shared" si="353"/>
        <v>0</v>
      </c>
      <c r="X141" s="322">
        <f t="shared" si="354"/>
        <v>0</v>
      </c>
      <c r="Y141" s="323">
        <f t="shared" si="355"/>
        <v>0</v>
      </c>
      <c r="Z141" s="324" t="str">
        <f t="shared" si="356"/>
        <v>#DIV/0!</v>
      </c>
      <c r="AA141" s="200"/>
      <c r="AB141" s="11"/>
      <c r="AC141" s="11"/>
      <c r="AD141" s="11"/>
      <c r="AE141" s="11"/>
      <c r="AF141" s="11"/>
      <c r="AG141" s="11"/>
    </row>
    <row r="142" ht="30.0" customHeight="1" collapsed="1">
      <c r="A142" s="219" t="s">
        <v>310</v>
      </c>
      <c r="B142" s="331"/>
      <c r="C142" s="221"/>
      <c r="D142" s="222"/>
      <c r="E142" s="227">
        <f>SUM(E136:E140)</f>
        <v>0</v>
      </c>
      <c r="F142" s="228"/>
      <c r="G142" s="227">
        <f>SUM(G136:G141)</f>
        <v>0</v>
      </c>
      <c r="H142" s="227">
        <f>SUM(H136:H140)</f>
        <v>0</v>
      </c>
      <c r="I142" s="228"/>
      <c r="J142" s="227">
        <f>SUM(J136:J141)</f>
        <v>0</v>
      </c>
      <c r="K142" s="227">
        <f>SUM(K136:K140)</f>
        <v>0</v>
      </c>
      <c r="L142" s="228"/>
      <c r="M142" s="227">
        <f>SUM(M136:M141)</f>
        <v>0</v>
      </c>
      <c r="N142" s="227">
        <f>SUM(N136:N140)</f>
        <v>0</v>
      </c>
      <c r="O142" s="228"/>
      <c r="P142" s="227">
        <f>SUM(P136:P141)</f>
        <v>0</v>
      </c>
      <c r="Q142" s="227">
        <f>SUM(Q136:Q140)</f>
        <v>0</v>
      </c>
      <c r="R142" s="228"/>
      <c r="S142" s="227">
        <f>SUM(S136:S141)</f>
        <v>0</v>
      </c>
      <c r="T142" s="227">
        <f>SUM(T136:T140)</f>
        <v>0</v>
      </c>
      <c r="U142" s="228"/>
      <c r="V142" s="332">
        <f t="shared" ref="V142:X142" si="357">SUM(V136:V141)</f>
        <v>0</v>
      </c>
      <c r="W142" s="304">
        <f t="shared" si="357"/>
        <v>0</v>
      </c>
      <c r="X142" s="305">
        <f t="shared" si="357"/>
        <v>0</v>
      </c>
      <c r="Y142" s="295">
        <f t="shared" si="355"/>
        <v>0</v>
      </c>
      <c r="Z142" s="333">
        <v>0.0</v>
      </c>
      <c r="AA142" s="307"/>
      <c r="AB142" s="11"/>
      <c r="AC142" s="11"/>
      <c r="AD142" s="11"/>
      <c r="AE142" s="11"/>
      <c r="AF142" s="11"/>
      <c r="AG142" s="11"/>
    </row>
    <row r="143" ht="30.0" customHeight="1">
      <c r="A143" s="232" t="s">
        <v>77</v>
      </c>
      <c r="B143" s="233">
        <v>9.0</v>
      </c>
      <c r="C143" s="234" t="s">
        <v>311</v>
      </c>
      <c r="D143" s="235"/>
      <c r="E143" s="147"/>
      <c r="F143" s="147"/>
      <c r="G143" s="147"/>
      <c r="H143" s="147"/>
      <c r="I143" s="147"/>
      <c r="J143" s="147"/>
      <c r="K143" s="147"/>
      <c r="L143" s="147"/>
      <c r="M143" s="147"/>
      <c r="N143" s="147"/>
      <c r="O143" s="147"/>
      <c r="P143" s="147"/>
      <c r="Q143" s="147"/>
      <c r="R143" s="147"/>
      <c r="S143" s="147"/>
      <c r="T143" s="147"/>
      <c r="U143" s="147"/>
      <c r="V143" s="147"/>
      <c r="W143" s="334"/>
      <c r="X143" s="335"/>
      <c r="Y143" s="336"/>
      <c r="Z143" s="337"/>
      <c r="AA143" s="338"/>
      <c r="AB143" s="11"/>
      <c r="AC143" s="11"/>
      <c r="AD143" s="11"/>
      <c r="AE143" s="11"/>
      <c r="AF143" s="11"/>
      <c r="AG143" s="11"/>
    </row>
    <row r="144" ht="30.0" customHeight="1">
      <c r="A144" s="339" t="s">
        <v>82</v>
      </c>
      <c r="B144" s="340">
        <v>43839.0</v>
      </c>
      <c r="C144" s="341" t="s">
        <v>312</v>
      </c>
      <c r="D144" s="342" t="s">
        <v>313</v>
      </c>
      <c r="E144" s="343">
        <v>42.0</v>
      </c>
      <c r="F144" s="344">
        <v>500.0</v>
      </c>
      <c r="G144" s="345">
        <f t="shared" ref="G144:G149" si="358">E144*F144</f>
        <v>21000</v>
      </c>
      <c r="H144" s="343">
        <v>42.0</v>
      </c>
      <c r="I144" s="344">
        <v>500.0</v>
      </c>
      <c r="J144" s="345">
        <f t="shared" ref="J144:J149" si="359">H144*I144</f>
        <v>21000</v>
      </c>
      <c r="K144" s="346"/>
      <c r="L144" s="344"/>
      <c r="M144" s="345">
        <f t="shared" ref="M144:M149" si="360">K144*L144</f>
        <v>0</v>
      </c>
      <c r="N144" s="346"/>
      <c r="O144" s="344"/>
      <c r="P144" s="345">
        <f t="shared" ref="P144:P149" si="361">N144*O144</f>
        <v>0</v>
      </c>
      <c r="Q144" s="346"/>
      <c r="R144" s="344"/>
      <c r="S144" s="345">
        <f t="shared" ref="S144:S149" si="362">Q144*R144</f>
        <v>0</v>
      </c>
      <c r="T144" s="346"/>
      <c r="U144" s="344"/>
      <c r="V144" s="345">
        <f t="shared" ref="V144:V149" si="363">T144*U144</f>
        <v>0</v>
      </c>
      <c r="W144" s="314">
        <f t="shared" ref="W144:W149" si="364">G144+M144+S144</f>
        <v>21000</v>
      </c>
      <c r="X144" s="170">
        <f t="shared" ref="X144:X149" si="365">J144+P144+V144</f>
        <v>21000</v>
      </c>
      <c r="Y144" s="171">
        <f t="shared" ref="Y144:Y150" si="366">W144-X144</f>
        <v>0</v>
      </c>
      <c r="Z144" s="172">
        <f t="shared" ref="Z144:Z150" si="367">Y144/W144</f>
        <v>0</v>
      </c>
      <c r="AA144" s="317"/>
      <c r="AB144" s="174"/>
      <c r="AC144" s="175"/>
      <c r="AD144" s="175"/>
      <c r="AE144" s="175"/>
      <c r="AF144" s="175"/>
      <c r="AG144" s="175"/>
    </row>
    <row r="145" ht="30.0" customHeight="1">
      <c r="A145" s="162" t="s">
        <v>82</v>
      </c>
      <c r="B145" s="347">
        <v>44236.0</v>
      </c>
      <c r="C145" s="245" t="s">
        <v>314</v>
      </c>
      <c r="D145" s="348" t="s">
        <v>85</v>
      </c>
      <c r="E145" s="349">
        <v>2.0</v>
      </c>
      <c r="F145" s="167">
        <v>13350.0</v>
      </c>
      <c r="G145" s="168">
        <f t="shared" si="358"/>
        <v>26700</v>
      </c>
      <c r="H145" s="349">
        <v>2.0</v>
      </c>
      <c r="I145" s="167">
        <v>13350.0</v>
      </c>
      <c r="J145" s="168">
        <f t="shared" si="359"/>
        <v>26700</v>
      </c>
      <c r="K145" s="166"/>
      <c r="L145" s="167"/>
      <c r="M145" s="168">
        <f t="shared" si="360"/>
        <v>0</v>
      </c>
      <c r="N145" s="166"/>
      <c r="O145" s="167"/>
      <c r="P145" s="168">
        <f t="shared" si="361"/>
        <v>0</v>
      </c>
      <c r="Q145" s="166"/>
      <c r="R145" s="167"/>
      <c r="S145" s="168">
        <f t="shared" si="362"/>
        <v>0</v>
      </c>
      <c r="T145" s="166"/>
      <c r="U145" s="167"/>
      <c r="V145" s="168">
        <f t="shared" si="363"/>
        <v>0</v>
      </c>
      <c r="W145" s="169">
        <f t="shared" si="364"/>
        <v>26700</v>
      </c>
      <c r="X145" s="170">
        <f t="shared" si="365"/>
        <v>26700</v>
      </c>
      <c r="Y145" s="171">
        <f t="shared" si="366"/>
        <v>0</v>
      </c>
      <c r="Z145" s="172">
        <f t="shared" si="367"/>
        <v>0</v>
      </c>
      <c r="AA145" s="173"/>
      <c r="AB145" s="175"/>
      <c r="AC145" s="175"/>
      <c r="AD145" s="175"/>
      <c r="AE145" s="175"/>
      <c r="AF145" s="175"/>
      <c r="AG145" s="175"/>
    </row>
    <row r="146" ht="30.0" customHeight="1">
      <c r="A146" s="162" t="s">
        <v>82</v>
      </c>
      <c r="B146" s="347">
        <v>44264.0</v>
      </c>
      <c r="C146" s="245" t="s">
        <v>315</v>
      </c>
      <c r="D146" s="348" t="s">
        <v>85</v>
      </c>
      <c r="E146" s="349"/>
      <c r="F146" s="167"/>
      <c r="G146" s="168">
        <f t="shared" si="358"/>
        <v>0</v>
      </c>
      <c r="H146" s="349"/>
      <c r="I146" s="167"/>
      <c r="J146" s="168">
        <f t="shared" si="359"/>
        <v>0</v>
      </c>
      <c r="K146" s="166">
        <v>2.0</v>
      </c>
      <c r="L146" s="167">
        <v>8600.0</v>
      </c>
      <c r="M146" s="168">
        <f t="shared" si="360"/>
        <v>17200</v>
      </c>
      <c r="N146" s="216">
        <v>1.0</v>
      </c>
      <c r="O146" s="217">
        <v>26000.0</v>
      </c>
      <c r="P146" s="168">
        <f t="shared" si="361"/>
        <v>26000</v>
      </c>
      <c r="Q146" s="166"/>
      <c r="R146" s="167"/>
      <c r="S146" s="168">
        <f t="shared" si="362"/>
        <v>0</v>
      </c>
      <c r="T146" s="166"/>
      <c r="U146" s="167"/>
      <c r="V146" s="168">
        <f t="shared" si="363"/>
        <v>0</v>
      </c>
      <c r="W146" s="169">
        <f t="shared" si="364"/>
        <v>17200</v>
      </c>
      <c r="X146" s="170">
        <f t="shared" si="365"/>
        <v>26000</v>
      </c>
      <c r="Y146" s="171">
        <f t="shared" si="366"/>
        <v>-8800</v>
      </c>
      <c r="Z146" s="172">
        <f t="shared" si="367"/>
        <v>-0.511627907</v>
      </c>
      <c r="AA146" s="173"/>
      <c r="AB146" s="175"/>
      <c r="AC146" s="175"/>
      <c r="AD146" s="175"/>
      <c r="AE146" s="175"/>
      <c r="AF146" s="175"/>
      <c r="AG146" s="175"/>
    </row>
    <row r="147" ht="30.0" customHeight="1">
      <c r="A147" s="162" t="s">
        <v>82</v>
      </c>
      <c r="B147" s="347">
        <v>44295.0</v>
      </c>
      <c r="C147" s="245" t="s">
        <v>316</v>
      </c>
      <c r="D147" s="348" t="s">
        <v>155</v>
      </c>
      <c r="E147" s="349">
        <v>1.0</v>
      </c>
      <c r="F147" s="167">
        <v>24000.0</v>
      </c>
      <c r="G147" s="168">
        <f t="shared" si="358"/>
        <v>24000</v>
      </c>
      <c r="H147" s="349"/>
      <c r="I147" s="167"/>
      <c r="J147" s="168">
        <f t="shared" si="359"/>
        <v>0</v>
      </c>
      <c r="K147" s="166"/>
      <c r="L147" s="167"/>
      <c r="M147" s="168">
        <f t="shared" si="360"/>
        <v>0</v>
      </c>
      <c r="N147" s="349">
        <v>1.0</v>
      </c>
      <c r="O147" s="167">
        <v>24000.0</v>
      </c>
      <c r="P147" s="168">
        <f t="shared" si="361"/>
        <v>24000</v>
      </c>
      <c r="Q147" s="166"/>
      <c r="R147" s="167"/>
      <c r="S147" s="168">
        <f t="shared" si="362"/>
        <v>0</v>
      </c>
      <c r="T147" s="166"/>
      <c r="U147" s="167"/>
      <c r="V147" s="168">
        <f t="shared" si="363"/>
        <v>0</v>
      </c>
      <c r="W147" s="169">
        <f t="shared" si="364"/>
        <v>24000</v>
      </c>
      <c r="X147" s="170">
        <f t="shared" si="365"/>
        <v>24000</v>
      </c>
      <c r="Y147" s="171">
        <f t="shared" si="366"/>
        <v>0</v>
      </c>
      <c r="Z147" s="172">
        <f t="shared" si="367"/>
        <v>0</v>
      </c>
      <c r="AA147" s="173"/>
      <c r="AB147" s="175"/>
      <c r="AC147" s="175"/>
      <c r="AD147" s="175"/>
      <c r="AE147" s="175"/>
      <c r="AF147" s="175"/>
      <c r="AG147" s="175"/>
    </row>
    <row r="148" ht="30.0" hidden="1" customHeight="1" outlineLevel="1">
      <c r="A148" s="176" t="s">
        <v>82</v>
      </c>
      <c r="B148" s="347">
        <v>43960.0</v>
      </c>
      <c r="C148" s="215" t="s">
        <v>317</v>
      </c>
      <c r="D148" s="350"/>
      <c r="E148" s="351"/>
      <c r="F148" s="180"/>
      <c r="G148" s="181">
        <f t="shared" si="358"/>
        <v>0</v>
      </c>
      <c r="H148" s="351"/>
      <c r="I148" s="180"/>
      <c r="J148" s="181">
        <f t="shared" si="359"/>
        <v>0</v>
      </c>
      <c r="K148" s="179"/>
      <c r="L148" s="180"/>
      <c r="M148" s="181">
        <f t="shared" si="360"/>
        <v>0</v>
      </c>
      <c r="N148" s="179"/>
      <c r="O148" s="180"/>
      <c r="P148" s="181">
        <f t="shared" si="361"/>
        <v>0</v>
      </c>
      <c r="Q148" s="179"/>
      <c r="R148" s="180"/>
      <c r="S148" s="181">
        <f t="shared" si="362"/>
        <v>0</v>
      </c>
      <c r="T148" s="179"/>
      <c r="U148" s="180"/>
      <c r="V148" s="181">
        <f t="shared" si="363"/>
        <v>0</v>
      </c>
      <c r="W148" s="182">
        <f t="shared" si="364"/>
        <v>0</v>
      </c>
      <c r="X148" s="170">
        <f t="shared" si="365"/>
        <v>0</v>
      </c>
      <c r="Y148" s="171">
        <f t="shared" si="366"/>
        <v>0</v>
      </c>
      <c r="Z148" s="172" t="str">
        <f t="shared" si="367"/>
        <v>#DIV/0!</v>
      </c>
      <c r="AA148" s="183"/>
      <c r="AB148" s="175"/>
      <c r="AC148" s="175"/>
      <c r="AD148" s="175"/>
      <c r="AE148" s="175"/>
      <c r="AF148" s="175"/>
      <c r="AG148" s="175"/>
    </row>
    <row r="149" ht="30.0" hidden="1" customHeight="1" outlineLevel="1">
      <c r="A149" s="176" t="s">
        <v>82</v>
      </c>
      <c r="B149" s="347">
        <v>43991.0</v>
      </c>
      <c r="C149" s="319" t="s">
        <v>318</v>
      </c>
      <c r="D149" s="194"/>
      <c r="E149" s="179"/>
      <c r="F149" s="180">
        <v>0.22</v>
      </c>
      <c r="G149" s="181">
        <f t="shared" si="358"/>
        <v>0</v>
      </c>
      <c r="H149" s="179"/>
      <c r="I149" s="180">
        <v>0.22</v>
      </c>
      <c r="J149" s="181">
        <f t="shared" si="359"/>
        <v>0</v>
      </c>
      <c r="K149" s="179"/>
      <c r="L149" s="180">
        <v>0.22</v>
      </c>
      <c r="M149" s="181">
        <f t="shared" si="360"/>
        <v>0</v>
      </c>
      <c r="N149" s="179"/>
      <c r="O149" s="180">
        <v>0.22</v>
      </c>
      <c r="P149" s="181">
        <f t="shared" si="361"/>
        <v>0</v>
      </c>
      <c r="Q149" s="179"/>
      <c r="R149" s="180">
        <v>0.22</v>
      </c>
      <c r="S149" s="181">
        <f t="shared" si="362"/>
        <v>0</v>
      </c>
      <c r="T149" s="179"/>
      <c r="U149" s="180">
        <v>0.22</v>
      </c>
      <c r="V149" s="181">
        <f t="shared" si="363"/>
        <v>0</v>
      </c>
      <c r="W149" s="182">
        <f t="shared" si="364"/>
        <v>0</v>
      </c>
      <c r="X149" s="302">
        <f t="shared" si="365"/>
        <v>0</v>
      </c>
      <c r="Y149" s="198">
        <f t="shared" si="366"/>
        <v>0</v>
      </c>
      <c r="Z149" s="199" t="str">
        <f t="shared" si="367"/>
        <v>#DIV/0!</v>
      </c>
      <c r="AA149" s="183"/>
      <c r="AB149" s="11"/>
      <c r="AC149" s="11"/>
      <c r="AD149" s="11"/>
      <c r="AE149" s="11"/>
      <c r="AF149" s="11"/>
      <c r="AG149" s="11"/>
    </row>
    <row r="150" ht="30.0" customHeight="1" collapsed="1">
      <c r="A150" s="219" t="s">
        <v>319</v>
      </c>
      <c r="B150" s="220"/>
      <c r="C150" s="221"/>
      <c r="D150" s="222"/>
      <c r="E150" s="227">
        <f>SUM(E144:E148)</f>
        <v>45</v>
      </c>
      <c r="F150" s="228"/>
      <c r="G150" s="225">
        <f>SUM(G144:G149)</f>
        <v>71700</v>
      </c>
      <c r="H150" s="227">
        <f>SUM(H144:H148)</f>
        <v>44</v>
      </c>
      <c r="I150" s="228"/>
      <c r="J150" s="225">
        <f>SUM(J144:J149)</f>
        <v>47700</v>
      </c>
      <c r="K150" s="248">
        <f>SUM(K144:K148)</f>
        <v>2</v>
      </c>
      <c r="L150" s="228"/>
      <c r="M150" s="225">
        <f>SUM(M144:M149)</f>
        <v>17200</v>
      </c>
      <c r="N150" s="248">
        <f>SUM(N144:N148)</f>
        <v>2</v>
      </c>
      <c r="O150" s="228"/>
      <c r="P150" s="225">
        <f>SUM(P144:P149)</f>
        <v>50000</v>
      </c>
      <c r="Q150" s="248">
        <f>SUM(Q144:Q148)</f>
        <v>0</v>
      </c>
      <c r="R150" s="228"/>
      <c r="S150" s="225">
        <f>SUM(S144:S149)</f>
        <v>0</v>
      </c>
      <c r="T150" s="248">
        <f>SUM(T144:T148)</f>
        <v>0</v>
      </c>
      <c r="U150" s="228"/>
      <c r="V150" s="303">
        <f t="shared" ref="V150:X150" si="368">SUM(V144:V149)</f>
        <v>0</v>
      </c>
      <c r="W150" s="304">
        <f t="shared" si="368"/>
        <v>88900</v>
      </c>
      <c r="X150" s="305">
        <f t="shared" si="368"/>
        <v>97700</v>
      </c>
      <c r="Y150" s="295">
        <f t="shared" si="366"/>
        <v>-8800</v>
      </c>
      <c r="Z150" s="306">
        <f t="shared" si="367"/>
        <v>-0.09898762655</v>
      </c>
      <c r="AA150" s="307"/>
      <c r="AB150" s="11"/>
      <c r="AC150" s="11"/>
      <c r="AD150" s="11"/>
      <c r="AE150" s="11"/>
      <c r="AF150" s="11"/>
      <c r="AG150" s="11"/>
    </row>
    <row r="151" ht="30.0" customHeight="1">
      <c r="A151" s="232" t="s">
        <v>77</v>
      </c>
      <c r="B151" s="279">
        <v>10.0</v>
      </c>
      <c r="C151" s="352" t="s">
        <v>320</v>
      </c>
      <c r="D151" s="235"/>
      <c r="E151" s="147"/>
      <c r="F151" s="147"/>
      <c r="G151" s="147"/>
      <c r="H151" s="147"/>
      <c r="I151" s="147"/>
      <c r="J151" s="147"/>
      <c r="K151" s="147"/>
      <c r="L151" s="147"/>
      <c r="M151" s="147"/>
      <c r="N151" s="147"/>
      <c r="O151" s="147"/>
      <c r="P151" s="147"/>
      <c r="Q151" s="147"/>
      <c r="R151" s="147"/>
      <c r="S151" s="147"/>
      <c r="T151" s="147"/>
      <c r="U151" s="147"/>
      <c r="V151" s="147"/>
      <c r="W151" s="308"/>
      <c r="X151" s="309"/>
      <c r="Y151" s="238"/>
      <c r="Z151" s="310"/>
      <c r="AA151" s="311"/>
      <c r="AB151" s="11"/>
      <c r="AC151" s="11"/>
      <c r="AD151" s="11"/>
      <c r="AE151" s="11"/>
      <c r="AF151" s="11"/>
      <c r="AG151" s="11"/>
    </row>
    <row r="152" ht="30.0" hidden="1" customHeight="1" outlineLevel="1">
      <c r="A152" s="162" t="s">
        <v>82</v>
      </c>
      <c r="B152" s="347">
        <v>43840.0</v>
      </c>
      <c r="C152" s="353" t="s">
        <v>321</v>
      </c>
      <c r="D152" s="342"/>
      <c r="E152" s="354"/>
      <c r="F152" s="211"/>
      <c r="G152" s="212">
        <f t="shared" ref="G152:G156" si="369">E152*F152</f>
        <v>0</v>
      </c>
      <c r="H152" s="354"/>
      <c r="I152" s="211"/>
      <c r="J152" s="212">
        <f t="shared" ref="J152:J156" si="370">H152*I152</f>
        <v>0</v>
      </c>
      <c r="K152" s="210"/>
      <c r="L152" s="211"/>
      <c r="M152" s="212">
        <f t="shared" ref="M152:M156" si="371">K152*L152</f>
        <v>0</v>
      </c>
      <c r="N152" s="210"/>
      <c r="O152" s="211"/>
      <c r="P152" s="212">
        <f t="shared" ref="P152:P156" si="372">N152*O152</f>
        <v>0</v>
      </c>
      <c r="Q152" s="210"/>
      <c r="R152" s="211"/>
      <c r="S152" s="212">
        <f t="shared" ref="S152:S156" si="373">Q152*R152</f>
        <v>0</v>
      </c>
      <c r="T152" s="210"/>
      <c r="U152" s="211"/>
      <c r="V152" s="355">
        <f t="shared" ref="V152:V156" si="374">T152*U152</f>
        <v>0</v>
      </c>
      <c r="W152" s="313">
        <f t="shared" ref="W152:W156" si="375">G152+M152+S152</f>
        <v>0</v>
      </c>
      <c r="X152" s="314">
        <f t="shared" ref="X152:X156" si="376">J152+P152+V152</f>
        <v>0</v>
      </c>
      <c r="Y152" s="315">
        <f t="shared" ref="Y152:Y157" si="377">W152-X152</f>
        <v>0</v>
      </c>
      <c r="Z152" s="316" t="str">
        <f t="shared" ref="Z152:Z156" si="378">Y152/W152</f>
        <v>#DIV/0!</v>
      </c>
      <c r="AA152" s="356"/>
      <c r="AB152" s="175"/>
      <c r="AC152" s="175"/>
      <c r="AD152" s="175"/>
      <c r="AE152" s="175"/>
      <c r="AF152" s="175"/>
      <c r="AG152" s="175"/>
    </row>
    <row r="153" ht="30.0" hidden="1" customHeight="1" outlineLevel="1">
      <c r="A153" s="162" t="s">
        <v>82</v>
      </c>
      <c r="B153" s="347">
        <v>43871.0</v>
      </c>
      <c r="C153" s="353" t="s">
        <v>321</v>
      </c>
      <c r="D153" s="348"/>
      <c r="E153" s="349"/>
      <c r="F153" s="167"/>
      <c r="G153" s="168">
        <f t="shared" si="369"/>
        <v>0</v>
      </c>
      <c r="H153" s="349"/>
      <c r="I153" s="167"/>
      <c r="J153" s="168">
        <f t="shared" si="370"/>
        <v>0</v>
      </c>
      <c r="K153" s="166"/>
      <c r="L153" s="167"/>
      <c r="M153" s="168">
        <f t="shared" si="371"/>
        <v>0</v>
      </c>
      <c r="N153" s="166"/>
      <c r="O153" s="167"/>
      <c r="P153" s="168">
        <f t="shared" si="372"/>
        <v>0</v>
      </c>
      <c r="Q153" s="166"/>
      <c r="R153" s="167"/>
      <c r="S153" s="168">
        <f t="shared" si="373"/>
        <v>0</v>
      </c>
      <c r="T153" s="166"/>
      <c r="U153" s="167"/>
      <c r="V153" s="312">
        <f t="shared" si="374"/>
        <v>0</v>
      </c>
      <c r="W153" s="318">
        <f t="shared" si="375"/>
        <v>0</v>
      </c>
      <c r="X153" s="170">
        <f t="shared" si="376"/>
        <v>0</v>
      </c>
      <c r="Y153" s="171">
        <f t="shared" si="377"/>
        <v>0</v>
      </c>
      <c r="Z153" s="172" t="str">
        <f t="shared" si="378"/>
        <v>#DIV/0!</v>
      </c>
      <c r="AA153" s="173"/>
      <c r="AB153" s="175"/>
      <c r="AC153" s="175"/>
      <c r="AD153" s="175"/>
      <c r="AE153" s="175"/>
      <c r="AF153" s="175"/>
      <c r="AG153" s="175"/>
    </row>
    <row r="154" ht="30.0" hidden="1" customHeight="1" outlineLevel="1">
      <c r="A154" s="162" t="s">
        <v>82</v>
      </c>
      <c r="B154" s="347">
        <v>43900.0</v>
      </c>
      <c r="C154" s="353" t="s">
        <v>321</v>
      </c>
      <c r="D154" s="348"/>
      <c r="E154" s="349"/>
      <c r="F154" s="167"/>
      <c r="G154" s="168">
        <f t="shared" si="369"/>
        <v>0</v>
      </c>
      <c r="H154" s="349"/>
      <c r="I154" s="167"/>
      <c r="J154" s="168">
        <f t="shared" si="370"/>
        <v>0</v>
      </c>
      <c r="K154" s="166"/>
      <c r="L154" s="167"/>
      <c r="M154" s="168">
        <f t="shared" si="371"/>
        <v>0</v>
      </c>
      <c r="N154" s="166"/>
      <c r="O154" s="167"/>
      <c r="P154" s="168">
        <f t="shared" si="372"/>
        <v>0</v>
      </c>
      <c r="Q154" s="166"/>
      <c r="R154" s="167"/>
      <c r="S154" s="168">
        <f t="shared" si="373"/>
        <v>0</v>
      </c>
      <c r="T154" s="166"/>
      <c r="U154" s="167"/>
      <c r="V154" s="312">
        <f t="shared" si="374"/>
        <v>0</v>
      </c>
      <c r="W154" s="318">
        <f t="shared" si="375"/>
        <v>0</v>
      </c>
      <c r="X154" s="170">
        <f t="shared" si="376"/>
        <v>0</v>
      </c>
      <c r="Y154" s="171">
        <f t="shared" si="377"/>
        <v>0</v>
      </c>
      <c r="Z154" s="172" t="str">
        <f t="shared" si="378"/>
        <v>#DIV/0!</v>
      </c>
      <c r="AA154" s="173"/>
      <c r="AB154" s="175"/>
      <c r="AC154" s="175"/>
      <c r="AD154" s="175"/>
      <c r="AE154" s="175"/>
      <c r="AF154" s="175"/>
      <c r="AG154" s="175"/>
    </row>
    <row r="155" ht="30.0" hidden="1" customHeight="1" outlineLevel="1">
      <c r="A155" s="176" t="s">
        <v>82</v>
      </c>
      <c r="B155" s="357">
        <v>43931.0</v>
      </c>
      <c r="C155" s="215" t="s">
        <v>322</v>
      </c>
      <c r="D155" s="350" t="s">
        <v>85</v>
      </c>
      <c r="E155" s="351"/>
      <c r="F155" s="180"/>
      <c r="G155" s="168">
        <f t="shared" si="369"/>
        <v>0</v>
      </c>
      <c r="H155" s="351"/>
      <c r="I155" s="180"/>
      <c r="J155" s="168">
        <f t="shared" si="370"/>
        <v>0</v>
      </c>
      <c r="K155" s="179"/>
      <c r="L155" s="180"/>
      <c r="M155" s="181">
        <f t="shared" si="371"/>
        <v>0</v>
      </c>
      <c r="N155" s="179"/>
      <c r="O155" s="180"/>
      <c r="P155" s="181">
        <f t="shared" si="372"/>
        <v>0</v>
      </c>
      <c r="Q155" s="179"/>
      <c r="R155" s="180"/>
      <c r="S155" s="181">
        <f t="shared" si="373"/>
        <v>0</v>
      </c>
      <c r="T155" s="179"/>
      <c r="U155" s="180"/>
      <c r="V155" s="320">
        <f t="shared" si="374"/>
        <v>0</v>
      </c>
      <c r="W155" s="330">
        <f t="shared" si="375"/>
        <v>0</v>
      </c>
      <c r="X155" s="170">
        <f t="shared" si="376"/>
        <v>0</v>
      </c>
      <c r="Y155" s="171">
        <f t="shared" si="377"/>
        <v>0</v>
      </c>
      <c r="Z155" s="172" t="str">
        <f t="shared" si="378"/>
        <v>#DIV/0!</v>
      </c>
      <c r="AA155" s="358"/>
      <c r="AB155" s="175"/>
      <c r="AC155" s="175"/>
      <c r="AD155" s="175"/>
      <c r="AE155" s="175"/>
      <c r="AF155" s="175"/>
      <c r="AG155" s="175"/>
    </row>
    <row r="156" ht="30.0" hidden="1" customHeight="1" outlineLevel="1">
      <c r="A156" s="176" t="s">
        <v>82</v>
      </c>
      <c r="B156" s="359">
        <v>43961.0</v>
      </c>
      <c r="C156" s="319" t="s">
        <v>323</v>
      </c>
      <c r="D156" s="360"/>
      <c r="E156" s="179"/>
      <c r="F156" s="180">
        <v>0.22</v>
      </c>
      <c r="G156" s="181">
        <f t="shared" si="369"/>
        <v>0</v>
      </c>
      <c r="H156" s="179"/>
      <c r="I156" s="180">
        <v>0.22</v>
      </c>
      <c r="J156" s="181">
        <f t="shared" si="370"/>
        <v>0</v>
      </c>
      <c r="K156" s="179"/>
      <c r="L156" s="180">
        <v>0.22</v>
      </c>
      <c r="M156" s="181">
        <f t="shared" si="371"/>
        <v>0</v>
      </c>
      <c r="N156" s="179"/>
      <c r="O156" s="180">
        <v>0.22</v>
      </c>
      <c r="P156" s="181">
        <f t="shared" si="372"/>
        <v>0</v>
      </c>
      <c r="Q156" s="179"/>
      <c r="R156" s="180">
        <v>0.22</v>
      </c>
      <c r="S156" s="181">
        <f t="shared" si="373"/>
        <v>0</v>
      </c>
      <c r="T156" s="179"/>
      <c r="U156" s="180">
        <v>0.22</v>
      </c>
      <c r="V156" s="320">
        <f t="shared" si="374"/>
        <v>0</v>
      </c>
      <c r="W156" s="321">
        <f t="shared" si="375"/>
        <v>0</v>
      </c>
      <c r="X156" s="322">
        <f t="shared" si="376"/>
        <v>0</v>
      </c>
      <c r="Y156" s="323">
        <f t="shared" si="377"/>
        <v>0</v>
      </c>
      <c r="Z156" s="324" t="str">
        <f t="shared" si="378"/>
        <v>#DIV/0!</v>
      </c>
      <c r="AA156" s="361"/>
      <c r="AB156" s="11"/>
      <c r="AC156" s="11"/>
      <c r="AD156" s="11"/>
      <c r="AE156" s="11"/>
      <c r="AF156" s="11"/>
      <c r="AG156" s="11"/>
    </row>
    <row r="157" ht="30.0" customHeight="1" collapsed="1">
      <c r="A157" s="219" t="s">
        <v>324</v>
      </c>
      <c r="B157" s="220"/>
      <c r="C157" s="221"/>
      <c r="D157" s="222"/>
      <c r="E157" s="227">
        <f>SUM(E152:E155)</f>
        <v>0</v>
      </c>
      <c r="F157" s="228"/>
      <c r="G157" s="225">
        <f>SUM(G152:G156)</f>
        <v>0</v>
      </c>
      <c r="H157" s="227">
        <f>SUM(H152:H155)</f>
        <v>0</v>
      </c>
      <c r="I157" s="228"/>
      <c r="J157" s="225">
        <f>SUM(J152:J156)</f>
        <v>0</v>
      </c>
      <c r="K157" s="248">
        <f>SUM(K152:K155)</f>
        <v>0</v>
      </c>
      <c r="L157" s="228"/>
      <c r="M157" s="225">
        <f>SUM(M152:M156)</f>
        <v>0</v>
      </c>
      <c r="N157" s="248">
        <f>SUM(N152:N155)</f>
        <v>0</v>
      </c>
      <c r="O157" s="228"/>
      <c r="P157" s="225">
        <f>SUM(P152:P156)</f>
        <v>0</v>
      </c>
      <c r="Q157" s="248">
        <f>SUM(Q152:Q155)</f>
        <v>0</v>
      </c>
      <c r="R157" s="228"/>
      <c r="S157" s="225">
        <f>SUM(S152:S156)</f>
        <v>0</v>
      </c>
      <c r="T157" s="248">
        <f>SUM(T152:T155)</f>
        <v>0</v>
      </c>
      <c r="U157" s="228"/>
      <c r="V157" s="303">
        <f t="shared" ref="V157:X157" si="379">SUM(V152:V156)</f>
        <v>0</v>
      </c>
      <c r="W157" s="304">
        <f t="shared" si="379"/>
        <v>0</v>
      </c>
      <c r="X157" s="305">
        <f t="shared" si="379"/>
        <v>0</v>
      </c>
      <c r="Y157" s="295">
        <f t="shared" si="377"/>
        <v>0</v>
      </c>
      <c r="Z157" s="333">
        <v>0.0</v>
      </c>
      <c r="AA157" s="307"/>
      <c r="AB157" s="11"/>
      <c r="AC157" s="11"/>
      <c r="AD157" s="11"/>
      <c r="AE157" s="11"/>
      <c r="AF157" s="11"/>
      <c r="AG157" s="11"/>
    </row>
    <row r="158" ht="30.0" customHeight="1">
      <c r="A158" s="232" t="s">
        <v>77</v>
      </c>
      <c r="B158" s="279">
        <v>11.0</v>
      </c>
      <c r="C158" s="234" t="s">
        <v>325</v>
      </c>
      <c r="D158" s="235"/>
      <c r="E158" s="147"/>
      <c r="F158" s="147"/>
      <c r="G158" s="147"/>
      <c r="H158" s="147"/>
      <c r="I158" s="147"/>
      <c r="J158" s="147"/>
      <c r="K158" s="147"/>
      <c r="L158" s="147"/>
      <c r="M158" s="147"/>
      <c r="N158" s="147"/>
      <c r="O158" s="147"/>
      <c r="P158" s="147"/>
      <c r="Q158" s="147"/>
      <c r="R158" s="147"/>
      <c r="S158" s="147"/>
      <c r="T158" s="147"/>
      <c r="U158" s="147"/>
      <c r="V158" s="147"/>
      <c r="W158" s="308"/>
      <c r="X158" s="309"/>
      <c r="Y158" s="238"/>
      <c r="Z158" s="310"/>
      <c r="AA158" s="311"/>
      <c r="AB158" s="11"/>
      <c r="AC158" s="11"/>
      <c r="AD158" s="11"/>
      <c r="AE158" s="11"/>
      <c r="AF158" s="11"/>
      <c r="AG158" s="11"/>
    </row>
    <row r="159" ht="30.0" hidden="1" customHeight="1" outlineLevel="1">
      <c r="A159" s="362" t="s">
        <v>82</v>
      </c>
      <c r="B159" s="347">
        <v>43841.0</v>
      </c>
      <c r="C159" s="353" t="s">
        <v>326</v>
      </c>
      <c r="D159" s="209" t="s">
        <v>124</v>
      </c>
      <c r="E159" s="210"/>
      <c r="F159" s="211"/>
      <c r="G159" s="212">
        <f t="shared" ref="G159:G160" si="380">E159*F159</f>
        <v>0</v>
      </c>
      <c r="H159" s="210"/>
      <c r="I159" s="211"/>
      <c r="J159" s="212">
        <f t="shared" ref="J159:J160" si="381">H159*I159</f>
        <v>0</v>
      </c>
      <c r="K159" s="210"/>
      <c r="L159" s="211"/>
      <c r="M159" s="212">
        <f t="shared" ref="M159:M160" si="382">K159*L159</f>
        <v>0</v>
      </c>
      <c r="N159" s="210"/>
      <c r="O159" s="211"/>
      <c r="P159" s="212">
        <f t="shared" ref="P159:P160" si="383">N159*O159</f>
        <v>0</v>
      </c>
      <c r="Q159" s="210"/>
      <c r="R159" s="211"/>
      <c r="S159" s="212">
        <f t="shared" ref="S159:S160" si="384">Q159*R159</f>
        <v>0</v>
      </c>
      <c r="T159" s="210"/>
      <c r="U159" s="211"/>
      <c r="V159" s="355">
        <f t="shared" ref="V159:V160" si="385">T159*U159</f>
        <v>0</v>
      </c>
      <c r="W159" s="313">
        <f t="shared" ref="W159:W160" si="386">G159+M159+S159</f>
        <v>0</v>
      </c>
      <c r="X159" s="314">
        <f t="shared" ref="X159:X160" si="387">J159+P159+V159</f>
        <v>0</v>
      </c>
      <c r="Y159" s="315">
        <f t="shared" ref="Y159:Y161" si="388">W159-X159</f>
        <v>0</v>
      </c>
      <c r="Z159" s="316" t="str">
        <f t="shared" ref="Z159:Z160" si="389">Y159/W159</f>
        <v>#DIV/0!</v>
      </c>
      <c r="AA159" s="356"/>
      <c r="AB159" s="175"/>
      <c r="AC159" s="175"/>
      <c r="AD159" s="175"/>
      <c r="AE159" s="175"/>
      <c r="AF159" s="175"/>
      <c r="AG159" s="175"/>
    </row>
    <row r="160" ht="30.0" hidden="1" customHeight="1" outlineLevel="1">
      <c r="A160" s="363" t="s">
        <v>82</v>
      </c>
      <c r="B160" s="347">
        <v>43872.0</v>
      </c>
      <c r="C160" s="215" t="s">
        <v>326</v>
      </c>
      <c r="D160" s="178" t="s">
        <v>124</v>
      </c>
      <c r="E160" s="179"/>
      <c r="F160" s="180"/>
      <c r="G160" s="168">
        <f t="shared" si="380"/>
        <v>0</v>
      </c>
      <c r="H160" s="179"/>
      <c r="I160" s="180"/>
      <c r="J160" s="168">
        <f t="shared" si="381"/>
        <v>0</v>
      </c>
      <c r="K160" s="179"/>
      <c r="L160" s="180"/>
      <c r="M160" s="181">
        <f t="shared" si="382"/>
        <v>0</v>
      </c>
      <c r="N160" s="179"/>
      <c r="O160" s="180"/>
      <c r="P160" s="181">
        <f t="shared" si="383"/>
        <v>0</v>
      </c>
      <c r="Q160" s="179"/>
      <c r="R160" s="180"/>
      <c r="S160" s="181">
        <f t="shared" si="384"/>
        <v>0</v>
      </c>
      <c r="T160" s="179"/>
      <c r="U160" s="180"/>
      <c r="V160" s="320">
        <f t="shared" si="385"/>
        <v>0</v>
      </c>
      <c r="W160" s="321">
        <f t="shared" si="386"/>
        <v>0</v>
      </c>
      <c r="X160" s="322">
        <f t="shared" si="387"/>
        <v>0</v>
      </c>
      <c r="Y160" s="323">
        <f t="shared" si="388"/>
        <v>0</v>
      </c>
      <c r="Z160" s="324" t="str">
        <f t="shared" si="389"/>
        <v>#DIV/0!</v>
      </c>
      <c r="AA160" s="361"/>
      <c r="AB160" s="174"/>
      <c r="AC160" s="175"/>
      <c r="AD160" s="175"/>
      <c r="AE160" s="175"/>
      <c r="AF160" s="175"/>
      <c r="AG160" s="175"/>
    </row>
    <row r="161" ht="30.0" customHeight="1" collapsed="1">
      <c r="A161" s="364" t="s">
        <v>327</v>
      </c>
      <c r="B161" s="365"/>
      <c r="C161" s="365"/>
      <c r="D161" s="366"/>
      <c r="E161" s="227">
        <f>SUM(E159:E160)</f>
        <v>0</v>
      </c>
      <c r="F161" s="228"/>
      <c r="G161" s="225">
        <f t="shared" ref="G161:H161" si="390">SUM(G159:G160)</f>
        <v>0</v>
      </c>
      <c r="H161" s="227">
        <f t="shared" si="390"/>
        <v>0</v>
      </c>
      <c r="I161" s="228"/>
      <c r="J161" s="225">
        <f t="shared" ref="J161:K161" si="391">SUM(J159:J160)</f>
        <v>0</v>
      </c>
      <c r="K161" s="248">
        <f t="shared" si="391"/>
        <v>0</v>
      </c>
      <c r="L161" s="228"/>
      <c r="M161" s="225">
        <f t="shared" ref="M161:N161" si="392">SUM(M159:M160)</f>
        <v>0</v>
      </c>
      <c r="N161" s="248">
        <f t="shared" si="392"/>
        <v>0</v>
      </c>
      <c r="O161" s="228"/>
      <c r="P161" s="225">
        <f t="shared" ref="P161:Q161" si="393">SUM(P159:P160)</f>
        <v>0</v>
      </c>
      <c r="Q161" s="248">
        <f t="shared" si="393"/>
        <v>0</v>
      </c>
      <c r="R161" s="228"/>
      <c r="S161" s="225">
        <f t="shared" ref="S161:T161" si="394">SUM(S159:S160)</f>
        <v>0</v>
      </c>
      <c r="T161" s="248">
        <f t="shared" si="394"/>
        <v>0</v>
      </c>
      <c r="U161" s="228"/>
      <c r="V161" s="303">
        <f t="shared" ref="V161:X161" si="395">SUM(V159:V160)</f>
        <v>0</v>
      </c>
      <c r="W161" s="304">
        <f t="shared" si="395"/>
        <v>0</v>
      </c>
      <c r="X161" s="305">
        <f t="shared" si="395"/>
        <v>0</v>
      </c>
      <c r="Y161" s="295">
        <f t="shared" si="388"/>
        <v>0</v>
      </c>
      <c r="Z161" s="333">
        <v>0.0</v>
      </c>
      <c r="AA161" s="307"/>
      <c r="AB161" s="11"/>
      <c r="AC161" s="11"/>
      <c r="AD161" s="11"/>
      <c r="AE161" s="11"/>
      <c r="AF161" s="11"/>
      <c r="AG161" s="11"/>
    </row>
    <row r="162" ht="30.0" customHeight="1">
      <c r="A162" s="278" t="s">
        <v>77</v>
      </c>
      <c r="B162" s="279">
        <v>12.0</v>
      </c>
      <c r="C162" s="280" t="s">
        <v>328</v>
      </c>
      <c r="D162" s="367"/>
      <c r="E162" s="147"/>
      <c r="F162" s="147"/>
      <c r="G162" s="147"/>
      <c r="H162" s="147"/>
      <c r="I162" s="147"/>
      <c r="J162" s="147"/>
      <c r="K162" s="147"/>
      <c r="L162" s="147"/>
      <c r="M162" s="147"/>
      <c r="N162" s="147"/>
      <c r="O162" s="147"/>
      <c r="P162" s="147"/>
      <c r="Q162" s="147"/>
      <c r="R162" s="147"/>
      <c r="S162" s="147"/>
      <c r="T162" s="147"/>
      <c r="U162" s="147"/>
      <c r="V162" s="147"/>
      <c r="W162" s="308"/>
      <c r="X162" s="309"/>
      <c r="Y162" s="238"/>
      <c r="Z162" s="310"/>
      <c r="AA162" s="311"/>
      <c r="AB162" s="11"/>
      <c r="AC162" s="11"/>
      <c r="AD162" s="11"/>
      <c r="AE162" s="11"/>
      <c r="AF162" s="11"/>
      <c r="AG162" s="11"/>
    </row>
    <row r="163" ht="30.0" hidden="1" customHeight="1" outlineLevel="1">
      <c r="A163" s="207" t="s">
        <v>82</v>
      </c>
      <c r="B163" s="368">
        <v>43842.0</v>
      </c>
      <c r="C163" s="369" t="s">
        <v>329</v>
      </c>
      <c r="D163" s="342" t="s">
        <v>330</v>
      </c>
      <c r="E163" s="354"/>
      <c r="F163" s="211"/>
      <c r="G163" s="212">
        <f t="shared" ref="G163:G166" si="396">E163*F163</f>
        <v>0</v>
      </c>
      <c r="H163" s="354"/>
      <c r="I163" s="211"/>
      <c r="J163" s="212">
        <f t="shared" ref="J163:J166" si="397">H163*I163</f>
        <v>0</v>
      </c>
      <c r="K163" s="210"/>
      <c r="L163" s="211"/>
      <c r="M163" s="212">
        <f t="shared" ref="M163:M166" si="398">K163*L163</f>
        <v>0</v>
      </c>
      <c r="N163" s="210"/>
      <c r="O163" s="211"/>
      <c r="P163" s="212">
        <f t="shared" ref="P163:P166" si="399">N163*O163</f>
        <v>0</v>
      </c>
      <c r="Q163" s="210"/>
      <c r="R163" s="211"/>
      <c r="S163" s="212">
        <f t="shared" ref="S163:S166" si="400">Q163*R163</f>
        <v>0</v>
      </c>
      <c r="T163" s="210"/>
      <c r="U163" s="211"/>
      <c r="V163" s="355">
        <f t="shared" ref="V163:V166" si="401">T163*U163</f>
        <v>0</v>
      </c>
      <c r="W163" s="313">
        <f t="shared" ref="W163:W166" si="402">G163+M163+S163</f>
        <v>0</v>
      </c>
      <c r="X163" s="314">
        <f t="shared" ref="X163:X166" si="403">J163+P163+V163</f>
        <v>0</v>
      </c>
      <c r="Y163" s="315">
        <f t="shared" ref="Y163:Y167" si="404">W163-X163</f>
        <v>0</v>
      </c>
      <c r="Z163" s="316" t="str">
        <f t="shared" ref="Z163:Z166" si="405">Y163/W163</f>
        <v>#DIV/0!</v>
      </c>
      <c r="AA163" s="356"/>
      <c r="AB163" s="174"/>
      <c r="AC163" s="175"/>
      <c r="AD163" s="175"/>
      <c r="AE163" s="175"/>
      <c r="AF163" s="175"/>
      <c r="AG163" s="175"/>
    </row>
    <row r="164" ht="30.0" hidden="1" customHeight="1" outlineLevel="1">
      <c r="A164" s="162" t="s">
        <v>82</v>
      </c>
      <c r="B164" s="347">
        <v>43873.0</v>
      </c>
      <c r="C164" s="245" t="s">
        <v>331</v>
      </c>
      <c r="D164" s="348" t="s">
        <v>298</v>
      </c>
      <c r="E164" s="349"/>
      <c r="F164" s="167"/>
      <c r="G164" s="168">
        <f t="shared" si="396"/>
        <v>0</v>
      </c>
      <c r="H164" s="349"/>
      <c r="I164" s="167"/>
      <c r="J164" s="168">
        <f t="shared" si="397"/>
        <v>0</v>
      </c>
      <c r="K164" s="166"/>
      <c r="L164" s="167"/>
      <c r="M164" s="168">
        <f t="shared" si="398"/>
        <v>0</v>
      </c>
      <c r="N164" s="166"/>
      <c r="O164" s="167"/>
      <c r="P164" s="168">
        <f t="shared" si="399"/>
        <v>0</v>
      </c>
      <c r="Q164" s="166"/>
      <c r="R164" s="167"/>
      <c r="S164" s="168">
        <f t="shared" si="400"/>
        <v>0</v>
      </c>
      <c r="T164" s="166"/>
      <c r="U164" s="167"/>
      <c r="V164" s="312">
        <f t="shared" si="401"/>
        <v>0</v>
      </c>
      <c r="W164" s="318">
        <f t="shared" si="402"/>
        <v>0</v>
      </c>
      <c r="X164" s="170">
        <f t="shared" si="403"/>
        <v>0</v>
      </c>
      <c r="Y164" s="171">
        <f t="shared" si="404"/>
        <v>0</v>
      </c>
      <c r="Z164" s="172" t="str">
        <f t="shared" si="405"/>
        <v>#DIV/0!</v>
      </c>
      <c r="AA164" s="370"/>
      <c r="AB164" s="175"/>
      <c r="AC164" s="175"/>
      <c r="AD164" s="175"/>
      <c r="AE164" s="175"/>
      <c r="AF164" s="175"/>
      <c r="AG164" s="175"/>
    </row>
    <row r="165" ht="30.0" hidden="1" customHeight="1" outlineLevel="1">
      <c r="A165" s="176" t="s">
        <v>82</v>
      </c>
      <c r="B165" s="357">
        <v>43902.0</v>
      </c>
      <c r="C165" s="215" t="s">
        <v>332</v>
      </c>
      <c r="D165" s="350" t="s">
        <v>298</v>
      </c>
      <c r="E165" s="351"/>
      <c r="F165" s="180"/>
      <c r="G165" s="181">
        <f t="shared" si="396"/>
        <v>0</v>
      </c>
      <c r="H165" s="351"/>
      <c r="I165" s="180"/>
      <c r="J165" s="181">
        <f t="shared" si="397"/>
        <v>0</v>
      </c>
      <c r="K165" s="179"/>
      <c r="L165" s="180"/>
      <c r="M165" s="181">
        <f t="shared" si="398"/>
        <v>0</v>
      </c>
      <c r="N165" s="179"/>
      <c r="O165" s="180"/>
      <c r="P165" s="181">
        <f t="shared" si="399"/>
        <v>0</v>
      </c>
      <c r="Q165" s="179"/>
      <c r="R165" s="180"/>
      <c r="S165" s="181">
        <f t="shared" si="400"/>
        <v>0</v>
      </c>
      <c r="T165" s="179"/>
      <c r="U165" s="180"/>
      <c r="V165" s="320">
        <f t="shared" si="401"/>
        <v>0</v>
      </c>
      <c r="W165" s="330">
        <f t="shared" si="402"/>
        <v>0</v>
      </c>
      <c r="X165" s="170">
        <f t="shared" si="403"/>
        <v>0</v>
      </c>
      <c r="Y165" s="171">
        <f t="shared" si="404"/>
        <v>0</v>
      </c>
      <c r="Z165" s="172" t="str">
        <f t="shared" si="405"/>
        <v>#DIV/0!</v>
      </c>
      <c r="AA165" s="358"/>
      <c r="AB165" s="175"/>
      <c r="AC165" s="175"/>
      <c r="AD165" s="175"/>
      <c r="AE165" s="175"/>
      <c r="AF165" s="175"/>
      <c r="AG165" s="175"/>
    </row>
    <row r="166" ht="30.0" hidden="1" customHeight="1" outlineLevel="1">
      <c r="A166" s="176" t="s">
        <v>82</v>
      </c>
      <c r="B166" s="357">
        <v>43933.0</v>
      </c>
      <c r="C166" s="319" t="s">
        <v>333</v>
      </c>
      <c r="D166" s="360"/>
      <c r="E166" s="351"/>
      <c r="F166" s="180">
        <v>0.22</v>
      </c>
      <c r="G166" s="181">
        <f t="shared" si="396"/>
        <v>0</v>
      </c>
      <c r="H166" s="351"/>
      <c r="I166" s="180">
        <v>0.22</v>
      </c>
      <c r="J166" s="181">
        <f t="shared" si="397"/>
        <v>0</v>
      </c>
      <c r="K166" s="179"/>
      <c r="L166" s="180">
        <v>0.22</v>
      </c>
      <c r="M166" s="181">
        <f t="shared" si="398"/>
        <v>0</v>
      </c>
      <c r="N166" s="179"/>
      <c r="O166" s="180">
        <v>0.22</v>
      </c>
      <c r="P166" s="181">
        <f t="shared" si="399"/>
        <v>0</v>
      </c>
      <c r="Q166" s="179"/>
      <c r="R166" s="180">
        <v>0.22</v>
      </c>
      <c r="S166" s="181">
        <f t="shared" si="400"/>
        <v>0</v>
      </c>
      <c r="T166" s="179"/>
      <c r="U166" s="180">
        <v>0.22</v>
      </c>
      <c r="V166" s="320">
        <f t="shared" si="401"/>
        <v>0</v>
      </c>
      <c r="W166" s="321">
        <f t="shared" si="402"/>
        <v>0</v>
      </c>
      <c r="X166" s="322">
        <f t="shared" si="403"/>
        <v>0</v>
      </c>
      <c r="Y166" s="323">
        <f t="shared" si="404"/>
        <v>0</v>
      </c>
      <c r="Z166" s="324" t="str">
        <f t="shared" si="405"/>
        <v>#DIV/0!</v>
      </c>
      <c r="AA166" s="200"/>
      <c r="AB166" s="11"/>
      <c r="AC166" s="11"/>
      <c r="AD166" s="11"/>
      <c r="AE166" s="11"/>
      <c r="AF166" s="11"/>
      <c r="AG166" s="11"/>
    </row>
    <row r="167" ht="30.0" customHeight="1" collapsed="1">
      <c r="A167" s="219" t="s">
        <v>334</v>
      </c>
      <c r="B167" s="220"/>
      <c r="C167" s="221"/>
      <c r="D167" s="371"/>
      <c r="E167" s="227">
        <f>SUM(E163:E165)</f>
        <v>0</v>
      </c>
      <c r="F167" s="228"/>
      <c r="G167" s="225">
        <f>SUM(G163:G166)</f>
        <v>0</v>
      </c>
      <c r="H167" s="227">
        <f>SUM(H163:H165)</f>
        <v>0</v>
      </c>
      <c r="I167" s="228"/>
      <c r="J167" s="225">
        <f>SUM(J163:J166)</f>
        <v>0</v>
      </c>
      <c r="K167" s="248">
        <f>SUM(K163:K165)</f>
        <v>0</v>
      </c>
      <c r="L167" s="228"/>
      <c r="M167" s="225">
        <f>SUM(M163:M166)</f>
        <v>0</v>
      </c>
      <c r="N167" s="248">
        <f>SUM(N163:N165)</f>
        <v>0</v>
      </c>
      <c r="O167" s="228"/>
      <c r="P167" s="225">
        <f>SUM(P163:P166)</f>
        <v>0</v>
      </c>
      <c r="Q167" s="248">
        <f>SUM(Q163:Q165)</f>
        <v>0</v>
      </c>
      <c r="R167" s="228"/>
      <c r="S167" s="225">
        <f>SUM(S163:S166)</f>
        <v>0</v>
      </c>
      <c r="T167" s="248">
        <f>SUM(T163:T165)</f>
        <v>0</v>
      </c>
      <c r="U167" s="228"/>
      <c r="V167" s="303">
        <f t="shared" ref="V167:X167" si="406">SUM(V163:V166)</f>
        <v>0</v>
      </c>
      <c r="W167" s="304">
        <f t="shared" si="406"/>
        <v>0</v>
      </c>
      <c r="X167" s="305">
        <f t="shared" si="406"/>
        <v>0</v>
      </c>
      <c r="Y167" s="295">
        <f t="shared" si="404"/>
        <v>0</v>
      </c>
      <c r="Z167" s="333">
        <v>0.0</v>
      </c>
      <c r="AA167" s="307"/>
      <c r="AB167" s="11"/>
      <c r="AC167" s="11"/>
      <c r="AD167" s="11"/>
      <c r="AE167" s="11"/>
      <c r="AF167" s="11"/>
      <c r="AG167" s="11"/>
    </row>
    <row r="168" ht="30.0" customHeight="1">
      <c r="A168" s="278" t="s">
        <v>77</v>
      </c>
      <c r="B168" s="372">
        <v>13.0</v>
      </c>
      <c r="C168" s="280" t="s">
        <v>335</v>
      </c>
      <c r="D168" s="146"/>
      <c r="E168" s="147"/>
      <c r="F168" s="147"/>
      <c r="G168" s="147"/>
      <c r="H168" s="147"/>
      <c r="I168" s="147"/>
      <c r="J168" s="147"/>
      <c r="K168" s="147"/>
      <c r="L168" s="147"/>
      <c r="M168" s="147"/>
      <c r="N168" s="147"/>
      <c r="O168" s="147"/>
      <c r="P168" s="147"/>
      <c r="Q168" s="147"/>
      <c r="R168" s="147"/>
      <c r="S168" s="147"/>
      <c r="T168" s="147"/>
      <c r="U168" s="147"/>
      <c r="V168" s="147"/>
      <c r="W168" s="308"/>
      <c r="X168" s="309"/>
      <c r="Y168" s="238"/>
      <c r="Z168" s="310"/>
      <c r="AA168" s="311"/>
      <c r="AB168" s="10"/>
      <c r="AC168" s="11"/>
      <c r="AD168" s="11"/>
      <c r="AE168" s="11"/>
      <c r="AF168" s="11"/>
      <c r="AG168" s="11"/>
    </row>
    <row r="169" ht="30.0" customHeight="1">
      <c r="A169" s="150" t="s">
        <v>79</v>
      </c>
      <c r="B169" s="206" t="s">
        <v>336</v>
      </c>
      <c r="C169" s="373" t="s">
        <v>337</v>
      </c>
      <c r="D169" s="185"/>
      <c r="E169" s="186">
        <f>SUM(E170:E172)</f>
        <v>0</v>
      </c>
      <c r="F169" s="187"/>
      <c r="G169" s="188">
        <f>SUM(G170:G173)</f>
        <v>0</v>
      </c>
      <c r="H169" s="186">
        <f>SUM(H170:H172)</f>
        <v>0</v>
      </c>
      <c r="I169" s="187"/>
      <c r="J169" s="188">
        <f>SUM(J170:J173)</f>
        <v>0</v>
      </c>
      <c r="K169" s="186">
        <f>SUM(K170:K172)</f>
        <v>0</v>
      </c>
      <c r="L169" s="187"/>
      <c r="M169" s="188">
        <f>SUM(M170:M173)</f>
        <v>0</v>
      </c>
      <c r="N169" s="186">
        <f>SUM(N170:N172)</f>
        <v>0</v>
      </c>
      <c r="O169" s="187"/>
      <c r="P169" s="188">
        <f>SUM(P170:P173)</f>
        <v>0</v>
      </c>
      <c r="Q169" s="186">
        <f>SUM(Q170:Q172)</f>
        <v>0</v>
      </c>
      <c r="R169" s="187"/>
      <c r="S169" s="188">
        <f>SUM(S170:S173)</f>
        <v>0</v>
      </c>
      <c r="T169" s="186">
        <f>SUM(T170:T172)</f>
        <v>0</v>
      </c>
      <c r="U169" s="187"/>
      <c r="V169" s="374">
        <f t="shared" ref="V169:X169" si="407">SUM(V170:V173)</f>
        <v>0</v>
      </c>
      <c r="W169" s="186">
        <f t="shared" si="407"/>
        <v>0</v>
      </c>
      <c r="X169" s="202">
        <f t="shared" si="407"/>
        <v>0</v>
      </c>
      <c r="Y169" s="187">
        <f t="shared" ref="Y169:Y193" si="408">W169-X169</f>
        <v>0</v>
      </c>
      <c r="Z169" s="247">
        <v>0.0</v>
      </c>
      <c r="AA169" s="192"/>
      <c r="AB169" s="161"/>
      <c r="AC169" s="161"/>
      <c r="AD169" s="161"/>
      <c r="AE169" s="161"/>
      <c r="AF169" s="161"/>
      <c r="AG169" s="161"/>
    </row>
    <row r="170" ht="30.0" hidden="1" customHeight="1" outlineLevel="1">
      <c r="A170" s="162" t="s">
        <v>82</v>
      </c>
      <c r="B170" s="163" t="s">
        <v>338</v>
      </c>
      <c r="C170" s="375" t="s">
        <v>339</v>
      </c>
      <c r="D170" s="165" t="s">
        <v>155</v>
      </c>
      <c r="E170" s="166"/>
      <c r="F170" s="167"/>
      <c r="G170" s="168">
        <f t="shared" ref="G170:G173" si="409">E170*F170</f>
        <v>0</v>
      </c>
      <c r="H170" s="166"/>
      <c r="I170" s="167"/>
      <c r="J170" s="168">
        <f t="shared" ref="J170:J173" si="410">H170*I170</f>
        <v>0</v>
      </c>
      <c r="K170" s="166"/>
      <c r="L170" s="167"/>
      <c r="M170" s="168">
        <f t="shared" ref="M170:M173" si="411">K170*L170</f>
        <v>0</v>
      </c>
      <c r="N170" s="166"/>
      <c r="O170" s="167"/>
      <c r="P170" s="168">
        <f t="shared" ref="P170:P173" si="412">N170*O170</f>
        <v>0</v>
      </c>
      <c r="Q170" s="166"/>
      <c r="R170" s="167"/>
      <c r="S170" s="168">
        <f t="shared" ref="S170:S173" si="413">Q170*R170</f>
        <v>0</v>
      </c>
      <c r="T170" s="166"/>
      <c r="U170" s="167"/>
      <c r="V170" s="312">
        <f t="shared" ref="V170:V173" si="414">T170*U170</f>
        <v>0</v>
      </c>
      <c r="W170" s="318">
        <f t="shared" ref="W170:W173" si="415">G170+M170+S170</f>
        <v>0</v>
      </c>
      <c r="X170" s="170">
        <f t="shared" ref="X170:X173" si="416">J170+P170+V170</f>
        <v>0</v>
      </c>
      <c r="Y170" s="171">
        <f t="shared" si="408"/>
        <v>0</v>
      </c>
      <c r="Z170" s="172" t="str">
        <f t="shared" ref="Z170:Z178" si="417">Y170/W170</f>
        <v>#DIV/0!</v>
      </c>
      <c r="AA170" s="173"/>
      <c r="AB170" s="175"/>
      <c r="AC170" s="175"/>
      <c r="AD170" s="175"/>
      <c r="AE170" s="175"/>
      <c r="AF170" s="175"/>
      <c r="AG170" s="175"/>
    </row>
    <row r="171" ht="30.0" hidden="1" customHeight="1" outlineLevel="1">
      <c r="A171" s="162" t="s">
        <v>82</v>
      </c>
      <c r="B171" s="163" t="s">
        <v>340</v>
      </c>
      <c r="C171" s="376" t="s">
        <v>341</v>
      </c>
      <c r="D171" s="165" t="s">
        <v>155</v>
      </c>
      <c r="E171" s="166"/>
      <c r="F171" s="167"/>
      <c r="G171" s="168">
        <f t="shared" si="409"/>
        <v>0</v>
      </c>
      <c r="H171" s="166"/>
      <c r="I171" s="167"/>
      <c r="J171" s="168">
        <f t="shared" si="410"/>
        <v>0</v>
      </c>
      <c r="K171" s="166"/>
      <c r="L171" s="167"/>
      <c r="M171" s="168">
        <f t="shared" si="411"/>
        <v>0</v>
      </c>
      <c r="N171" s="166"/>
      <c r="O171" s="167"/>
      <c r="P171" s="168">
        <f t="shared" si="412"/>
        <v>0</v>
      </c>
      <c r="Q171" s="166"/>
      <c r="R171" s="167"/>
      <c r="S171" s="168">
        <f t="shared" si="413"/>
        <v>0</v>
      </c>
      <c r="T171" s="166"/>
      <c r="U171" s="167"/>
      <c r="V171" s="312">
        <f t="shared" si="414"/>
        <v>0</v>
      </c>
      <c r="W171" s="318">
        <f t="shared" si="415"/>
        <v>0</v>
      </c>
      <c r="X171" s="170">
        <f t="shared" si="416"/>
        <v>0</v>
      </c>
      <c r="Y171" s="171">
        <f t="shared" si="408"/>
        <v>0</v>
      </c>
      <c r="Z171" s="172" t="str">
        <f t="shared" si="417"/>
        <v>#DIV/0!</v>
      </c>
      <c r="AA171" s="173"/>
      <c r="AB171" s="175"/>
      <c r="AC171" s="175"/>
      <c r="AD171" s="175"/>
      <c r="AE171" s="175"/>
      <c r="AF171" s="175"/>
      <c r="AG171" s="175"/>
    </row>
    <row r="172" ht="30.0" hidden="1" customHeight="1" outlineLevel="1">
      <c r="A172" s="162" t="s">
        <v>82</v>
      </c>
      <c r="B172" s="163" t="s">
        <v>342</v>
      </c>
      <c r="C172" s="376" t="s">
        <v>343</v>
      </c>
      <c r="D172" s="165" t="s">
        <v>155</v>
      </c>
      <c r="E172" s="166"/>
      <c r="F172" s="167"/>
      <c r="G172" s="168">
        <f t="shared" si="409"/>
        <v>0</v>
      </c>
      <c r="H172" s="166"/>
      <c r="I172" s="167"/>
      <c r="J172" s="168">
        <f t="shared" si="410"/>
        <v>0</v>
      </c>
      <c r="K172" s="166"/>
      <c r="L172" s="167"/>
      <c r="M172" s="168">
        <f t="shared" si="411"/>
        <v>0</v>
      </c>
      <c r="N172" s="166"/>
      <c r="O172" s="167"/>
      <c r="P172" s="168">
        <f t="shared" si="412"/>
        <v>0</v>
      </c>
      <c r="Q172" s="166"/>
      <c r="R172" s="167"/>
      <c r="S172" s="168">
        <f t="shared" si="413"/>
        <v>0</v>
      </c>
      <c r="T172" s="166"/>
      <c r="U172" s="167"/>
      <c r="V172" s="312">
        <f t="shared" si="414"/>
        <v>0</v>
      </c>
      <c r="W172" s="318">
        <f t="shared" si="415"/>
        <v>0</v>
      </c>
      <c r="X172" s="170">
        <f t="shared" si="416"/>
        <v>0</v>
      </c>
      <c r="Y172" s="171">
        <f t="shared" si="408"/>
        <v>0</v>
      </c>
      <c r="Z172" s="172" t="str">
        <f t="shared" si="417"/>
        <v>#DIV/0!</v>
      </c>
      <c r="AA172" s="173"/>
      <c r="AB172" s="175"/>
      <c r="AC172" s="175"/>
      <c r="AD172" s="175"/>
      <c r="AE172" s="175"/>
      <c r="AF172" s="175"/>
      <c r="AG172" s="175"/>
    </row>
    <row r="173" ht="30.0" hidden="1" customHeight="1" outlineLevel="1">
      <c r="A173" s="193" t="s">
        <v>82</v>
      </c>
      <c r="B173" s="243" t="s">
        <v>344</v>
      </c>
      <c r="C173" s="376" t="s">
        <v>345</v>
      </c>
      <c r="D173" s="194"/>
      <c r="E173" s="195"/>
      <c r="F173" s="196">
        <v>0.22</v>
      </c>
      <c r="G173" s="197">
        <f t="shared" si="409"/>
        <v>0</v>
      </c>
      <c r="H173" s="195"/>
      <c r="I173" s="196">
        <v>0.22</v>
      </c>
      <c r="J173" s="197">
        <f t="shared" si="410"/>
        <v>0</v>
      </c>
      <c r="K173" s="195"/>
      <c r="L173" s="196">
        <v>0.22</v>
      </c>
      <c r="M173" s="197">
        <f t="shared" si="411"/>
        <v>0</v>
      </c>
      <c r="N173" s="195"/>
      <c r="O173" s="196">
        <v>0.22</v>
      </c>
      <c r="P173" s="197">
        <f t="shared" si="412"/>
        <v>0</v>
      </c>
      <c r="Q173" s="195"/>
      <c r="R173" s="196">
        <v>0.22</v>
      </c>
      <c r="S173" s="197">
        <f t="shared" si="413"/>
        <v>0</v>
      </c>
      <c r="T173" s="195"/>
      <c r="U173" s="196">
        <v>0.22</v>
      </c>
      <c r="V173" s="377">
        <f t="shared" si="414"/>
        <v>0</v>
      </c>
      <c r="W173" s="321">
        <f t="shared" si="415"/>
        <v>0</v>
      </c>
      <c r="X173" s="322">
        <f t="shared" si="416"/>
        <v>0</v>
      </c>
      <c r="Y173" s="323">
        <f t="shared" si="408"/>
        <v>0</v>
      </c>
      <c r="Z173" s="324" t="str">
        <f t="shared" si="417"/>
        <v>#DIV/0!</v>
      </c>
      <c r="AA173" s="200"/>
      <c r="AB173" s="175"/>
      <c r="AC173" s="175"/>
      <c r="AD173" s="175"/>
      <c r="AE173" s="175"/>
      <c r="AF173" s="175"/>
      <c r="AG173" s="175"/>
    </row>
    <row r="174" ht="30.0" customHeight="1" collapsed="1">
      <c r="A174" s="378" t="s">
        <v>79</v>
      </c>
      <c r="B174" s="379" t="s">
        <v>346</v>
      </c>
      <c r="C174" s="299" t="s">
        <v>347</v>
      </c>
      <c r="D174" s="153"/>
      <c r="E174" s="154">
        <f>SUM(E175:E177)</f>
        <v>0</v>
      </c>
      <c r="F174" s="155"/>
      <c r="G174" s="156">
        <f>SUM(G175:G178)</f>
        <v>0</v>
      </c>
      <c r="H174" s="154">
        <f>SUM(H175:H177)</f>
        <v>0</v>
      </c>
      <c r="I174" s="155"/>
      <c r="J174" s="156">
        <f>SUM(J175:J178)</f>
        <v>0</v>
      </c>
      <c r="K174" s="154">
        <f>SUM(K175:K177)</f>
        <v>1</v>
      </c>
      <c r="L174" s="155"/>
      <c r="M174" s="156">
        <f>SUM(M175:M178)</f>
        <v>7000</v>
      </c>
      <c r="N174" s="154">
        <f>SUM(N175:N177)</f>
        <v>0</v>
      </c>
      <c r="O174" s="155"/>
      <c r="P174" s="156">
        <f>SUM(P175:P178)</f>
        <v>0</v>
      </c>
      <c r="Q174" s="154">
        <f>SUM(Q175:Q177)</f>
        <v>0</v>
      </c>
      <c r="R174" s="155"/>
      <c r="S174" s="156">
        <f>SUM(S175:S178)</f>
        <v>0</v>
      </c>
      <c r="T174" s="154">
        <f>SUM(T175:T177)</f>
        <v>0</v>
      </c>
      <c r="U174" s="155"/>
      <c r="V174" s="156">
        <f t="shared" ref="V174:X174" si="418">SUM(V175:V178)</f>
        <v>0</v>
      </c>
      <c r="W174" s="155">
        <f t="shared" si="418"/>
        <v>7000</v>
      </c>
      <c r="X174" s="157">
        <f t="shared" si="418"/>
        <v>0</v>
      </c>
      <c r="Y174" s="155">
        <f t="shared" si="408"/>
        <v>7000</v>
      </c>
      <c r="Z174" s="155">
        <f t="shared" si="417"/>
        <v>1</v>
      </c>
      <c r="AA174" s="156"/>
      <c r="AB174" s="161"/>
      <c r="AC174" s="161"/>
      <c r="AD174" s="161"/>
      <c r="AE174" s="161"/>
      <c r="AF174" s="161"/>
      <c r="AG174" s="161"/>
    </row>
    <row r="175" ht="30.0" customHeight="1">
      <c r="A175" s="162" t="s">
        <v>82</v>
      </c>
      <c r="B175" s="163" t="s">
        <v>348</v>
      </c>
      <c r="C175" s="245" t="s">
        <v>349</v>
      </c>
      <c r="D175" s="165" t="s">
        <v>155</v>
      </c>
      <c r="E175" s="166"/>
      <c r="F175" s="167"/>
      <c r="G175" s="168">
        <f t="shared" ref="G175:G178" si="419">E175*F175</f>
        <v>0</v>
      </c>
      <c r="H175" s="166"/>
      <c r="I175" s="167"/>
      <c r="J175" s="168">
        <f t="shared" ref="J175:J178" si="420">H175*I175</f>
        <v>0</v>
      </c>
      <c r="K175" s="166">
        <v>1.0</v>
      </c>
      <c r="L175" s="167">
        <v>7000.0</v>
      </c>
      <c r="M175" s="168">
        <f t="shared" ref="M175:M178" si="421">K175*L175</f>
        <v>7000</v>
      </c>
      <c r="N175" s="166"/>
      <c r="O175" s="167"/>
      <c r="P175" s="168">
        <f t="shared" ref="P175:P178" si="422">N175*O175</f>
        <v>0</v>
      </c>
      <c r="Q175" s="166"/>
      <c r="R175" s="167"/>
      <c r="S175" s="168">
        <f t="shared" ref="S175:S178" si="423">Q175*R175</f>
        <v>0</v>
      </c>
      <c r="T175" s="166"/>
      <c r="U175" s="167"/>
      <c r="V175" s="168">
        <f t="shared" ref="V175:V178" si="424">T175*U175</f>
        <v>0</v>
      </c>
      <c r="W175" s="169">
        <f t="shared" ref="W175:W178" si="425">G175+M175+S175</f>
        <v>7000</v>
      </c>
      <c r="X175" s="170">
        <f t="shared" ref="X175:X178" si="426">J175+P175+V175</f>
        <v>0</v>
      </c>
      <c r="Y175" s="171">
        <f t="shared" si="408"/>
        <v>7000</v>
      </c>
      <c r="Z175" s="172">
        <f t="shared" si="417"/>
        <v>1</v>
      </c>
      <c r="AA175" s="173"/>
      <c r="AB175" s="175"/>
      <c r="AC175" s="175"/>
      <c r="AD175" s="175"/>
      <c r="AE175" s="175"/>
      <c r="AF175" s="175"/>
      <c r="AG175" s="175"/>
    </row>
    <row r="176" ht="30.0" hidden="1" customHeight="1" outlineLevel="1">
      <c r="A176" s="162" t="s">
        <v>82</v>
      </c>
      <c r="B176" s="163" t="s">
        <v>350</v>
      </c>
      <c r="C176" s="245" t="s">
        <v>351</v>
      </c>
      <c r="D176" s="165"/>
      <c r="E176" s="166"/>
      <c r="F176" s="167"/>
      <c r="G176" s="168">
        <f t="shared" si="419"/>
        <v>0</v>
      </c>
      <c r="H176" s="166"/>
      <c r="I176" s="167"/>
      <c r="J176" s="168">
        <f t="shared" si="420"/>
        <v>0</v>
      </c>
      <c r="K176" s="166"/>
      <c r="L176" s="167"/>
      <c r="M176" s="168">
        <f t="shared" si="421"/>
        <v>0</v>
      </c>
      <c r="N176" s="166"/>
      <c r="O176" s="167"/>
      <c r="P176" s="168">
        <f t="shared" si="422"/>
        <v>0</v>
      </c>
      <c r="Q176" s="166"/>
      <c r="R176" s="167"/>
      <c r="S176" s="168">
        <f t="shared" si="423"/>
        <v>0</v>
      </c>
      <c r="T176" s="166"/>
      <c r="U176" s="167"/>
      <c r="V176" s="168">
        <f t="shared" si="424"/>
        <v>0</v>
      </c>
      <c r="W176" s="169">
        <f t="shared" si="425"/>
        <v>0</v>
      </c>
      <c r="X176" s="170">
        <f t="shared" si="426"/>
        <v>0</v>
      </c>
      <c r="Y176" s="171">
        <f t="shared" si="408"/>
        <v>0</v>
      </c>
      <c r="Z176" s="172" t="str">
        <f t="shared" si="417"/>
        <v>#DIV/0!</v>
      </c>
      <c r="AA176" s="173"/>
      <c r="AB176" s="175"/>
      <c r="AC176" s="175"/>
      <c r="AD176" s="175"/>
      <c r="AE176" s="175"/>
      <c r="AF176" s="175"/>
      <c r="AG176" s="175"/>
    </row>
    <row r="177" ht="30.0" hidden="1" customHeight="1" outlineLevel="1">
      <c r="A177" s="176" t="s">
        <v>82</v>
      </c>
      <c r="B177" s="177" t="s">
        <v>352</v>
      </c>
      <c r="C177" s="245" t="s">
        <v>351</v>
      </c>
      <c r="D177" s="178"/>
      <c r="E177" s="179"/>
      <c r="F177" s="180"/>
      <c r="G177" s="181">
        <f t="shared" si="419"/>
        <v>0</v>
      </c>
      <c r="H177" s="179"/>
      <c r="I177" s="180"/>
      <c r="J177" s="181">
        <f t="shared" si="420"/>
        <v>0</v>
      </c>
      <c r="K177" s="179"/>
      <c r="L177" s="180"/>
      <c r="M177" s="181">
        <f t="shared" si="421"/>
        <v>0</v>
      </c>
      <c r="N177" s="179"/>
      <c r="O177" s="180"/>
      <c r="P177" s="181">
        <f t="shared" si="422"/>
        <v>0</v>
      </c>
      <c r="Q177" s="179"/>
      <c r="R177" s="180"/>
      <c r="S177" s="181">
        <f t="shared" si="423"/>
        <v>0</v>
      </c>
      <c r="T177" s="179"/>
      <c r="U177" s="180"/>
      <c r="V177" s="181">
        <f t="shared" si="424"/>
        <v>0</v>
      </c>
      <c r="W177" s="182">
        <f t="shared" si="425"/>
        <v>0</v>
      </c>
      <c r="X177" s="170">
        <f t="shared" si="426"/>
        <v>0</v>
      </c>
      <c r="Y177" s="171">
        <f t="shared" si="408"/>
        <v>0</v>
      </c>
      <c r="Z177" s="172" t="str">
        <f t="shared" si="417"/>
        <v>#DIV/0!</v>
      </c>
      <c r="AA177" s="183"/>
      <c r="AB177" s="175"/>
      <c r="AC177" s="175"/>
      <c r="AD177" s="175"/>
      <c r="AE177" s="175"/>
      <c r="AF177" s="175"/>
      <c r="AG177" s="175"/>
    </row>
    <row r="178" ht="30.0" hidden="1" customHeight="1" outlineLevel="1">
      <c r="A178" s="176" t="s">
        <v>82</v>
      </c>
      <c r="B178" s="177" t="s">
        <v>353</v>
      </c>
      <c r="C178" s="246" t="s">
        <v>354</v>
      </c>
      <c r="D178" s="194"/>
      <c r="E178" s="179"/>
      <c r="F178" s="180">
        <v>0.22</v>
      </c>
      <c r="G178" s="181">
        <f t="shared" si="419"/>
        <v>0</v>
      </c>
      <c r="H178" s="179"/>
      <c r="I178" s="180">
        <v>0.22</v>
      </c>
      <c r="J178" s="181">
        <f t="shared" si="420"/>
        <v>0</v>
      </c>
      <c r="K178" s="179"/>
      <c r="L178" s="180">
        <v>0.22</v>
      </c>
      <c r="M178" s="181">
        <f t="shared" si="421"/>
        <v>0</v>
      </c>
      <c r="N178" s="179"/>
      <c r="O178" s="180">
        <v>0.22</v>
      </c>
      <c r="P178" s="181">
        <f t="shared" si="422"/>
        <v>0</v>
      </c>
      <c r="Q178" s="179"/>
      <c r="R178" s="180">
        <v>0.22</v>
      </c>
      <c r="S178" s="181">
        <f t="shared" si="423"/>
        <v>0</v>
      </c>
      <c r="T178" s="179"/>
      <c r="U178" s="180">
        <v>0.22</v>
      </c>
      <c r="V178" s="181">
        <f t="shared" si="424"/>
        <v>0</v>
      </c>
      <c r="W178" s="182">
        <f t="shared" si="425"/>
        <v>0</v>
      </c>
      <c r="X178" s="170">
        <f t="shared" si="426"/>
        <v>0</v>
      </c>
      <c r="Y178" s="171">
        <f t="shared" si="408"/>
        <v>0</v>
      </c>
      <c r="Z178" s="172" t="str">
        <f t="shared" si="417"/>
        <v>#DIV/0!</v>
      </c>
      <c r="AA178" s="200"/>
      <c r="AB178" s="175"/>
      <c r="AC178" s="175"/>
      <c r="AD178" s="175"/>
      <c r="AE178" s="175"/>
      <c r="AF178" s="175"/>
      <c r="AG178" s="175"/>
    </row>
    <row r="179" ht="30.0" customHeight="1" collapsed="1">
      <c r="A179" s="150" t="s">
        <v>79</v>
      </c>
      <c r="B179" s="206" t="s">
        <v>355</v>
      </c>
      <c r="C179" s="299" t="s">
        <v>356</v>
      </c>
      <c r="D179" s="185"/>
      <c r="E179" s="186">
        <f>SUM(E180:E182)</f>
        <v>0</v>
      </c>
      <c r="F179" s="187"/>
      <c r="G179" s="188">
        <f t="shared" ref="G179:H179" si="427">SUM(G180:G182)</f>
        <v>0</v>
      </c>
      <c r="H179" s="186">
        <f t="shared" si="427"/>
        <v>0</v>
      </c>
      <c r="I179" s="187"/>
      <c r="J179" s="188">
        <f t="shared" ref="J179:K179" si="428">SUM(J180:J182)</f>
        <v>0</v>
      </c>
      <c r="K179" s="186">
        <f t="shared" si="428"/>
        <v>0</v>
      </c>
      <c r="L179" s="187"/>
      <c r="M179" s="188">
        <f t="shared" ref="M179:N179" si="429">SUM(M180:M182)</f>
        <v>0</v>
      </c>
      <c r="N179" s="186">
        <f t="shared" si="429"/>
        <v>0</v>
      </c>
      <c r="O179" s="187"/>
      <c r="P179" s="188">
        <f t="shared" ref="P179:Q179" si="430">SUM(P180:P182)</f>
        <v>0</v>
      </c>
      <c r="Q179" s="186">
        <f t="shared" si="430"/>
        <v>0</v>
      </c>
      <c r="R179" s="187"/>
      <c r="S179" s="188">
        <f t="shared" ref="S179:T179" si="431">SUM(S180:S182)</f>
        <v>0</v>
      </c>
      <c r="T179" s="186">
        <f t="shared" si="431"/>
        <v>0</v>
      </c>
      <c r="U179" s="187"/>
      <c r="V179" s="188">
        <f t="shared" ref="V179:X179" si="432">SUM(V180:V182)</f>
        <v>0</v>
      </c>
      <c r="W179" s="187">
        <f t="shared" si="432"/>
        <v>0</v>
      </c>
      <c r="X179" s="202">
        <f t="shared" si="432"/>
        <v>0</v>
      </c>
      <c r="Y179" s="187">
        <f t="shared" si="408"/>
        <v>0</v>
      </c>
      <c r="Z179" s="247">
        <v>0.0</v>
      </c>
      <c r="AA179" s="380"/>
      <c r="AB179" s="161"/>
      <c r="AC179" s="161"/>
      <c r="AD179" s="161"/>
      <c r="AE179" s="161"/>
      <c r="AF179" s="161"/>
      <c r="AG179" s="161"/>
    </row>
    <row r="180" ht="30.0" hidden="1" customHeight="1" outlineLevel="1">
      <c r="A180" s="162" t="s">
        <v>82</v>
      </c>
      <c r="B180" s="163" t="s">
        <v>357</v>
      </c>
      <c r="C180" s="245" t="s">
        <v>358</v>
      </c>
      <c r="D180" s="165"/>
      <c r="E180" s="166"/>
      <c r="F180" s="167"/>
      <c r="G180" s="168">
        <f t="shared" ref="G180:G182" si="433">E180*F180</f>
        <v>0</v>
      </c>
      <c r="H180" s="166"/>
      <c r="I180" s="167"/>
      <c r="J180" s="168">
        <f t="shared" ref="J180:J182" si="434">H180*I180</f>
        <v>0</v>
      </c>
      <c r="K180" s="166"/>
      <c r="L180" s="167"/>
      <c r="M180" s="168">
        <f t="shared" ref="M180:M182" si="435">K180*L180</f>
        <v>0</v>
      </c>
      <c r="N180" s="166"/>
      <c r="O180" s="167"/>
      <c r="P180" s="168">
        <f t="shared" ref="P180:P182" si="436">N180*O180</f>
        <v>0</v>
      </c>
      <c r="Q180" s="166"/>
      <c r="R180" s="167"/>
      <c r="S180" s="168">
        <f t="shared" ref="S180:S182" si="437">Q180*R180</f>
        <v>0</v>
      </c>
      <c r="T180" s="166"/>
      <c r="U180" s="167"/>
      <c r="V180" s="168">
        <f t="shared" ref="V180:V182" si="438">T180*U180</f>
        <v>0</v>
      </c>
      <c r="W180" s="169">
        <f t="shared" ref="W180:W182" si="439">G180+M180+S180</f>
        <v>0</v>
      </c>
      <c r="X180" s="170">
        <f t="shared" ref="X180:X182" si="440">J180+P180+V180</f>
        <v>0</v>
      </c>
      <c r="Y180" s="171">
        <f t="shared" si="408"/>
        <v>0</v>
      </c>
      <c r="Z180" s="172" t="str">
        <f t="shared" ref="Z180:Z183" si="441">Y180/W180</f>
        <v>#DIV/0!</v>
      </c>
      <c r="AA180" s="370"/>
      <c r="AB180" s="175"/>
      <c r="AC180" s="175"/>
      <c r="AD180" s="175"/>
      <c r="AE180" s="175"/>
      <c r="AF180" s="175"/>
      <c r="AG180" s="175"/>
    </row>
    <row r="181" ht="30.0" hidden="1" customHeight="1" outlineLevel="1">
      <c r="A181" s="162" t="s">
        <v>82</v>
      </c>
      <c r="B181" s="163" t="s">
        <v>359</v>
      </c>
      <c r="C181" s="245" t="s">
        <v>358</v>
      </c>
      <c r="D181" s="165"/>
      <c r="E181" s="166"/>
      <c r="F181" s="167"/>
      <c r="G181" s="168">
        <f t="shared" si="433"/>
        <v>0</v>
      </c>
      <c r="H181" s="166"/>
      <c r="I181" s="167"/>
      <c r="J181" s="168">
        <f t="shared" si="434"/>
        <v>0</v>
      </c>
      <c r="K181" s="166"/>
      <c r="L181" s="167"/>
      <c r="M181" s="168">
        <f t="shared" si="435"/>
        <v>0</v>
      </c>
      <c r="N181" s="166"/>
      <c r="O181" s="167"/>
      <c r="P181" s="168">
        <f t="shared" si="436"/>
        <v>0</v>
      </c>
      <c r="Q181" s="166"/>
      <c r="R181" s="167"/>
      <c r="S181" s="168">
        <f t="shared" si="437"/>
        <v>0</v>
      </c>
      <c r="T181" s="166"/>
      <c r="U181" s="167"/>
      <c r="V181" s="168">
        <f t="shared" si="438"/>
        <v>0</v>
      </c>
      <c r="W181" s="169">
        <f t="shared" si="439"/>
        <v>0</v>
      </c>
      <c r="X181" s="170">
        <f t="shared" si="440"/>
        <v>0</v>
      </c>
      <c r="Y181" s="171">
        <f t="shared" si="408"/>
        <v>0</v>
      </c>
      <c r="Z181" s="172" t="str">
        <f t="shared" si="441"/>
        <v>#DIV/0!</v>
      </c>
      <c r="AA181" s="370"/>
      <c r="AB181" s="175"/>
      <c r="AC181" s="175"/>
      <c r="AD181" s="175"/>
      <c r="AE181" s="175"/>
      <c r="AF181" s="175"/>
      <c r="AG181" s="175"/>
    </row>
    <row r="182" ht="30.0" hidden="1" customHeight="1" outlineLevel="1">
      <c r="A182" s="176" t="s">
        <v>82</v>
      </c>
      <c r="B182" s="177" t="s">
        <v>360</v>
      </c>
      <c r="C182" s="215" t="s">
        <v>358</v>
      </c>
      <c r="D182" s="178"/>
      <c r="E182" s="179"/>
      <c r="F182" s="180"/>
      <c r="G182" s="181">
        <f t="shared" si="433"/>
        <v>0</v>
      </c>
      <c r="H182" s="179"/>
      <c r="I182" s="180"/>
      <c r="J182" s="181">
        <f t="shared" si="434"/>
        <v>0</v>
      </c>
      <c r="K182" s="179"/>
      <c r="L182" s="180"/>
      <c r="M182" s="181">
        <f t="shared" si="435"/>
        <v>0</v>
      </c>
      <c r="N182" s="179"/>
      <c r="O182" s="180"/>
      <c r="P182" s="181">
        <f t="shared" si="436"/>
        <v>0</v>
      </c>
      <c r="Q182" s="179"/>
      <c r="R182" s="180"/>
      <c r="S182" s="181">
        <f t="shared" si="437"/>
        <v>0</v>
      </c>
      <c r="T182" s="179"/>
      <c r="U182" s="180"/>
      <c r="V182" s="181">
        <f t="shared" si="438"/>
        <v>0</v>
      </c>
      <c r="W182" s="182">
        <f t="shared" si="439"/>
        <v>0</v>
      </c>
      <c r="X182" s="170">
        <f t="shared" si="440"/>
        <v>0</v>
      </c>
      <c r="Y182" s="171">
        <f t="shared" si="408"/>
        <v>0</v>
      </c>
      <c r="Z182" s="172" t="str">
        <f t="shared" si="441"/>
        <v>#DIV/0!</v>
      </c>
      <c r="AA182" s="358"/>
      <c r="AB182" s="175"/>
      <c r="AC182" s="175"/>
      <c r="AD182" s="175"/>
      <c r="AE182" s="175"/>
      <c r="AF182" s="175"/>
      <c r="AG182" s="175"/>
    </row>
    <row r="183" ht="30.0" customHeight="1" collapsed="1">
      <c r="A183" s="150" t="s">
        <v>79</v>
      </c>
      <c r="B183" s="206" t="s">
        <v>361</v>
      </c>
      <c r="C183" s="381" t="s">
        <v>335</v>
      </c>
      <c r="D183" s="185"/>
      <c r="E183" s="186">
        <f>SUM(E184:E195)</f>
        <v>12</v>
      </c>
      <c r="F183" s="187"/>
      <c r="G183" s="188">
        <f>SUM(G184:G196)</f>
        <v>131996</v>
      </c>
      <c r="H183" s="186">
        <f>SUM(H184:H195)</f>
        <v>11</v>
      </c>
      <c r="I183" s="187"/>
      <c r="J183" s="188">
        <f>SUM(J184:J196)</f>
        <v>131874</v>
      </c>
      <c r="K183" s="186">
        <f>SUM(K184:K195)</f>
        <v>7</v>
      </c>
      <c r="L183" s="187"/>
      <c r="M183" s="188">
        <f>SUM(M184:M196)</f>
        <v>116344</v>
      </c>
      <c r="N183" s="186">
        <f>SUM(N184:N195)</f>
        <v>4</v>
      </c>
      <c r="O183" s="187"/>
      <c r="P183" s="188">
        <f>SUM(P184:P196)</f>
        <v>114044</v>
      </c>
      <c r="Q183" s="186">
        <f>SUM(Q184:Q195)</f>
        <v>0</v>
      </c>
      <c r="R183" s="187"/>
      <c r="S183" s="188">
        <f>SUM(S184:S196)</f>
        <v>0</v>
      </c>
      <c r="T183" s="186">
        <f>SUM(T184:T195)</f>
        <v>0</v>
      </c>
      <c r="U183" s="187"/>
      <c r="V183" s="188">
        <f t="shared" ref="V183:X183" si="442">SUM(V184:V196)</f>
        <v>0</v>
      </c>
      <c r="W183" s="187">
        <f t="shared" si="442"/>
        <v>248340</v>
      </c>
      <c r="X183" s="202">
        <f t="shared" si="442"/>
        <v>245918</v>
      </c>
      <c r="Y183" s="187">
        <f t="shared" si="408"/>
        <v>2422</v>
      </c>
      <c r="Z183" s="187">
        <f t="shared" si="441"/>
        <v>0.009752758315</v>
      </c>
      <c r="AA183" s="380"/>
      <c r="AB183" s="161"/>
      <c r="AC183" s="161"/>
      <c r="AD183" s="161"/>
      <c r="AE183" s="161"/>
      <c r="AF183" s="161"/>
      <c r="AG183" s="161"/>
    </row>
    <row r="184" ht="30.0" customHeight="1">
      <c r="A184" s="162" t="s">
        <v>82</v>
      </c>
      <c r="B184" s="163" t="s">
        <v>362</v>
      </c>
      <c r="C184" s="245" t="s">
        <v>363</v>
      </c>
      <c r="D184" s="165"/>
      <c r="E184" s="166"/>
      <c r="F184" s="167"/>
      <c r="G184" s="168">
        <f t="shared" ref="G184:G193" si="443">E184*F184</f>
        <v>0</v>
      </c>
      <c r="H184" s="166"/>
      <c r="I184" s="167"/>
      <c r="J184" s="168">
        <f t="shared" ref="J184:J185" si="444">H184*I184</f>
        <v>0</v>
      </c>
      <c r="K184" s="166"/>
      <c r="L184" s="167"/>
      <c r="M184" s="168">
        <f t="shared" ref="M184:M193" si="445">K184*L184</f>
        <v>0</v>
      </c>
      <c r="N184" s="166"/>
      <c r="O184" s="167"/>
      <c r="P184" s="168">
        <f t="shared" ref="P184:P188" si="446">N184*O184</f>
        <v>0</v>
      </c>
      <c r="Q184" s="166"/>
      <c r="R184" s="167"/>
      <c r="S184" s="168">
        <f t="shared" ref="S184:S193" si="447">Q184*R184</f>
        <v>0</v>
      </c>
      <c r="T184" s="166"/>
      <c r="U184" s="167"/>
      <c r="V184" s="168">
        <f t="shared" ref="V184:V193" si="448">T184*U184</f>
        <v>0</v>
      </c>
      <c r="W184" s="169">
        <f t="shared" ref="W184:W193" si="449">G184+M184+S184</f>
        <v>0</v>
      </c>
      <c r="X184" s="170">
        <f t="shared" ref="X184:X193" si="450">J184+P184+V184</f>
        <v>0</v>
      </c>
      <c r="Y184" s="171">
        <f t="shared" si="408"/>
        <v>0</v>
      </c>
      <c r="Z184" s="382">
        <v>0.0</v>
      </c>
      <c r="AA184" s="370"/>
      <c r="AB184" s="175"/>
      <c r="AC184" s="175"/>
      <c r="AD184" s="175"/>
      <c r="AE184" s="175"/>
      <c r="AF184" s="175"/>
      <c r="AG184" s="175"/>
    </row>
    <row r="185" ht="30.0" customHeight="1">
      <c r="A185" s="162" t="s">
        <v>82</v>
      </c>
      <c r="B185" s="163" t="s">
        <v>364</v>
      </c>
      <c r="C185" s="245" t="s">
        <v>365</v>
      </c>
      <c r="D185" s="165"/>
      <c r="E185" s="166"/>
      <c r="F185" s="167"/>
      <c r="G185" s="168">
        <f t="shared" si="443"/>
        <v>0</v>
      </c>
      <c r="H185" s="166"/>
      <c r="I185" s="167"/>
      <c r="J185" s="168">
        <f t="shared" si="444"/>
        <v>0</v>
      </c>
      <c r="K185" s="166"/>
      <c r="L185" s="167"/>
      <c r="M185" s="168">
        <f t="shared" si="445"/>
        <v>0</v>
      </c>
      <c r="N185" s="166"/>
      <c r="O185" s="167"/>
      <c r="P185" s="168">
        <f t="shared" si="446"/>
        <v>0</v>
      </c>
      <c r="Q185" s="166"/>
      <c r="R185" s="167"/>
      <c r="S185" s="168">
        <f t="shared" si="447"/>
        <v>0</v>
      </c>
      <c r="T185" s="166"/>
      <c r="U185" s="167"/>
      <c r="V185" s="168">
        <f t="shared" si="448"/>
        <v>0</v>
      </c>
      <c r="W185" s="182">
        <f t="shared" si="449"/>
        <v>0</v>
      </c>
      <c r="X185" s="170">
        <f t="shared" si="450"/>
        <v>0</v>
      </c>
      <c r="Y185" s="171">
        <f t="shared" si="408"/>
        <v>0</v>
      </c>
      <c r="Z185" s="382">
        <v>0.0</v>
      </c>
      <c r="AA185" s="370"/>
      <c r="AB185" s="175"/>
      <c r="AC185" s="175"/>
      <c r="AD185" s="175"/>
      <c r="AE185" s="175"/>
      <c r="AF185" s="175"/>
      <c r="AG185" s="175"/>
    </row>
    <row r="186" ht="30.0" customHeight="1">
      <c r="A186" s="162" t="s">
        <v>82</v>
      </c>
      <c r="B186" s="163" t="s">
        <v>366</v>
      </c>
      <c r="C186" s="245" t="s">
        <v>367</v>
      </c>
      <c r="D186" s="165" t="s">
        <v>85</v>
      </c>
      <c r="E186" s="166">
        <v>3.0</v>
      </c>
      <c r="F186" s="167">
        <v>100.0</v>
      </c>
      <c r="G186" s="168">
        <f t="shared" si="443"/>
        <v>300</v>
      </c>
      <c r="H186" s="216">
        <v>2.0</v>
      </c>
      <c r="I186" s="167">
        <f>J186/H186</f>
        <v>89</v>
      </c>
      <c r="J186" s="274">
        <v>178.0</v>
      </c>
      <c r="K186" s="166"/>
      <c r="L186" s="167"/>
      <c r="M186" s="168">
        <f t="shared" si="445"/>
        <v>0</v>
      </c>
      <c r="N186" s="166"/>
      <c r="O186" s="167"/>
      <c r="P186" s="168">
        <f t="shared" si="446"/>
        <v>0</v>
      </c>
      <c r="Q186" s="166"/>
      <c r="R186" s="167"/>
      <c r="S186" s="168">
        <f t="shared" si="447"/>
        <v>0</v>
      </c>
      <c r="T186" s="166"/>
      <c r="U186" s="167"/>
      <c r="V186" s="168">
        <f t="shared" si="448"/>
        <v>0</v>
      </c>
      <c r="W186" s="182">
        <f t="shared" si="449"/>
        <v>300</v>
      </c>
      <c r="X186" s="170">
        <f t="shared" si="450"/>
        <v>178</v>
      </c>
      <c r="Y186" s="171">
        <f t="shared" si="408"/>
        <v>122</v>
      </c>
      <c r="Z186" s="172">
        <f t="shared" ref="Z186:Z193" si="451">Y186/W186</f>
        <v>0.4066666667</v>
      </c>
      <c r="AA186" s="370"/>
      <c r="AB186" s="175"/>
      <c r="AC186" s="175"/>
      <c r="AD186" s="175"/>
      <c r="AE186" s="175"/>
      <c r="AF186" s="175"/>
      <c r="AG186" s="175"/>
    </row>
    <row r="187" ht="30.0" customHeight="1">
      <c r="A187" s="162" t="s">
        <v>82</v>
      </c>
      <c r="B187" s="163" t="s">
        <v>368</v>
      </c>
      <c r="C187" s="245" t="s">
        <v>369</v>
      </c>
      <c r="D187" s="165" t="s">
        <v>155</v>
      </c>
      <c r="E187" s="166">
        <v>1.0</v>
      </c>
      <c r="F187" s="167">
        <v>49500.0</v>
      </c>
      <c r="G187" s="168">
        <f t="shared" si="443"/>
        <v>49500</v>
      </c>
      <c r="H187" s="166">
        <v>1.0</v>
      </c>
      <c r="I187" s="167">
        <v>49500.0</v>
      </c>
      <c r="J187" s="168">
        <f t="shared" ref="J187:J193" si="452">H187*I187</f>
        <v>49500</v>
      </c>
      <c r="K187" s="166"/>
      <c r="L187" s="167"/>
      <c r="M187" s="168">
        <f t="shared" si="445"/>
        <v>0</v>
      </c>
      <c r="N187" s="166"/>
      <c r="O187" s="167"/>
      <c r="P187" s="168">
        <f t="shared" si="446"/>
        <v>0</v>
      </c>
      <c r="Q187" s="166"/>
      <c r="R187" s="167"/>
      <c r="S187" s="168">
        <f t="shared" si="447"/>
        <v>0</v>
      </c>
      <c r="T187" s="166"/>
      <c r="U187" s="167"/>
      <c r="V187" s="168">
        <f t="shared" si="448"/>
        <v>0</v>
      </c>
      <c r="W187" s="182">
        <f t="shared" si="449"/>
        <v>49500</v>
      </c>
      <c r="X187" s="170">
        <f t="shared" si="450"/>
        <v>49500</v>
      </c>
      <c r="Y187" s="171">
        <f t="shared" si="408"/>
        <v>0</v>
      </c>
      <c r="Z187" s="172">
        <f t="shared" si="451"/>
        <v>0</v>
      </c>
      <c r="AA187" s="370"/>
      <c r="AB187" s="175"/>
      <c r="AC187" s="175"/>
      <c r="AD187" s="175"/>
      <c r="AE187" s="175"/>
      <c r="AF187" s="175"/>
      <c r="AG187" s="175"/>
    </row>
    <row r="188" ht="30.0" customHeight="1">
      <c r="A188" s="162" t="s">
        <v>82</v>
      </c>
      <c r="B188" s="163" t="s">
        <v>370</v>
      </c>
      <c r="C188" s="215" t="s">
        <v>371</v>
      </c>
      <c r="D188" s="165" t="s">
        <v>155</v>
      </c>
      <c r="E188" s="166">
        <v>1.0</v>
      </c>
      <c r="F188" s="167">
        <v>18500.0</v>
      </c>
      <c r="G188" s="168">
        <f t="shared" si="443"/>
        <v>18500</v>
      </c>
      <c r="H188" s="166">
        <v>1.0</v>
      </c>
      <c r="I188" s="167">
        <v>18500.0</v>
      </c>
      <c r="J188" s="168">
        <f t="shared" si="452"/>
        <v>18500</v>
      </c>
      <c r="K188" s="166"/>
      <c r="L188" s="167"/>
      <c r="M188" s="168">
        <f t="shared" si="445"/>
        <v>0</v>
      </c>
      <c r="N188" s="166"/>
      <c r="O188" s="167"/>
      <c r="P188" s="168">
        <f t="shared" si="446"/>
        <v>0</v>
      </c>
      <c r="Q188" s="166"/>
      <c r="R188" s="167"/>
      <c r="S188" s="168">
        <f t="shared" si="447"/>
        <v>0</v>
      </c>
      <c r="T188" s="166"/>
      <c r="U188" s="167"/>
      <c r="V188" s="168">
        <f t="shared" si="448"/>
        <v>0</v>
      </c>
      <c r="W188" s="182">
        <f t="shared" si="449"/>
        <v>18500</v>
      </c>
      <c r="X188" s="170">
        <f t="shared" si="450"/>
        <v>18500</v>
      </c>
      <c r="Y188" s="171">
        <f t="shared" si="408"/>
        <v>0</v>
      </c>
      <c r="Z188" s="172">
        <f t="shared" si="451"/>
        <v>0</v>
      </c>
      <c r="AA188" s="370"/>
      <c r="AB188" s="174"/>
      <c r="AC188" s="175"/>
      <c r="AD188" s="175"/>
      <c r="AE188" s="175"/>
      <c r="AF188" s="175"/>
      <c r="AG188" s="175"/>
    </row>
    <row r="189" ht="30.0" customHeight="1">
      <c r="A189" s="162" t="s">
        <v>82</v>
      </c>
      <c r="B189" s="163" t="s">
        <v>372</v>
      </c>
      <c r="C189" s="215" t="s">
        <v>373</v>
      </c>
      <c r="D189" s="165" t="s">
        <v>155</v>
      </c>
      <c r="E189" s="166">
        <v>1.0</v>
      </c>
      <c r="F189" s="167">
        <v>25696.0</v>
      </c>
      <c r="G189" s="168">
        <f t="shared" si="443"/>
        <v>25696</v>
      </c>
      <c r="H189" s="166">
        <v>1.0</v>
      </c>
      <c r="I189" s="167">
        <v>25696.0</v>
      </c>
      <c r="J189" s="168">
        <f t="shared" si="452"/>
        <v>25696</v>
      </c>
      <c r="K189" s="166">
        <v>2.0</v>
      </c>
      <c r="L189" s="167">
        <v>38272.0</v>
      </c>
      <c r="M189" s="168">
        <f t="shared" si="445"/>
        <v>76544</v>
      </c>
      <c r="N189" s="216">
        <v>2.0</v>
      </c>
      <c r="O189" s="167">
        <f>P189/N189</f>
        <v>40022</v>
      </c>
      <c r="P189" s="274">
        <v>80044.0</v>
      </c>
      <c r="Q189" s="166"/>
      <c r="R189" s="167"/>
      <c r="S189" s="168">
        <f t="shared" si="447"/>
        <v>0</v>
      </c>
      <c r="T189" s="166"/>
      <c r="U189" s="167"/>
      <c r="V189" s="168">
        <f t="shared" si="448"/>
        <v>0</v>
      </c>
      <c r="W189" s="182">
        <f t="shared" si="449"/>
        <v>102240</v>
      </c>
      <c r="X189" s="170">
        <f t="shared" si="450"/>
        <v>105740</v>
      </c>
      <c r="Y189" s="171">
        <f t="shared" si="408"/>
        <v>-3500</v>
      </c>
      <c r="Z189" s="172">
        <f t="shared" si="451"/>
        <v>-0.03423317684</v>
      </c>
      <c r="AA189" s="370"/>
      <c r="AB189" s="175"/>
      <c r="AC189" s="175"/>
      <c r="AD189" s="175"/>
      <c r="AE189" s="175"/>
      <c r="AF189" s="175"/>
      <c r="AG189" s="175"/>
    </row>
    <row r="190" ht="30.0" customHeight="1">
      <c r="A190" s="176" t="s">
        <v>82</v>
      </c>
      <c r="B190" s="177" t="s">
        <v>374</v>
      </c>
      <c r="C190" s="215" t="s">
        <v>375</v>
      </c>
      <c r="D190" s="178" t="s">
        <v>155</v>
      </c>
      <c r="E190" s="179"/>
      <c r="F190" s="180"/>
      <c r="G190" s="168">
        <f t="shared" si="443"/>
        <v>0</v>
      </c>
      <c r="H190" s="179"/>
      <c r="I190" s="180"/>
      <c r="J190" s="168">
        <f t="shared" si="452"/>
        <v>0</v>
      </c>
      <c r="K190" s="179">
        <v>4.0</v>
      </c>
      <c r="L190" s="180">
        <v>2200.0</v>
      </c>
      <c r="M190" s="168">
        <f t="shared" si="445"/>
        <v>8800</v>
      </c>
      <c r="N190" s="272">
        <v>1.0</v>
      </c>
      <c r="O190" s="273">
        <v>3000.0</v>
      </c>
      <c r="P190" s="168">
        <f t="shared" ref="P190:P193" si="453">N190*O190</f>
        <v>3000</v>
      </c>
      <c r="Q190" s="179"/>
      <c r="R190" s="180"/>
      <c r="S190" s="168">
        <f t="shared" si="447"/>
        <v>0</v>
      </c>
      <c r="T190" s="179"/>
      <c r="U190" s="180"/>
      <c r="V190" s="168">
        <f t="shared" si="448"/>
        <v>0</v>
      </c>
      <c r="W190" s="182">
        <f t="shared" si="449"/>
        <v>8800</v>
      </c>
      <c r="X190" s="170">
        <f t="shared" si="450"/>
        <v>3000</v>
      </c>
      <c r="Y190" s="171">
        <f t="shared" si="408"/>
        <v>5800</v>
      </c>
      <c r="Z190" s="172">
        <f t="shared" si="451"/>
        <v>0.6590909091</v>
      </c>
      <c r="AA190" s="358"/>
      <c r="AB190" s="175"/>
      <c r="AC190" s="175"/>
      <c r="AD190" s="175"/>
      <c r="AE190" s="175"/>
      <c r="AF190" s="175"/>
      <c r="AG190" s="175"/>
    </row>
    <row r="191" ht="30.0" customHeight="1">
      <c r="A191" s="176" t="s">
        <v>82</v>
      </c>
      <c r="B191" s="177" t="s">
        <v>376</v>
      </c>
      <c r="C191" s="215" t="s">
        <v>377</v>
      </c>
      <c r="D191" s="178" t="s">
        <v>155</v>
      </c>
      <c r="E191" s="179"/>
      <c r="F191" s="180"/>
      <c r="G191" s="168">
        <f t="shared" si="443"/>
        <v>0</v>
      </c>
      <c r="H191" s="179"/>
      <c r="I191" s="180"/>
      <c r="J191" s="168">
        <f t="shared" si="452"/>
        <v>0</v>
      </c>
      <c r="K191" s="179">
        <v>1.0</v>
      </c>
      <c r="L191" s="180">
        <v>31000.0</v>
      </c>
      <c r="M191" s="168">
        <f t="shared" si="445"/>
        <v>31000</v>
      </c>
      <c r="N191" s="179">
        <v>1.0</v>
      </c>
      <c r="O191" s="180">
        <v>31000.0</v>
      </c>
      <c r="P191" s="168">
        <f t="shared" si="453"/>
        <v>31000</v>
      </c>
      <c r="Q191" s="179"/>
      <c r="R191" s="180"/>
      <c r="S191" s="168">
        <f t="shared" si="447"/>
        <v>0</v>
      </c>
      <c r="T191" s="179"/>
      <c r="U191" s="180"/>
      <c r="V191" s="168">
        <f t="shared" si="448"/>
        <v>0</v>
      </c>
      <c r="W191" s="182">
        <f t="shared" si="449"/>
        <v>31000</v>
      </c>
      <c r="X191" s="170">
        <f t="shared" si="450"/>
        <v>31000</v>
      </c>
      <c r="Y191" s="171">
        <f t="shared" si="408"/>
        <v>0</v>
      </c>
      <c r="Z191" s="172">
        <f t="shared" si="451"/>
        <v>0</v>
      </c>
      <c r="AA191" s="358"/>
      <c r="AB191" s="175"/>
      <c r="AC191" s="175"/>
      <c r="AD191" s="175"/>
      <c r="AE191" s="175"/>
      <c r="AF191" s="175"/>
      <c r="AG191" s="175"/>
    </row>
    <row r="192" ht="30.0" customHeight="1">
      <c r="A192" s="176" t="s">
        <v>82</v>
      </c>
      <c r="B192" s="177" t="s">
        <v>378</v>
      </c>
      <c r="C192" s="215" t="s">
        <v>379</v>
      </c>
      <c r="D192" s="178" t="s">
        <v>155</v>
      </c>
      <c r="E192" s="179">
        <v>1.0</v>
      </c>
      <c r="F192" s="180">
        <v>18000.0</v>
      </c>
      <c r="G192" s="168">
        <f t="shared" si="443"/>
        <v>18000</v>
      </c>
      <c r="H192" s="179">
        <v>1.0</v>
      </c>
      <c r="I192" s="180">
        <v>18000.0</v>
      </c>
      <c r="J192" s="168">
        <f t="shared" si="452"/>
        <v>18000</v>
      </c>
      <c r="K192" s="179"/>
      <c r="L192" s="180"/>
      <c r="M192" s="168">
        <f t="shared" si="445"/>
        <v>0</v>
      </c>
      <c r="N192" s="179"/>
      <c r="O192" s="180"/>
      <c r="P192" s="168">
        <f t="shared" si="453"/>
        <v>0</v>
      </c>
      <c r="Q192" s="179"/>
      <c r="R192" s="180"/>
      <c r="S192" s="168">
        <f t="shared" si="447"/>
        <v>0</v>
      </c>
      <c r="T192" s="179"/>
      <c r="U192" s="180"/>
      <c r="V192" s="168">
        <f t="shared" si="448"/>
        <v>0</v>
      </c>
      <c r="W192" s="182">
        <f t="shared" si="449"/>
        <v>18000</v>
      </c>
      <c r="X192" s="170">
        <f t="shared" si="450"/>
        <v>18000</v>
      </c>
      <c r="Y192" s="171">
        <f t="shared" si="408"/>
        <v>0</v>
      </c>
      <c r="Z192" s="172">
        <f t="shared" si="451"/>
        <v>0</v>
      </c>
      <c r="AA192" s="358"/>
      <c r="AB192" s="175"/>
      <c r="AC192" s="175"/>
      <c r="AD192" s="175"/>
      <c r="AE192" s="175"/>
      <c r="AF192" s="175"/>
      <c r="AG192" s="175"/>
    </row>
    <row r="193" ht="30.0" customHeight="1">
      <c r="A193" s="176" t="s">
        <v>82</v>
      </c>
      <c r="B193" s="243" t="s">
        <v>380</v>
      </c>
      <c r="C193" s="215" t="s">
        <v>381</v>
      </c>
      <c r="D193" s="178" t="s">
        <v>155</v>
      </c>
      <c r="E193" s="179">
        <v>5.0</v>
      </c>
      <c r="F193" s="180">
        <v>4000.0</v>
      </c>
      <c r="G193" s="168">
        <f t="shared" si="443"/>
        <v>20000</v>
      </c>
      <c r="H193" s="179">
        <v>5.0</v>
      </c>
      <c r="I193" s="180">
        <v>4000.0</v>
      </c>
      <c r="J193" s="168">
        <f t="shared" si="452"/>
        <v>20000</v>
      </c>
      <c r="K193" s="179"/>
      <c r="L193" s="180"/>
      <c r="M193" s="168">
        <f t="shared" si="445"/>
        <v>0</v>
      </c>
      <c r="N193" s="179"/>
      <c r="O193" s="180"/>
      <c r="P193" s="168">
        <f t="shared" si="453"/>
        <v>0</v>
      </c>
      <c r="Q193" s="179"/>
      <c r="R193" s="180"/>
      <c r="S193" s="168">
        <f t="shared" si="447"/>
        <v>0</v>
      </c>
      <c r="T193" s="179"/>
      <c r="U193" s="180"/>
      <c r="V193" s="168">
        <f t="shared" si="448"/>
        <v>0</v>
      </c>
      <c r="W193" s="182">
        <f t="shared" si="449"/>
        <v>20000</v>
      </c>
      <c r="X193" s="170">
        <f t="shared" si="450"/>
        <v>20000</v>
      </c>
      <c r="Y193" s="171">
        <f t="shared" si="408"/>
        <v>0</v>
      </c>
      <c r="Z193" s="172">
        <f t="shared" si="451"/>
        <v>0</v>
      </c>
      <c r="AA193" s="358"/>
      <c r="AB193" s="175"/>
      <c r="AC193" s="175"/>
      <c r="AD193" s="175"/>
      <c r="AE193" s="175"/>
      <c r="AF193" s="175"/>
      <c r="AG193" s="175"/>
    </row>
    <row r="194" ht="30.0" hidden="1" customHeight="1" outlineLevel="1">
      <c r="A194" s="176"/>
      <c r="B194" s="383"/>
      <c r="C194" s="215"/>
      <c r="D194" s="178"/>
      <c r="E194" s="179"/>
      <c r="F194" s="180"/>
      <c r="G194" s="181"/>
      <c r="H194" s="179"/>
      <c r="I194" s="180"/>
      <c r="J194" s="181"/>
      <c r="K194" s="179"/>
      <c r="L194" s="180"/>
      <c r="M194" s="181"/>
      <c r="N194" s="179"/>
      <c r="O194" s="180"/>
      <c r="P194" s="181"/>
      <c r="Q194" s="179"/>
      <c r="R194" s="180"/>
      <c r="S194" s="181"/>
      <c r="T194" s="179"/>
      <c r="U194" s="180"/>
      <c r="V194" s="181"/>
      <c r="W194" s="182"/>
      <c r="X194" s="170"/>
      <c r="Y194" s="170"/>
      <c r="Z194" s="172"/>
      <c r="AA194" s="358"/>
      <c r="AB194" s="175"/>
      <c r="AC194" s="175"/>
      <c r="AD194" s="175"/>
      <c r="AE194" s="175"/>
      <c r="AF194" s="175"/>
      <c r="AG194" s="175"/>
    </row>
    <row r="195" ht="30.0" hidden="1" customHeight="1" outlineLevel="1">
      <c r="A195" s="176" t="s">
        <v>82</v>
      </c>
      <c r="B195" s="177" t="s">
        <v>370</v>
      </c>
      <c r="C195" s="215" t="s">
        <v>382</v>
      </c>
      <c r="D195" s="178"/>
      <c r="E195" s="179"/>
      <c r="F195" s="180"/>
      <c r="G195" s="181">
        <f t="shared" ref="G195:G196" si="454">E195*F195</f>
        <v>0</v>
      </c>
      <c r="H195" s="179"/>
      <c r="I195" s="180"/>
      <c r="J195" s="181">
        <f t="shared" ref="J195:J196" si="455">H195*I195</f>
        <v>0</v>
      </c>
      <c r="K195" s="179"/>
      <c r="L195" s="180"/>
      <c r="M195" s="181">
        <f t="shared" ref="M195:M196" si="456">K195*L195</f>
        <v>0</v>
      </c>
      <c r="N195" s="179"/>
      <c r="O195" s="180"/>
      <c r="P195" s="181">
        <f t="shared" ref="P195:P196" si="457">N195*O195</f>
        <v>0</v>
      </c>
      <c r="Q195" s="179"/>
      <c r="R195" s="180"/>
      <c r="S195" s="181">
        <f t="shared" ref="S195:S196" si="458">Q195*R195</f>
        <v>0</v>
      </c>
      <c r="T195" s="179"/>
      <c r="U195" s="180"/>
      <c r="V195" s="181">
        <f t="shared" ref="V195:V196" si="459">T195*U195</f>
        <v>0</v>
      </c>
      <c r="W195" s="182">
        <f t="shared" ref="W195:W196" si="460">G195+M195+S195</f>
        <v>0</v>
      </c>
      <c r="X195" s="170">
        <f t="shared" ref="X195:X196" si="461">J195+P195+V195</f>
        <v>0</v>
      </c>
      <c r="Y195" s="170">
        <f t="shared" ref="Y195:Y197" si="462">W195-X195</f>
        <v>0</v>
      </c>
      <c r="Z195" s="172" t="str">
        <f t="shared" ref="Z195:Z198" si="463">Y195/W195</f>
        <v>#DIV/0!</v>
      </c>
      <c r="AA195" s="358"/>
      <c r="AB195" s="175"/>
      <c r="AC195" s="175"/>
      <c r="AD195" s="175"/>
      <c r="AE195" s="175"/>
      <c r="AF195" s="175"/>
      <c r="AG195" s="175"/>
    </row>
    <row r="196" ht="30.0" hidden="1" customHeight="1" outlineLevel="1">
      <c r="A196" s="176" t="s">
        <v>82</v>
      </c>
      <c r="B196" s="243" t="s">
        <v>372</v>
      </c>
      <c r="C196" s="246" t="s">
        <v>383</v>
      </c>
      <c r="D196" s="194"/>
      <c r="E196" s="179"/>
      <c r="F196" s="180">
        <v>0.22</v>
      </c>
      <c r="G196" s="181">
        <f t="shared" si="454"/>
        <v>0</v>
      </c>
      <c r="H196" s="179"/>
      <c r="I196" s="180">
        <v>0.22</v>
      </c>
      <c r="J196" s="181">
        <f t="shared" si="455"/>
        <v>0</v>
      </c>
      <c r="K196" s="179"/>
      <c r="L196" s="180">
        <v>0.22</v>
      </c>
      <c r="M196" s="181">
        <f t="shared" si="456"/>
        <v>0</v>
      </c>
      <c r="N196" s="179"/>
      <c r="O196" s="180">
        <v>0.22</v>
      </c>
      <c r="P196" s="181">
        <f t="shared" si="457"/>
        <v>0</v>
      </c>
      <c r="Q196" s="179"/>
      <c r="R196" s="180">
        <v>0.22</v>
      </c>
      <c r="S196" s="181">
        <f t="shared" si="458"/>
        <v>0</v>
      </c>
      <c r="T196" s="179"/>
      <c r="U196" s="180">
        <v>0.22</v>
      </c>
      <c r="V196" s="181">
        <f t="shared" si="459"/>
        <v>0</v>
      </c>
      <c r="W196" s="182">
        <f t="shared" si="460"/>
        <v>0</v>
      </c>
      <c r="X196" s="170">
        <f t="shared" si="461"/>
        <v>0</v>
      </c>
      <c r="Y196" s="170">
        <f t="shared" si="462"/>
        <v>0</v>
      </c>
      <c r="Z196" s="172" t="str">
        <f t="shared" si="463"/>
        <v>#DIV/0!</v>
      </c>
      <c r="AA196" s="200"/>
      <c r="AB196" s="11"/>
      <c r="AC196" s="11"/>
      <c r="AD196" s="11"/>
      <c r="AE196" s="11"/>
      <c r="AF196" s="11"/>
      <c r="AG196" s="11"/>
    </row>
    <row r="197" ht="30.0" customHeight="1" collapsed="1">
      <c r="A197" s="384" t="s">
        <v>384</v>
      </c>
      <c r="B197" s="385"/>
      <c r="C197" s="386"/>
      <c r="D197" s="387"/>
      <c r="E197" s="227">
        <f>E183+E179+E174+E169</f>
        <v>12</v>
      </c>
      <c r="F197" s="228"/>
      <c r="G197" s="388">
        <f t="shared" ref="G197:H197" si="464">G183+G179+G174+G169</f>
        <v>131996</v>
      </c>
      <c r="H197" s="227">
        <f t="shared" si="464"/>
        <v>11</v>
      </c>
      <c r="I197" s="228"/>
      <c r="J197" s="388">
        <f t="shared" ref="J197:K197" si="465">J183+J179+J174+J169</f>
        <v>131874</v>
      </c>
      <c r="K197" s="227">
        <f t="shared" si="465"/>
        <v>8</v>
      </c>
      <c r="L197" s="228"/>
      <c r="M197" s="388">
        <f t="shared" ref="M197:N197" si="466">M183+M179+M174+M169</f>
        <v>123344</v>
      </c>
      <c r="N197" s="227">
        <f t="shared" si="466"/>
        <v>4</v>
      </c>
      <c r="O197" s="228"/>
      <c r="P197" s="388">
        <f t="shared" ref="P197:Q197" si="467">P183+P179+P174+P169</f>
        <v>114044</v>
      </c>
      <c r="Q197" s="227">
        <f t="shared" si="467"/>
        <v>0</v>
      </c>
      <c r="R197" s="228"/>
      <c r="S197" s="388">
        <f t="shared" ref="S197:T197" si="468">S183+S179+S174+S169</f>
        <v>0</v>
      </c>
      <c r="T197" s="227">
        <f t="shared" si="468"/>
        <v>0</v>
      </c>
      <c r="U197" s="228"/>
      <c r="V197" s="388">
        <f>V183+V179+V174+V169</f>
        <v>0</v>
      </c>
      <c r="W197" s="389">
        <f t="shared" ref="W197:X197" si="469">W183+W169+W179+W174</f>
        <v>255340</v>
      </c>
      <c r="X197" s="389">
        <f t="shared" si="469"/>
        <v>245918</v>
      </c>
      <c r="Y197" s="389">
        <f t="shared" si="462"/>
        <v>9422</v>
      </c>
      <c r="Z197" s="389">
        <f t="shared" si="463"/>
        <v>0.03689981985</v>
      </c>
      <c r="AA197" s="390"/>
      <c r="AB197" s="11"/>
      <c r="AC197" s="11"/>
      <c r="AD197" s="11"/>
      <c r="AE197" s="11"/>
      <c r="AF197" s="11"/>
      <c r="AG197" s="11"/>
    </row>
    <row r="198" ht="30.0" customHeight="1">
      <c r="A198" s="391" t="s">
        <v>385</v>
      </c>
      <c r="B198" s="392"/>
      <c r="C198" s="393"/>
      <c r="D198" s="394"/>
      <c r="E198" s="395"/>
      <c r="F198" s="396"/>
      <c r="G198" s="397">
        <f>G35+G49+G58+G86+G100+G121+G134+G142+G150+G157+G161+G167+G197</f>
        <v>544816</v>
      </c>
      <c r="H198" s="395"/>
      <c r="I198" s="396"/>
      <c r="J198" s="397">
        <f>J35+J49+J58+J86+J100+J121+J134+J142+J150+J157+J161+J167+J197</f>
        <v>544816</v>
      </c>
      <c r="K198" s="395"/>
      <c r="L198" s="396"/>
      <c r="M198" s="397">
        <f>M35+M49+M58+M86+M100+M121+M134+M142+M150+M157+M161+M167+M197</f>
        <v>230650</v>
      </c>
      <c r="N198" s="395"/>
      <c r="O198" s="396"/>
      <c r="P198" s="397">
        <f>P35+P49+P58+P86+P100+P121+P134+P142+P150+P157+P161+P167+P197</f>
        <v>230650</v>
      </c>
      <c r="Q198" s="395"/>
      <c r="R198" s="396"/>
      <c r="S198" s="397">
        <f>S35+S49+S58+S86+S100+S121+S134+S142+S150+S157+S161+S167+S197</f>
        <v>0</v>
      </c>
      <c r="T198" s="395"/>
      <c r="U198" s="396"/>
      <c r="V198" s="397">
        <f t="shared" ref="V198:Y198" si="470">V35+V49+V58+V86+V100+V121+V134+V142+V150+V157+V161+V167+V197</f>
        <v>0</v>
      </c>
      <c r="W198" s="397">
        <f t="shared" si="470"/>
        <v>775466</v>
      </c>
      <c r="X198" s="397">
        <f t="shared" si="470"/>
        <v>775466</v>
      </c>
      <c r="Y198" s="397">
        <f t="shared" si="470"/>
        <v>0</v>
      </c>
      <c r="Z198" s="398">
        <f t="shared" si="463"/>
        <v>0</v>
      </c>
      <c r="AA198" s="399"/>
      <c r="AB198" s="11"/>
      <c r="AC198" s="11"/>
      <c r="AD198" s="11"/>
      <c r="AE198" s="11"/>
      <c r="AF198" s="11"/>
      <c r="AG198" s="11"/>
    </row>
    <row r="199" ht="15.0" customHeight="1">
      <c r="A199" s="400"/>
      <c r="D199" s="100"/>
      <c r="E199" s="106"/>
      <c r="F199" s="106"/>
      <c r="G199" s="106"/>
      <c r="H199" s="106"/>
      <c r="I199" s="106"/>
      <c r="J199" s="106"/>
      <c r="K199" s="106"/>
      <c r="L199" s="106"/>
      <c r="M199" s="106"/>
      <c r="N199" s="106"/>
      <c r="O199" s="106"/>
      <c r="P199" s="106"/>
      <c r="Q199" s="106"/>
      <c r="R199" s="106"/>
      <c r="S199" s="106"/>
      <c r="T199" s="106"/>
      <c r="U199" s="106"/>
      <c r="V199" s="106"/>
      <c r="W199" s="401"/>
      <c r="X199" s="401"/>
      <c r="Y199" s="401"/>
      <c r="Z199" s="401"/>
      <c r="AA199" s="109"/>
      <c r="AB199" s="11"/>
      <c r="AC199" s="11"/>
      <c r="AD199" s="11"/>
      <c r="AE199" s="11"/>
      <c r="AF199" s="11"/>
      <c r="AG199" s="11"/>
    </row>
    <row r="200" ht="30.0" customHeight="1">
      <c r="A200" s="402" t="s">
        <v>386</v>
      </c>
      <c r="B200" s="25"/>
      <c r="C200" s="25"/>
      <c r="D200" s="403"/>
      <c r="E200" s="395"/>
      <c r="F200" s="396"/>
      <c r="G200" s="404">
        <f>'Фінансування'!C27-'Кошторис  витрат'!G198</f>
        <v>0</v>
      </c>
      <c r="H200" s="395"/>
      <c r="I200" s="396"/>
      <c r="J200" s="404">
        <f>'Фінансування'!C28-'Кошторис  витрат'!J198</f>
        <v>0</v>
      </c>
      <c r="K200" s="395"/>
      <c r="L200" s="396"/>
      <c r="M200" s="404">
        <f>'Фінансування'!J27-'Кошторис  витрат'!M198</f>
        <v>0</v>
      </c>
      <c r="N200" s="395"/>
      <c r="O200" s="396"/>
      <c r="P200" s="404">
        <f>'Фінансування'!J28-'Кошторис  витрат'!P198</f>
        <v>0</v>
      </c>
      <c r="Q200" s="395"/>
      <c r="R200" s="396"/>
      <c r="S200" s="404">
        <f>'Фінансування'!L27-'Кошторис  витрат'!S198</f>
        <v>0</v>
      </c>
      <c r="T200" s="395"/>
      <c r="U200" s="396"/>
      <c r="V200" s="404">
        <f>'Фінансування'!L28-'Кошторис  витрат'!V198</f>
        <v>0</v>
      </c>
      <c r="W200" s="405">
        <f>'Фінансування'!N27-'Кошторис  витрат'!W198</f>
        <v>0</v>
      </c>
      <c r="X200" s="405">
        <f>'Фінансування'!N28-'Кошторис  витрат'!X198</f>
        <v>0</v>
      </c>
      <c r="Y200" s="405"/>
      <c r="Z200" s="405"/>
      <c r="AA200" s="406"/>
      <c r="AB200" s="11"/>
      <c r="AC200" s="11"/>
      <c r="AD200" s="11"/>
      <c r="AE200" s="11"/>
      <c r="AF200" s="11"/>
      <c r="AG200" s="11"/>
    </row>
    <row r="201" ht="15.75" customHeight="1">
      <c r="A201" s="2"/>
      <c r="B201" s="407"/>
      <c r="C201" s="3"/>
      <c r="D201" s="408"/>
      <c r="E201" s="96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7"/>
      <c r="X201" s="97"/>
      <c r="Y201" s="97"/>
      <c r="Z201" s="97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407"/>
      <c r="C202" s="3"/>
      <c r="D202" s="408"/>
      <c r="E202" s="96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7"/>
      <c r="X202" s="97"/>
      <c r="Y202" s="97"/>
      <c r="Z202" s="97"/>
      <c r="AA202" s="3"/>
      <c r="AB202" s="2"/>
      <c r="AC202" s="2"/>
      <c r="AD202" s="2"/>
      <c r="AE202" s="2"/>
      <c r="AF202" s="2"/>
      <c r="AG202" s="2"/>
    </row>
    <row r="203" ht="15.75" customHeight="1">
      <c r="A203" s="409" t="s">
        <v>45</v>
      </c>
      <c r="D203" s="407"/>
      <c r="E203" s="410"/>
      <c r="F203" s="410"/>
      <c r="G203" s="410"/>
      <c r="H203" s="410"/>
      <c r="I203" s="410"/>
      <c r="J203" s="410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7"/>
      <c r="X203" s="97"/>
      <c r="Y203" s="97"/>
      <c r="Z203" s="97"/>
      <c r="AA203" s="3"/>
      <c r="AB203" s="2"/>
      <c r="AC203" s="2"/>
      <c r="AD203" s="2"/>
      <c r="AE203" s="2"/>
      <c r="AF203" s="2"/>
      <c r="AG203" s="2"/>
    </row>
    <row r="204" ht="15.75" customHeight="1">
      <c r="A204" s="88"/>
      <c r="B204" s="88"/>
      <c r="C204" s="88"/>
      <c r="D204" s="407"/>
      <c r="E204" s="411"/>
      <c r="F204" s="411"/>
      <c r="G204" s="410"/>
      <c r="H204" s="412" t="s">
        <v>46</v>
      </c>
      <c r="I204" s="88"/>
      <c r="J204" s="88"/>
      <c r="K204" s="410"/>
      <c r="L204" s="3"/>
      <c r="M204" s="96"/>
      <c r="N204" s="410"/>
      <c r="O204" s="3"/>
      <c r="P204" s="96"/>
      <c r="Q204" s="96"/>
      <c r="R204" s="96"/>
      <c r="S204" s="96"/>
      <c r="T204" s="96"/>
      <c r="U204" s="96"/>
      <c r="V204" s="96"/>
      <c r="W204" s="97"/>
      <c r="X204" s="97"/>
      <c r="Y204" s="97"/>
      <c r="Z204" s="97"/>
      <c r="AA204" s="3"/>
      <c r="AB204" s="2"/>
      <c r="AC204" s="3"/>
      <c r="AD204" s="2"/>
      <c r="AE204" s="2"/>
      <c r="AF204" s="2"/>
      <c r="AG204" s="2"/>
    </row>
    <row r="205" ht="15.75" customHeight="1">
      <c r="A205" s="413" t="s">
        <v>387</v>
      </c>
      <c r="D205" s="414"/>
      <c r="E205" s="415" t="s">
        <v>388</v>
      </c>
      <c r="F205" s="415"/>
      <c r="G205" s="416"/>
      <c r="H205" s="413" t="s">
        <v>389</v>
      </c>
      <c r="K205" s="417"/>
      <c r="L205" s="413"/>
      <c r="M205" s="416"/>
      <c r="N205" s="417"/>
      <c r="O205" s="413"/>
      <c r="P205" s="416"/>
      <c r="Q205" s="416"/>
      <c r="R205" s="416"/>
      <c r="S205" s="416"/>
      <c r="T205" s="416"/>
      <c r="U205" s="416"/>
      <c r="V205" s="416"/>
      <c r="W205" s="418"/>
      <c r="X205" s="418"/>
      <c r="Y205" s="418"/>
      <c r="Z205" s="418"/>
      <c r="AA205" s="419"/>
      <c r="AB205" s="420"/>
      <c r="AC205" s="419"/>
      <c r="AD205" s="420"/>
      <c r="AE205" s="420"/>
      <c r="AF205" s="420"/>
      <c r="AG205" s="420"/>
    </row>
    <row r="206" ht="15.75" customHeight="1">
      <c r="A206" s="2"/>
      <c r="B206" s="407"/>
      <c r="C206" s="3"/>
      <c r="D206" s="408"/>
      <c r="E206" s="96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7"/>
      <c r="X206" s="97"/>
      <c r="Y206" s="97"/>
      <c r="Z206" s="97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407"/>
      <c r="C207" s="3"/>
      <c r="D207" s="408"/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7"/>
      <c r="X207" s="97"/>
      <c r="Y207" s="97"/>
      <c r="Z207" s="97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407"/>
      <c r="C208" s="3"/>
      <c r="D208" s="408"/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7"/>
      <c r="X208" s="97"/>
      <c r="Y208" s="97"/>
      <c r="Z208" s="97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407"/>
      <c r="C209" s="3"/>
      <c r="D209" s="408"/>
      <c r="E209" s="96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421"/>
      <c r="X209" s="421"/>
      <c r="Y209" s="421"/>
      <c r="Z209" s="421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407"/>
      <c r="C210" s="3"/>
      <c r="D210" s="408"/>
      <c r="E210" s="96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421"/>
      <c r="X210" s="421"/>
      <c r="Y210" s="421"/>
      <c r="Z210" s="421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407"/>
      <c r="C211" s="3"/>
      <c r="D211" s="408"/>
      <c r="E211" s="96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421"/>
      <c r="X211" s="421"/>
      <c r="Y211" s="421"/>
      <c r="Z211" s="421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407"/>
      <c r="C212" s="3"/>
      <c r="D212" s="408"/>
      <c r="E212" s="96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421"/>
      <c r="X212" s="421"/>
      <c r="Y212" s="421"/>
      <c r="Z212" s="421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407"/>
      <c r="C213" s="3"/>
      <c r="D213" s="408"/>
      <c r="E213" s="96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421"/>
      <c r="X213" s="421"/>
      <c r="Y213" s="421"/>
      <c r="Z213" s="421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407"/>
      <c r="C214" s="3"/>
      <c r="D214" s="408"/>
      <c r="E214" s="96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421"/>
      <c r="X214" s="421"/>
      <c r="Y214" s="421"/>
      <c r="Z214" s="421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407"/>
      <c r="C215" s="3"/>
      <c r="D215" s="408"/>
      <c r="E215" s="96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421"/>
      <c r="X215" s="421"/>
      <c r="Y215" s="421"/>
      <c r="Z215" s="421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407"/>
      <c r="C216" s="3"/>
      <c r="D216" s="408"/>
      <c r="E216" s="96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421"/>
      <c r="X216" s="421"/>
      <c r="Y216" s="421"/>
      <c r="Z216" s="421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407"/>
      <c r="C217" s="3"/>
      <c r="D217" s="408"/>
      <c r="E217" s="96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421"/>
      <c r="X217" s="421"/>
      <c r="Y217" s="421"/>
      <c r="Z217" s="421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407"/>
      <c r="C218" s="3"/>
      <c r="D218" s="408"/>
      <c r="E218" s="96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421"/>
      <c r="X218" s="421"/>
      <c r="Y218" s="421"/>
      <c r="Z218" s="421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407"/>
      <c r="C219" s="3"/>
      <c r="D219" s="408"/>
      <c r="E219" s="96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421"/>
      <c r="X219" s="421"/>
      <c r="Y219" s="421"/>
      <c r="Z219" s="421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407"/>
      <c r="C220" s="3"/>
      <c r="D220" s="408"/>
      <c r="E220" s="96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421"/>
      <c r="X220" s="421"/>
      <c r="Y220" s="421"/>
      <c r="Z220" s="421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407"/>
      <c r="C221" s="3"/>
      <c r="D221" s="408"/>
      <c r="E221" s="96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421"/>
      <c r="X221" s="421"/>
      <c r="Y221" s="421"/>
      <c r="Z221" s="421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407"/>
      <c r="C222" s="3"/>
      <c r="D222" s="408"/>
      <c r="E222" s="96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421"/>
      <c r="X222" s="421"/>
      <c r="Y222" s="421"/>
      <c r="Z222" s="421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407"/>
      <c r="C223" s="3"/>
      <c r="D223" s="408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421"/>
      <c r="X223" s="421"/>
      <c r="Y223" s="421"/>
      <c r="Z223" s="421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407"/>
      <c r="C224" s="3"/>
      <c r="D224" s="408"/>
      <c r="E224" s="96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421"/>
      <c r="X224" s="421"/>
      <c r="Y224" s="421"/>
      <c r="Z224" s="421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407"/>
      <c r="C225" s="3"/>
      <c r="D225" s="408"/>
      <c r="E225" s="96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421"/>
      <c r="X225" s="421"/>
      <c r="Y225" s="421"/>
      <c r="Z225" s="421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407"/>
      <c r="C226" s="3"/>
      <c r="D226" s="408"/>
      <c r="E226" s="96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421"/>
      <c r="X226" s="421"/>
      <c r="Y226" s="421"/>
      <c r="Z226" s="421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407"/>
      <c r="C227" s="3"/>
      <c r="D227" s="408"/>
      <c r="E227" s="96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421"/>
      <c r="X227" s="421"/>
      <c r="Y227" s="421"/>
      <c r="Z227" s="421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407"/>
      <c r="C228" s="3"/>
      <c r="D228" s="408"/>
      <c r="E228" s="96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421"/>
      <c r="X228" s="421"/>
      <c r="Y228" s="421"/>
      <c r="Z228" s="421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407"/>
      <c r="C229" s="3"/>
      <c r="D229" s="408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421"/>
      <c r="X229" s="421"/>
      <c r="Y229" s="421"/>
      <c r="Z229" s="421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407"/>
      <c r="C230" s="3"/>
      <c r="D230" s="408"/>
      <c r="E230" s="96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421"/>
      <c r="X230" s="421"/>
      <c r="Y230" s="421"/>
      <c r="Z230" s="421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407"/>
      <c r="C231" s="3"/>
      <c r="D231" s="408"/>
      <c r="E231" s="96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421"/>
      <c r="X231" s="421"/>
      <c r="Y231" s="421"/>
      <c r="Z231" s="421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407"/>
      <c r="C232" s="3"/>
      <c r="D232" s="408"/>
      <c r="E232" s="96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421"/>
      <c r="X232" s="421"/>
      <c r="Y232" s="421"/>
      <c r="Z232" s="421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407"/>
      <c r="C233" s="3"/>
      <c r="D233" s="408"/>
      <c r="E233" s="96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421"/>
      <c r="X233" s="421"/>
      <c r="Y233" s="421"/>
      <c r="Z233" s="421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407"/>
      <c r="C234" s="3"/>
      <c r="D234" s="408"/>
      <c r="E234" s="96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421"/>
      <c r="X234" s="421"/>
      <c r="Y234" s="421"/>
      <c r="Z234" s="421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407"/>
      <c r="C235" s="3"/>
      <c r="D235" s="408"/>
      <c r="E235" s="96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421"/>
      <c r="X235" s="421"/>
      <c r="Y235" s="421"/>
      <c r="Z235" s="421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407"/>
      <c r="C236" s="3"/>
      <c r="D236" s="408"/>
      <c r="E236" s="96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421"/>
      <c r="X236" s="421"/>
      <c r="Y236" s="421"/>
      <c r="Z236" s="421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407"/>
      <c r="C237" s="3"/>
      <c r="D237" s="408"/>
      <c r="E237" s="96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421"/>
      <c r="X237" s="421"/>
      <c r="Y237" s="421"/>
      <c r="Z237" s="421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407"/>
      <c r="C238" s="3"/>
      <c r="D238" s="408"/>
      <c r="E238" s="96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421"/>
      <c r="X238" s="421"/>
      <c r="Y238" s="421"/>
      <c r="Z238" s="421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407"/>
      <c r="C239" s="3"/>
      <c r="D239" s="408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421"/>
      <c r="X239" s="421"/>
      <c r="Y239" s="421"/>
      <c r="Z239" s="421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407"/>
      <c r="C240" s="3"/>
      <c r="D240" s="408"/>
      <c r="E240" s="96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421"/>
      <c r="X240" s="421"/>
      <c r="Y240" s="421"/>
      <c r="Z240" s="421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407"/>
      <c r="C241" s="3"/>
      <c r="D241" s="408"/>
      <c r="E241" s="96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421"/>
      <c r="X241" s="421"/>
      <c r="Y241" s="421"/>
      <c r="Z241" s="421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407"/>
      <c r="C242" s="3"/>
      <c r="D242" s="408"/>
      <c r="E242" s="96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421"/>
      <c r="X242" s="421"/>
      <c r="Y242" s="421"/>
      <c r="Z242" s="421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407"/>
      <c r="C243" s="3"/>
      <c r="D243" s="408"/>
      <c r="E243" s="96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421"/>
      <c r="X243" s="421"/>
      <c r="Y243" s="421"/>
      <c r="Z243" s="421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407"/>
      <c r="C244" s="3"/>
      <c r="D244" s="408"/>
      <c r="E244" s="96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421"/>
      <c r="X244" s="421"/>
      <c r="Y244" s="421"/>
      <c r="Z244" s="421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407"/>
      <c r="C245" s="3"/>
      <c r="D245" s="408"/>
      <c r="E245" s="96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421"/>
      <c r="X245" s="421"/>
      <c r="Y245" s="421"/>
      <c r="Z245" s="421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407"/>
      <c r="C246" s="3"/>
      <c r="D246" s="408"/>
      <c r="E246" s="96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421"/>
      <c r="X246" s="421"/>
      <c r="Y246" s="421"/>
      <c r="Z246" s="421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407"/>
      <c r="C247" s="3"/>
      <c r="D247" s="408"/>
      <c r="E247" s="96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421"/>
      <c r="X247" s="421"/>
      <c r="Y247" s="421"/>
      <c r="Z247" s="421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407"/>
      <c r="C248" s="3"/>
      <c r="D248" s="408"/>
      <c r="E248" s="96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421"/>
      <c r="X248" s="421"/>
      <c r="Y248" s="421"/>
      <c r="Z248" s="421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407"/>
      <c r="C249" s="3"/>
      <c r="D249" s="408"/>
      <c r="E249" s="96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421"/>
      <c r="X249" s="421"/>
      <c r="Y249" s="421"/>
      <c r="Z249" s="421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407"/>
      <c r="C250" s="3"/>
      <c r="D250" s="408"/>
      <c r="E250" s="96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421"/>
      <c r="X250" s="421"/>
      <c r="Y250" s="421"/>
      <c r="Z250" s="421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407"/>
      <c r="C251" s="3"/>
      <c r="D251" s="408"/>
      <c r="E251" s="96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421"/>
      <c r="X251" s="421"/>
      <c r="Y251" s="421"/>
      <c r="Z251" s="421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407"/>
      <c r="C252" s="3"/>
      <c r="D252" s="408"/>
      <c r="E252" s="96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421"/>
      <c r="X252" s="421"/>
      <c r="Y252" s="421"/>
      <c r="Z252" s="421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407"/>
      <c r="C253" s="3"/>
      <c r="D253" s="408"/>
      <c r="E253" s="96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421"/>
      <c r="X253" s="421"/>
      <c r="Y253" s="421"/>
      <c r="Z253" s="421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407"/>
      <c r="C254" s="3"/>
      <c r="D254" s="408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421"/>
      <c r="X254" s="421"/>
      <c r="Y254" s="421"/>
      <c r="Z254" s="421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407"/>
      <c r="C255" s="3"/>
      <c r="D255" s="408"/>
      <c r="E255" s="96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421"/>
      <c r="X255" s="421"/>
      <c r="Y255" s="421"/>
      <c r="Z255" s="421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407"/>
      <c r="C256" s="3"/>
      <c r="D256" s="408"/>
      <c r="E256" s="96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421"/>
      <c r="X256" s="421"/>
      <c r="Y256" s="421"/>
      <c r="Z256" s="421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407"/>
      <c r="C257" s="3"/>
      <c r="D257" s="408"/>
      <c r="E257" s="96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421"/>
      <c r="X257" s="421"/>
      <c r="Y257" s="421"/>
      <c r="Z257" s="421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407"/>
      <c r="C258" s="3"/>
      <c r="D258" s="408"/>
      <c r="E258" s="96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421"/>
      <c r="X258" s="421"/>
      <c r="Y258" s="421"/>
      <c r="Z258" s="421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407"/>
      <c r="C259" s="3"/>
      <c r="D259" s="408"/>
      <c r="E259" s="96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421"/>
      <c r="X259" s="421"/>
      <c r="Y259" s="421"/>
      <c r="Z259" s="421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407"/>
      <c r="C260" s="3"/>
      <c r="D260" s="408"/>
      <c r="E260" s="96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421"/>
      <c r="X260" s="421"/>
      <c r="Y260" s="421"/>
      <c r="Z260" s="421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407"/>
      <c r="C261" s="3"/>
      <c r="D261" s="408"/>
      <c r="E261" s="96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421"/>
      <c r="X261" s="421"/>
      <c r="Y261" s="421"/>
      <c r="Z261" s="421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407"/>
      <c r="C262" s="3"/>
      <c r="D262" s="408"/>
      <c r="E262" s="96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421"/>
      <c r="X262" s="421"/>
      <c r="Y262" s="421"/>
      <c r="Z262" s="421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407"/>
      <c r="C263" s="3"/>
      <c r="D263" s="408"/>
      <c r="E263" s="96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421"/>
      <c r="X263" s="421"/>
      <c r="Y263" s="421"/>
      <c r="Z263" s="421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407"/>
      <c r="C264" s="3"/>
      <c r="D264" s="408"/>
      <c r="E264" s="96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421"/>
      <c r="X264" s="421"/>
      <c r="Y264" s="421"/>
      <c r="Z264" s="421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407"/>
      <c r="C265" s="3"/>
      <c r="D265" s="408"/>
      <c r="E265" s="96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421"/>
      <c r="X265" s="421"/>
      <c r="Y265" s="421"/>
      <c r="Z265" s="421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407"/>
      <c r="C266" s="3"/>
      <c r="D266" s="408"/>
      <c r="E266" s="96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421"/>
      <c r="X266" s="421"/>
      <c r="Y266" s="421"/>
      <c r="Z266" s="421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407"/>
      <c r="C267" s="3"/>
      <c r="D267" s="408"/>
      <c r="E267" s="96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421"/>
      <c r="X267" s="421"/>
      <c r="Y267" s="421"/>
      <c r="Z267" s="421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407"/>
      <c r="C268" s="3"/>
      <c r="D268" s="408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421"/>
      <c r="X268" s="421"/>
      <c r="Y268" s="421"/>
      <c r="Z268" s="421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407"/>
      <c r="C269" s="3"/>
      <c r="D269" s="408"/>
      <c r="E269" s="96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421"/>
      <c r="X269" s="421"/>
      <c r="Y269" s="421"/>
      <c r="Z269" s="421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407"/>
      <c r="C270" s="3"/>
      <c r="D270" s="408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421"/>
      <c r="X270" s="421"/>
      <c r="Y270" s="421"/>
      <c r="Z270" s="421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407"/>
      <c r="C271" s="3"/>
      <c r="D271" s="408"/>
      <c r="E271" s="96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421"/>
      <c r="X271" s="421"/>
      <c r="Y271" s="421"/>
      <c r="Z271" s="421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407"/>
      <c r="C272" s="3"/>
      <c r="D272" s="408"/>
      <c r="E272" s="96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421"/>
      <c r="X272" s="421"/>
      <c r="Y272" s="421"/>
      <c r="Z272" s="421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407"/>
      <c r="C273" s="3"/>
      <c r="D273" s="408"/>
      <c r="E273" s="96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421"/>
      <c r="X273" s="421"/>
      <c r="Y273" s="421"/>
      <c r="Z273" s="421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407"/>
      <c r="C274" s="3"/>
      <c r="D274" s="408"/>
      <c r="E274" s="96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421"/>
      <c r="X274" s="421"/>
      <c r="Y274" s="421"/>
      <c r="Z274" s="421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407"/>
      <c r="C275" s="3"/>
      <c r="D275" s="408"/>
      <c r="E275" s="96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421"/>
      <c r="X275" s="421"/>
      <c r="Y275" s="421"/>
      <c r="Z275" s="421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407"/>
      <c r="C276" s="3"/>
      <c r="D276" s="408"/>
      <c r="E276" s="96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421"/>
      <c r="X276" s="421"/>
      <c r="Y276" s="421"/>
      <c r="Z276" s="421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407"/>
      <c r="C277" s="3"/>
      <c r="D277" s="408"/>
      <c r="E277" s="96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421"/>
      <c r="X277" s="421"/>
      <c r="Y277" s="421"/>
      <c r="Z277" s="421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407"/>
      <c r="C278" s="3"/>
      <c r="D278" s="408"/>
      <c r="E278" s="96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421"/>
      <c r="X278" s="421"/>
      <c r="Y278" s="421"/>
      <c r="Z278" s="421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407"/>
      <c r="C279" s="3"/>
      <c r="D279" s="408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421"/>
      <c r="X279" s="421"/>
      <c r="Y279" s="421"/>
      <c r="Z279" s="421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407"/>
      <c r="C280" s="3"/>
      <c r="D280" s="408"/>
      <c r="E280" s="96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421"/>
      <c r="X280" s="421"/>
      <c r="Y280" s="421"/>
      <c r="Z280" s="421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407"/>
      <c r="C281" s="3"/>
      <c r="D281" s="408"/>
      <c r="E281" s="96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421"/>
      <c r="X281" s="421"/>
      <c r="Y281" s="421"/>
      <c r="Z281" s="421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407"/>
      <c r="C282" s="3"/>
      <c r="D282" s="408"/>
      <c r="E282" s="96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421"/>
      <c r="X282" s="421"/>
      <c r="Y282" s="421"/>
      <c r="Z282" s="421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407"/>
      <c r="C283" s="3"/>
      <c r="D283" s="408"/>
      <c r="E283" s="96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421"/>
      <c r="X283" s="421"/>
      <c r="Y283" s="421"/>
      <c r="Z283" s="421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407"/>
      <c r="C284" s="3"/>
      <c r="D284" s="408"/>
      <c r="E284" s="96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421"/>
      <c r="X284" s="421"/>
      <c r="Y284" s="421"/>
      <c r="Z284" s="421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407"/>
      <c r="C285" s="3"/>
      <c r="D285" s="408"/>
      <c r="E285" s="96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421"/>
      <c r="X285" s="421"/>
      <c r="Y285" s="421"/>
      <c r="Z285" s="421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407"/>
      <c r="C286" s="3"/>
      <c r="D286" s="408"/>
      <c r="E286" s="96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421"/>
      <c r="X286" s="421"/>
      <c r="Y286" s="421"/>
      <c r="Z286" s="421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407"/>
      <c r="C287" s="3"/>
      <c r="D287" s="408"/>
      <c r="E287" s="96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421"/>
      <c r="X287" s="421"/>
      <c r="Y287" s="421"/>
      <c r="Z287" s="421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407"/>
      <c r="C288" s="3"/>
      <c r="D288" s="408"/>
      <c r="E288" s="96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421"/>
      <c r="X288" s="421"/>
      <c r="Y288" s="421"/>
      <c r="Z288" s="421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407"/>
      <c r="C289" s="3"/>
      <c r="D289" s="408"/>
      <c r="E289" s="96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421"/>
      <c r="X289" s="421"/>
      <c r="Y289" s="421"/>
      <c r="Z289" s="421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407"/>
      <c r="C290" s="3"/>
      <c r="D290" s="408"/>
      <c r="E290" s="96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421"/>
      <c r="X290" s="421"/>
      <c r="Y290" s="421"/>
      <c r="Z290" s="421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407"/>
      <c r="C291" s="3"/>
      <c r="D291" s="408"/>
      <c r="E291" s="96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421"/>
      <c r="X291" s="421"/>
      <c r="Y291" s="421"/>
      <c r="Z291" s="421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407"/>
      <c r="C292" s="3"/>
      <c r="D292" s="408"/>
      <c r="E292" s="96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421"/>
      <c r="X292" s="421"/>
      <c r="Y292" s="421"/>
      <c r="Z292" s="421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407"/>
      <c r="C293" s="3"/>
      <c r="D293" s="408"/>
      <c r="E293" s="96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421"/>
      <c r="X293" s="421"/>
      <c r="Y293" s="421"/>
      <c r="Z293" s="421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407"/>
      <c r="C294" s="3"/>
      <c r="D294" s="408"/>
      <c r="E294" s="96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421"/>
      <c r="X294" s="421"/>
      <c r="Y294" s="421"/>
      <c r="Z294" s="421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407"/>
      <c r="C295" s="3"/>
      <c r="D295" s="408"/>
      <c r="E295" s="96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421"/>
      <c r="X295" s="421"/>
      <c r="Y295" s="421"/>
      <c r="Z295" s="421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407"/>
      <c r="C296" s="3"/>
      <c r="D296" s="408"/>
      <c r="E296" s="96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421"/>
      <c r="X296" s="421"/>
      <c r="Y296" s="421"/>
      <c r="Z296" s="421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407"/>
      <c r="C297" s="3"/>
      <c r="D297" s="408"/>
      <c r="E297" s="96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421"/>
      <c r="X297" s="421"/>
      <c r="Y297" s="421"/>
      <c r="Z297" s="421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407"/>
      <c r="C298" s="3"/>
      <c r="D298" s="408"/>
      <c r="E298" s="96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421"/>
      <c r="X298" s="421"/>
      <c r="Y298" s="421"/>
      <c r="Z298" s="421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407"/>
      <c r="C299" s="3"/>
      <c r="D299" s="408"/>
      <c r="E299" s="96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421"/>
      <c r="X299" s="421"/>
      <c r="Y299" s="421"/>
      <c r="Z299" s="421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407"/>
      <c r="C300" s="3"/>
      <c r="D300" s="408"/>
      <c r="E300" s="96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421"/>
      <c r="X300" s="421"/>
      <c r="Y300" s="421"/>
      <c r="Z300" s="421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407"/>
      <c r="C301" s="3"/>
      <c r="D301" s="408"/>
      <c r="E301" s="96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421"/>
      <c r="X301" s="421"/>
      <c r="Y301" s="421"/>
      <c r="Z301" s="421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407"/>
      <c r="C302" s="3"/>
      <c r="D302" s="408"/>
      <c r="E302" s="96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421"/>
      <c r="X302" s="421"/>
      <c r="Y302" s="421"/>
      <c r="Z302" s="421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407"/>
      <c r="C303" s="3"/>
      <c r="D303" s="408"/>
      <c r="E303" s="96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421"/>
      <c r="X303" s="421"/>
      <c r="Y303" s="421"/>
      <c r="Z303" s="421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407"/>
      <c r="C304" s="3"/>
      <c r="D304" s="408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421"/>
      <c r="X304" s="421"/>
      <c r="Y304" s="421"/>
      <c r="Z304" s="421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407"/>
      <c r="C305" s="3"/>
      <c r="D305" s="408"/>
      <c r="E305" s="96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421"/>
      <c r="X305" s="421"/>
      <c r="Y305" s="421"/>
      <c r="Z305" s="421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407"/>
      <c r="C306" s="3"/>
      <c r="D306" s="408"/>
      <c r="E306" s="96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421"/>
      <c r="X306" s="421"/>
      <c r="Y306" s="421"/>
      <c r="Z306" s="421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407"/>
      <c r="C307" s="3"/>
      <c r="D307" s="408"/>
      <c r="E307" s="96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421"/>
      <c r="X307" s="421"/>
      <c r="Y307" s="421"/>
      <c r="Z307" s="421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407"/>
      <c r="C308" s="3"/>
      <c r="D308" s="408"/>
      <c r="E308" s="96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421"/>
      <c r="X308" s="421"/>
      <c r="Y308" s="421"/>
      <c r="Z308" s="421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407"/>
      <c r="C309" s="3"/>
      <c r="D309" s="408"/>
      <c r="E309" s="96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421"/>
      <c r="X309" s="421"/>
      <c r="Y309" s="421"/>
      <c r="Z309" s="421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407"/>
      <c r="C310" s="3"/>
      <c r="D310" s="408"/>
      <c r="E310" s="96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421"/>
      <c r="X310" s="421"/>
      <c r="Y310" s="421"/>
      <c r="Z310" s="421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407"/>
      <c r="C311" s="3"/>
      <c r="D311" s="408"/>
      <c r="E311" s="96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421"/>
      <c r="X311" s="421"/>
      <c r="Y311" s="421"/>
      <c r="Z311" s="421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407"/>
      <c r="C312" s="3"/>
      <c r="D312" s="408"/>
      <c r="E312" s="96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421"/>
      <c r="X312" s="421"/>
      <c r="Y312" s="421"/>
      <c r="Z312" s="421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407"/>
      <c r="C313" s="3"/>
      <c r="D313" s="408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421"/>
      <c r="X313" s="421"/>
      <c r="Y313" s="421"/>
      <c r="Z313" s="421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407"/>
      <c r="C314" s="3"/>
      <c r="D314" s="408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421"/>
      <c r="X314" s="421"/>
      <c r="Y314" s="421"/>
      <c r="Z314" s="421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407"/>
      <c r="C315" s="3"/>
      <c r="D315" s="408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421"/>
      <c r="X315" s="421"/>
      <c r="Y315" s="421"/>
      <c r="Z315" s="421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407"/>
      <c r="C316" s="3"/>
      <c r="D316" s="408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421"/>
      <c r="X316" s="421"/>
      <c r="Y316" s="421"/>
      <c r="Z316" s="421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407"/>
      <c r="C317" s="3"/>
      <c r="D317" s="408"/>
      <c r="E317" s="96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421"/>
      <c r="X317" s="421"/>
      <c r="Y317" s="421"/>
      <c r="Z317" s="421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407"/>
      <c r="C318" s="3"/>
      <c r="D318" s="408"/>
      <c r="E318" s="96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421"/>
      <c r="X318" s="421"/>
      <c r="Y318" s="421"/>
      <c r="Z318" s="421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407"/>
      <c r="C319" s="3"/>
      <c r="D319" s="408"/>
      <c r="E319" s="96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421"/>
      <c r="X319" s="421"/>
      <c r="Y319" s="421"/>
      <c r="Z319" s="421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407"/>
      <c r="C320" s="3"/>
      <c r="D320" s="408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421"/>
      <c r="X320" s="421"/>
      <c r="Y320" s="421"/>
      <c r="Z320" s="421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407"/>
      <c r="C321" s="3"/>
      <c r="D321" s="408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421"/>
      <c r="X321" s="421"/>
      <c r="Y321" s="421"/>
      <c r="Z321" s="421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407"/>
      <c r="C322" s="3"/>
      <c r="D322" s="408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421"/>
      <c r="X322" s="421"/>
      <c r="Y322" s="421"/>
      <c r="Z322" s="421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407"/>
      <c r="C323" s="3"/>
      <c r="D323" s="408"/>
      <c r="E323" s="96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421"/>
      <c r="X323" s="421"/>
      <c r="Y323" s="421"/>
      <c r="Z323" s="421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407"/>
      <c r="C324" s="3"/>
      <c r="D324" s="408"/>
      <c r="E324" s="96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421"/>
      <c r="X324" s="421"/>
      <c r="Y324" s="421"/>
      <c r="Z324" s="421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407"/>
      <c r="C325" s="3"/>
      <c r="D325" s="408"/>
      <c r="E325" s="96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421"/>
      <c r="X325" s="421"/>
      <c r="Y325" s="421"/>
      <c r="Z325" s="421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407"/>
      <c r="C326" s="3"/>
      <c r="D326" s="408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421"/>
      <c r="X326" s="421"/>
      <c r="Y326" s="421"/>
      <c r="Z326" s="421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407"/>
      <c r="C327" s="3"/>
      <c r="D327" s="408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421"/>
      <c r="X327" s="421"/>
      <c r="Y327" s="421"/>
      <c r="Z327" s="421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407"/>
      <c r="C328" s="3"/>
      <c r="D328" s="408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421"/>
      <c r="X328" s="421"/>
      <c r="Y328" s="421"/>
      <c r="Z328" s="421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407"/>
      <c r="C329" s="3"/>
      <c r="D329" s="408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421"/>
      <c r="X329" s="421"/>
      <c r="Y329" s="421"/>
      <c r="Z329" s="421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407"/>
      <c r="C330" s="3"/>
      <c r="D330" s="408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421"/>
      <c r="X330" s="421"/>
      <c r="Y330" s="421"/>
      <c r="Z330" s="421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407"/>
      <c r="C331" s="3"/>
      <c r="D331" s="408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421"/>
      <c r="X331" s="421"/>
      <c r="Y331" s="421"/>
      <c r="Z331" s="421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407"/>
      <c r="C332" s="3"/>
      <c r="D332" s="408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421"/>
      <c r="X332" s="421"/>
      <c r="Y332" s="421"/>
      <c r="Z332" s="421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407"/>
      <c r="C333" s="3"/>
      <c r="D333" s="408"/>
      <c r="E333" s="96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421"/>
      <c r="X333" s="421"/>
      <c r="Y333" s="421"/>
      <c r="Z333" s="421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407"/>
      <c r="C334" s="3"/>
      <c r="D334" s="408"/>
      <c r="E334" s="96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421"/>
      <c r="X334" s="421"/>
      <c r="Y334" s="421"/>
      <c r="Z334" s="421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407"/>
      <c r="C335" s="3"/>
      <c r="D335" s="408"/>
      <c r="E335" s="96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421"/>
      <c r="X335" s="421"/>
      <c r="Y335" s="421"/>
      <c r="Z335" s="421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407"/>
      <c r="C336" s="3"/>
      <c r="D336" s="408"/>
      <c r="E336" s="96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421"/>
      <c r="X336" s="421"/>
      <c r="Y336" s="421"/>
      <c r="Z336" s="421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407"/>
      <c r="C337" s="3"/>
      <c r="D337" s="408"/>
      <c r="E337" s="96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421"/>
      <c r="X337" s="421"/>
      <c r="Y337" s="421"/>
      <c r="Z337" s="421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407"/>
      <c r="C338" s="3"/>
      <c r="D338" s="408"/>
      <c r="E338" s="96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421"/>
      <c r="X338" s="421"/>
      <c r="Y338" s="421"/>
      <c r="Z338" s="421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407"/>
      <c r="C339" s="3"/>
      <c r="D339" s="408"/>
      <c r="E339" s="96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421"/>
      <c r="X339" s="421"/>
      <c r="Y339" s="421"/>
      <c r="Z339" s="421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407"/>
      <c r="C340" s="3"/>
      <c r="D340" s="408"/>
      <c r="E340" s="96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421"/>
      <c r="X340" s="421"/>
      <c r="Y340" s="421"/>
      <c r="Z340" s="421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407"/>
      <c r="C341" s="3"/>
      <c r="D341" s="408"/>
      <c r="E341" s="96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421"/>
      <c r="X341" s="421"/>
      <c r="Y341" s="421"/>
      <c r="Z341" s="421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407"/>
      <c r="C342" s="3"/>
      <c r="D342" s="408"/>
      <c r="E342" s="96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421"/>
      <c r="X342" s="421"/>
      <c r="Y342" s="421"/>
      <c r="Z342" s="421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407"/>
      <c r="C343" s="3"/>
      <c r="D343" s="408"/>
      <c r="E343" s="96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421"/>
      <c r="X343" s="421"/>
      <c r="Y343" s="421"/>
      <c r="Z343" s="421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407"/>
      <c r="C344" s="3"/>
      <c r="D344" s="408"/>
      <c r="E344" s="96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421"/>
      <c r="X344" s="421"/>
      <c r="Y344" s="421"/>
      <c r="Z344" s="421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407"/>
      <c r="C345" s="3"/>
      <c r="D345" s="408"/>
      <c r="E345" s="96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421"/>
      <c r="X345" s="421"/>
      <c r="Y345" s="421"/>
      <c r="Z345" s="421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407"/>
      <c r="C346" s="3"/>
      <c r="D346" s="408"/>
      <c r="E346" s="96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421"/>
      <c r="X346" s="421"/>
      <c r="Y346" s="421"/>
      <c r="Z346" s="421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407"/>
      <c r="C347" s="3"/>
      <c r="D347" s="408"/>
      <c r="E347" s="96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421"/>
      <c r="X347" s="421"/>
      <c r="Y347" s="421"/>
      <c r="Z347" s="421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407"/>
      <c r="C348" s="3"/>
      <c r="D348" s="408"/>
      <c r="E348" s="96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421"/>
      <c r="X348" s="421"/>
      <c r="Y348" s="421"/>
      <c r="Z348" s="421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407"/>
      <c r="C349" s="3"/>
      <c r="D349" s="408"/>
      <c r="E349" s="96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421"/>
      <c r="X349" s="421"/>
      <c r="Y349" s="421"/>
      <c r="Z349" s="421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407"/>
      <c r="C350" s="3"/>
      <c r="D350" s="408"/>
      <c r="E350" s="96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421"/>
      <c r="X350" s="421"/>
      <c r="Y350" s="421"/>
      <c r="Z350" s="421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407"/>
      <c r="C351" s="3"/>
      <c r="D351" s="408"/>
      <c r="E351" s="96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421"/>
      <c r="X351" s="421"/>
      <c r="Y351" s="421"/>
      <c r="Z351" s="421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407"/>
      <c r="C352" s="3"/>
      <c r="D352" s="408"/>
      <c r="E352" s="96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421"/>
      <c r="X352" s="421"/>
      <c r="Y352" s="421"/>
      <c r="Z352" s="421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407"/>
      <c r="C353" s="3"/>
      <c r="D353" s="408"/>
      <c r="E353" s="96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421"/>
      <c r="X353" s="421"/>
      <c r="Y353" s="421"/>
      <c r="Z353" s="421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407"/>
      <c r="C354" s="3"/>
      <c r="D354" s="408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421"/>
      <c r="X354" s="421"/>
      <c r="Y354" s="421"/>
      <c r="Z354" s="421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407"/>
      <c r="C355" s="3"/>
      <c r="D355" s="408"/>
      <c r="E355" s="96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421"/>
      <c r="X355" s="421"/>
      <c r="Y355" s="421"/>
      <c r="Z355" s="421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407"/>
      <c r="C356" s="3"/>
      <c r="D356" s="408"/>
      <c r="E356" s="96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421"/>
      <c r="X356" s="421"/>
      <c r="Y356" s="421"/>
      <c r="Z356" s="421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407"/>
      <c r="C357" s="3"/>
      <c r="D357" s="408"/>
      <c r="E357" s="96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421"/>
      <c r="X357" s="421"/>
      <c r="Y357" s="421"/>
      <c r="Z357" s="421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407"/>
      <c r="C358" s="3"/>
      <c r="D358" s="408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421"/>
      <c r="X358" s="421"/>
      <c r="Y358" s="421"/>
      <c r="Z358" s="421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407"/>
      <c r="C359" s="3"/>
      <c r="D359" s="408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421"/>
      <c r="X359" s="421"/>
      <c r="Y359" s="421"/>
      <c r="Z359" s="421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407"/>
      <c r="C360" s="3"/>
      <c r="D360" s="408"/>
      <c r="E360" s="96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421"/>
      <c r="X360" s="421"/>
      <c r="Y360" s="421"/>
      <c r="Z360" s="421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407"/>
      <c r="C361" s="3"/>
      <c r="D361" s="408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421"/>
      <c r="X361" s="421"/>
      <c r="Y361" s="421"/>
      <c r="Z361" s="421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407"/>
      <c r="C362" s="3"/>
      <c r="D362" s="408"/>
      <c r="E362" s="96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421"/>
      <c r="X362" s="421"/>
      <c r="Y362" s="421"/>
      <c r="Z362" s="421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407"/>
      <c r="C363" s="3"/>
      <c r="D363" s="408"/>
      <c r="E363" s="96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421"/>
      <c r="X363" s="421"/>
      <c r="Y363" s="421"/>
      <c r="Z363" s="421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407"/>
      <c r="C364" s="3"/>
      <c r="D364" s="408"/>
      <c r="E364" s="96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421"/>
      <c r="X364" s="421"/>
      <c r="Y364" s="421"/>
      <c r="Z364" s="421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407"/>
      <c r="C365" s="3"/>
      <c r="D365" s="408"/>
      <c r="E365" s="96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421"/>
      <c r="X365" s="421"/>
      <c r="Y365" s="421"/>
      <c r="Z365" s="421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407"/>
      <c r="C366" s="3"/>
      <c r="D366" s="408"/>
      <c r="E366" s="96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421"/>
      <c r="X366" s="421"/>
      <c r="Y366" s="421"/>
      <c r="Z366" s="421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407"/>
      <c r="C367" s="3"/>
      <c r="D367" s="408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421"/>
      <c r="X367" s="421"/>
      <c r="Y367" s="421"/>
      <c r="Z367" s="421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407"/>
      <c r="C368" s="3"/>
      <c r="D368" s="408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421"/>
      <c r="X368" s="421"/>
      <c r="Y368" s="421"/>
      <c r="Z368" s="421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407"/>
      <c r="C369" s="3"/>
      <c r="D369" s="408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421"/>
      <c r="X369" s="421"/>
      <c r="Y369" s="421"/>
      <c r="Z369" s="421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407"/>
      <c r="C370" s="3"/>
      <c r="D370" s="408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421"/>
      <c r="X370" s="421"/>
      <c r="Y370" s="421"/>
      <c r="Z370" s="421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407"/>
      <c r="C371" s="3"/>
      <c r="D371" s="408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421"/>
      <c r="X371" s="421"/>
      <c r="Y371" s="421"/>
      <c r="Z371" s="421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407"/>
      <c r="C372" s="3"/>
      <c r="D372" s="408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421"/>
      <c r="X372" s="421"/>
      <c r="Y372" s="421"/>
      <c r="Z372" s="421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407"/>
      <c r="C373" s="3"/>
      <c r="D373" s="408"/>
      <c r="E373" s="96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421"/>
      <c r="X373" s="421"/>
      <c r="Y373" s="421"/>
      <c r="Z373" s="421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407"/>
      <c r="C374" s="3"/>
      <c r="D374" s="408"/>
      <c r="E374" s="96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421"/>
      <c r="X374" s="421"/>
      <c r="Y374" s="421"/>
      <c r="Z374" s="421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407"/>
      <c r="C375" s="3"/>
      <c r="D375" s="408"/>
      <c r="E375" s="96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421"/>
      <c r="X375" s="421"/>
      <c r="Y375" s="421"/>
      <c r="Z375" s="421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407"/>
      <c r="C376" s="3"/>
      <c r="D376" s="408"/>
      <c r="E376" s="96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421"/>
      <c r="X376" s="421"/>
      <c r="Y376" s="421"/>
      <c r="Z376" s="421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407"/>
      <c r="C377" s="3"/>
      <c r="D377" s="408"/>
      <c r="E377" s="96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421"/>
      <c r="X377" s="421"/>
      <c r="Y377" s="421"/>
      <c r="Z377" s="421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407"/>
      <c r="C378" s="3"/>
      <c r="D378" s="408"/>
      <c r="E378" s="96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421"/>
      <c r="X378" s="421"/>
      <c r="Y378" s="421"/>
      <c r="Z378" s="421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407"/>
      <c r="C379" s="3"/>
      <c r="D379" s="408"/>
      <c r="E379" s="96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421"/>
      <c r="X379" s="421"/>
      <c r="Y379" s="421"/>
      <c r="Z379" s="421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407"/>
      <c r="C380" s="3"/>
      <c r="D380" s="408"/>
      <c r="E380" s="96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421"/>
      <c r="X380" s="421"/>
      <c r="Y380" s="421"/>
      <c r="Z380" s="421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407"/>
      <c r="C381" s="3"/>
      <c r="D381" s="408"/>
      <c r="E381" s="96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421"/>
      <c r="X381" s="421"/>
      <c r="Y381" s="421"/>
      <c r="Z381" s="421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407"/>
      <c r="C382" s="3"/>
      <c r="D382" s="408"/>
      <c r="E382" s="96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421"/>
      <c r="X382" s="421"/>
      <c r="Y382" s="421"/>
      <c r="Z382" s="421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407"/>
      <c r="C383" s="3"/>
      <c r="D383" s="408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421"/>
      <c r="X383" s="421"/>
      <c r="Y383" s="421"/>
      <c r="Z383" s="421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407"/>
      <c r="C384" s="3"/>
      <c r="D384" s="408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421"/>
      <c r="X384" s="421"/>
      <c r="Y384" s="421"/>
      <c r="Z384" s="421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407"/>
      <c r="C385" s="3"/>
      <c r="D385" s="408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421"/>
      <c r="X385" s="421"/>
      <c r="Y385" s="421"/>
      <c r="Z385" s="421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407"/>
      <c r="C386" s="3"/>
      <c r="D386" s="408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421"/>
      <c r="X386" s="421"/>
      <c r="Y386" s="421"/>
      <c r="Z386" s="421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407"/>
      <c r="C387" s="3"/>
      <c r="D387" s="408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421"/>
      <c r="X387" s="421"/>
      <c r="Y387" s="421"/>
      <c r="Z387" s="421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407"/>
      <c r="C388" s="3"/>
      <c r="D388" s="408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421"/>
      <c r="X388" s="421"/>
      <c r="Y388" s="421"/>
      <c r="Z388" s="421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407"/>
      <c r="C389" s="3"/>
      <c r="D389" s="408"/>
      <c r="E389" s="96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421"/>
      <c r="X389" s="421"/>
      <c r="Y389" s="421"/>
      <c r="Z389" s="421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407"/>
      <c r="C390" s="3"/>
      <c r="D390" s="408"/>
      <c r="E390" s="96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421"/>
      <c r="X390" s="421"/>
      <c r="Y390" s="421"/>
      <c r="Z390" s="421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407"/>
      <c r="C391" s="3"/>
      <c r="D391" s="408"/>
      <c r="E391" s="96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421"/>
      <c r="X391" s="421"/>
      <c r="Y391" s="421"/>
      <c r="Z391" s="421"/>
      <c r="AA391" s="3"/>
      <c r="AB391" s="2"/>
      <c r="AC391" s="2"/>
      <c r="AD391" s="2"/>
      <c r="AE391" s="2"/>
      <c r="AF391" s="2"/>
      <c r="AG391" s="2"/>
    </row>
    <row r="392" ht="15.75" customHeight="1">
      <c r="A392" s="2"/>
      <c r="B392" s="407"/>
      <c r="C392" s="3"/>
      <c r="D392" s="408"/>
      <c r="E392" s="96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421"/>
      <c r="X392" s="421"/>
      <c r="Y392" s="421"/>
      <c r="Z392" s="421"/>
      <c r="AA392" s="3"/>
      <c r="AB392" s="2"/>
      <c r="AC392" s="2"/>
      <c r="AD392" s="2"/>
      <c r="AE392" s="2"/>
      <c r="AF392" s="2"/>
      <c r="AG392" s="2"/>
    </row>
    <row r="393" ht="15.75" customHeight="1">
      <c r="A393" s="2"/>
      <c r="B393" s="407"/>
      <c r="C393" s="3"/>
      <c r="D393" s="408"/>
      <c r="E393" s="96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421"/>
      <c r="X393" s="421"/>
      <c r="Y393" s="421"/>
      <c r="Z393" s="421"/>
      <c r="AA393" s="3"/>
      <c r="AB393" s="2"/>
      <c r="AC393" s="2"/>
      <c r="AD393" s="2"/>
      <c r="AE393" s="2"/>
      <c r="AF393" s="2"/>
      <c r="AG393" s="2"/>
    </row>
    <row r="394" ht="15.75" customHeight="1">
      <c r="A394" s="2"/>
      <c r="B394" s="407"/>
      <c r="C394" s="3"/>
      <c r="D394" s="408"/>
      <c r="E394" s="96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421"/>
      <c r="X394" s="421"/>
      <c r="Y394" s="421"/>
      <c r="Z394" s="421"/>
      <c r="AA394" s="3"/>
      <c r="AB394" s="2"/>
      <c r="AC394" s="2"/>
      <c r="AD394" s="2"/>
      <c r="AE394" s="2"/>
      <c r="AF394" s="2"/>
      <c r="AG394" s="2"/>
    </row>
    <row r="395" ht="15.75" customHeight="1">
      <c r="A395" s="2"/>
      <c r="B395" s="407"/>
      <c r="C395" s="3"/>
      <c r="D395" s="408"/>
      <c r="E395" s="96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421"/>
      <c r="X395" s="421"/>
      <c r="Y395" s="421"/>
      <c r="Z395" s="421"/>
      <c r="AA395" s="3"/>
      <c r="AB395" s="2"/>
      <c r="AC395" s="2"/>
      <c r="AD395" s="2"/>
      <c r="AE395" s="2"/>
      <c r="AF395" s="2"/>
      <c r="AG395" s="2"/>
    </row>
    <row r="396" ht="15.75" customHeight="1">
      <c r="A396" s="2"/>
      <c r="B396" s="407"/>
      <c r="C396" s="3"/>
      <c r="D396" s="408"/>
      <c r="E396" s="96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421"/>
      <c r="X396" s="421"/>
      <c r="Y396" s="421"/>
      <c r="Z396" s="421"/>
      <c r="AA396" s="3"/>
      <c r="AB396" s="2"/>
      <c r="AC396" s="2"/>
      <c r="AD396" s="2"/>
      <c r="AE396" s="2"/>
      <c r="AF396" s="2"/>
      <c r="AG396" s="2"/>
    </row>
    <row r="397" ht="15.75" customHeight="1">
      <c r="A397" s="2"/>
      <c r="B397" s="407"/>
      <c r="C397" s="3"/>
      <c r="D397" s="408"/>
      <c r="E397" s="96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421"/>
      <c r="X397" s="421"/>
      <c r="Y397" s="421"/>
      <c r="Z397" s="421"/>
      <c r="AA397" s="3"/>
      <c r="AB397" s="2"/>
      <c r="AC397" s="2"/>
      <c r="AD397" s="2"/>
      <c r="AE397" s="2"/>
      <c r="AF397" s="2"/>
      <c r="AG397" s="2"/>
    </row>
    <row r="398" ht="15.75" customHeight="1">
      <c r="A398" s="2"/>
      <c r="B398" s="407"/>
      <c r="C398" s="3"/>
      <c r="D398" s="408"/>
      <c r="E398" s="96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421"/>
      <c r="X398" s="421"/>
      <c r="Y398" s="421"/>
      <c r="Z398" s="421"/>
      <c r="AA398" s="3"/>
      <c r="AB398" s="2"/>
      <c r="AC398" s="2"/>
      <c r="AD398" s="2"/>
      <c r="AE398" s="2"/>
      <c r="AF398" s="2"/>
      <c r="AG398" s="2"/>
    </row>
    <row r="399" ht="15.75" customHeight="1">
      <c r="A399" s="2"/>
      <c r="B399" s="407"/>
      <c r="C399" s="3"/>
      <c r="D399" s="408"/>
      <c r="E399" s="96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421"/>
      <c r="X399" s="421"/>
      <c r="Y399" s="421"/>
      <c r="Z399" s="421"/>
      <c r="AA399" s="3"/>
      <c r="AB399" s="2"/>
      <c r="AC399" s="2"/>
      <c r="AD399" s="2"/>
      <c r="AE399" s="2"/>
      <c r="AF399" s="2"/>
      <c r="AG399" s="2"/>
    </row>
    <row r="400" ht="15.75" customHeight="1">
      <c r="A400" s="2"/>
      <c r="B400" s="407"/>
      <c r="C400" s="3"/>
      <c r="D400" s="408"/>
      <c r="E400" s="96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421"/>
      <c r="X400" s="421"/>
      <c r="Y400" s="421"/>
      <c r="Z400" s="421"/>
      <c r="AA400" s="3"/>
      <c r="AB400" s="2"/>
      <c r="AC400" s="2"/>
      <c r="AD400" s="2"/>
      <c r="AE400" s="2"/>
      <c r="AF400" s="2"/>
      <c r="AG400" s="2"/>
    </row>
    <row r="401" ht="15.75" customHeight="1">
      <c r="A401" s="2"/>
      <c r="B401" s="2"/>
      <c r="C401" s="3"/>
      <c r="D401" s="408"/>
      <c r="E401" s="96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421"/>
      <c r="X401" s="421"/>
      <c r="Y401" s="421"/>
      <c r="Z401" s="421"/>
      <c r="AA401" s="3"/>
      <c r="AB401" s="2"/>
      <c r="AC401" s="2"/>
      <c r="AD401" s="2"/>
      <c r="AE401" s="2"/>
      <c r="AF401" s="2"/>
      <c r="AG401" s="2"/>
    </row>
    <row r="402" ht="15.75" customHeight="1">
      <c r="A402" s="2"/>
      <c r="B402" s="2"/>
      <c r="C402" s="3"/>
      <c r="D402" s="408"/>
      <c r="E402" s="96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421"/>
      <c r="X402" s="421"/>
      <c r="Y402" s="421"/>
      <c r="Z402" s="421"/>
      <c r="AA402" s="3"/>
      <c r="AB402" s="2"/>
      <c r="AC402" s="2"/>
      <c r="AD402" s="2"/>
      <c r="AE402" s="2"/>
      <c r="AF402" s="2"/>
      <c r="AG402" s="2"/>
    </row>
    <row r="403" ht="15.75" customHeight="1">
      <c r="A403" s="2"/>
      <c r="B403" s="2"/>
      <c r="C403" s="3"/>
      <c r="D403" s="408"/>
      <c r="E403" s="96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421"/>
      <c r="X403" s="421"/>
      <c r="Y403" s="421"/>
      <c r="Z403" s="421"/>
      <c r="AA403" s="3"/>
      <c r="AB403" s="2"/>
      <c r="AC403" s="2"/>
      <c r="AD403" s="2"/>
      <c r="AE403" s="2"/>
      <c r="AF403" s="2"/>
      <c r="AG403" s="2"/>
    </row>
    <row r="404" ht="15.75" customHeight="1">
      <c r="A404" s="2"/>
      <c r="B404" s="2"/>
      <c r="C404" s="3"/>
      <c r="D404" s="408"/>
      <c r="E404" s="96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421"/>
      <c r="X404" s="421"/>
      <c r="Y404" s="421"/>
      <c r="Z404" s="421"/>
      <c r="AA404" s="3"/>
      <c r="AB404" s="2"/>
      <c r="AC404" s="2"/>
      <c r="AD404" s="2"/>
      <c r="AE404" s="2"/>
      <c r="AF404" s="2"/>
      <c r="AG404" s="2"/>
    </row>
    <row r="405" ht="15.75" customHeight="1">
      <c r="A405" s="2"/>
      <c r="B405" s="2"/>
      <c r="C405" s="3"/>
      <c r="D405" s="408"/>
      <c r="E405" s="96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421"/>
      <c r="X405" s="421"/>
      <c r="Y405" s="421"/>
      <c r="Z405" s="421"/>
      <c r="AA405" s="3"/>
      <c r="AB405" s="2"/>
      <c r="AC405" s="2"/>
      <c r="AD405" s="2"/>
      <c r="AE405" s="2"/>
      <c r="AF405" s="2"/>
      <c r="AG405" s="2"/>
    </row>
    <row r="406" ht="15.75" customHeight="1">
      <c r="H406" s="8"/>
      <c r="I406" s="8"/>
      <c r="J406" s="8"/>
      <c r="N406" s="8"/>
      <c r="O406" s="8"/>
      <c r="P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H407" s="8"/>
      <c r="I407" s="8"/>
      <c r="J407" s="8"/>
      <c r="N407" s="8"/>
      <c r="O407" s="8"/>
      <c r="P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H408" s="8"/>
      <c r="I408" s="8"/>
      <c r="J408" s="8"/>
      <c r="N408" s="8"/>
      <c r="O408" s="8"/>
      <c r="P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H409" s="8"/>
      <c r="I409" s="8"/>
      <c r="J409" s="8"/>
      <c r="N409" s="8"/>
      <c r="O409" s="8"/>
      <c r="P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H410" s="8"/>
      <c r="I410" s="8"/>
      <c r="J410" s="8"/>
      <c r="N410" s="8"/>
      <c r="O410" s="8"/>
      <c r="P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H411" s="8"/>
      <c r="I411" s="8"/>
      <c r="J411" s="8"/>
      <c r="N411" s="8"/>
      <c r="O411" s="8"/>
      <c r="P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H412" s="8"/>
      <c r="I412" s="8"/>
      <c r="J412" s="8"/>
      <c r="N412" s="8"/>
      <c r="O412" s="8"/>
      <c r="P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H413" s="8"/>
      <c r="I413" s="8"/>
      <c r="J413" s="8"/>
      <c r="N413" s="8"/>
      <c r="O413" s="8"/>
      <c r="P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H414" s="8"/>
      <c r="I414" s="8"/>
      <c r="J414" s="8"/>
      <c r="N414" s="8"/>
      <c r="O414" s="8"/>
      <c r="P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H415" s="8"/>
      <c r="I415" s="8"/>
      <c r="J415" s="8"/>
      <c r="N415" s="8"/>
      <c r="O415" s="8"/>
      <c r="P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H416" s="8"/>
      <c r="I416" s="8"/>
      <c r="J416" s="8"/>
      <c r="N416" s="8"/>
      <c r="O416" s="8"/>
      <c r="P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H417" s="8"/>
      <c r="I417" s="8"/>
      <c r="J417" s="8"/>
      <c r="N417" s="8"/>
      <c r="O417" s="8"/>
      <c r="P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H418" s="8"/>
      <c r="I418" s="8"/>
      <c r="J418" s="8"/>
      <c r="N418" s="8"/>
      <c r="O418" s="8"/>
      <c r="P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H419" s="8"/>
      <c r="I419" s="8"/>
      <c r="J419" s="8"/>
      <c r="N419" s="8"/>
      <c r="O419" s="8"/>
      <c r="P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H420" s="8"/>
      <c r="I420" s="8"/>
      <c r="J420" s="8"/>
      <c r="N420" s="8"/>
      <c r="O420" s="8"/>
      <c r="P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H421" s="8"/>
      <c r="I421" s="8"/>
      <c r="J421" s="8"/>
      <c r="N421" s="8"/>
      <c r="O421" s="8"/>
      <c r="P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H422" s="8"/>
      <c r="I422" s="8"/>
      <c r="J422" s="8"/>
      <c r="N422" s="8"/>
      <c r="O422" s="8"/>
      <c r="P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H423" s="8"/>
      <c r="I423" s="8"/>
      <c r="J423" s="8"/>
      <c r="N423" s="8"/>
      <c r="O423" s="8"/>
      <c r="P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H424" s="8"/>
      <c r="I424" s="8"/>
      <c r="J424" s="8"/>
      <c r="N424" s="8"/>
      <c r="O424" s="8"/>
      <c r="P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H425" s="8"/>
      <c r="I425" s="8"/>
      <c r="J425" s="8"/>
      <c r="N425" s="8"/>
      <c r="O425" s="8"/>
      <c r="P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H426" s="8"/>
      <c r="I426" s="8"/>
      <c r="J426" s="8"/>
      <c r="N426" s="8"/>
      <c r="O426" s="8"/>
      <c r="P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H427" s="8"/>
      <c r="I427" s="8"/>
      <c r="J427" s="8"/>
      <c r="N427" s="8"/>
      <c r="O427" s="8"/>
      <c r="P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H428" s="8"/>
      <c r="I428" s="8"/>
      <c r="J428" s="8"/>
      <c r="N428" s="8"/>
      <c r="O428" s="8"/>
      <c r="P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H429" s="8"/>
      <c r="I429" s="8"/>
      <c r="J429" s="8"/>
      <c r="N429" s="8"/>
      <c r="O429" s="8"/>
      <c r="P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H430" s="8"/>
      <c r="I430" s="8"/>
      <c r="J430" s="8"/>
      <c r="N430" s="8"/>
      <c r="O430" s="8"/>
      <c r="P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H431" s="8"/>
      <c r="I431" s="8"/>
      <c r="J431" s="8"/>
      <c r="N431" s="8"/>
      <c r="O431" s="8"/>
      <c r="P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H432" s="8"/>
      <c r="I432" s="8"/>
      <c r="J432" s="8"/>
      <c r="N432" s="8"/>
      <c r="O432" s="8"/>
      <c r="P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H433" s="8"/>
      <c r="I433" s="8"/>
      <c r="J433" s="8"/>
      <c r="N433" s="8"/>
      <c r="O433" s="8"/>
      <c r="P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H434" s="8"/>
      <c r="I434" s="8"/>
      <c r="J434" s="8"/>
      <c r="N434" s="8"/>
      <c r="O434" s="8"/>
      <c r="P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H435" s="8"/>
      <c r="I435" s="8"/>
      <c r="J435" s="8"/>
      <c r="N435" s="8"/>
      <c r="O435" s="8"/>
      <c r="P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H436" s="8"/>
      <c r="I436" s="8"/>
      <c r="J436" s="8"/>
      <c r="N436" s="8"/>
      <c r="O436" s="8"/>
      <c r="P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H437" s="8"/>
      <c r="I437" s="8"/>
      <c r="J437" s="8"/>
      <c r="N437" s="8"/>
      <c r="O437" s="8"/>
      <c r="P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H438" s="8"/>
      <c r="I438" s="8"/>
      <c r="J438" s="8"/>
      <c r="N438" s="8"/>
      <c r="O438" s="8"/>
      <c r="P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H439" s="8"/>
      <c r="I439" s="8"/>
      <c r="J439" s="8"/>
      <c r="N439" s="8"/>
      <c r="O439" s="8"/>
      <c r="P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H440" s="8"/>
      <c r="I440" s="8"/>
      <c r="J440" s="8"/>
      <c r="N440" s="8"/>
      <c r="O440" s="8"/>
      <c r="P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H441" s="8"/>
      <c r="I441" s="8"/>
      <c r="J441" s="8"/>
      <c r="N441" s="8"/>
      <c r="O441" s="8"/>
      <c r="P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H442" s="8"/>
      <c r="I442" s="8"/>
      <c r="J442" s="8"/>
      <c r="N442" s="8"/>
      <c r="O442" s="8"/>
      <c r="P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H443" s="8"/>
      <c r="I443" s="8"/>
      <c r="J443" s="8"/>
      <c r="N443" s="8"/>
      <c r="O443" s="8"/>
      <c r="P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H444" s="8"/>
      <c r="I444" s="8"/>
      <c r="J444" s="8"/>
      <c r="N444" s="8"/>
      <c r="O444" s="8"/>
      <c r="P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H445" s="8"/>
      <c r="I445" s="8"/>
      <c r="J445" s="8"/>
      <c r="N445" s="8"/>
      <c r="O445" s="8"/>
      <c r="P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H446" s="8"/>
      <c r="I446" s="8"/>
      <c r="J446" s="8"/>
      <c r="N446" s="8"/>
      <c r="O446" s="8"/>
      <c r="P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H447" s="8"/>
      <c r="I447" s="8"/>
      <c r="J447" s="8"/>
      <c r="N447" s="8"/>
      <c r="O447" s="8"/>
      <c r="P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H448" s="8"/>
      <c r="I448" s="8"/>
      <c r="J448" s="8"/>
      <c r="N448" s="8"/>
      <c r="O448" s="8"/>
      <c r="P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H449" s="8"/>
      <c r="I449" s="8"/>
      <c r="J449" s="8"/>
      <c r="N449" s="8"/>
      <c r="O449" s="8"/>
      <c r="P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H450" s="8"/>
      <c r="I450" s="8"/>
      <c r="J450" s="8"/>
      <c r="N450" s="8"/>
      <c r="O450" s="8"/>
      <c r="P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H451" s="8"/>
      <c r="I451" s="8"/>
      <c r="J451" s="8"/>
      <c r="N451" s="8"/>
      <c r="O451" s="8"/>
      <c r="P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H452" s="8"/>
      <c r="I452" s="8"/>
      <c r="J452" s="8"/>
      <c r="N452" s="8"/>
      <c r="O452" s="8"/>
      <c r="P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H453" s="8"/>
      <c r="I453" s="8"/>
      <c r="J453" s="8"/>
      <c r="N453" s="8"/>
      <c r="O453" s="8"/>
      <c r="P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H454" s="8"/>
      <c r="I454" s="8"/>
      <c r="J454" s="8"/>
      <c r="N454" s="8"/>
      <c r="O454" s="8"/>
      <c r="P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H455" s="8"/>
      <c r="I455" s="8"/>
      <c r="J455" s="8"/>
      <c r="N455" s="8"/>
      <c r="O455" s="8"/>
      <c r="P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H456" s="8"/>
      <c r="I456" s="8"/>
      <c r="J456" s="8"/>
      <c r="N456" s="8"/>
      <c r="O456" s="8"/>
      <c r="P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H457" s="8"/>
      <c r="I457" s="8"/>
      <c r="J457" s="8"/>
      <c r="N457" s="8"/>
      <c r="O457" s="8"/>
      <c r="P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H458" s="8"/>
      <c r="I458" s="8"/>
      <c r="J458" s="8"/>
      <c r="N458" s="8"/>
      <c r="O458" s="8"/>
      <c r="P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H459" s="8"/>
      <c r="I459" s="8"/>
      <c r="J459" s="8"/>
      <c r="N459" s="8"/>
      <c r="O459" s="8"/>
      <c r="P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H460" s="8"/>
      <c r="I460" s="8"/>
      <c r="J460" s="8"/>
      <c r="N460" s="8"/>
      <c r="O460" s="8"/>
      <c r="P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H461" s="8"/>
      <c r="I461" s="8"/>
      <c r="J461" s="8"/>
      <c r="N461" s="8"/>
      <c r="O461" s="8"/>
      <c r="P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H462" s="8"/>
      <c r="I462" s="8"/>
      <c r="J462" s="8"/>
      <c r="N462" s="8"/>
      <c r="O462" s="8"/>
      <c r="P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H463" s="8"/>
      <c r="I463" s="8"/>
      <c r="J463" s="8"/>
      <c r="N463" s="8"/>
      <c r="O463" s="8"/>
      <c r="P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H464" s="8"/>
      <c r="I464" s="8"/>
      <c r="J464" s="8"/>
      <c r="N464" s="8"/>
      <c r="O464" s="8"/>
      <c r="P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H465" s="8"/>
      <c r="I465" s="8"/>
      <c r="J465" s="8"/>
      <c r="N465" s="8"/>
      <c r="O465" s="8"/>
      <c r="P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H466" s="8"/>
      <c r="I466" s="8"/>
      <c r="J466" s="8"/>
      <c r="N466" s="8"/>
      <c r="O466" s="8"/>
      <c r="P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H467" s="8"/>
      <c r="I467" s="8"/>
      <c r="J467" s="8"/>
      <c r="N467" s="8"/>
      <c r="O467" s="8"/>
      <c r="P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H468" s="8"/>
      <c r="I468" s="8"/>
      <c r="J468" s="8"/>
      <c r="N468" s="8"/>
      <c r="O468" s="8"/>
      <c r="P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H469" s="8"/>
      <c r="I469" s="8"/>
      <c r="J469" s="8"/>
      <c r="N469" s="8"/>
      <c r="O469" s="8"/>
      <c r="P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H470" s="8"/>
      <c r="I470" s="8"/>
      <c r="J470" s="8"/>
      <c r="N470" s="8"/>
      <c r="O470" s="8"/>
      <c r="P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H471" s="8"/>
      <c r="I471" s="8"/>
      <c r="J471" s="8"/>
      <c r="N471" s="8"/>
      <c r="O471" s="8"/>
      <c r="P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H472" s="8"/>
      <c r="I472" s="8"/>
      <c r="J472" s="8"/>
      <c r="N472" s="8"/>
      <c r="O472" s="8"/>
      <c r="P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H473" s="8"/>
      <c r="I473" s="8"/>
      <c r="J473" s="8"/>
      <c r="N473" s="8"/>
      <c r="O473" s="8"/>
      <c r="P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H474" s="8"/>
      <c r="I474" s="8"/>
      <c r="J474" s="8"/>
      <c r="N474" s="8"/>
      <c r="O474" s="8"/>
      <c r="P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H475" s="8"/>
      <c r="I475" s="8"/>
      <c r="J475" s="8"/>
      <c r="N475" s="8"/>
      <c r="O475" s="8"/>
      <c r="P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H476" s="8"/>
      <c r="I476" s="8"/>
      <c r="J476" s="8"/>
      <c r="N476" s="8"/>
      <c r="O476" s="8"/>
      <c r="P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H477" s="8"/>
      <c r="I477" s="8"/>
      <c r="J477" s="8"/>
      <c r="N477" s="8"/>
      <c r="O477" s="8"/>
      <c r="P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H478" s="8"/>
      <c r="I478" s="8"/>
      <c r="J478" s="8"/>
      <c r="N478" s="8"/>
      <c r="O478" s="8"/>
      <c r="P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H479" s="8"/>
      <c r="I479" s="8"/>
      <c r="J479" s="8"/>
      <c r="N479" s="8"/>
      <c r="O479" s="8"/>
      <c r="P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H480" s="8"/>
      <c r="I480" s="8"/>
      <c r="J480" s="8"/>
      <c r="N480" s="8"/>
      <c r="O480" s="8"/>
      <c r="P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H481" s="8"/>
      <c r="I481" s="8"/>
      <c r="J481" s="8"/>
      <c r="N481" s="8"/>
      <c r="O481" s="8"/>
      <c r="P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H482" s="8"/>
      <c r="I482" s="8"/>
      <c r="J482" s="8"/>
      <c r="N482" s="8"/>
      <c r="O482" s="8"/>
      <c r="P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H483" s="8"/>
      <c r="I483" s="8"/>
      <c r="J483" s="8"/>
      <c r="N483" s="8"/>
      <c r="O483" s="8"/>
      <c r="P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H484" s="8"/>
      <c r="I484" s="8"/>
      <c r="J484" s="8"/>
      <c r="N484" s="8"/>
      <c r="O484" s="8"/>
      <c r="P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H485" s="8"/>
      <c r="I485" s="8"/>
      <c r="J485" s="8"/>
      <c r="N485" s="8"/>
      <c r="O485" s="8"/>
      <c r="P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H486" s="8"/>
      <c r="I486" s="8"/>
      <c r="J486" s="8"/>
      <c r="N486" s="8"/>
      <c r="O486" s="8"/>
      <c r="P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H487" s="8"/>
      <c r="I487" s="8"/>
      <c r="J487" s="8"/>
      <c r="N487" s="8"/>
      <c r="O487" s="8"/>
      <c r="P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H488" s="8"/>
      <c r="I488" s="8"/>
      <c r="J488" s="8"/>
      <c r="N488" s="8"/>
      <c r="O488" s="8"/>
      <c r="P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H489" s="8"/>
      <c r="I489" s="8"/>
      <c r="J489" s="8"/>
      <c r="N489" s="8"/>
      <c r="O489" s="8"/>
      <c r="P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H490" s="8"/>
      <c r="I490" s="8"/>
      <c r="J490" s="8"/>
      <c r="N490" s="8"/>
      <c r="O490" s="8"/>
      <c r="P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H491" s="8"/>
      <c r="I491" s="8"/>
      <c r="J491" s="8"/>
      <c r="N491" s="8"/>
      <c r="O491" s="8"/>
      <c r="P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H492" s="8"/>
      <c r="I492" s="8"/>
      <c r="J492" s="8"/>
      <c r="N492" s="8"/>
      <c r="O492" s="8"/>
      <c r="P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H493" s="8"/>
      <c r="I493" s="8"/>
      <c r="J493" s="8"/>
      <c r="N493" s="8"/>
      <c r="O493" s="8"/>
      <c r="P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H494" s="8"/>
      <c r="I494" s="8"/>
      <c r="J494" s="8"/>
      <c r="N494" s="8"/>
      <c r="O494" s="8"/>
      <c r="P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H495" s="8"/>
      <c r="I495" s="8"/>
      <c r="J495" s="8"/>
      <c r="N495" s="8"/>
      <c r="O495" s="8"/>
      <c r="P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H496" s="8"/>
      <c r="I496" s="8"/>
      <c r="J496" s="8"/>
      <c r="N496" s="8"/>
      <c r="O496" s="8"/>
      <c r="P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H497" s="8"/>
      <c r="I497" s="8"/>
      <c r="J497" s="8"/>
      <c r="N497" s="8"/>
      <c r="O497" s="8"/>
      <c r="P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H498" s="8"/>
      <c r="I498" s="8"/>
      <c r="J498" s="8"/>
      <c r="N498" s="8"/>
      <c r="O498" s="8"/>
      <c r="P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H499" s="8"/>
      <c r="I499" s="8"/>
      <c r="J499" s="8"/>
      <c r="N499" s="8"/>
      <c r="O499" s="8"/>
      <c r="P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H500" s="8"/>
      <c r="I500" s="8"/>
      <c r="J500" s="8"/>
      <c r="N500" s="8"/>
      <c r="O500" s="8"/>
      <c r="P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H501" s="8"/>
      <c r="I501" s="8"/>
      <c r="J501" s="8"/>
      <c r="N501" s="8"/>
      <c r="O501" s="8"/>
      <c r="P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H502" s="8"/>
      <c r="I502" s="8"/>
      <c r="J502" s="8"/>
      <c r="N502" s="8"/>
      <c r="O502" s="8"/>
      <c r="P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H503" s="8"/>
      <c r="I503" s="8"/>
      <c r="J503" s="8"/>
      <c r="N503" s="8"/>
      <c r="O503" s="8"/>
      <c r="P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H504" s="8"/>
      <c r="I504" s="8"/>
      <c r="J504" s="8"/>
      <c r="N504" s="8"/>
      <c r="O504" s="8"/>
      <c r="P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H505" s="8"/>
      <c r="I505" s="8"/>
      <c r="J505" s="8"/>
      <c r="N505" s="8"/>
      <c r="O505" s="8"/>
      <c r="P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H506" s="8"/>
      <c r="I506" s="8"/>
      <c r="J506" s="8"/>
      <c r="N506" s="8"/>
      <c r="O506" s="8"/>
      <c r="P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H507" s="8"/>
      <c r="I507" s="8"/>
      <c r="J507" s="8"/>
      <c r="N507" s="8"/>
      <c r="O507" s="8"/>
      <c r="P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H508" s="8"/>
      <c r="I508" s="8"/>
      <c r="J508" s="8"/>
      <c r="N508" s="8"/>
      <c r="O508" s="8"/>
      <c r="P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H509" s="8"/>
      <c r="I509" s="8"/>
      <c r="J509" s="8"/>
      <c r="N509" s="8"/>
      <c r="O509" s="8"/>
      <c r="P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H510" s="8"/>
      <c r="I510" s="8"/>
      <c r="J510" s="8"/>
      <c r="N510" s="8"/>
      <c r="O510" s="8"/>
      <c r="P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H511" s="8"/>
      <c r="I511" s="8"/>
      <c r="J511" s="8"/>
      <c r="N511" s="8"/>
      <c r="O511" s="8"/>
      <c r="P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H512" s="8"/>
      <c r="I512" s="8"/>
      <c r="J512" s="8"/>
      <c r="N512" s="8"/>
      <c r="O512" s="8"/>
      <c r="P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H513" s="8"/>
      <c r="I513" s="8"/>
      <c r="J513" s="8"/>
      <c r="N513" s="8"/>
      <c r="O513" s="8"/>
      <c r="P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H514" s="8"/>
      <c r="I514" s="8"/>
      <c r="J514" s="8"/>
      <c r="N514" s="8"/>
      <c r="O514" s="8"/>
      <c r="P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H515" s="8"/>
      <c r="I515" s="8"/>
      <c r="J515" s="8"/>
      <c r="N515" s="8"/>
      <c r="O515" s="8"/>
      <c r="P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H516" s="8"/>
      <c r="I516" s="8"/>
      <c r="J516" s="8"/>
      <c r="N516" s="8"/>
      <c r="O516" s="8"/>
      <c r="P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H517" s="8"/>
      <c r="I517" s="8"/>
      <c r="J517" s="8"/>
      <c r="N517" s="8"/>
      <c r="O517" s="8"/>
      <c r="P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H518" s="8"/>
      <c r="I518" s="8"/>
      <c r="J518" s="8"/>
      <c r="N518" s="8"/>
      <c r="O518" s="8"/>
      <c r="P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H519" s="8"/>
      <c r="I519" s="8"/>
      <c r="J519" s="8"/>
      <c r="N519" s="8"/>
      <c r="O519" s="8"/>
      <c r="P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H520" s="8"/>
      <c r="I520" s="8"/>
      <c r="J520" s="8"/>
      <c r="N520" s="8"/>
      <c r="O520" s="8"/>
      <c r="P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H521" s="8"/>
      <c r="I521" s="8"/>
      <c r="J521" s="8"/>
      <c r="N521" s="8"/>
      <c r="O521" s="8"/>
      <c r="P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H522" s="8"/>
      <c r="I522" s="8"/>
      <c r="J522" s="8"/>
      <c r="N522" s="8"/>
      <c r="O522" s="8"/>
      <c r="P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H523" s="8"/>
      <c r="I523" s="8"/>
      <c r="J523" s="8"/>
      <c r="N523" s="8"/>
      <c r="O523" s="8"/>
      <c r="P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H524" s="8"/>
      <c r="I524" s="8"/>
      <c r="J524" s="8"/>
      <c r="N524" s="8"/>
      <c r="O524" s="8"/>
      <c r="P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H525" s="8"/>
      <c r="I525" s="8"/>
      <c r="J525" s="8"/>
      <c r="N525" s="8"/>
      <c r="O525" s="8"/>
      <c r="P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H526" s="8"/>
      <c r="I526" s="8"/>
      <c r="J526" s="8"/>
      <c r="N526" s="8"/>
      <c r="O526" s="8"/>
      <c r="P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H527" s="8"/>
      <c r="I527" s="8"/>
      <c r="J527" s="8"/>
      <c r="N527" s="8"/>
      <c r="O527" s="8"/>
      <c r="P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H528" s="8"/>
      <c r="I528" s="8"/>
      <c r="J528" s="8"/>
      <c r="N528" s="8"/>
      <c r="O528" s="8"/>
      <c r="P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H529" s="8"/>
      <c r="I529" s="8"/>
      <c r="J529" s="8"/>
      <c r="N529" s="8"/>
      <c r="O529" s="8"/>
      <c r="P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H530" s="8"/>
      <c r="I530" s="8"/>
      <c r="J530" s="8"/>
      <c r="N530" s="8"/>
      <c r="O530" s="8"/>
      <c r="P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H531" s="8"/>
      <c r="I531" s="8"/>
      <c r="J531" s="8"/>
      <c r="N531" s="8"/>
      <c r="O531" s="8"/>
      <c r="P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H532" s="8"/>
      <c r="I532" s="8"/>
      <c r="J532" s="8"/>
      <c r="N532" s="8"/>
      <c r="O532" s="8"/>
      <c r="P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H533" s="8"/>
      <c r="I533" s="8"/>
      <c r="J533" s="8"/>
      <c r="N533" s="8"/>
      <c r="O533" s="8"/>
      <c r="P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H534" s="8"/>
      <c r="I534" s="8"/>
      <c r="J534" s="8"/>
      <c r="N534" s="8"/>
      <c r="O534" s="8"/>
      <c r="P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H535" s="8"/>
      <c r="I535" s="8"/>
      <c r="J535" s="8"/>
      <c r="N535" s="8"/>
      <c r="O535" s="8"/>
      <c r="P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H536" s="8"/>
      <c r="I536" s="8"/>
      <c r="J536" s="8"/>
      <c r="N536" s="8"/>
      <c r="O536" s="8"/>
      <c r="P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H537" s="8"/>
      <c r="I537" s="8"/>
      <c r="J537" s="8"/>
      <c r="N537" s="8"/>
      <c r="O537" s="8"/>
      <c r="P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H538" s="8"/>
      <c r="I538" s="8"/>
      <c r="J538" s="8"/>
      <c r="N538" s="8"/>
      <c r="O538" s="8"/>
      <c r="P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H539" s="8"/>
      <c r="I539" s="8"/>
      <c r="J539" s="8"/>
      <c r="N539" s="8"/>
      <c r="O539" s="8"/>
      <c r="P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H540" s="8"/>
      <c r="I540" s="8"/>
      <c r="J540" s="8"/>
      <c r="N540" s="8"/>
      <c r="O540" s="8"/>
      <c r="P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H541" s="8"/>
      <c r="I541" s="8"/>
      <c r="J541" s="8"/>
      <c r="N541" s="8"/>
      <c r="O541" s="8"/>
      <c r="P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H542" s="8"/>
      <c r="I542" s="8"/>
      <c r="J542" s="8"/>
      <c r="N542" s="8"/>
      <c r="O542" s="8"/>
      <c r="P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H543" s="8"/>
      <c r="I543" s="8"/>
      <c r="J543" s="8"/>
      <c r="N543" s="8"/>
      <c r="O543" s="8"/>
      <c r="P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H544" s="8"/>
      <c r="I544" s="8"/>
      <c r="J544" s="8"/>
      <c r="N544" s="8"/>
      <c r="O544" s="8"/>
      <c r="P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H545" s="8"/>
      <c r="I545" s="8"/>
      <c r="J545" s="8"/>
      <c r="N545" s="8"/>
      <c r="O545" s="8"/>
      <c r="P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H546" s="8"/>
      <c r="I546" s="8"/>
      <c r="J546" s="8"/>
      <c r="N546" s="8"/>
      <c r="O546" s="8"/>
      <c r="P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H547" s="8"/>
      <c r="I547" s="8"/>
      <c r="J547" s="8"/>
      <c r="N547" s="8"/>
      <c r="O547" s="8"/>
      <c r="P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H548" s="8"/>
      <c r="I548" s="8"/>
      <c r="J548" s="8"/>
      <c r="N548" s="8"/>
      <c r="O548" s="8"/>
      <c r="P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H549" s="8"/>
      <c r="I549" s="8"/>
      <c r="J549" s="8"/>
      <c r="N549" s="8"/>
      <c r="O549" s="8"/>
      <c r="P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H550" s="8"/>
      <c r="I550" s="8"/>
      <c r="J550" s="8"/>
      <c r="N550" s="8"/>
      <c r="O550" s="8"/>
      <c r="P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H551" s="8"/>
      <c r="I551" s="8"/>
      <c r="J551" s="8"/>
      <c r="N551" s="8"/>
      <c r="O551" s="8"/>
      <c r="P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H552" s="8"/>
      <c r="I552" s="8"/>
      <c r="J552" s="8"/>
      <c r="N552" s="8"/>
      <c r="O552" s="8"/>
      <c r="P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H553" s="8"/>
      <c r="I553" s="8"/>
      <c r="J553" s="8"/>
      <c r="N553" s="8"/>
      <c r="O553" s="8"/>
      <c r="P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H554" s="8"/>
      <c r="I554" s="8"/>
      <c r="J554" s="8"/>
      <c r="N554" s="8"/>
      <c r="O554" s="8"/>
      <c r="P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H555" s="8"/>
      <c r="I555" s="8"/>
      <c r="J555" s="8"/>
      <c r="N555" s="8"/>
      <c r="O555" s="8"/>
      <c r="P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H556" s="8"/>
      <c r="I556" s="8"/>
      <c r="J556" s="8"/>
      <c r="N556" s="8"/>
      <c r="O556" s="8"/>
      <c r="P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H557" s="8"/>
      <c r="I557" s="8"/>
      <c r="J557" s="8"/>
      <c r="N557" s="8"/>
      <c r="O557" s="8"/>
      <c r="P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H558" s="8"/>
      <c r="I558" s="8"/>
      <c r="J558" s="8"/>
      <c r="N558" s="8"/>
      <c r="O558" s="8"/>
      <c r="P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H559" s="8"/>
      <c r="I559" s="8"/>
      <c r="J559" s="8"/>
      <c r="N559" s="8"/>
      <c r="O559" s="8"/>
      <c r="P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H560" s="8"/>
      <c r="I560" s="8"/>
      <c r="J560" s="8"/>
      <c r="N560" s="8"/>
      <c r="O560" s="8"/>
      <c r="P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H561" s="8"/>
      <c r="I561" s="8"/>
      <c r="J561" s="8"/>
      <c r="N561" s="8"/>
      <c r="O561" s="8"/>
      <c r="P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H562" s="8"/>
      <c r="I562" s="8"/>
      <c r="J562" s="8"/>
      <c r="N562" s="8"/>
      <c r="O562" s="8"/>
      <c r="P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H563" s="8"/>
      <c r="I563" s="8"/>
      <c r="J563" s="8"/>
      <c r="N563" s="8"/>
      <c r="O563" s="8"/>
      <c r="P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H564" s="8"/>
      <c r="I564" s="8"/>
      <c r="J564" s="8"/>
      <c r="N564" s="8"/>
      <c r="O564" s="8"/>
      <c r="P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H565" s="8"/>
      <c r="I565" s="8"/>
      <c r="J565" s="8"/>
      <c r="N565" s="8"/>
      <c r="O565" s="8"/>
      <c r="P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H566" s="8"/>
      <c r="I566" s="8"/>
      <c r="J566" s="8"/>
      <c r="N566" s="8"/>
      <c r="O566" s="8"/>
      <c r="P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H567" s="8"/>
      <c r="I567" s="8"/>
      <c r="J567" s="8"/>
      <c r="N567" s="8"/>
      <c r="O567" s="8"/>
      <c r="P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H568" s="8"/>
      <c r="I568" s="8"/>
      <c r="J568" s="8"/>
      <c r="N568" s="8"/>
      <c r="O568" s="8"/>
      <c r="P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H569" s="8"/>
      <c r="I569" s="8"/>
      <c r="J569" s="8"/>
      <c r="N569" s="8"/>
      <c r="O569" s="8"/>
      <c r="P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H570" s="8"/>
      <c r="I570" s="8"/>
      <c r="J570" s="8"/>
      <c r="N570" s="8"/>
      <c r="O570" s="8"/>
      <c r="P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H571" s="8"/>
      <c r="I571" s="8"/>
      <c r="J571" s="8"/>
      <c r="N571" s="8"/>
      <c r="O571" s="8"/>
      <c r="P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H572" s="8"/>
      <c r="I572" s="8"/>
      <c r="J572" s="8"/>
      <c r="N572" s="8"/>
      <c r="O572" s="8"/>
      <c r="P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H573" s="8"/>
      <c r="I573" s="8"/>
      <c r="J573" s="8"/>
      <c r="N573" s="8"/>
      <c r="O573" s="8"/>
      <c r="P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H574" s="8"/>
      <c r="I574" s="8"/>
      <c r="J574" s="8"/>
      <c r="N574" s="8"/>
      <c r="O574" s="8"/>
      <c r="P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H575" s="8"/>
      <c r="I575" s="8"/>
      <c r="J575" s="8"/>
      <c r="N575" s="8"/>
      <c r="O575" s="8"/>
      <c r="P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H576" s="8"/>
      <c r="I576" s="8"/>
      <c r="J576" s="8"/>
      <c r="N576" s="8"/>
      <c r="O576" s="8"/>
      <c r="P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H577" s="8"/>
      <c r="I577" s="8"/>
      <c r="J577" s="8"/>
      <c r="N577" s="8"/>
      <c r="O577" s="8"/>
      <c r="P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H578" s="8"/>
      <c r="I578" s="8"/>
      <c r="J578" s="8"/>
      <c r="N578" s="8"/>
      <c r="O578" s="8"/>
      <c r="P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H579" s="8"/>
      <c r="I579" s="8"/>
      <c r="J579" s="8"/>
      <c r="N579" s="8"/>
      <c r="O579" s="8"/>
      <c r="P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H580" s="8"/>
      <c r="I580" s="8"/>
      <c r="J580" s="8"/>
      <c r="N580" s="8"/>
      <c r="O580" s="8"/>
      <c r="P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H581" s="8"/>
      <c r="I581" s="8"/>
      <c r="J581" s="8"/>
      <c r="N581" s="8"/>
      <c r="O581" s="8"/>
      <c r="P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H582" s="8"/>
      <c r="I582" s="8"/>
      <c r="J582" s="8"/>
      <c r="N582" s="8"/>
      <c r="O582" s="8"/>
      <c r="P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H583" s="8"/>
      <c r="I583" s="8"/>
      <c r="J583" s="8"/>
      <c r="N583" s="8"/>
      <c r="O583" s="8"/>
      <c r="P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H584" s="8"/>
      <c r="I584" s="8"/>
      <c r="J584" s="8"/>
      <c r="N584" s="8"/>
      <c r="O584" s="8"/>
      <c r="P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H585" s="8"/>
      <c r="I585" s="8"/>
      <c r="J585" s="8"/>
      <c r="N585" s="8"/>
      <c r="O585" s="8"/>
      <c r="P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H586" s="8"/>
      <c r="I586" s="8"/>
      <c r="J586" s="8"/>
      <c r="N586" s="8"/>
      <c r="O586" s="8"/>
      <c r="P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H587" s="8"/>
      <c r="I587" s="8"/>
      <c r="J587" s="8"/>
      <c r="N587" s="8"/>
      <c r="O587" s="8"/>
      <c r="P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H588" s="8"/>
      <c r="I588" s="8"/>
      <c r="J588" s="8"/>
      <c r="N588" s="8"/>
      <c r="O588" s="8"/>
      <c r="P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H589" s="8"/>
      <c r="I589" s="8"/>
      <c r="J589" s="8"/>
      <c r="N589" s="8"/>
      <c r="O589" s="8"/>
      <c r="P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H590" s="8"/>
      <c r="I590" s="8"/>
      <c r="J590" s="8"/>
      <c r="N590" s="8"/>
      <c r="O590" s="8"/>
      <c r="P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H591" s="8"/>
      <c r="I591" s="8"/>
      <c r="J591" s="8"/>
      <c r="N591" s="8"/>
      <c r="O591" s="8"/>
      <c r="P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H592" s="8"/>
      <c r="I592" s="8"/>
      <c r="J592" s="8"/>
      <c r="N592" s="8"/>
      <c r="O592" s="8"/>
      <c r="P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H593" s="8"/>
      <c r="I593" s="8"/>
      <c r="J593" s="8"/>
      <c r="N593" s="8"/>
      <c r="O593" s="8"/>
      <c r="P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H594" s="8"/>
      <c r="I594" s="8"/>
      <c r="J594" s="8"/>
      <c r="N594" s="8"/>
      <c r="O594" s="8"/>
      <c r="P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H595" s="8"/>
      <c r="I595" s="8"/>
      <c r="J595" s="8"/>
      <c r="N595" s="8"/>
      <c r="O595" s="8"/>
      <c r="P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H596" s="8"/>
      <c r="I596" s="8"/>
      <c r="J596" s="8"/>
      <c r="N596" s="8"/>
      <c r="O596" s="8"/>
      <c r="P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H597" s="8"/>
      <c r="I597" s="8"/>
      <c r="J597" s="8"/>
      <c r="N597" s="8"/>
      <c r="O597" s="8"/>
      <c r="P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H598" s="8"/>
      <c r="I598" s="8"/>
      <c r="J598" s="8"/>
      <c r="N598" s="8"/>
      <c r="O598" s="8"/>
      <c r="P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H599" s="8"/>
      <c r="I599" s="8"/>
      <c r="J599" s="8"/>
      <c r="N599" s="8"/>
      <c r="O599" s="8"/>
      <c r="P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H600" s="8"/>
      <c r="I600" s="8"/>
      <c r="J600" s="8"/>
      <c r="N600" s="8"/>
      <c r="O600" s="8"/>
      <c r="P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H601" s="8"/>
      <c r="I601" s="8"/>
      <c r="J601" s="8"/>
      <c r="N601" s="8"/>
      <c r="O601" s="8"/>
      <c r="P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H602" s="8"/>
      <c r="I602" s="8"/>
      <c r="J602" s="8"/>
      <c r="N602" s="8"/>
      <c r="O602" s="8"/>
      <c r="P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H603" s="8"/>
      <c r="I603" s="8"/>
      <c r="J603" s="8"/>
      <c r="N603" s="8"/>
      <c r="O603" s="8"/>
      <c r="P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H604" s="8"/>
      <c r="I604" s="8"/>
      <c r="J604" s="8"/>
      <c r="N604" s="8"/>
      <c r="O604" s="8"/>
      <c r="P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H605" s="8"/>
      <c r="I605" s="8"/>
      <c r="J605" s="8"/>
      <c r="N605" s="8"/>
      <c r="O605" s="8"/>
      <c r="P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H606" s="8"/>
      <c r="I606" s="8"/>
      <c r="J606" s="8"/>
      <c r="N606" s="8"/>
      <c r="O606" s="8"/>
      <c r="P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H607" s="8"/>
      <c r="I607" s="8"/>
      <c r="J607" s="8"/>
      <c r="N607" s="8"/>
      <c r="O607" s="8"/>
      <c r="P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H608" s="8"/>
      <c r="I608" s="8"/>
      <c r="J608" s="8"/>
      <c r="N608" s="8"/>
      <c r="O608" s="8"/>
      <c r="P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H609" s="8"/>
      <c r="I609" s="8"/>
      <c r="J609" s="8"/>
      <c r="N609" s="8"/>
      <c r="O609" s="8"/>
      <c r="P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H610" s="8"/>
      <c r="I610" s="8"/>
      <c r="J610" s="8"/>
      <c r="N610" s="8"/>
      <c r="O610" s="8"/>
      <c r="P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H611" s="8"/>
      <c r="I611" s="8"/>
      <c r="J611" s="8"/>
      <c r="N611" s="8"/>
      <c r="O611" s="8"/>
      <c r="P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H612" s="8"/>
      <c r="I612" s="8"/>
      <c r="J612" s="8"/>
      <c r="N612" s="8"/>
      <c r="O612" s="8"/>
      <c r="P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H613" s="8"/>
      <c r="I613" s="8"/>
      <c r="J613" s="8"/>
      <c r="N613" s="8"/>
      <c r="O613" s="8"/>
      <c r="P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H614" s="8"/>
      <c r="I614" s="8"/>
      <c r="J614" s="8"/>
      <c r="N614" s="8"/>
      <c r="O614" s="8"/>
      <c r="P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H615" s="8"/>
      <c r="I615" s="8"/>
      <c r="J615" s="8"/>
      <c r="N615" s="8"/>
      <c r="O615" s="8"/>
      <c r="P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H616" s="8"/>
      <c r="I616" s="8"/>
      <c r="J616" s="8"/>
      <c r="N616" s="8"/>
      <c r="O616" s="8"/>
      <c r="P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H617" s="8"/>
      <c r="I617" s="8"/>
      <c r="J617" s="8"/>
      <c r="N617" s="8"/>
      <c r="O617" s="8"/>
      <c r="P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H618" s="8"/>
      <c r="I618" s="8"/>
      <c r="J618" s="8"/>
      <c r="N618" s="8"/>
      <c r="O618" s="8"/>
      <c r="P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H619" s="8"/>
      <c r="I619" s="8"/>
      <c r="J619" s="8"/>
      <c r="N619" s="8"/>
      <c r="O619" s="8"/>
      <c r="P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H620" s="8"/>
      <c r="I620" s="8"/>
      <c r="J620" s="8"/>
      <c r="N620" s="8"/>
      <c r="O620" s="8"/>
      <c r="P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H621" s="8"/>
      <c r="I621" s="8"/>
      <c r="J621" s="8"/>
      <c r="N621" s="8"/>
      <c r="O621" s="8"/>
      <c r="P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H622" s="8"/>
      <c r="I622" s="8"/>
      <c r="J622" s="8"/>
      <c r="N622" s="8"/>
      <c r="O622" s="8"/>
      <c r="P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H623" s="8"/>
      <c r="I623" s="8"/>
      <c r="J623" s="8"/>
      <c r="N623" s="8"/>
      <c r="O623" s="8"/>
      <c r="P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H624" s="8"/>
      <c r="I624" s="8"/>
      <c r="J624" s="8"/>
      <c r="N624" s="8"/>
      <c r="O624" s="8"/>
      <c r="P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H625" s="8"/>
      <c r="I625" s="8"/>
      <c r="J625" s="8"/>
      <c r="N625" s="8"/>
      <c r="O625" s="8"/>
      <c r="P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H626" s="8"/>
      <c r="I626" s="8"/>
      <c r="J626" s="8"/>
      <c r="N626" s="8"/>
      <c r="O626" s="8"/>
      <c r="P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H627" s="8"/>
      <c r="I627" s="8"/>
      <c r="J627" s="8"/>
      <c r="N627" s="8"/>
      <c r="O627" s="8"/>
      <c r="P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H628" s="8"/>
      <c r="I628" s="8"/>
      <c r="J628" s="8"/>
      <c r="N628" s="8"/>
      <c r="O628" s="8"/>
      <c r="P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H629" s="8"/>
      <c r="I629" s="8"/>
      <c r="J629" s="8"/>
      <c r="N629" s="8"/>
      <c r="O629" s="8"/>
      <c r="P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H630" s="8"/>
      <c r="I630" s="8"/>
      <c r="J630" s="8"/>
      <c r="N630" s="8"/>
      <c r="O630" s="8"/>
      <c r="P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H631" s="8"/>
      <c r="I631" s="8"/>
      <c r="J631" s="8"/>
      <c r="N631" s="8"/>
      <c r="O631" s="8"/>
      <c r="P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H632" s="8"/>
      <c r="I632" s="8"/>
      <c r="J632" s="8"/>
      <c r="N632" s="8"/>
      <c r="O632" s="8"/>
      <c r="P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H633" s="8"/>
      <c r="I633" s="8"/>
      <c r="J633" s="8"/>
      <c r="N633" s="8"/>
      <c r="O633" s="8"/>
      <c r="P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H634" s="8"/>
      <c r="I634" s="8"/>
      <c r="J634" s="8"/>
      <c r="N634" s="8"/>
      <c r="O634" s="8"/>
      <c r="P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H635" s="8"/>
      <c r="I635" s="8"/>
      <c r="J635" s="8"/>
      <c r="N635" s="8"/>
      <c r="O635" s="8"/>
      <c r="P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H636" s="8"/>
      <c r="I636" s="8"/>
      <c r="J636" s="8"/>
      <c r="N636" s="8"/>
      <c r="O636" s="8"/>
      <c r="P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H637" s="8"/>
      <c r="I637" s="8"/>
      <c r="J637" s="8"/>
      <c r="N637" s="8"/>
      <c r="O637" s="8"/>
      <c r="P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H638" s="8"/>
      <c r="I638" s="8"/>
      <c r="J638" s="8"/>
      <c r="N638" s="8"/>
      <c r="O638" s="8"/>
      <c r="P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H639" s="8"/>
      <c r="I639" s="8"/>
      <c r="J639" s="8"/>
      <c r="N639" s="8"/>
      <c r="O639" s="8"/>
      <c r="P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H640" s="8"/>
      <c r="I640" s="8"/>
      <c r="J640" s="8"/>
      <c r="N640" s="8"/>
      <c r="O640" s="8"/>
      <c r="P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H641" s="8"/>
      <c r="I641" s="8"/>
      <c r="J641" s="8"/>
      <c r="N641" s="8"/>
      <c r="O641" s="8"/>
      <c r="P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H642" s="8"/>
      <c r="I642" s="8"/>
      <c r="J642" s="8"/>
      <c r="N642" s="8"/>
      <c r="O642" s="8"/>
      <c r="P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H643" s="8"/>
      <c r="I643" s="8"/>
      <c r="J643" s="8"/>
      <c r="N643" s="8"/>
      <c r="O643" s="8"/>
      <c r="P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H644" s="8"/>
      <c r="I644" s="8"/>
      <c r="J644" s="8"/>
      <c r="N644" s="8"/>
      <c r="O644" s="8"/>
      <c r="P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H645" s="8"/>
      <c r="I645" s="8"/>
      <c r="J645" s="8"/>
      <c r="N645" s="8"/>
      <c r="O645" s="8"/>
      <c r="P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H646" s="8"/>
      <c r="I646" s="8"/>
      <c r="J646" s="8"/>
      <c r="N646" s="8"/>
      <c r="O646" s="8"/>
      <c r="P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H647" s="8"/>
      <c r="I647" s="8"/>
      <c r="J647" s="8"/>
      <c r="N647" s="8"/>
      <c r="O647" s="8"/>
      <c r="P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H648" s="8"/>
      <c r="I648" s="8"/>
      <c r="J648" s="8"/>
      <c r="N648" s="8"/>
      <c r="O648" s="8"/>
      <c r="P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H649" s="8"/>
      <c r="I649" s="8"/>
      <c r="J649" s="8"/>
      <c r="N649" s="8"/>
      <c r="O649" s="8"/>
      <c r="P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H650" s="8"/>
      <c r="I650" s="8"/>
      <c r="J650" s="8"/>
      <c r="N650" s="8"/>
      <c r="O650" s="8"/>
      <c r="P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H651" s="8"/>
      <c r="I651" s="8"/>
      <c r="J651" s="8"/>
      <c r="N651" s="8"/>
      <c r="O651" s="8"/>
      <c r="P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H652" s="8"/>
      <c r="I652" s="8"/>
      <c r="J652" s="8"/>
      <c r="N652" s="8"/>
      <c r="O652" s="8"/>
      <c r="P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H653" s="8"/>
      <c r="I653" s="8"/>
      <c r="J653" s="8"/>
      <c r="N653" s="8"/>
      <c r="O653" s="8"/>
      <c r="P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H654" s="8"/>
      <c r="I654" s="8"/>
      <c r="J654" s="8"/>
      <c r="N654" s="8"/>
      <c r="O654" s="8"/>
      <c r="P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H655" s="8"/>
      <c r="I655" s="8"/>
      <c r="J655" s="8"/>
      <c r="N655" s="8"/>
      <c r="O655" s="8"/>
      <c r="P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H656" s="8"/>
      <c r="I656" s="8"/>
      <c r="J656" s="8"/>
      <c r="N656" s="8"/>
      <c r="O656" s="8"/>
      <c r="P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H657" s="8"/>
      <c r="I657" s="8"/>
      <c r="J657" s="8"/>
      <c r="N657" s="8"/>
      <c r="O657" s="8"/>
      <c r="P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H658" s="8"/>
      <c r="I658" s="8"/>
      <c r="J658" s="8"/>
      <c r="N658" s="8"/>
      <c r="O658" s="8"/>
      <c r="P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H659" s="8"/>
      <c r="I659" s="8"/>
      <c r="J659" s="8"/>
      <c r="N659" s="8"/>
      <c r="O659" s="8"/>
      <c r="P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H660" s="8"/>
      <c r="I660" s="8"/>
      <c r="J660" s="8"/>
      <c r="N660" s="8"/>
      <c r="O660" s="8"/>
      <c r="P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H661" s="8"/>
      <c r="I661" s="8"/>
      <c r="J661" s="8"/>
      <c r="N661" s="8"/>
      <c r="O661" s="8"/>
      <c r="P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H662" s="8"/>
      <c r="I662" s="8"/>
      <c r="J662" s="8"/>
      <c r="N662" s="8"/>
      <c r="O662" s="8"/>
      <c r="P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H663" s="8"/>
      <c r="I663" s="8"/>
      <c r="J663" s="8"/>
      <c r="N663" s="8"/>
      <c r="O663" s="8"/>
      <c r="P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H664" s="8"/>
      <c r="I664" s="8"/>
      <c r="J664" s="8"/>
      <c r="N664" s="8"/>
      <c r="O664" s="8"/>
      <c r="P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H665" s="8"/>
      <c r="I665" s="8"/>
      <c r="J665" s="8"/>
      <c r="N665" s="8"/>
      <c r="O665" s="8"/>
      <c r="P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H666" s="8"/>
      <c r="I666" s="8"/>
      <c r="J666" s="8"/>
      <c r="N666" s="8"/>
      <c r="O666" s="8"/>
      <c r="P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H667" s="8"/>
      <c r="I667" s="8"/>
      <c r="J667" s="8"/>
      <c r="N667" s="8"/>
      <c r="O667" s="8"/>
      <c r="P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H668" s="8"/>
      <c r="I668" s="8"/>
      <c r="J668" s="8"/>
      <c r="N668" s="8"/>
      <c r="O668" s="8"/>
      <c r="P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H669" s="8"/>
      <c r="I669" s="8"/>
      <c r="J669" s="8"/>
      <c r="N669" s="8"/>
      <c r="O669" s="8"/>
      <c r="P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H670" s="8"/>
      <c r="I670" s="8"/>
      <c r="J670" s="8"/>
      <c r="N670" s="8"/>
      <c r="O670" s="8"/>
      <c r="P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H671" s="8"/>
      <c r="I671" s="8"/>
      <c r="J671" s="8"/>
      <c r="N671" s="8"/>
      <c r="O671" s="8"/>
      <c r="P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H672" s="8"/>
      <c r="I672" s="8"/>
      <c r="J672" s="8"/>
      <c r="N672" s="8"/>
      <c r="O672" s="8"/>
      <c r="P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H673" s="8"/>
      <c r="I673" s="8"/>
      <c r="J673" s="8"/>
      <c r="N673" s="8"/>
      <c r="O673" s="8"/>
      <c r="P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H674" s="8"/>
      <c r="I674" s="8"/>
      <c r="J674" s="8"/>
      <c r="N674" s="8"/>
      <c r="O674" s="8"/>
      <c r="P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H675" s="8"/>
      <c r="I675" s="8"/>
      <c r="J675" s="8"/>
      <c r="N675" s="8"/>
      <c r="O675" s="8"/>
      <c r="P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H676" s="8"/>
      <c r="I676" s="8"/>
      <c r="J676" s="8"/>
      <c r="N676" s="8"/>
      <c r="O676" s="8"/>
      <c r="P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H677" s="8"/>
      <c r="I677" s="8"/>
      <c r="J677" s="8"/>
      <c r="N677" s="8"/>
      <c r="O677" s="8"/>
      <c r="P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H678" s="8"/>
      <c r="I678" s="8"/>
      <c r="J678" s="8"/>
      <c r="N678" s="8"/>
      <c r="O678" s="8"/>
      <c r="P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H679" s="8"/>
      <c r="I679" s="8"/>
      <c r="J679" s="8"/>
      <c r="N679" s="8"/>
      <c r="O679" s="8"/>
      <c r="P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H680" s="8"/>
      <c r="I680" s="8"/>
      <c r="J680" s="8"/>
      <c r="N680" s="8"/>
      <c r="O680" s="8"/>
      <c r="P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H681" s="8"/>
      <c r="I681" s="8"/>
      <c r="J681" s="8"/>
      <c r="N681" s="8"/>
      <c r="O681" s="8"/>
      <c r="P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H682" s="8"/>
      <c r="I682" s="8"/>
      <c r="J682" s="8"/>
      <c r="N682" s="8"/>
      <c r="O682" s="8"/>
      <c r="P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H683" s="8"/>
      <c r="I683" s="8"/>
      <c r="J683" s="8"/>
      <c r="N683" s="8"/>
      <c r="O683" s="8"/>
      <c r="P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H684" s="8"/>
      <c r="I684" s="8"/>
      <c r="J684" s="8"/>
      <c r="N684" s="8"/>
      <c r="O684" s="8"/>
      <c r="P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H685" s="8"/>
      <c r="I685" s="8"/>
      <c r="J685" s="8"/>
      <c r="N685" s="8"/>
      <c r="O685" s="8"/>
      <c r="P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H686" s="8"/>
      <c r="I686" s="8"/>
      <c r="J686" s="8"/>
      <c r="N686" s="8"/>
      <c r="O686" s="8"/>
      <c r="P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H687" s="8"/>
      <c r="I687" s="8"/>
      <c r="J687" s="8"/>
      <c r="N687" s="8"/>
      <c r="O687" s="8"/>
      <c r="P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H688" s="8"/>
      <c r="I688" s="8"/>
      <c r="J688" s="8"/>
      <c r="N688" s="8"/>
      <c r="O688" s="8"/>
      <c r="P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H689" s="8"/>
      <c r="I689" s="8"/>
      <c r="J689" s="8"/>
      <c r="N689" s="8"/>
      <c r="O689" s="8"/>
      <c r="P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H690" s="8"/>
      <c r="I690" s="8"/>
      <c r="J690" s="8"/>
      <c r="N690" s="8"/>
      <c r="O690" s="8"/>
      <c r="P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H691" s="8"/>
      <c r="I691" s="8"/>
      <c r="J691" s="8"/>
      <c r="N691" s="8"/>
      <c r="O691" s="8"/>
      <c r="P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H692" s="8"/>
      <c r="I692" s="8"/>
      <c r="J692" s="8"/>
      <c r="N692" s="8"/>
      <c r="O692" s="8"/>
      <c r="P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H693" s="8"/>
      <c r="I693" s="8"/>
      <c r="J693" s="8"/>
      <c r="N693" s="8"/>
      <c r="O693" s="8"/>
      <c r="P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H694" s="8"/>
      <c r="I694" s="8"/>
      <c r="J694" s="8"/>
      <c r="N694" s="8"/>
      <c r="O694" s="8"/>
      <c r="P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H695" s="8"/>
      <c r="I695" s="8"/>
      <c r="J695" s="8"/>
      <c r="N695" s="8"/>
      <c r="O695" s="8"/>
      <c r="P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H696" s="8"/>
      <c r="I696" s="8"/>
      <c r="J696" s="8"/>
      <c r="N696" s="8"/>
      <c r="O696" s="8"/>
      <c r="P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H697" s="8"/>
      <c r="I697" s="8"/>
      <c r="J697" s="8"/>
      <c r="N697" s="8"/>
      <c r="O697" s="8"/>
      <c r="P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H698" s="8"/>
      <c r="I698" s="8"/>
      <c r="J698" s="8"/>
      <c r="N698" s="8"/>
      <c r="O698" s="8"/>
      <c r="P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H699" s="8"/>
      <c r="I699" s="8"/>
      <c r="J699" s="8"/>
      <c r="N699" s="8"/>
      <c r="O699" s="8"/>
      <c r="P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H700" s="8"/>
      <c r="I700" s="8"/>
      <c r="J700" s="8"/>
      <c r="N700" s="8"/>
      <c r="O700" s="8"/>
      <c r="P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H701" s="8"/>
      <c r="I701" s="8"/>
      <c r="J701" s="8"/>
      <c r="N701" s="8"/>
      <c r="O701" s="8"/>
      <c r="P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H702" s="8"/>
      <c r="I702" s="8"/>
      <c r="J702" s="8"/>
      <c r="N702" s="8"/>
      <c r="O702" s="8"/>
      <c r="P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H703" s="8"/>
      <c r="I703" s="8"/>
      <c r="J703" s="8"/>
      <c r="N703" s="8"/>
      <c r="O703" s="8"/>
      <c r="P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H704" s="8"/>
      <c r="I704" s="8"/>
      <c r="J704" s="8"/>
      <c r="N704" s="8"/>
      <c r="O704" s="8"/>
      <c r="P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H705" s="8"/>
      <c r="I705" s="8"/>
      <c r="J705" s="8"/>
      <c r="N705" s="8"/>
      <c r="O705" s="8"/>
      <c r="P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H706" s="8"/>
      <c r="I706" s="8"/>
      <c r="J706" s="8"/>
      <c r="N706" s="8"/>
      <c r="O706" s="8"/>
      <c r="P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H707" s="8"/>
      <c r="I707" s="8"/>
      <c r="J707" s="8"/>
      <c r="N707" s="8"/>
      <c r="O707" s="8"/>
      <c r="P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H708" s="8"/>
      <c r="I708" s="8"/>
      <c r="J708" s="8"/>
      <c r="N708" s="8"/>
      <c r="O708" s="8"/>
      <c r="P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H709" s="8"/>
      <c r="I709" s="8"/>
      <c r="J709" s="8"/>
      <c r="N709" s="8"/>
      <c r="O709" s="8"/>
      <c r="P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H710" s="8"/>
      <c r="I710" s="8"/>
      <c r="J710" s="8"/>
      <c r="N710" s="8"/>
      <c r="O710" s="8"/>
      <c r="P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H711" s="8"/>
      <c r="I711" s="8"/>
      <c r="J711" s="8"/>
      <c r="N711" s="8"/>
      <c r="O711" s="8"/>
      <c r="P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H712" s="8"/>
      <c r="I712" s="8"/>
      <c r="J712" s="8"/>
      <c r="N712" s="8"/>
      <c r="O712" s="8"/>
      <c r="P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H713" s="8"/>
      <c r="I713" s="8"/>
      <c r="J713" s="8"/>
      <c r="N713" s="8"/>
      <c r="O713" s="8"/>
      <c r="P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H714" s="8"/>
      <c r="I714" s="8"/>
      <c r="J714" s="8"/>
      <c r="N714" s="8"/>
      <c r="O714" s="8"/>
      <c r="P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H715" s="8"/>
      <c r="I715" s="8"/>
      <c r="J715" s="8"/>
      <c r="N715" s="8"/>
      <c r="O715" s="8"/>
      <c r="P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H716" s="8"/>
      <c r="I716" s="8"/>
      <c r="J716" s="8"/>
      <c r="N716" s="8"/>
      <c r="O716" s="8"/>
      <c r="P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H717" s="8"/>
      <c r="I717" s="8"/>
      <c r="J717" s="8"/>
      <c r="N717" s="8"/>
      <c r="O717" s="8"/>
      <c r="P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H718" s="8"/>
      <c r="I718" s="8"/>
      <c r="J718" s="8"/>
      <c r="N718" s="8"/>
      <c r="O718" s="8"/>
      <c r="P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H719" s="8"/>
      <c r="I719" s="8"/>
      <c r="J719" s="8"/>
      <c r="N719" s="8"/>
      <c r="O719" s="8"/>
      <c r="P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H720" s="8"/>
      <c r="I720" s="8"/>
      <c r="J720" s="8"/>
      <c r="N720" s="8"/>
      <c r="O720" s="8"/>
      <c r="P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H721" s="8"/>
      <c r="I721" s="8"/>
      <c r="J721" s="8"/>
      <c r="N721" s="8"/>
      <c r="O721" s="8"/>
      <c r="P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H722" s="8"/>
      <c r="I722" s="8"/>
      <c r="J722" s="8"/>
      <c r="N722" s="8"/>
      <c r="O722" s="8"/>
      <c r="P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H723" s="8"/>
      <c r="I723" s="8"/>
      <c r="J723" s="8"/>
      <c r="N723" s="8"/>
      <c r="O723" s="8"/>
      <c r="P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H724" s="8"/>
      <c r="I724" s="8"/>
      <c r="J724" s="8"/>
      <c r="N724" s="8"/>
      <c r="O724" s="8"/>
      <c r="P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H725" s="8"/>
      <c r="I725" s="8"/>
      <c r="J725" s="8"/>
      <c r="N725" s="8"/>
      <c r="O725" s="8"/>
      <c r="P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H726" s="8"/>
      <c r="I726" s="8"/>
      <c r="J726" s="8"/>
      <c r="N726" s="8"/>
      <c r="O726" s="8"/>
      <c r="P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H727" s="8"/>
      <c r="I727" s="8"/>
      <c r="J727" s="8"/>
      <c r="N727" s="8"/>
      <c r="O727" s="8"/>
      <c r="P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H728" s="8"/>
      <c r="I728" s="8"/>
      <c r="J728" s="8"/>
      <c r="N728" s="8"/>
      <c r="O728" s="8"/>
      <c r="P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H729" s="8"/>
      <c r="I729" s="8"/>
      <c r="J729" s="8"/>
      <c r="N729" s="8"/>
      <c r="O729" s="8"/>
      <c r="P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H730" s="8"/>
      <c r="I730" s="8"/>
      <c r="J730" s="8"/>
      <c r="N730" s="8"/>
      <c r="O730" s="8"/>
      <c r="P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H731" s="8"/>
      <c r="I731" s="8"/>
      <c r="J731" s="8"/>
      <c r="N731" s="8"/>
      <c r="O731" s="8"/>
      <c r="P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H732" s="8"/>
      <c r="I732" s="8"/>
      <c r="J732" s="8"/>
      <c r="N732" s="8"/>
      <c r="O732" s="8"/>
      <c r="P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H733" s="8"/>
      <c r="I733" s="8"/>
      <c r="J733" s="8"/>
      <c r="N733" s="8"/>
      <c r="O733" s="8"/>
      <c r="P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H734" s="8"/>
      <c r="I734" s="8"/>
      <c r="J734" s="8"/>
      <c r="N734" s="8"/>
      <c r="O734" s="8"/>
      <c r="P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H735" s="8"/>
      <c r="I735" s="8"/>
      <c r="J735" s="8"/>
      <c r="N735" s="8"/>
      <c r="O735" s="8"/>
      <c r="P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H736" s="8"/>
      <c r="I736" s="8"/>
      <c r="J736" s="8"/>
      <c r="N736" s="8"/>
      <c r="O736" s="8"/>
      <c r="P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H737" s="8"/>
      <c r="I737" s="8"/>
      <c r="J737" s="8"/>
      <c r="N737" s="8"/>
      <c r="O737" s="8"/>
      <c r="P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H738" s="8"/>
      <c r="I738" s="8"/>
      <c r="J738" s="8"/>
      <c r="N738" s="8"/>
      <c r="O738" s="8"/>
      <c r="P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H739" s="8"/>
      <c r="I739" s="8"/>
      <c r="J739" s="8"/>
      <c r="N739" s="8"/>
      <c r="O739" s="8"/>
      <c r="P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H740" s="8"/>
      <c r="I740" s="8"/>
      <c r="J740" s="8"/>
      <c r="N740" s="8"/>
      <c r="O740" s="8"/>
      <c r="P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H741" s="8"/>
      <c r="I741" s="8"/>
      <c r="J741" s="8"/>
      <c r="N741" s="8"/>
      <c r="O741" s="8"/>
      <c r="P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H742" s="8"/>
      <c r="I742" s="8"/>
      <c r="J742" s="8"/>
      <c r="N742" s="8"/>
      <c r="O742" s="8"/>
      <c r="P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H743" s="8"/>
      <c r="I743" s="8"/>
      <c r="J743" s="8"/>
      <c r="N743" s="8"/>
      <c r="O743" s="8"/>
      <c r="P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H744" s="8"/>
      <c r="I744" s="8"/>
      <c r="J744" s="8"/>
      <c r="N744" s="8"/>
      <c r="O744" s="8"/>
      <c r="P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H745" s="8"/>
      <c r="I745" s="8"/>
      <c r="J745" s="8"/>
      <c r="N745" s="8"/>
      <c r="O745" s="8"/>
      <c r="P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H746" s="8"/>
      <c r="I746" s="8"/>
      <c r="J746" s="8"/>
      <c r="N746" s="8"/>
      <c r="O746" s="8"/>
      <c r="P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H747" s="8"/>
      <c r="I747" s="8"/>
      <c r="J747" s="8"/>
      <c r="N747" s="8"/>
      <c r="O747" s="8"/>
      <c r="P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H748" s="8"/>
      <c r="I748" s="8"/>
      <c r="J748" s="8"/>
      <c r="N748" s="8"/>
      <c r="O748" s="8"/>
      <c r="P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H749" s="8"/>
      <c r="I749" s="8"/>
      <c r="J749" s="8"/>
      <c r="N749" s="8"/>
      <c r="O749" s="8"/>
      <c r="P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H750" s="8"/>
      <c r="I750" s="8"/>
      <c r="J750" s="8"/>
      <c r="N750" s="8"/>
      <c r="O750" s="8"/>
      <c r="P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H751" s="8"/>
      <c r="I751" s="8"/>
      <c r="J751" s="8"/>
      <c r="N751" s="8"/>
      <c r="O751" s="8"/>
      <c r="P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H752" s="8"/>
      <c r="I752" s="8"/>
      <c r="J752" s="8"/>
      <c r="N752" s="8"/>
      <c r="O752" s="8"/>
      <c r="P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H753" s="8"/>
      <c r="I753" s="8"/>
      <c r="J753" s="8"/>
      <c r="N753" s="8"/>
      <c r="O753" s="8"/>
      <c r="P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H754" s="8"/>
      <c r="I754" s="8"/>
      <c r="J754" s="8"/>
      <c r="N754" s="8"/>
      <c r="O754" s="8"/>
      <c r="P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H755" s="8"/>
      <c r="I755" s="8"/>
      <c r="J755" s="8"/>
      <c r="N755" s="8"/>
      <c r="O755" s="8"/>
      <c r="P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H756" s="8"/>
      <c r="I756" s="8"/>
      <c r="J756" s="8"/>
      <c r="N756" s="8"/>
      <c r="O756" s="8"/>
      <c r="P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H757" s="8"/>
      <c r="I757" s="8"/>
      <c r="J757" s="8"/>
      <c r="N757" s="8"/>
      <c r="O757" s="8"/>
      <c r="P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H758" s="8"/>
      <c r="I758" s="8"/>
      <c r="J758" s="8"/>
      <c r="N758" s="8"/>
      <c r="O758" s="8"/>
      <c r="P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H759" s="8"/>
      <c r="I759" s="8"/>
      <c r="J759" s="8"/>
      <c r="N759" s="8"/>
      <c r="O759" s="8"/>
      <c r="P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H760" s="8"/>
      <c r="I760" s="8"/>
      <c r="J760" s="8"/>
      <c r="N760" s="8"/>
      <c r="O760" s="8"/>
      <c r="P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H761" s="8"/>
      <c r="I761" s="8"/>
      <c r="J761" s="8"/>
      <c r="N761" s="8"/>
      <c r="O761" s="8"/>
      <c r="P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H762" s="8"/>
      <c r="I762" s="8"/>
      <c r="J762" s="8"/>
      <c r="N762" s="8"/>
      <c r="O762" s="8"/>
      <c r="P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H763" s="8"/>
      <c r="I763" s="8"/>
      <c r="J763" s="8"/>
      <c r="N763" s="8"/>
      <c r="O763" s="8"/>
      <c r="P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H764" s="8"/>
      <c r="I764" s="8"/>
      <c r="J764" s="8"/>
      <c r="N764" s="8"/>
      <c r="O764" s="8"/>
      <c r="P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H765" s="8"/>
      <c r="I765" s="8"/>
      <c r="J765" s="8"/>
      <c r="N765" s="8"/>
      <c r="O765" s="8"/>
      <c r="P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H766" s="8"/>
      <c r="I766" s="8"/>
      <c r="J766" s="8"/>
      <c r="N766" s="8"/>
      <c r="O766" s="8"/>
      <c r="P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H767" s="8"/>
      <c r="I767" s="8"/>
      <c r="J767" s="8"/>
      <c r="N767" s="8"/>
      <c r="O767" s="8"/>
      <c r="P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H768" s="8"/>
      <c r="I768" s="8"/>
      <c r="J768" s="8"/>
      <c r="N768" s="8"/>
      <c r="O768" s="8"/>
      <c r="P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H769" s="8"/>
      <c r="I769" s="8"/>
      <c r="J769" s="8"/>
      <c r="N769" s="8"/>
      <c r="O769" s="8"/>
      <c r="P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H770" s="8"/>
      <c r="I770" s="8"/>
      <c r="J770" s="8"/>
      <c r="N770" s="8"/>
      <c r="O770" s="8"/>
      <c r="P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H771" s="8"/>
      <c r="I771" s="8"/>
      <c r="J771" s="8"/>
      <c r="N771" s="8"/>
      <c r="O771" s="8"/>
      <c r="P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H772" s="8"/>
      <c r="I772" s="8"/>
      <c r="J772" s="8"/>
      <c r="N772" s="8"/>
      <c r="O772" s="8"/>
      <c r="P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H773" s="8"/>
      <c r="I773" s="8"/>
      <c r="J773" s="8"/>
      <c r="N773" s="8"/>
      <c r="O773" s="8"/>
      <c r="P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H774" s="8"/>
      <c r="I774" s="8"/>
      <c r="J774" s="8"/>
      <c r="N774" s="8"/>
      <c r="O774" s="8"/>
      <c r="P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H775" s="8"/>
      <c r="I775" s="8"/>
      <c r="J775" s="8"/>
      <c r="N775" s="8"/>
      <c r="O775" s="8"/>
      <c r="P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H776" s="8"/>
      <c r="I776" s="8"/>
      <c r="J776" s="8"/>
      <c r="N776" s="8"/>
      <c r="O776" s="8"/>
      <c r="P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H777" s="8"/>
      <c r="I777" s="8"/>
      <c r="J777" s="8"/>
      <c r="N777" s="8"/>
      <c r="O777" s="8"/>
      <c r="P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H778" s="8"/>
      <c r="I778" s="8"/>
      <c r="J778" s="8"/>
      <c r="N778" s="8"/>
      <c r="O778" s="8"/>
      <c r="P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H779" s="8"/>
      <c r="I779" s="8"/>
      <c r="J779" s="8"/>
      <c r="N779" s="8"/>
      <c r="O779" s="8"/>
      <c r="P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H780" s="8"/>
      <c r="I780" s="8"/>
      <c r="J780" s="8"/>
      <c r="N780" s="8"/>
      <c r="O780" s="8"/>
      <c r="P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H781" s="8"/>
      <c r="I781" s="8"/>
      <c r="J781" s="8"/>
      <c r="N781" s="8"/>
      <c r="O781" s="8"/>
      <c r="P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H782" s="8"/>
      <c r="I782" s="8"/>
      <c r="J782" s="8"/>
      <c r="N782" s="8"/>
      <c r="O782" s="8"/>
      <c r="P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H783" s="8"/>
      <c r="I783" s="8"/>
      <c r="J783" s="8"/>
      <c r="N783" s="8"/>
      <c r="O783" s="8"/>
      <c r="P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H784" s="8"/>
      <c r="I784" s="8"/>
      <c r="J784" s="8"/>
      <c r="N784" s="8"/>
      <c r="O784" s="8"/>
      <c r="P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H785" s="8"/>
      <c r="I785" s="8"/>
      <c r="J785" s="8"/>
      <c r="N785" s="8"/>
      <c r="O785" s="8"/>
      <c r="P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H786" s="8"/>
      <c r="I786" s="8"/>
      <c r="J786" s="8"/>
      <c r="N786" s="8"/>
      <c r="O786" s="8"/>
      <c r="P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H787" s="8"/>
      <c r="I787" s="8"/>
      <c r="J787" s="8"/>
      <c r="N787" s="8"/>
      <c r="O787" s="8"/>
      <c r="P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H788" s="8"/>
      <c r="I788" s="8"/>
      <c r="J788" s="8"/>
      <c r="N788" s="8"/>
      <c r="O788" s="8"/>
      <c r="P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H789" s="8"/>
      <c r="I789" s="8"/>
      <c r="J789" s="8"/>
      <c r="N789" s="8"/>
      <c r="O789" s="8"/>
      <c r="P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H790" s="8"/>
      <c r="I790" s="8"/>
      <c r="J790" s="8"/>
      <c r="N790" s="8"/>
      <c r="O790" s="8"/>
      <c r="P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H791" s="8"/>
      <c r="I791" s="8"/>
      <c r="J791" s="8"/>
      <c r="N791" s="8"/>
      <c r="O791" s="8"/>
      <c r="P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H792" s="8"/>
      <c r="I792" s="8"/>
      <c r="J792" s="8"/>
      <c r="N792" s="8"/>
      <c r="O792" s="8"/>
      <c r="P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H793" s="8"/>
      <c r="I793" s="8"/>
      <c r="J793" s="8"/>
      <c r="N793" s="8"/>
      <c r="O793" s="8"/>
      <c r="P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H794" s="8"/>
      <c r="I794" s="8"/>
      <c r="J794" s="8"/>
      <c r="N794" s="8"/>
      <c r="O794" s="8"/>
      <c r="P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H795" s="8"/>
      <c r="I795" s="8"/>
      <c r="J795" s="8"/>
      <c r="N795" s="8"/>
      <c r="O795" s="8"/>
      <c r="P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H796" s="8"/>
      <c r="I796" s="8"/>
      <c r="J796" s="8"/>
      <c r="N796" s="8"/>
      <c r="O796" s="8"/>
      <c r="P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H797" s="8"/>
      <c r="I797" s="8"/>
      <c r="J797" s="8"/>
      <c r="N797" s="8"/>
      <c r="O797" s="8"/>
      <c r="P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H798" s="8"/>
      <c r="I798" s="8"/>
      <c r="J798" s="8"/>
      <c r="N798" s="8"/>
      <c r="O798" s="8"/>
      <c r="P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H799" s="8"/>
      <c r="I799" s="8"/>
      <c r="J799" s="8"/>
      <c r="N799" s="8"/>
      <c r="O799" s="8"/>
      <c r="P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H800" s="8"/>
      <c r="I800" s="8"/>
      <c r="J800" s="8"/>
      <c r="N800" s="8"/>
      <c r="O800" s="8"/>
      <c r="P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H801" s="8"/>
      <c r="I801" s="8"/>
      <c r="J801" s="8"/>
      <c r="N801" s="8"/>
      <c r="O801" s="8"/>
      <c r="P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H802" s="8"/>
      <c r="I802" s="8"/>
      <c r="J802" s="8"/>
      <c r="N802" s="8"/>
      <c r="O802" s="8"/>
      <c r="P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H803" s="8"/>
      <c r="I803" s="8"/>
      <c r="J803" s="8"/>
      <c r="N803" s="8"/>
      <c r="O803" s="8"/>
      <c r="P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H804" s="8"/>
      <c r="I804" s="8"/>
      <c r="J804" s="8"/>
      <c r="N804" s="8"/>
      <c r="O804" s="8"/>
      <c r="P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H805" s="8"/>
      <c r="I805" s="8"/>
      <c r="J805" s="8"/>
      <c r="N805" s="8"/>
      <c r="O805" s="8"/>
      <c r="P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H806" s="8"/>
      <c r="I806" s="8"/>
      <c r="J806" s="8"/>
      <c r="N806" s="8"/>
      <c r="O806" s="8"/>
      <c r="P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H807" s="8"/>
      <c r="I807" s="8"/>
      <c r="J807" s="8"/>
      <c r="N807" s="8"/>
      <c r="O807" s="8"/>
      <c r="P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H808" s="8"/>
      <c r="I808" s="8"/>
      <c r="J808" s="8"/>
      <c r="N808" s="8"/>
      <c r="O808" s="8"/>
      <c r="P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H809" s="8"/>
      <c r="I809" s="8"/>
      <c r="J809" s="8"/>
      <c r="N809" s="8"/>
      <c r="O809" s="8"/>
      <c r="P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H810" s="8"/>
      <c r="I810" s="8"/>
      <c r="J810" s="8"/>
      <c r="N810" s="8"/>
      <c r="O810" s="8"/>
      <c r="P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H811" s="8"/>
      <c r="I811" s="8"/>
      <c r="J811" s="8"/>
      <c r="N811" s="8"/>
      <c r="O811" s="8"/>
      <c r="P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H812" s="8"/>
      <c r="I812" s="8"/>
      <c r="J812" s="8"/>
      <c r="N812" s="8"/>
      <c r="O812" s="8"/>
      <c r="P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H813" s="8"/>
      <c r="I813" s="8"/>
      <c r="J813" s="8"/>
      <c r="N813" s="8"/>
      <c r="O813" s="8"/>
      <c r="P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H814" s="8"/>
      <c r="I814" s="8"/>
      <c r="J814" s="8"/>
      <c r="N814" s="8"/>
      <c r="O814" s="8"/>
      <c r="P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H815" s="8"/>
      <c r="I815" s="8"/>
      <c r="J815" s="8"/>
      <c r="N815" s="8"/>
      <c r="O815" s="8"/>
      <c r="P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H816" s="8"/>
      <c r="I816" s="8"/>
      <c r="J816" s="8"/>
      <c r="N816" s="8"/>
      <c r="O816" s="8"/>
      <c r="P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H817" s="8"/>
      <c r="I817" s="8"/>
      <c r="J817" s="8"/>
      <c r="N817" s="8"/>
      <c r="O817" s="8"/>
      <c r="P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H818" s="8"/>
      <c r="I818" s="8"/>
      <c r="J818" s="8"/>
      <c r="N818" s="8"/>
      <c r="O818" s="8"/>
      <c r="P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H819" s="8"/>
      <c r="I819" s="8"/>
      <c r="J819" s="8"/>
      <c r="N819" s="8"/>
      <c r="O819" s="8"/>
      <c r="P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H820" s="8"/>
      <c r="I820" s="8"/>
      <c r="J820" s="8"/>
      <c r="N820" s="8"/>
      <c r="O820" s="8"/>
      <c r="P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H821" s="8"/>
      <c r="I821" s="8"/>
      <c r="J821" s="8"/>
      <c r="N821" s="8"/>
      <c r="O821" s="8"/>
      <c r="P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H822" s="8"/>
      <c r="I822" s="8"/>
      <c r="J822" s="8"/>
      <c r="N822" s="8"/>
      <c r="O822" s="8"/>
      <c r="P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H823" s="8"/>
      <c r="I823" s="8"/>
      <c r="J823" s="8"/>
      <c r="N823" s="8"/>
      <c r="O823" s="8"/>
      <c r="P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H824" s="8"/>
      <c r="I824" s="8"/>
      <c r="J824" s="8"/>
      <c r="N824" s="8"/>
      <c r="O824" s="8"/>
      <c r="P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H825" s="8"/>
      <c r="I825" s="8"/>
      <c r="J825" s="8"/>
      <c r="N825" s="8"/>
      <c r="O825" s="8"/>
      <c r="P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H826" s="8"/>
      <c r="I826" s="8"/>
      <c r="J826" s="8"/>
      <c r="N826" s="8"/>
      <c r="O826" s="8"/>
      <c r="P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H827" s="8"/>
      <c r="I827" s="8"/>
      <c r="J827" s="8"/>
      <c r="N827" s="8"/>
      <c r="O827" s="8"/>
      <c r="P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H828" s="8"/>
      <c r="I828" s="8"/>
      <c r="J828" s="8"/>
      <c r="N828" s="8"/>
      <c r="O828" s="8"/>
      <c r="P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H829" s="8"/>
      <c r="I829" s="8"/>
      <c r="J829" s="8"/>
      <c r="N829" s="8"/>
      <c r="O829" s="8"/>
      <c r="P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H830" s="8"/>
      <c r="I830" s="8"/>
      <c r="J830" s="8"/>
      <c r="N830" s="8"/>
      <c r="O830" s="8"/>
      <c r="P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H831" s="8"/>
      <c r="I831" s="8"/>
      <c r="J831" s="8"/>
      <c r="N831" s="8"/>
      <c r="O831" s="8"/>
      <c r="P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H832" s="8"/>
      <c r="I832" s="8"/>
      <c r="J832" s="8"/>
      <c r="N832" s="8"/>
      <c r="O832" s="8"/>
      <c r="P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H833" s="8"/>
      <c r="I833" s="8"/>
      <c r="J833" s="8"/>
      <c r="N833" s="8"/>
      <c r="O833" s="8"/>
      <c r="P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H834" s="8"/>
      <c r="I834" s="8"/>
      <c r="J834" s="8"/>
      <c r="N834" s="8"/>
      <c r="O834" s="8"/>
      <c r="P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H835" s="8"/>
      <c r="I835" s="8"/>
      <c r="J835" s="8"/>
      <c r="N835" s="8"/>
      <c r="O835" s="8"/>
      <c r="P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H836" s="8"/>
      <c r="I836" s="8"/>
      <c r="J836" s="8"/>
      <c r="N836" s="8"/>
      <c r="O836" s="8"/>
      <c r="P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H837" s="8"/>
      <c r="I837" s="8"/>
      <c r="J837" s="8"/>
      <c r="N837" s="8"/>
      <c r="O837" s="8"/>
      <c r="P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H838" s="8"/>
      <c r="I838" s="8"/>
      <c r="J838" s="8"/>
      <c r="N838" s="8"/>
      <c r="O838" s="8"/>
      <c r="P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H839" s="8"/>
      <c r="I839" s="8"/>
      <c r="J839" s="8"/>
      <c r="N839" s="8"/>
      <c r="O839" s="8"/>
      <c r="P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H840" s="8"/>
      <c r="I840" s="8"/>
      <c r="J840" s="8"/>
      <c r="N840" s="8"/>
      <c r="O840" s="8"/>
      <c r="P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H841" s="8"/>
      <c r="I841" s="8"/>
      <c r="J841" s="8"/>
      <c r="N841" s="8"/>
      <c r="O841" s="8"/>
      <c r="P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H842" s="8"/>
      <c r="I842" s="8"/>
      <c r="J842" s="8"/>
      <c r="N842" s="8"/>
      <c r="O842" s="8"/>
      <c r="P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H843" s="8"/>
      <c r="I843" s="8"/>
      <c r="J843" s="8"/>
      <c r="N843" s="8"/>
      <c r="O843" s="8"/>
      <c r="P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H844" s="8"/>
      <c r="I844" s="8"/>
      <c r="J844" s="8"/>
      <c r="N844" s="8"/>
      <c r="O844" s="8"/>
      <c r="P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H845" s="8"/>
      <c r="I845" s="8"/>
      <c r="J845" s="8"/>
      <c r="N845" s="8"/>
      <c r="O845" s="8"/>
      <c r="P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H846" s="8"/>
      <c r="I846" s="8"/>
      <c r="J846" s="8"/>
      <c r="N846" s="8"/>
      <c r="O846" s="8"/>
      <c r="P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H847" s="8"/>
      <c r="I847" s="8"/>
      <c r="J847" s="8"/>
      <c r="N847" s="8"/>
      <c r="O847" s="8"/>
      <c r="P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H848" s="8"/>
      <c r="I848" s="8"/>
      <c r="J848" s="8"/>
      <c r="N848" s="8"/>
      <c r="O848" s="8"/>
      <c r="P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H849" s="8"/>
      <c r="I849" s="8"/>
      <c r="J849" s="8"/>
      <c r="N849" s="8"/>
      <c r="O849" s="8"/>
      <c r="P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H850" s="8"/>
      <c r="I850" s="8"/>
      <c r="J850" s="8"/>
      <c r="N850" s="8"/>
      <c r="O850" s="8"/>
      <c r="P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H851" s="8"/>
      <c r="I851" s="8"/>
      <c r="J851" s="8"/>
      <c r="N851" s="8"/>
      <c r="O851" s="8"/>
      <c r="P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H852" s="8"/>
      <c r="I852" s="8"/>
      <c r="J852" s="8"/>
      <c r="N852" s="8"/>
      <c r="O852" s="8"/>
      <c r="P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H853" s="8"/>
      <c r="I853" s="8"/>
      <c r="J853" s="8"/>
      <c r="N853" s="8"/>
      <c r="O853" s="8"/>
      <c r="P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H854" s="8"/>
      <c r="I854" s="8"/>
      <c r="J854" s="8"/>
      <c r="N854" s="8"/>
      <c r="O854" s="8"/>
      <c r="P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H855" s="8"/>
      <c r="I855" s="8"/>
      <c r="J855" s="8"/>
      <c r="N855" s="8"/>
      <c r="O855" s="8"/>
      <c r="P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H856" s="8"/>
      <c r="I856" s="8"/>
      <c r="J856" s="8"/>
      <c r="N856" s="8"/>
      <c r="O856" s="8"/>
      <c r="P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H857" s="8"/>
      <c r="I857" s="8"/>
      <c r="J857" s="8"/>
      <c r="N857" s="8"/>
      <c r="O857" s="8"/>
      <c r="P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H858" s="8"/>
      <c r="I858" s="8"/>
      <c r="J858" s="8"/>
      <c r="N858" s="8"/>
      <c r="O858" s="8"/>
      <c r="P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H859" s="8"/>
      <c r="I859" s="8"/>
      <c r="J859" s="8"/>
      <c r="N859" s="8"/>
      <c r="O859" s="8"/>
      <c r="P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H860" s="8"/>
      <c r="I860" s="8"/>
      <c r="J860" s="8"/>
      <c r="N860" s="8"/>
      <c r="O860" s="8"/>
      <c r="P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H861" s="8"/>
      <c r="I861" s="8"/>
      <c r="J861" s="8"/>
      <c r="N861" s="8"/>
      <c r="O861" s="8"/>
      <c r="P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H862" s="8"/>
      <c r="I862" s="8"/>
      <c r="J862" s="8"/>
      <c r="N862" s="8"/>
      <c r="O862" s="8"/>
      <c r="P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H863" s="8"/>
      <c r="I863" s="8"/>
      <c r="J863" s="8"/>
      <c r="N863" s="8"/>
      <c r="O863" s="8"/>
      <c r="P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H864" s="8"/>
      <c r="I864" s="8"/>
      <c r="J864" s="8"/>
      <c r="N864" s="8"/>
      <c r="O864" s="8"/>
      <c r="P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H865" s="8"/>
      <c r="I865" s="8"/>
      <c r="J865" s="8"/>
      <c r="N865" s="8"/>
      <c r="O865" s="8"/>
      <c r="P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H866" s="8"/>
      <c r="I866" s="8"/>
      <c r="J866" s="8"/>
      <c r="N866" s="8"/>
      <c r="O866" s="8"/>
      <c r="P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H867" s="8"/>
      <c r="I867" s="8"/>
      <c r="J867" s="8"/>
      <c r="N867" s="8"/>
      <c r="O867" s="8"/>
      <c r="P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H868" s="8"/>
      <c r="I868" s="8"/>
      <c r="J868" s="8"/>
      <c r="N868" s="8"/>
      <c r="O868" s="8"/>
      <c r="P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H869" s="8"/>
      <c r="I869" s="8"/>
      <c r="J869" s="8"/>
      <c r="N869" s="8"/>
      <c r="O869" s="8"/>
      <c r="P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H870" s="8"/>
      <c r="I870" s="8"/>
      <c r="J870" s="8"/>
      <c r="N870" s="8"/>
      <c r="O870" s="8"/>
      <c r="P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H871" s="8"/>
      <c r="I871" s="8"/>
      <c r="J871" s="8"/>
      <c r="N871" s="8"/>
      <c r="O871" s="8"/>
      <c r="P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H872" s="8"/>
      <c r="I872" s="8"/>
      <c r="J872" s="8"/>
      <c r="N872" s="8"/>
      <c r="O872" s="8"/>
      <c r="P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H873" s="8"/>
      <c r="I873" s="8"/>
      <c r="J873" s="8"/>
      <c r="N873" s="8"/>
      <c r="O873" s="8"/>
      <c r="P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H874" s="8"/>
      <c r="I874" s="8"/>
      <c r="J874" s="8"/>
      <c r="N874" s="8"/>
      <c r="O874" s="8"/>
      <c r="P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H875" s="8"/>
      <c r="I875" s="8"/>
      <c r="J875" s="8"/>
      <c r="N875" s="8"/>
      <c r="O875" s="8"/>
      <c r="P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H876" s="8"/>
      <c r="I876" s="8"/>
      <c r="J876" s="8"/>
      <c r="N876" s="8"/>
      <c r="O876" s="8"/>
      <c r="P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H877" s="8"/>
      <c r="I877" s="8"/>
      <c r="J877" s="8"/>
      <c r="N877" s="8"/>
      <c r="O877" s="8"/>
      <c r="P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H878" s="8"/>
      <c r="I878" s="8"/>
      <c r="J878" s="8"/>
      <c r="N878" s="8"/>
      <c r="O878" s="8"/>
      <c r="P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H879" s="8"/>
      <c r="I879" s="8"/>
      <c r="J879" s="8"/>
      <c r="N879" s="8"/>
      <c r="O879" s="8"/>
      <c r="P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H880" s="8"/>
      <c r="I880" s="8"/>
      <c r="J880" s="8"/>
      <c r="N880" s="8"/>
      <c r="O880" s="8"/>
      <c r="P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H881" s="8"/>
      <c r="I881" s="8"/>
      <c r="J881" s="8"/>
      <c r="N881" s="8"/>
      <c r="O881" s="8"/>
      <c r="P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H882" s="8"/>
      <c r="I882" s="8"/>
      <c r="J882" s="8"/>
      <c r="N882" s="8"/>
      <c r="O882" s="8"/>
      <c r="P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H883" s="8"/>
      <c r="I883" s="8"/>
      <c r="J883" s="8"/>
      <c r="N883" s="8"/>
      <c r="O883" s="8"/>
      <c r="P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H884" s="8"/>
      <c r="I884" s="8"/>
      <c r="J884" s="8"/>
      <c r="N884" s="8"/>
      <c r="O884" s="8"/>
      <c r="P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H885" s="8"/>
      <c r="I885" s="8"/>
      <c r="J885" s="8"/>
      <c r="N885" s="8"/>
      <c r="O885" s="8"/>
      <c r="P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H886" s="8"/>
      <c r="I886" s="8"/>
      <c r="J886" s="8"/>
      <c r="N886" s="8"/>
      <c r="O886" s="8"/>
      <c r="P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H887" s="8"/>
      <c r="I887" s="8"/>
      <c r="J887" s="8"/>
      <c r="N887" s="8"/>
      <c r="O887" s="8"/>
      <c r="P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H888" s="8"/>
      <c r="I888" s="8"/>
      <c r="J888" s="8"/>
      <c r="N888" s="8"/>
      <c r="O888" s="8"/>
      <c r="P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H889" s="8"/>
      <c r="I889" s="8"/>
      <c r="J889" s="8"/>
      <c r="N889" s="8"/>
      <c r="O889" s="8"/>
      <c r="P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H890" s="8"/>
      <c r="I890" s="8"/>
      <c r="J890" s="8"/>
      <c r="N890" s="8"/>
      <c r="O890" s="8"/>
      <c r="P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H891" s="8"/>
      <c r="I891" s="8"/>
      <c r="J891" s="8"/>
      <c r="N891" s="8"/>
      <c r="O891" s="8"/>
      <c r="P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H892" s="8"/>
      <c r="I892" s="8"/>
      <c r="J892" s="8"/>
      <c r="N892" s="8"/>
      <c r="O892" s="8"/>
      <c r="P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H893" s="8"/>
      <c r="I893" s="8"/>
      <c r="J893" s="8"/>
      <c r="N893" s="8"/>
      <c r="O893" s="8"/>
      <c r="P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H894" s="8"/>
      <c r="I894" s="8"/>
      <c r="J894" s="8"/>
      <c r="N894" s="8"/>
      <c r="O894" s="8"/>
      <c r="P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H895" s="8"/>
      <c r="I895" s="8"/>
      <c r="J895" s="8"/>
      <c r="N895" s="8"/>
      <c r="O895" s="8"/>
      <c r="P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H896" s="8"/>
      <c r="I896" s="8"/>
      <c r="J896" s="8"/>
      <c r="N896" s="8"/>
      <c r="O896" s="8"/>
      <c r="P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H897" s="8"/>
      <c r="I897" s="8"/>
      <c r="J897" s="8"/>
      <c r="N897" s="8"/>
      <c r="O897" s="8"/>
      <c r="P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H898" s="8"/>
      <c r="I898" s="8"/>
      <c r="J898" s="8"/>
      <c r="N898" s="8"/>
      <c r="O898" s="8"/>
      <c r="P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H899" s="8"/>
      <c r="I899" s="8"/>
      <c r="J899" s="8"/>
      <c r="N899" s="8"/>
      <c r="O899" s="8"/>
      <c r="P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H900" s="8"/>
      <c r="I900" s="8"/>
      <c r="J900" s="8"/>
      <c r="N900" s="8"/>
      <c r="O900" s="8"/>
      <c r="P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H901" s="8"/>
      <c r="I901" s="8"/>
      <c r="J901" s="8"/>
      <c r="N901" s="8"/>
      <c r="O901" s="8"/>
      <c r="P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H902" s="8"/>
      <c r="I902" s="8"/>
      <c r="J902" s="8"/>
      <c r="N902" s="8"/>
      <c r="O902" s="8"/>
      <c r="P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H903" s="8"/>
      <c r="I903" s="8"/>
      <c r="J903" s="8"/>
      <c r="N903" s="8"/>
      <c r="O903" s="8"/>
      <c r="P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H904" s="8"/>
      <c r="I904" s="8"/>
      <c r="J904" s="8"/>
      <c r="N904" s="8"/>
      <c r="O904" s="8"/>
      <c r="P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H905" s="8"/>
      <c r="I905" s="8"/>
      <c r="J905" s="8"/>
      <c r="N905" s="8"/>
      <c r="O905" s="8"/>
      <c r="P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H906" s="8"/>
      <c r="I906" s="8"/>
      <c r="J906" s="8"/>
      <c r="N906" s="8"/>
      <c r="O906" s="8"/>
      <c r="P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H907" s="8"/>
      <c r="I907" s="8"/>
      <c r="J907" s="8"/>
      <c r="N907" s="8"/>
      <c r="O907" s="8"/>
      <c r="P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H908" s="8"/>
      <c r="I908" s="8"/>
      <c r="J908" s="8"/>
      <c r="N908" s="8"/>
      <c r="O908" s="8"/>
      <c r="P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H909" s="8"/>
      <c r="I909" s="8"/>
      <c r="J909" s="8"/>
      <c r="N909" s="8"/>
      <c r="O909" s="8"/>
      <c r="P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H910" s="8"/>
      <c r="I910" s="8"/>
      <c r="J910" s="8"/>
      <c r="N910" s="8"/>
      <c r="O910" s="8"/>
      <c r="P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H911" s="8"/>
      <c r="I911" s="8"/>
      <c r="J911" s="8"/>
      <c r="N911" s="8"/>
      <c r="O911" s="8"/>
      <c r="P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H912" s="8"/>
      <c r="I912" s="8"/>
      <c r="J912" s="8"/>
      <c r="N912" s="8"/>
      <c r="O912" s="8"/>
      <c r="P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H913" s="8"/>
      <c r="I913" s="8"/>
      <c r="J913" s="8"/>
      <c r="N913" s="8"/>
      <c r="O913" s="8"/>
      <c r="P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H914" s="8"/>
      <c r="I914" s="8"/>
      <c r="J914" s="8"/>
      <c r="N914" s="8"/>
      <c r="O914" s="8"/>
      <c r="P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H915" s="8"/>
      <c r="I915" s="8"/>
      <c r="J915" s="8"/>
      <c r="N915" s="8"/>
      <c r="O915" s="8"/>
      <c r="P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H916" s="8"/>
      <c r="I916" s="8"/>
      <c r="J916" s="8"/>
      <c r="N916" s="8"/>
      <c r="O916" s="8"/>
      <c r="P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H917" s="8"/>
      <c r="I917" s="8"/>
      <c r="J917" s="8"/>
      <c r="N917" s="8"/>
      <c r="O917" s="8"/>
      <c r="P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H918" s="8"/>
      <c r="I918" s="8"/>
      <c r="J918" s="8"/>
      <c r="N918" s="8"/>
      <c r="O918" s="8"/>
      <c r="P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H919" s="8"/>
      <c r="I919" s="8"/>
      <c r="J919" s="8"/>
      <c r="N919" s="8"/>
      <c r="O919" s="8"/>
      <c r="P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H920" s="8"/>
      <c r="I920" s="8"/>
      <c r="J920" s="8"/>
      <c r="N920" s="8"/>
      <c r="O920" s="8"/>
      <c r="P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H921" s="8"/>
      <c r="I921" s="8"/>
      <c r="J921" s="8"/>
      <c r="N921" s="8"/>
      <c r="O921" s="8"/>
      <c r="P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H922" s="8"/>
      <c r="I922" s="8"/>
      <c r="J922" s="8"/>
      <c r="N922" s="8"/>
      <c r="O922" s="8"/>
      <c r="P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H923" s="8"/>
      <c r="I923" s="8"/>
      <c r="J923" s="8"/>
      <c r="N923" s="8"/>
      <c r="O923" s="8"/>
      <c r="P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H924" s="8"/>
      <c r="I924" s="8"/>
      <c r="J924" s="8"/>
      <c r="N924" s="8"/>
      <c r="O924" s="8"/>
      <c r="P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H925" s="8"/>
      <c r="I925" s="8"/>
      <c r="J925" s="8"/>
      <c r="N925" s="8"/>
      <c r="O925" s="8"/>
      <c r="P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H926" s="8"/>
      <c r="I926" s="8"/>
      <c r="J926" s="8"/>
      <c r="N926" s="8"/>
      <c r="O926" s="8"/>
      <c r="P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H927" s="8"/>
      <c r="I927" s="8"/>
      <c r="J927" s="8"/>
      <c r="N927" s="8"/>
      <c r="O927" s="8"/>
      <c r="P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H928" s="8"/>
      <c r="I928" s="8"/>
      <c r="J928" s="8"/>
      <c r="N928" s="8"/>
      <c r="O928" s="8"/>
      <c r="P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H929" s="8"/>
      <c r="I929" s="8"/>
      <c r="J929" s="8"/>
      <c r="N929" s="8"/>
      <c r="O929" s="8"/>
      <c r="P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H930" s="8"/>
      <c r="I930" s="8"/>
      <c r="J930" s="8"/>
      <c r="N930" s="8"/>
      <c r="O930" s="8"/>
      <c r="P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H931" s="8"/>
      <c r="I931" s="8"/>
      <c r="J931" s="8"/>
      <c r="N931" s="8"/>
      <c r="O931" s="8"/>
      <c r="P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H932" s="8"/>
      <c r="I932" s="8"/>
      <c r="J932" s="8"/>
      <c r="N932" s="8"/>
      <c r="O932" s="8"/>
      <c r="P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H933" s="8"/>
      <c r="I933" s="8"/>
      <c r="J933" s="8"/>
      <c r="N933" s="8"/>
      <c r="O933" s="8"/>
      <c r="P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H934" s="8"/>
      <c r="I934" s="8"/>
      <c r="J934" s="8"/>
      <c r="N934" s="8"/>
      <c r="O934" s="8"/>
      <c r="P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H935" s="8"/>
      <c r="I935" s="8"/>
      <c r="J935" s="8"/>
      <c r="N935" s="8"/>
      <c r="O935" s="8"/>
      <c r="P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H936" s="8"/>
      <c r="I936" s="8"/>
      <c r="J936" s="8"/>
      <c r="N936" s="8"/>
      <c r="O936" s="8"/>
      <c r="P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H937" s="8"/>
      <c r="I937" s="8"/>
      <c r="J937" s="8"/>
      <c r="N937" s="8"/>
      <c r="O937" s="8"/>
      <c r="P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H938" s="8"/>
      <c r="I938" s="8"/>
      <c r="J938" s="8"/>
      <c r="N938" s="8"/>
      <c r="O938" s="8"/>
      <c r="P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H939" s="8"/>
      <c r="I939" s="8"/>
      <c r="J939" s="8"/>
      <c r="N939" s="8"/>
      <c r="O939" s="8"/>
      <c r="P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H940" s="8"/>
      <c r="I940" s="8"/>
      <c r="J940" s="8"/>
      <c r="N940" s="8"/>
      <c r="O940" s="8"/>
      <c r="P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H941" s="8"/>
      <c r="I941" s="8"/>
      <c r="J941" s="8"/>
      <c r="N941" s="8"/>
      <c r="O941" s="8"/>
      <c r="P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H942" s="8"/>
      <c r="I942" s="8"/>
      <c r="J942" s="8"/>
      <c r="N942" s="8"/>
      <c r="O942" s="8"/>
      <c r="P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H943" s="8"/>
      <c r="I943" s="8"/>
      <c r="J943" s="8"/>
      <c r="N943" s="8"/>
      <c r="O943" s="8"/>
      <c r="P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H944" s="8"/>
      <c r="I944" s="8"/>
      <c r="J944" s="8"/>
      <c r="N944" s="8"/>
      <c r="O944" s="8"/>
      <c r="P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H945" s="8"/>
      <c r="I945" s="8"/>
      <c r="J945" s="8"/>
      <c r="N945" s="8"/>
      <c r="O945" s="8"/>
      <c r="P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H946" s="8"/>
      <c r="I946" s="8"/>
      <c r="J946" s="8"/>
      <c r="N946" s="8"/>
      <c r="O946" s="8"/>
      <c r="P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H947" s="8"/>
      <c r="I947" s="8"/>
      <c r="J947" s="8"/>
      <c r="N947" s="8"/>
      <c r="O947" s="8"/>
      <c r="P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H948" s="8"/>
      <c r="I948" s="8"/>
      <c r="J948" s="8"/>
      <c r="N948" s="8"/>
      <c r="O948" s="8"/>
      <c r="P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H949" s="8"/>
      <c r="I949" s="8"/>
      <c r="J949" s="8"/>
      <c r="N949" s="8"/>
      <c r="O949" s="8"/>
      <c r="P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H950" s="8"/>
      <c r="I950" s="8"/>
      <c r="J950" s="8"/>
      <c r="N950" s="8"/>
      <c r="O950" s="8"/>
      <c r="P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H951" s="8"/>
      <c r="I951" s="8"/>
      <c r="J951" s="8"/>
      <c r="N951" s="8"/>
      <c r="O951" s="8"/>
      <c r="P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H952" s="8"/>
      <c r="I952" s="8"/>
      <c r="J952" s="8"/>
      <c r="N952" s="8"/>
      <c r="O952" s="8"/>
      <c r="P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H953" s="8"/>
      <c r="I953" s="8"/>
      <c r="J953" s="8"/>
      <c r="N953" s="8"/>
      <c r="O953" s="8"/>
      <c r="P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H954" s="8"/>
      <c r="I954" s="8"/>
      <c r="J954" s="8"/>
      <c r="N954" s="8"/>
      <c r="O954" s="8"/>
      <c r="P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H955" s="8"/>
      <c r="I955" s="8"/>
      <c r="J955" s="8"/>
      <c r="N955" s="8"/>
      <c r="O955" s="8"/>
      <c r="P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H956" s="8"/>
      <c r="I956" s="8"/>
      <c r="J956" s="8"/>
      <c r="N956" s="8"/>
      <c r="O956" s="8"/>
      <c r="P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H957" s="8"/>
      <c r="I957" s="8"/>
      <c r="J957" s="8"/>
      <c r="N957" s="8"/>
      <c r="O957" s="8"/>
      <c r="P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H958" s="8"/>
      <c r="I958" s="8"/>
      <c r="J958" s="8"/>
      <c r="N958" s="8"/>
      <c r="O958" s="8"/>
      <c r="P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H959" s="8"/>
      <c r="I959" s="8"/>
      <c r="J959" s="8"/>
      <c r="N959" s="8"/>
      <c r="O959" s="8"/>
      <c r="P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H960" s="8"/>
      <c r="I960" s="8"/>
      <c r="J960" s="8"/>
      <c r="N960" s="8"/>
      <c r="O960" s="8"/>
      <c r="P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H961" s="8"/>
      <c r="I961" s="8"/>
      <c r="J961" s="8"/>
      <c r="N961" s="8"/>
      <c r="O961" s="8"/>
      <c r="P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H962" s="8"/>
      <c r="I962" s="8"/>
      <c r="J962" s="8"/>
      <c r="N962" s="8"/>
      <c r="O962" s="8"/>
      <c r="P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H963" s="8"/>
      <c r="I963" s="8"/>
      <c r="J963" s="8"/>
      <c r="N963" s="8"/>
      <c r="O963" s="8"/>
      <c r="P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H964" s="8"/>
      <c r="I964" s="8"/>
      <c r="J964" s="8"/>
      <c r="N964" s="8"/>
      <c r="O964" s="8"/>
      <c r="P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H965" s="8"/>
      <c r="I965" s="8"/>
      <c r="J965" s="8"/>
      <c r="N965" s="8"/>
      <c r="O965" s="8"/>
      <c r="P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H966" s="8"/>
      <c r="I966" s="8"/>
      <c r="J966" s="8"/>
      <c r="N966" s="8"/>
      <c r="O966" s="8"/>
      <c r="P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H967" s="8"/>
      <c r="I967" s="8"/>
      <c r="J967" s="8"/>
      <c r="N967" s="8"/>
      <c r="O967" s="8"/>
      <c r="P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H968" s="8"/>
      <c r="I968" s="8"/>
      <c r="J968" s="8"/>
      <c r="N968" s="8"/>
      <c r="O968" s="8"/>
      <c r="P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H969" s="8"/>
      <c r="I969" s="8"/>
      <c r="J969" s="8"/>
      <c r="N969" s="8"/>
      <c r="O969" s="8"/>
      <c r="P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H970" s="8"/>
      <c r="I970" s="8"/>
      <c r="J970" s="8"/>
      <c r="N970" s="8"/>
      <c r="O970" s="8"/>
      <c r="P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H971" s="8"/>
      <c r="I971" s="8"/>
      <c r="J971" s="8"/>
      <c r="N971" s="8"/>
      <c r="O971" s="8"/>
      <c r="P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H972" s="8"/>
      <c r="I972" s="8"/>
      <c r="J972" s="8"/>
      <c r="N972" s="8"/>
      <c r="O972" s="8"/>
      <c r="P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H973" s="8"/>
      <c r="I973" s="8"/>
      <c r="J973" s="8"/>
      <c r="N973" s="8"/>
      <c r="O973" s="8"/>
      <c r="P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H974" s="8"/>
      <c r="I974" s="8"/>
      <c r="J974" s="8"/>
      <c r="N974" s="8"/>
      <c r="O974" s="8"/>
      <c r="P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H975" s="8"/>
      <c r="I975" s="8"/>
      <c r="J975" s="8"/>
      <c r="N975" s="8"/>
      <c r="O975" s="8"/>
      <c r="P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H976" s="8"/>
      <c r="I976" s="8"/>
      <c r="J976" s="8"/>
      <c r="N976" s="8"/>
      <c r="O976" s="8"/>
      <c r="P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H977" s="8"/>
      <c r="I977" s="8"/>
      <c r="J977" s="8"/>
      <c r="N977" s="8"/>
      <c r="O977" s="8"/>
      <c r="P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H978" s="8"/>
      <c r="I978" s="8"/>
      <c r="J978" s="8"/>
      <c r="N978" s="8"/>
      <c r="O978" s="8"/>
      <c r="P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H979" s="8"/>
      <c r="I979" s="8"/>
      <c r="J979" s="8"/>
      <c r="N979" s="8"/>
      <c r="O979" s="8"/>
      <c r="P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H980" s="8"/>
      <c r="I980" s="8"/>
      <c r="J980" s="8"/>
      <c r="N980" s="8"/>
      <c r="O980" s="8"/>
      <c r="P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H981" s="8"/>
      <c r="I981" s="8"/>
      <c r="J981" s="8"/>
      <c r="N981" s="8"/>
      <c r="O981" s="8"/>
      <c r="P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H982" s="8"/>
      <c r="I982" s="8"/>
      <c r="J982" s="8"/>
      <c r="N982" s="8"/>
      <c r="O982" s="8"/>
      <c r="P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H983" s="8"/>
      <c r="I983" s="8"/>
      <c r="J983" s="8"/>
      <c r="N983" s="8"/>
      <c r="O983" s="8"/>
      <c r="P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H984" s="8"/>
      <c r="I984" s="8"/>
      <c r="J984" s="8"/>
      <c r="N984" s="8"/>
      <c r="O984" s="8"/>
      <c r="P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H985" s="8"/>
      <c r="I985" s="8"/>
      <c r="J985" s="8"/>
      <c r="N985" s="8"/>
      <c r="O985" s="8"/>
      <c r="P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H986" s="8"/>
      <c r="I986" s="8"/>
      <c r="J986" s="8"/>
      <c r="N986" s="8"/>
      <c r="O986" s="8"/>
      <c r="P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H987" s="8"/>
      <c r="I987" s="8"/>
      <c r="J987" s="8"/>
      <c r="N987" s="8"/>
      <c r="O987" s="8"/>
      <c r="P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H988" s="8"/>
      <c r="I988" s="8"/>
      <c r="J988" s="8"/>
      <c r="N988" s="8"/>
      <c r="O988" s="8"/>
      <c r="P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H989" s="8"/>
      <c r="I989" s="8"/>
      <c r="J989" s="8"/>
      <c r="N989" s="8"/>
      <c r="O989" s="8"/>
      <c r="P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H990" s="8"/>
      <c r="I990" s="8"/>
      <c r="J990" s="8"/>
      <c r="N990" s="8"/>
      <c r="O990" s="8"/>
      <c r="P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H991" s="8"/>
      <c r="I991" s="8"/>
      <c r="J991" s="8"/>
      <c r="N991" s="8"/>
      <c r="O991" s="8"/>
      <c r="P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H992" s="8"/>
      <c r="I992" s="8"/>
      <c r="J992" s="8"/>
      <c r="N992" s="8"/>
      <c r="O992" s="8"/>
      <c r="P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H993" s="8"/>
      <c r="I993" s="8"/>
      <c r="J993" s="8"/>
      <c r="N993" s="8"/>
      <c r="O993" s="8"/>
      <c r="P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H994" s="8"/>
      <c r="I994" s="8"/>
      <c r="J994" s="8"/>
      <c r="N994" s="8"/>
      <c r="O994" s="8"/>
      <c r="P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H995" s="8"/>
      <c r="I995" s="8"/>
      <c r="J995" s="8"/>
      <c r="N995" s="8"/>
      <c r="O995" s="8"/>
      <c r="P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H996" s="8"/>
      <c r="I996" s="8"/>
      <c r="J996" s="8"/>
      <c r="N996" s="8"/>
      <c r="O996" s="8"/>
      <c r="P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H997" s="8"/>
      <c r="I997" s="8"/>
      <c r="J997" s="8"/>
      <c r="N997" s="8"/>
      <c r="O997" s="8"/>
      <c r="P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H998" s="8"/>
      <c r="I998" s="8"/>
      <c r="J998" s="8"/>
      <c r="N998" s="8"/>
      <c r="O998" s="8"/>
      <c r="P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H999" s="8"/>
      <c r="I999" s="8"/>
      <c r="J999" s="8"/>
      <c r="N999" s="8"/>
      <c r="O999" s="8"/>
      <c r="P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H1000" s="8"/>
      <c r="I1000" s="8"/>
      <c r="J1000" s="8"/>
      <c r="N1000" s="8"/>
      <c r="O1000" s="8"/>
      <c r="P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H1001" s="8"/>
      <c r="I1001" s="8"/>
      <c r="J1001" s="8"/>
      <c r="N1001" s="8"/>
      <c r="O1001" s="8"/>
      <c r="P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H1002" s="8"/>
      <c r="I1002" s="8"/>
      <c r="J1002" s="8"/>
      <c r="N1002" s="8"/>
      <c r="O1002" s="8"/>
      <c r="P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ht="15.75" customHeight="1">
      <c r="H1003" s="8"/>
      <c r="I1003" s="8"/>
      <c r="J1003" s="8"/>
      <c r="N1003" s="8"/>
      <c r="O1003" s="8"/>
      <c r="P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ht="15.75" customHeight="1">
      <c r="H1004" s="8"/>
      <c r="I1004" s="8"/>
      <c r="J1004" s="8"/>
      <c r="N1004" s="8"/>
      <c r="O1004" s="8"/>
      <c r="P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ht="15.75" customHeight="1">
      <c r="H1005" s="8"/>
      <c r="I1005" s="8"/>
      <c r="J1005" s="8"/>
      <c r="N1005" s="8"/>
      <c r="O1005" s="8"/>
      <c r="P1005" s="8"/>
      <c r="T1005" s="8"/>
      <c r="U1005" s="8"/>
      <c r="V1005" s="8"/>
      <c r="W1005" s="8"/>
      <c r="X1005" s="8"/>
      <c r="Y1005" s="8"/>
      <c r="Z1005" s="8"/>
      <c r="AA1005" s="8"/>
      <c r="AB1005" s="8"/>
    </row>
    <row r="1006" ht="15.75" customHeight="1">
      <c r="H1006" s="8"/>
      <c r="I1006" s="8"/>
      <c r="J1006" s="8"/>
      <c r="N1006" s="8"/>
      <c r="O1006" s="8"/>
      <c r="P1006" s="8"/>
      <c r="T1006" s="8"/>
      <c r="U1006" s="8"/>
      <c r="V1006" s="8"/>
      <c r="W1006" s="8"/>
      <c r="X1006" s="8"/>
      <c r="Y1006" s="8"/>
      <c r="Z1006" s="8"/>
      <c r="AA1006" s="8"/>
      <c r="AB1006" s="8"/>
    </row>
    <row r="1007" ht="15.75" customHeight="1">
      <c r="H1007" s="8"/>
      <c r="I1007" s="8"/>
      <c r="J1007" s="8"/>
      <c r="N1007" s="8"/>
      <c r="O1007" s="8"/>
      <c r="P1007" s="8"/>
      <c r="T1007" s="8"/>
      <c r="U1007" s="8"/>
      <c r="V1007" s="8"/>
      <c r="W1007" s="8"/>
      <c r="X1007" s="8"/>
      <c r="Y1007" s="8"/>
      <c r="Z1007" s="8"/>
      <c r="AA1007" s="8"/>
      <c r="AB1007" s="8"/>
    </row>
    <row r="1008" ht="15.75" customHeight="1">
      <c r="H1008" s="8"/>
      <c r="I1008" s="8"/>
      <c r="J1008" s="8"/>
      <c r="N1008" s="8"/>
      <c r="O1008" s="8"/>
      <c r="P1008" s="8"/>
      <c r="T1008" s="8"/>
      <c r="U1008" s="8"/>
      <c r="V1008" s="8"/>
      <c r="W1008" s="8"/>
      <c r="X1008" s="8"/>
      <c r="Y1008" s="8"/>
      <c r="Z1008" s="8"/>
      <c r="AA1008" s="8"/>
      <c r="AB1008" s="8"/>
    </row>
    <row r="1009" ht="15.75" customHeight="1">
      <c r="H1009" s="8"/>
      <c r="I1009" s="8"/>
      <c r="J1009" s="8"/>
      <c r="N1009" s="8"/>
      <c r="O1009" s="8"/>
      <c r="P1009" s="8"/>
      <c r="T1009" s="8"/>
      <c r="U1009" s="8"/>
      <c r="V1009" s="8"/>
      <c r="W1009" s="8"/>
      <c r="X1009" s="8"/>
      <c r="Y1009" s="8"/>
      <c r="Z1009" s="8"/>
      <c r="AA1009" s="8"/>
      <c r="AB1009" s="8"/>
    </row>
    <row r="1010" ht="15.75" customHeight="1">
      <c r="H1010" s="8"/>
      <c r="I1010" s="8"/>
      <c r="J1010" s="8"/>
      <c r="N1010" s="8"/>
      <c r="O1010" s="8"/>
      <c r="P1010" s="8"/>
      <c r="T1010" s="8"/>
      <c r="U1010" s="8"/>
      <c r="V1010" s="8"/>
      <c r="W1010" s="8"/>
      <c r="X1010" s="8"/>
      <c r="Y1010" s="8"/>
      <c r="Z1010" s="8"/>
      <c r="AA1010" s="8"/>
      <c r="AB1010" s="8"/>
    </row>
    <row r="1011" ht="15.75" customHeight="1">
      <c r="H1011" s="8"/>
      <c r="I1011" s="8"/>
      <c r="J1011" s="8"/>
      <c r="N1011" s="8"/>
      <c r="O1011" s="8"/>
      <c r="P1011" s="8"/>
      <c r="T1011" s="8"/>
      <c r="U1011" s="8"/>
      <c r="V1011" s="8"/>
      <c r="W1011" s="8"/>
      <c r="X1011" s="8"/>
      <c r="Y1011" s="8"/>
      <c r="Z1011" s="8"/>
      <c r="AA1011" s="8"/>
      <c r="AB1011" s="8"/>
    </row>
    <row r="1012" ht="15.75" customHeight="1">
      <c r="H1012" s="8"/>
      <c r="I1012" s="8"/>
      <c r="J1012" s="8"/>
      <c r="N1012" s="8"/>
      <c r="O1012" s="8"/>
      <c r="P1012" s="8"/>
      <c r="T1012" s="8"/>
      <c r="U1012" s="8"/>
      <c r="V1012" s="8"/>
      <c r="W1012" s="8"/>
      <c r="X1012" s="8"/>
      <c r="Y1012" s="8"/>
      <c r="Z1012" s="8"/>
      <c r="AA1012" s="8"/>
      <c r="AB1012" s="8"/>
    </row>
    <row r="1013" ht="15.75" customHeight="1">
      <c r="H1013" s="8"/>
      <c r="I1013" s="8"/>
      <c r="J1013" s="8"/>
      <c r="N1013" s="8"/>
      <c r="O1013" s="8"/>
      <c r="P1013" s="8"/>
      <c r="T1013" s="8"/>
      <c r="U1013" s="8"/>
      <c r="V1013" s="8"/>
      <c r="W1013" s="8"/>
      <c r="X1013" s="8"/>
      <c r="Y1013" s="8"/>
      <c r="Z1013" s="8"/>
      <c r="AA1013" s="8"/>
      <c r="AB1013" s="8"/>
    </row>
    <row r="1014" ht="15.75" customHeight="1">
      <c r="H1014" s="8"/>
      <c r="I1014" s="8"/>
      <c r="J1014" s="8"/>
      <c r="N1014" s="8"/>
      <c r="O1014" s="8"/>
      <c r="P1014" s="8"/>
      <c r="T1014" s="8"/>
      <c r="U1014" s="8"/>
      <c r="V1014" s="8"/>
      <c r="W1014" s="8"/>
      <c r="X1014" s="8"/>
      <c r="Y1014" s="8"/>
      <c r="Z1014" s="8"/>
      <c r="AA1014" s="8"/>
      <c r="AB1014" s="8"/>
    </row>
    <row r="1015" ht="15.75" customHeight="1">
      <c r="H1015" s="8"/>
      <c r="I1015" s="8"/>
      <c r="J1015" s="8"/>
      <c r="N1015" s="8"/>
      <c r="O1015" s="8"/>
      <c r="P1015" s="8"/>
      <c r="T1015" s="8"/>
      <c r="U1015" s="8"/>
      <c r="V1015" s="8"/>
      <c r="W1015" s="8"/>
      <c r="X1015" s="8"/>
      <c r="Y1015" s="8"/>
      <c r="Z1015" s="8"/>
      <c r="AA1015" s="8"/>
      <c r="AB1015" s="8"/>
    </row>
    <row r="1016" ht="15.75" customHeight="1">
      <c r="H1016" s="8"/>
      <c r="I1016" s="8"/>
      <c r="J1016" s="8"/>
      <c r="N1016" s="8"/>
      <c r="O1016" s="8"/>
      <c r="P1016" s="8"/>
      <c r="T1016" s="8"/>
      <c r="U1016" s="8"/>
      <c r="V1016" s="8"/>
      <c r="W1016" s="8"/>
      <c r="X1016" s="8"/>
      <c r="Y1016" s="8"/>
      <c r="Z1016" s="8"/>
      <c r="AA1016" s="8"/>
      <c r="AB1016" s="8"/>
    </row>
    <row r="1017" ht="15.75" customHeight="1">
      <c r="H1017" s="8"/>
      <c r="I1017" s="8"/>
      <c r="J1017" s="8"/>
      <c r="N1017" s="8"/>
      <c r="O1017" s="8"/>
      <c r="P1017" s="8"/>
      <c r="T1017" s="8"/>
      <c r="U1017" s="8"/>
      <c r="V1017" s="8"/>
      <c r="W1017" s="8"/>
      <c r="X1017" s="8"/>
      <c r="Y1017" s="8"/>
      <c r="Z1017" s="8"/>
      <c r="AA1017" s="8"/>
      <c r="AB1017" s="8"/>
    </row>
    <row r="1018" ht="15.75" customHeight="1">
      <c r="H1018" s="8"/>
      <c r="I1018" s="8"/>
      <c r="J1018" s="8"/>
      <c r="N1018" s="8"/>
      <c r="O1018" s="8"/>
      <c r="P1018" s="8"/>
      <c r="T1018" s="8"/>
      <c r="U1018" s="8"/>
      <c r="V1018" s="8"/>
      <c r="W1018" s="8"/>
      <c r="X1018" s="8"/>
      <c r="Y1018" s="8"/>
      <c r="Z1018" s="8"/>
      <c r="AA1018" s="8"/>
      <c r="AB1018" s="8"/>
    </row>
    <row r="1019" ht="15.75" customHeight="1">
      <c r="H1019" s="8"/>
      <c r="I1019" s="8"/>
      <c r="J1019" s="8"/>
      <c r="N1019" s="8"/>
      <c r="O1019" s="8"/>
      <c r="P1019" s="8"/>
      <c r="T1019" s="8"/>
      <c r="U1019" s="8"/>
      <c r="V1019" s="8"/>
      <c r="W1019" s="8"/>
      <c r="X1019" s="8"/>
      <c r="Y1019" s="8"/>
      <c r="Z1019" s="8"/>
      <c r="AA1019" s="8"/>
      <c r="AB1019" s="8"/>
    </row>
    <row r="1020" ht="15.75" customHeight="1">
      <c r="H1020" s="8"/>
      <c r="I1020" s="8"/>
      <c r="J1020" s="8"/>
      <c r="N1020" s="8"/>
      <c r="O1020" s="8"/>
      <c r="P1020" s="8"/>
      <c r="T1020" s="8"/>
      <c r="U1020" s="8"/>
      <c r="V1020" s="8"/>
      <c r="W1020" s="8"/>
      <c r="X1020" s="8"/>
      <c r="Y1020" s="8"/>
      <c r="Z1020" s="8"/>
      <c r="AA1020" s="8"/>
      <c r="AB1020" s="8"/>
    </row>
  </sheetData>
  <mergeCells count="29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200:C200"/>
    <mergeCell ref="A203:C204"/>
    <mergeCell ref="H204:J204"/>
    <mergeCell ref="A205:C205"/>
    <mergeCell ref="H205:J205"/>
    <mergeCell ref="E8:G8"/>
    <mergeCell ref="H8:J8"/>
    <mergeCell ref="E56:G57"/>
    <mergeCell ref="H56:J57"/>
    <mergeCell ref="A100:D100"/>
    <mergeCell ref="A161:D161"/>
    <mergeCell ref="A199:C199"/>
  </mergeCells>
  <printOptions/>
  <pageMargins bottom="0.35433070866141736" footer="0.0" header="0.0" left="0.0" right="0.0" top="0.35433070866141736"/>
  <pageSetup paperSize="9" scale="56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