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7485" activeTab="1"/>
  </bookViews>
  <sheets>
    <sheet name="Фінансування" sheetId="1" r:id="rId1"/>
    <sheet name="Кошторис  витрат" sheetId="2" r:id="rId2"/>
  </sheets>
  <definedNames>
    <definedName name="_xlnm.Print_Area" localSheetId="1">'Кошторис  витрат'!$A$1:$AA$192</definedName>
  </definedNames>
  <calcPr fullCalcOnLoad="1"/>
</workbook>
</file>

<file path=xl/sharedStrings.xml><?xml version="1.0" encoding="utf-8"?>
<sst xmlns="http://schemas.openxmlformats.org/spreadsheetml/2006/main" count="663" uniqueCount="364">
  <si>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</si>
  <si>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</si>
  <si>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</si>
  <si>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</si>
  <si>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</si>
  <si>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</si>
  <si>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</si>
  <si>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</si>
  <si>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</si>
  <si>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</si>
  <si>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</si>
  <si>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</si>
  <si>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</si>
  <si>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</si>
  <si>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</si>
  <si>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</si>
  <si>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</si>
  <si>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</si>
  <si>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</si>
  <si>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</si>
  <si>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</si>
  <si>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</si>
  <si>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</si>
  <si>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</si>
  <si>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</si>
  <si>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</si>
  <si>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</si>
  <si>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</si>
  <si>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</si>
  <si>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</si>
  <si>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</si>
  <si>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</si>
  <si>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</si>
  <si>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</si>
  <si>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</si>
  <si>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</si>
  <si>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</si>
  <si>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</si>
  <si>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</si>
  <si>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</si>
  <si>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</si>
  <si>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</si>
  <si>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</si>
  <si>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</si>
  <si>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</si>
  <si>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</si>
  <si>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</si>
  <si>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</si>
  <si>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</si>
  <si>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</si>
  <si>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</si>
  <si>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</si>
  <si>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</si>
  <si>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</si>
  <si>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</si>
  <si>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</si>
  <si>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</si>
  <si>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</si>
  <si>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</si>
  <si>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</si>
  <si>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</si>
  <si>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</si>
  <si>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</si>
  <si>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</si>
  <si>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</si>
  <si>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</si>
  <si>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</si>
  <si>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</si>
  <si>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</si>
  <si>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</si>
  <si>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</si>
  <si>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</si>
  <si>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</si>
  <si>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</si>
  <si>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</si>
  <si>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</si>
  <si>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</si>
  <si>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</si>
  <si>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</si>
  <si>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</si>
  <si>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</si>
  <si>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</si>
  <si>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</si>
  <si>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</si>
  <si>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</si>
  <si>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</si>
  <si>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</si>
  <si>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</si>
  <si>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</si>
  <si>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</si>
  <si>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</si>
  <si>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</si>
  <si>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</si>
  <si>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</si>
  <si>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</si>
  <si>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</si>
  <si>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</si>
  <si>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</si>
  <si>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</si>
  <si>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</si>
  <si>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</si>
  <si>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</si>
  <si>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</si>
  <si>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</si>
  <si>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</si>
  <si>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</si>
  <si>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</si>
  <si>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</si>
  <si>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</si>
  <si>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</si>
  <si>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</si>
  <si>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</si>
  <si>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</si>
  <si>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</si>
  <si>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</si>
  <si>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</si>
  <si>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</si>
  <si>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</si>
  <si>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</si>
  <si>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</si>
  <si>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</si>
  <si>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</si>
  <si>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</si>
  <si>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</si>
  <si>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</si>
  <si>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</si>
  <si>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</si>
  <si>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</si>
  <si>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</si>
  <si>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</si>
  <si>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</si>
  <si>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</si>
  <si>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</si>
  <si>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</si>
  <si>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</si>
  <si>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</si>
  <si>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</si>
  <si>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</si>
  <si>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</si>
  <si>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</si>
  <si>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</si>
  <si>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</si>
  <si>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</si>
  <si>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</si>
  <si>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</si>
  <si>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</si>
  <si>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</si>
  <si>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</si>
  <si>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</si>
  <si>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</si>
  <si>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</si>
  <si>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</si>
  <si>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</si>
  <si>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</si>
  <si>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</si>
  <si>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</si>
  <si>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</si>
  <si>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</si>
  <si>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</si>
  <si>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</si>
  <si>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</si>
  <si>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</si>
  <si>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</si>
  <si>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</si>
  <si>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</si>
  <si>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</si>
  <si>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</si>
  <si>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</si>
  <si>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</si>
  <si>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</si>
  <si>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</si>
  <si>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</si>
  <si>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</si>
  <si>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</si>
  <si>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</si>
  <si>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</si>
  <si>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</si>
  <si>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</si>
  <si>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</si>
  <si>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</si>
  <si>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</si>
  <si>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</si>
  <si>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</si>
  <si>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</si>
  <si>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</si>
  <si>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</si>
  <si>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</si>
  <si>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</si>
  <si>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</si>
  <si>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</si>
  <si>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</si>
  <si>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</si>
  <si>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</si>
  <si>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</si>
  <si>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</si>
  <si>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</si>
  <si>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</si>
  <si>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</si>
  <si>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</si>
  <si>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</si>
  <si>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</si>
  <si>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</si>
  <si>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</si>
  <si>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</si>
  <si>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</si>
  <si>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</si>
  <si>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</si>
  <si>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</si>
  <si>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</si>
  <si>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</si>
  <si>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</si>
  <si>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</si>
  <si>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</si>
  <si>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</si>
  <si>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</si>
  <si>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</si>
  <si>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</si>
  <si>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</si>
  <si>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</si>
  <si>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</si>
  <si>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</si>
  <si>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</si>
  <si>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</si>
  <si>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</si>
  <si>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</si>
  <si>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</si>
  <si>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</si>
  <si>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</si>
  <si>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</si>
  <si>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</si>
  <si>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</si>
  <si>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</si>
  <si>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</si>
  <si>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</si>
  <si>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</si>
  <si>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</si>
  <si>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</si>
  <si>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</si>
  <si>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</si>
  <si>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</si>
  <si>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</si>
  <si>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</si>
  <si>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</si>
  <si>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</si>
  <si>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</si>
  <si>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</si>
  <si>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</si>
  <si>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</si>
  <si>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</si>
  <si>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</si>
  <si>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</si>
  <si>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</si>
  <si>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</si>
  <si>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</si>
  <si>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</si>
  <si>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</si>
  <si>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</si>
  <si>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</si>
  <si>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</si>
  <si>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</si>
  <si>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</si>
  <si>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</si>
  <si>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</si>
  <si>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</si>
  <si>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</si>
  <si>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</si>
  <si>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</si>
  <si>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</si>
  <si>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</si>
  <si>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</si>
  <si>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</si>
  <si>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</si>
  <si>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</si>
  <si>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</si>
  <si>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</si>
  <si>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</si>
  <si>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</si>
  <si>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</si>
  <si>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</si>
  <si>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</si>
  <si>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</si>
  <si>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</si>
  <si>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</si>
  <si>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</si>
  <si>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</si>
  <si>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</si>
  <si>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</si>
  <si>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</si>
  <si>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</si>
  <si>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</si>
  <si>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</si>
  <si>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</si>
  <si>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</si>
  <si>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</si>
  <si>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</si>
  <si>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</si>
  <si>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</si>
  <si>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</si>
  <si>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</si>
  <si>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</si>
  <si>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</si>
  <si>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</si>
  <si>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</si>
  <si>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</si>
  <si>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</si>
  <si>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</si>
  <si>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</si>
  <si>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</si>
  <si>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</si>
  <si>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</si>
  <si>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</si>
  <si>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</si>
  <si>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</si>
  <si>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</si>
  <si>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</si>
  <si>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</si>
  <si>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</si>
  <si>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</si>
  <si>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</si>
  <si>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</si>
  <si>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 xml:space="preserve"> Горбацьо Іван Іванович, генеральний директор ГО АГП "Ровінь" (Координатор проєкту) Громадська організація "Асоціація гірських провідників "Ровінь"</t>
  </si>
  <si>
    <t>Шатило Валентина Василівна, бухгалтер (бухгалтер проєкту) 
Український Культурний Фонд</t>
  </si>
  <si>
    <t xml:space="preserve"> Шевченко Олександр Вікторович, ведучий і розпорядник фестивалю 
Український Культурний Фонд</t>
  </si>
  <si>
    <t xml:space="preserve"> Сколоздра Юрій, фотограф 
Український Культурний Фонд</t>
  </si>
  <si>
    <t>Звукова апаратура для проведення фестивалю (1 компютор (ноутбук), 1 підсилювач звуку (пульт мікшер), 2 радіомікрофони, 2 штативи під мікрофони, звукові колонки 6000 Вт, електричний кабель/продовжувач на 100 м)
Український Культурний Фонд</t>
  </si>
  <si>
    <t>Оренда (прокат) світла і світлового обладнання: Комплект світла в складі 6 шт. прожекторів Led Par 54 * 3W RGBW і 4 шт. рухомих голів Led Moving Zoom 36x12 Вт rgbw і 2 шт. спитав Spot Moving Head LED на 2-х стійках з пультом управління і з повним технічним обслуговуванням
Український Культурний Фонд</t>
  </si>
  <si>
    <t>Оренда наметів / шатр загальною площею 120 м.кв.
Східницька Селищна Рада</t>
  </si>
  <si>
    <t>Оренда вантажного автомобіля (Львів-Довге-Львів 240 км (12 годин очікуваня)
Український Культурний Фонд</t>
  </si>
  <si>
    <t>Оренда автобуса (Львів-Довге-Львів 240 км (6 годин очікуваня)
Український Культурний Фонд</t>
  </si>
  <si>
    <t>Посуд та приладдя для проведення кулінарних майстеркласів (вишиті скатертини - 3 шт, вишиті рушники - 4 шт., тканий килим - 1 шт, велика сковорода - 1 шт, чавунна кастрюля - 3 шт, сковорода - 1 шт., макітра - 1 шт., великі деревяні ложки і лопатки - 10 шт., глиняний горщик - 8 шт.,
глибока глиняна миска 340 ml. - 25 шт., глиняна тарілка 1500 ml. - 6 шт; глиняний кухоль 250 ml. - 25 шт., маленька деревяна ложка - 25 шт., глиняна тарілка 340 ml. - 25 шт., деревяна бочка 100 l. - 1 шт.
деревяна столешня - 7 шт. казани чугунні - 3 шт. термоси 20л. - 2 шт. Кількість обладнання розраховане на одночасну дегустацію 20 страв
Український Культурний Фонд</t>
  </si>
  <si>
    <t>Бамбетель (різьблений деревяний диван) (габарити: довжина 2000 мм ширина 600 мм висота 750 мм) 
Український Культурний Фонд</t>
  </si>
  <si>
    <t>Креденс (різьблена деревяна шафа для посуду) (габарити: довжина 700 мм глибина 400 мм висота 1750 мм)
Український Культурний Фонд</t>
  </si>
  <si>
    <t>Деревяні столи (габарити: довжина 2000 мм ширина 900 мм висота 750 мм)
Український Культурний Фонд</t>
  </si>
  <si>
    <t>4.5.4</t>
  </si>
  <si>
    <t>4.5.5</t>
  </si>
  <si>
    <t>Лавки
Східницька Селищна Рада</t>
  </si>
  <si>
    <t>Крісла
Східницька Селищна Рада</t>
  </si>
  <si>
    <t>Смітники 120 л
Східницька Селищна Рада</t>
  </si>
  <si>
    <t>Рукомийники
Східницька Селищна Рада</t>
  </si>
  <si>
    <t>Кухонні фартушки з нанесеним логотипом фестивалю та УКФ
Український Культурний Фонд</t>
  </si>
  <si>
    <t>Набір продукті для приготування традиційних бойківських страв
Східницька Селищна Рада</t>
  </si>
  <si>
    <t>6.1.4</t>
  </si>
  <si>
    <t>Громадська організація "Асоціаці гірських провідників "Ровінь"</t>
  </si>
  <si>
    <t>Майстерка бойківської кухні</t>
  </si>
  <si>
    <t>6.1.5</t>
  </si>
  <si>
    <t>Одноразовий посуд (комплект одноразового посуду: тарілка глибока 340 мл, стакан 250 мл, тарілка плитка, стакан 100 мл, ложка, вилка, серветки) 
Східницька Селищна Рада</t>
  </si>
  <si>
    <t>Паперові рушники
Український Культурний Фонд</t>
  </si>
  <si>
    <t>Дрова (сухі, колоті) для приготування страв бойківської кухні під час майстеркласів на відкритому вогні та на кухонному вогнищі (сладометри, м.куб)
Східницька Селищна Рада</t>
  </si>
  <si>
    <t>Друк листівок
Український Культурний Фонд</t>
  </si>
  <si>
    <t>Друк банерів 
Український Культурний Фонд</t>
  </si>
  <si>
    <t>Витрати з обслуговування сайту 
Східницьк Селищна Рада</t>
  </si>
  <si>
    <t>Послуги інтернет-провайдера (вказати період надання послуг)
Український Культурний Фонд 160 та Східницька Селищна Рада 480</t>
  </si>
  <si>
    <t>Банківська комісія за переказ (відповідно до тарифів обслуговуючого банку)
Український Культурний Фонд</t>
  </si>
  <si>
    <t>за період з 01 липня 2021 по 30 жовтня 2021року</t>
  </si>
  <si>
    <t>Культура. Туризм. Регіони</t>
  </si>
  <si>
    <t>Локальний фестиваль</t>
  </si>
  <si>
    <t>Кошти державного та місцевих бюджетів Східницька ОТГ</t>
  </si>
  <si>
    <t>Додаток №4</t>
  </si>
  <si>
    <t>до Договору про надання гранту №4REG31-01671</t>
  </si>
  <si>
    <t>від "11" червня 2021 року</t>
  </si>
  <si>
    <t>Генеральний директор</t>
  </si>
  <si>
    <t>Горбацьо Іван Іванович</t>
  </si>
  <si>
    <t>Громадська організація "Асоціація гірських провідників "Ровінь"</t>
  </si>
  <si>
    <t xml:space="preserve">Майстерка бойківської кухні 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</si>
</sst>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₴_-;\-* #,##0.00\ _₴_-;_-* &quot;-&quot;??\ _₴_-;_-@"/>
    <numFmt numFmtId="173" formatCode="&quot;$&quot;#,##0"/>
    <numFmt numFmtId="174" formatCode="d\.m"/>
    <numFmt numFmtId="175" formatCode="#,##0.000"/>
    <numFmt numFmtId="176" formatCode="#,##0.000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right" vertical="center"/>
    </xf>
    <xf numFmtId="4" fontId="12" fillId="35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 horizontal="right" vertical="center"/>
    </xf>
    <xf numFmtId="4" fontId="7" fillId="36" borderId="14" xfId="0" applyNumberFormat="1" applyFont="1" applyFill="1" applyBorder="1" applyAlignment="1">
      <alignment horizontal="right" vertical="center"/>
    </xf>
    <xf numFmtId="172" fontId="3" fillId="37" borderId="17" xfId="0" applyNumberFormat="1" applyFont="1" applyFill="1" applyBorder="1" applyAlignment="1">
      <alignment vertical="top"/>
    </xf>
    <xf numFmtId="49" fontId="3" fillId="37" borderId="18" xfId="0" applyNumberFormat="1" applyFont="1" applyFill="1" applyBorder="1" applyAlignment="1">
      <alignment horizontal="center" vertical="top"/>
    </xf>
    <xf numFmtId="0" fontId="13" fillId="37" borderId="10" xfId="0" applyFont="1" applyFill="1" applyBorder="1" applyAlignment="1">
      <alignment vertical="top" wrapText="1"/>
    </xf>
    <xf numFmtId="0" fontId="3" fillId="37" borderId="19" xfId="0" applyFont="1" applyFill="1" applyBorder="1" applyAlignment="1">
      <alignment horizontal="center" vertical="top"/>
    </xf>
    <xf numFmtId="4" fontId="3" fillId="37" borderId="20" xfId="0" applyNumberFormat="1" applyFont="1" applyFill="1" applyBorder="1" applyAlignment="1">
      <alignment horizontal="right" vertical="top"/>
    </xf>
    <xf numFmtId="4" fontId="3" fillId="37" borderId="21" xfId="0" applyNumberFormat="1" applyFont="1" applyFill="1" applyBorder="1" applyAlignment="1">
      <alignment horizontal="right" vertical="top"/>
    </xf>
    <xf numFmtId="4" fontId="3" fillId="37" borderId="22" xfId="0" applyNumberFormat="1" applyFont="1" applyFill="1" applyBorder="1" applyAlignment="1">
      <alignment horizontal="right" vertical="top"/>
    </xf>
    <xf numFmtId="4" fontId="7" fillId="37" borderId="2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72" fontId="3" fillId="0" borderId="24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7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172" fontId="3" fillId="0" borderId="31" xfId="0" applyNumberFormat="1" applyFont="1" applyBorder="1" applyAlignment="1">
      <alignment vertical="top"/>
    </xf>
    <xf numFmtId="49" fontId="3" fillId="0" borderId="32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right" vertical="top"/>
    </xf>
    <xf numFmtId="4" fontId="2" fillId="0" borderId="34" xfId="0" applyNumberFormat="1" applyFont="1" applyBorder="1" applyAlignment="1">
      <alignment horizontal="right" vertical="top"/>
    </xf>
    <xf numFmtId="4" fontId="2" fillId="0" borderId="35" xfId="0" applyNumberFormat="1" applyFont="1" applyBorder="1" applyAlignment="1">
      <alignment horizontal="right" vertical="top"/>
    </xf>
    <xf numFmtId="4" fontId="7" fillId="0" borderId="36" xfId="0" applyNumberFormat="1" applyFont="1" applyBorder="1" applyAlignment="1">
      <alignment horizontal="right" vertical="top"/>
    </xf>
    <xf numFmtId="0" fontId="13" fillId="37" borderId="37" xfId="0" applyFont="1" applyFill="1" applyBorder="1" applyAlignment="1">
      <alignment vertical="top" wrapText="1"/>
    </xf>
    <xf numFmtId="0" fontId="3" fillId="37" borderId="17" xfId="0" applyFont="1" applyFill="1" applyBorder="1" applyAlignment="1">
      <alignment horizontal="center" vertical="top"/>
    </xf>
    <xf numFmtId="4" fontId="3" fillId="37" borderId="38" xfId="0" applyNumberFormat="1" applyFont="1" applyFill="1" applyBorder="1" applyAlignment="1">
      <alignment horizontal="right" vertical="top"/>
    </xf>
    <xf numFmtId="4" fontId="3" fillId="37" borderId="39" xfId="0" applyNumberFormat="1" applyFont="1" applyFill="1" applyBorder="1" applyAlignment="1">
      <alignment horizontal="right" vertical="top"/>
    </xf>
    <xf numFmtId="4" fontId="3" fillId="37" borderId="40" xfId="0" applyNumberFormat="1" applyFont="1" applyFill="1" applyBorder="1" applyAlignment="1">
      <alignment horizontal="right" vertical="top"/>
    </xf>
    <xf numFmtId="4" fontId="7" fillId="37" borderId="41" xfId="0" applyNumberFormat="1" applyFont="1" applyFill="1" applyBorder="1" applyAlignment="1">
      <alignment horizontal="right" vertical="top"/>
    </xf>
    <xf numFmtId="172" fontId="3" fillId="0" borderId="42" xfId="0" applyNumberFormat="1" applyFont="1" applyBorder="1" applyAlignment="1">
      <alignment vertical="top"/>
    </xf>
    <xf numFmtId="0" fontId="2" fillId="0" borderId="42" xfId="0" applyFont="1" applyBorder="1" applyAlignment="1">
      <alignment horizontal="center" vertical="top"/>
    </xf>
    <xf numFmtId="4" fontId="2" fillId="0" borderId="43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2" fillId="0" borderId="45" xfId="0" applyNumberFormat="1" applyFont="1" applyBorder="1" applyAlignment="1">
      <alignment horizontal="right" vertical="top"/>
    </xf>
    <xf numFmtId="0" fontId="13" fillId="37" borderId="37" xfId="0" applyFont="1" applyFill="1" applyBorder="1" applyAlignment="1">
      <alignment vertical="top" wrapText="1"/>
    </xf>
    <xf numFmtId="49" fontId="3" fillId="0" borderId="46" xfId="0" applyNumberFormat="1" applyFont="1" applyBorder="1" applyAlignment="1">
      <alignment horizontal="center" vertical="top"/>
    </xf>
    <xf numFmtId="49" fontId="3" fillId="37" borderId="18" xfId="0" applyNumberFormat="1" applyFont="1" applyFill="1" applyBorder="1" applyAlignment="1">
      <alignment horizontal="center" vertical="top"/>
    </xf>
    <xf numFmtId="172" fontId="3" fillId="0" borderId="19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7" fillId="0" borderId="23" xfId="0" applyNumberFormat="1" applyFont="1" applyBorder="1" applyAlignment="1">
      <alignment horizontal="right" vertical="top"/>
    </xf>
    <xf numFmtId="0" fontId="2" fillId="0" borderId="48" xfId="0" applyFont="1" applyBorder="1" applyAlignment="1">
      <alignment vertical="top" wrapText="1"/>
    </xf>
    <xf numFmtId="4" fontId="3" fillId="38" borderId="49" xfId="0" applyNumberFormat="1" applyFont="1" applyFill="1" applyBorder="1" applyAlignment="1">
      <alignment horizontal="right" vertical="center"/>
    </xf>
    <xf numFmtId="4" fontId="3" fillId="38" borderId="50" xfId="0" applyNumberFormat="1" applyFont="1" applyFill="1" applyBorder="1" applyAlignment="1">
      <alignment horizontal="right" vertical="center"/>
    </xf>
    <xf numFmtId="4" fontId="3" fillId="38" borderId="51" xfId="0" applyNumberFormat="1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4" fontId="7" fillId="38" borderId="54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right" vertical="top" wrapText="1"/>
    </xf>
    <xf numFmtId="4" fontId="2" fillId="0" borderId="28" xfId="0" applyNumberFormat="1" applyFont="1" applyBorder="1" applyAlignment="1">
      <alignment horizontal="righ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2" fillId="0" borderId="33" xfId="0" applyNumberFormat="1" applyFont="1" applyBorder="1" applyAlignment="1">
      <alignment horizontal="right" vertical="top" wrapText="1"/>
    </xf>
    <xf numFmtId="4" fontId="2" fillId="0" borderId="34" xfId="0" applyNumberFormat="1" applyFont="1" applyBorder="1" applyAlignment="1">
      <alignment horizontal="right" vertical="top" wrapText="1"/>
    </xf>
    <xf numFmtId="4" fontId="2" fillId="0" borderId="3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172" fontId="13" fillId="38" borderId="13" xfId="0" applyNumberFormat="1" applyFont="1" applyFill="1" applyBorder="1" applyAlignment="1">
      <alignment vertical="center"/>
    </xf>
    <xf numFmtId="172" fontId="3" fillId="38" borderId="14" xfId="0" applyNumberFormat="1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vertical="center" wrapText="1"/>
    </xf>
    <xf numFmtId="0" fontId="3" fillId="38" borderId="55" xfId="0" applyFont="1" applyFill="1" applyBorder="1" applyAlignment="1">
      <alignment horizontal="center" vertical="center"/>
    </xf>
    <xf numFmtId="4" fontId="3" fillId="38" borderId="56" xfId="0" applyNumberFormat="1" applyFont="1" applyFill="1" applyBorder="1" applyAlignment="1">
      <alignment horizontal="right" vertical="center"/>
    </xf>
    <xf numFmtId="0" fontId="2" fillId="36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top" wrapText="1"/>
    </xf>
    <xf numFmtId="172" fontId="3" fillId="0" borderId="27" xfId="0" applyNumberFormat="1" applyFont="1" applyBorder="1" applyAlignment="1">
      <alignment vertical="top"/>
    </xf>
    <xf numFmtId="49" fontId="3" fillId="0" borderId="28" xfId="0" applyNumberFormat="1" applyFont="1" applyBorder="1" applyAlignment="1">
      <alignment horizontal="center" vertical="top"/>
    </xf>
    <xf numFmtId="0" fontId="3" fillId="36" borderId="59" xfId="0" applyFont="1" applyFill="1" applyBorder="1" applyAlignment="1">
      <alignment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57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left" vertical="top" wrapText="1"/>
    </xf>
    <xf numFmtId="0" fontId="13" fillId="37" borderId="37" xfId="0" applyFont="1" applyFill="1" applyBorder="1" applyAlignment="1">
      <alignment horizontal="left" vertical="top" wrapText="1"/>
    </xf>
    <xf numFmtId="0" fontId="2" fillId="0" borderId="61" xfId="0" applyFont="1" applyBorder="1" applyAlignment="1">
      <alignment vertical="top" wrapText="1"/>
    </xf>
    <xf numFmtId="0" fontId="3" fillId="36" borderId="57" xfId="0" applyFont="1" applyFill="1" applyBorder="1" applyAlignment="1">
      <alignment vertical="center"/>
    </xf>
    <xf numFmtId="0" fontId="2" fillId="0" borderId="58" xfId="0" applyFont="1" applyBorder="1" applyAlignment="1">
      <alignment vertical="top" wrapText="1"/>
    </xf>
    <xf numFmtId="4" fontId="2" fillId="0" borderId="27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vertical="top"/>
    </xf>
    <xf numFmtId="174" fontId="3" fillId="0" borderId="1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" fontId="2" fillId="0" borderId="41" xfId="0" applyNumberFormat="1" applyFont="1" applyBorder="1" applyAlignment="1">
      <alignment horizontal="right" vertical="top"/>
    </xf>
    <xf numFmtId="4" fontId="2" fillId="0" borderId="39" xfId="0" applyNumberFormat="1" applyFont="1" applyBorder="1" applyAlignment="1">
      <alignment horizontal="right" vertical="top"/>
    </xf>
    <xf numFmtId="4" fontId="2" fillId="0" borderId="40" xfId="0" applyNumberFormat="1" applyFont="1" applyBorder="1" applyAlignment="1">
      <alignment horizontal="right" vertical="top"/>
    </xf>
    <xf numFmtId="4" fontId="2" fillId="0" borderId="38" xfId="0" applyNumberFormat="1" applyFont="1" applyBorder="1" applyAlignment="1">
      <alignment horizontal="right" vertical="top"/>
    </xf>
    <xf numFmtId="4" fontId="7" fillId="0" borderId="41" xfId="0" applyNumberFormat="1" applyFont="1" applyBorder="1" applyAlignment="1">
      <alignment horizontal="right" vertical="top"/>
    </xf>
    <xf numFmtId="174" fontId="3" fillId="0" borderId="25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right" vertical="top"/>
    </xf>
    <xf numFmtId="4" fontId="7" fillId="0" borderId="62" xfId="0" applyNumberFormat="1" applyFont="1" applyBorder="1" applyAlignment="1">
      <alignment horizontal="right" vertical="top"/>
    </xf>
    <xf numFmtId="174" fontId="3" fillId="0" borderId="32" xfId="0" applyNumberFormat="1" applyFont="1" applyBorder="1" applyAlignment="1">
      <alignment horizontal="center" vertical="top"/>
    </xf>
    <xf numFmtId="4" fontId="7" fillId="0" borderId="63" xfId="0" applyNumberFormat="1" applyFont="1" applyBorder="1" applyAlignment="1">
      <alignment horizontal="right" vertical="top"/>
    </xf>
    <xf numFmtId="174" fontId="3" fillId="0" borderId="46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172" fontId="3" fillId="0" borderId="25" xfId="0" applyNumberFormat="1" applyFont="1" applyBorder="1" applyAlignment="1">
      <alignment vertical="top"/>
    </xf>
    <xf numFmtId="172" fontId="3" fillId="0" borderId="32" xfId="0" applyNumberFormat="1" applyFont="1" applyBorder="1" applyAlignment="1">
      <alignment vertical="top"/>
    </xf>
    <xf numFmtId="174" fontId="3" fillId="0" borderId="47" xfId="0" applyNumberFormat="1" applyFont="1" applyBorder="1" applyAlignment="1">
      <alignment horizontal="center" vertical="top"/>
    </xf>
    <xf numFmtId="4" fontId="7" fillId="0" borderId="47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 vertical="top"/>
    </xf>
    <xf numFmtId="4" fontId="7" fillId="0" borderId="32" xfId="0" applyNumberFormat="1" applyFont="1" applyBorder="1" applyAlignment="1">
      <alignment horizontal="right" vertical="top"/>
    </xf>
    <xf numFmtId="4" fontId="7" fillId="0" borderId="64" xfId="0" applyNumberFormat="1" applyFont="1" applyBorder="1" applyAlignment="1">
      <alignment horizontal="right" vertical="top"/>
    </xf>
    <xf numFmtId="172" fontId="3" fillId="0" borderId="33" xfId="0" applyNumberFormat="1" applyFont="1" applyBorder="1" applyAlignment="1">
      <alignment vertical="top"/>
    </xf>
    <xf numFmtId="49" fontId="3" fillId="0" borderId="34" xfId="0" applyNumberFormat="1" applyFont="1" applyBorder="1" applyAlignment="1">
      <alignment horizontal="center" vertical="top"/>
    </xf>
    <xf numFmtId="172" fontId="13" fillId="38" borderId="11" xfId="0" applyNumberFormat="1" applyFont="1" applyFill="1" applyBorder="1" applyAlignment="1">
      <alignment vertical="center"/>
    </xf>
    <xf numFmtId="0" fontId="3" fillId="38" borderId="15" xfId="0" applyFont="1" applyFill="1" applyBorder="1" applyAlignment="1">
      <alignment vertical="center" wrapText="1"/>
    </xf>
    <xf numFmtId="0" fontId="3" fillId="38" borderId="54" xfId="0" applyFont="1" applyFill="1" applyBorder="1" applyAlignment="1">
      <alignment horizontal="center" vertical="center"/>
    </xf>
    <xf numFmtId="4" fontId="3" fillId="38" borderId="65" xfId="0" applyNumberFormat="1" applyFont="1" applyFill="1" applyBorder="1" applyAlignment="1">
      <alignment horizontal="right" vertical="center"/>
    </xf>
    <xf numFmtId="4" fontId="7" fillId="38" borderId="55" xfId="0" applyNumberFormat="1" applyFont="1" applyFill="1" applyBorder="1" applyAlignment="1">
      <alignment horizontal="right" vertical="center"/>
    </xf>
    <xf numFmtId="172" fontId="3" fillId="35" borderId="13" xfId="0" applyNumberFormat="1" applyFont="1" applyFill="1" applyBorder="1" applyAlignment="1">
      <alignment vertical="center"/>
    </xf>
    <xf numFmtId="172" fontId="3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right" vertical="center"/>
    </xf>
    <xf numFmtId="4" fontId="3" fillId="35" borderId="55" xfId="0" applyNumberFormat="1" applyFont="1" applyFill="1" applyBorder="1" applyAlignment="1">
      <alignment horizontal="right" vertical="center"/>
    </xf>
    <xf numFmtId="4" fontId="3" fillId="35" borderId="66" xfId="0" applyNumberFormat="1" applyFont="1" applyFill="1" applyBorder="1" applyAlignment="1">
      <alignment horizontal="right" vertical="center"/>
    </xf>
    <xf numFmtId="0" fontId="3" fillId="35" borderId="55" xfId="0" applyFont="1" applyFill="1" applyBorder="1" applyAlignment="1">
      <alignment horizontal="center" vertical="center"/>
    </xf>
    <xf numFmtId="4" fontId="3" fillId="35" borderId="67" xfId="0" applyNumberFormat="1" applyFont="1" applyFill="1" applyBorder="1" applyAlignment="1">
      <alignment horizontal="right" vertical="center"/>
    </xf>
    <xf numFmtId="4" fontId="7" fillId="35" borderId="6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2" fillId="0" borderId="5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3" fillId="36" borderId="14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vertical="center"/>
    </xf>
    <xf numFmtId="49" fontId="3" fillId="37" borderId="68" xfId="0" applyNumberFormat="1" applyFont="1" applyFill="1" applyBorder="1" applyAlignment="1">
      <alignment horizontal="center" vertical="top"/>
    </xf>
    <xf numFmtId="49" fontId="3" fillId="0" borderId="69" xfId="0" applyNumberFormat="1" applyFont="1" applyBorder="1" applyAlignment="1">
      <alignment horizontal="center" vertical="top"/>
    </xf>
    <xf numFmtId="49" fontId="3" fillId="0" borderId="70" xfId="0" applyNumberFormat="1" applyFont="1" applyBorder="1" applyAlignment="1">
      <alignment horizontal="center" vertical="top"/>
    </xf>
    <xf numFmtId="0" fontId="3" fillId="37" borderId="37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3" fillId="37" borderId="68" xfId="0" applyFont="1" applyFill="1" applyBorder="1" applyAlignment="1">
      <alignment vertical="top" wrapText="1"/>
    </xf>
    <xf numFmtId="0" fontId="2" fillId="0" borderId="6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6" borderId="15" xfId="0" applyFont="1" applyFill="1" applyBorder="1" applyAlignment="1">
      <alignment horizontal="center" vertical="center"/>
    </xf>
    <xf numFmtId="0" fontId="3" fillId="38" borderId="66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top"/>
    </xf>
    <xf numFmtId="0" fontId="2" fillId="0" borderId="69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2" fillId="0" borderId="48" xfId="0" applyFont="1" applyBorder="1" applyAlignment="1">
      <alignment vertical="top" wrapText="1"/>
    </xf>
    <xf numFmtId="172" fontId="3" fillId="38" borderId="0" xfId="0" applyNumberFormat="1" applyFont="1" applyFill="1" applyBorder="1" applyAlignment="1">
      <alignment horizontal="center" vertical="center"/>
    </xf>
    <xf numFmtId="172" fontId="13" fillId="38" borderId="72" xfId="0" applyNumberFormat="1" applyFont="1" applyFill="1" applyBorder="1" applyAlignment="1">
      <alignment vertical="center"/>
    </xf>
    <xf numFmtId="172" fontId="3" fillId="38" borderId="73" xfId="0" applyNumberFormat="1" applyFont="1" applyFill="1" applyBorder="1" applyAlignment="1">
      <alignment horizontal="center" vertical="center"/>
    </xf>
    <xf numFmtId="0" fontId="3" fillId="38" borderId="73" xfId="0" applyFont="1" applyFill="1" applyBorder="1" applyAlignment="1">
      <alignment vertical="center" wrapText="1"/>
    </xf>
    <xf numFmtId="0" fontId="3" fillId="38" borderId="74" xfId="0" applyFont="1" applyFill="1" applyBorder="1" applyAlignment="1">
      <alignment horizontal="center" vertical="center"/>
    </xf>
    <xf numFmtId="4" fontId="3" fillId="38" borderId="75" xfId="0" applyNumberFormat="1" applyFont="1" applyFill="1" applyBorder="1" applyAlignment="1">
      <alignment horizontal="right" vertical="center"/>
    </xf>
    <xf numFmtId="172" fontId="13" fillId="38" borderId="72" xfId="0" applyNumberFormat="1" applyFont="1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top"/>
    </xf>
    <xf numFmtId="0" fontId="2" fillId="0" borderId="71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172" fontId="3" fillId="37" borderId="19" xfId="0" applyNumberFormat="1" applyFont="1" applyFill="1" applyBorder="1" applyAlignment="1">
      <alignment vertical="top"/>
    </xf>
    <xf numFmtId="0" fontId="13" fillId="37" borderId="77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3" fillId="37" borderId="37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top"/>
    </xf>
    <xf numFmtId="49" fontId="3" fillId="37" borderId="79" xfId="0" applyNumberFormat="1" applyFont="1" applyFill="1" applyBorder="1" applyAlignment="1">
      <alignment horizontal="center" vertical="top"/>
    </xf>
    <xf numFmtId="49" fontId="3" fillId="37" borderId="80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" fontId="3" fillId="33" borderId="54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vertical="center" wrapText="1"/>
    </xf>
    <xf numFmtId="0" fontId="16" fillId="36" borderId="55" xfId="0" applyFont="1" applyFill="1" applyBorder="1" applyAlignment="1">
      <alignment vertical="center"/>
    </xf>
    <xf numFmtId="0" fontId="17" fillId="37" borderId="22" xfId="0" applyFont="1" applyFill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7" fillId="37" borderId="40" xfId="0" applyFont="1" applyFill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7" fillId="38" borderId="12" xfId="0" applyFont="1" applyFill="1" applyBorder="1" applyAlignment="1">
      <alignment vertical="center" wrapText="1"/>
    </xf>
    <xf numFmtId="0" fontId="16" fillId="0" borderId="40" xfId="0" applyFont="1" applyBorder="1" applyAlignment="1">
      <alignment vertical="top" wrapText="1"/>
    </xf>
    <xf numFmtId="0" fontId="16" fillId="0" borderId="47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62" xfId="0" applyFont="1" applyBorder="1" applyAlignment="1">
      <alignment vertical="top" wrapText="1"/>
    </xf>
    <xf numFmtId="0" fontId="16" fillId="0" borderId="81" xfId="0" applyFont="1" applyBorder="1" applyAlignment="1">
      <alignment vertical="top" wrapText="1"/>
    </xf>
    <xf numFmtId="0" fontId="16" fillId="0" borderId="63" xfId="0" applyFont="1" applyBorder="1" applyAlignment="1">
      <alignment vertical="top" wrapText="1"/>
    </xf>
    <xf numFmtId="0" fontId="17" fillId="37" borderId="77" xfId="0" applyFont="1" applyFill="1" applyBorder="1" applyAlignment="1">
      <alignment vertical="top" wrapText="1"/>
    </xf>
    <xf numFmtId="0" fontId="17" fillId="38" borderId="52" xfId="0" applyFont="1" applyFill="1" applyBorder="1" applyAlignment="1">
      <alignment vertical="center" wrapText="1"/>
    </xf>
    <xf numFmtId="0" fontId="17" fillId="35" borderId="60" xfId="0" applyFont="1" applyFill="1" applyBorder="1" applyAlignment="1">
      <alignment vertical="center" wrapText="1"/>
    </xf>
    <xf numFmtId="0" fontId="17" fillId="35" borderId="5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" fontId="3" fillId="39" borderId="15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top"/>
    </xf>
    <xf numFmtId="4" fontId="3" fillId="37" borderId="41" xfId="0" applyNumberFormat="1" applyFont="1" applyFill="1" applyBorder="1" applyAlignment="1">
      <alignment horizontal="right" vertical="top"/>
    </xf>
    <xf numFmtId="0" fontId="3" fillId="37" borderId="82" xfId="0" applyFont="1" applyFill="1" applyBorder="1" applyAlignment="1">
      <alignment horizontal="center" vertical="top"/>
    </xf>
    <xf numFmtId="4" fontId="2" fillId="0" borderId="44" xfId="0" applyNumberFormat="1" applyFont="1" applyFill="1" applyBorder="1" applyAlignment="1">
      <alignment horizontal="right" vertical="top"/>
    </xf>
    <xf numFmtId="4" fontId="2" fillId="0" borderId="33" xfId="0" applyNumberFormat="1" applyFont="1" applyFill="1" applyBorder="1" applyAlignment="1">
      <alignment horizontal="right" vertical="top"/>
    </xf>
    <xf numFmtId="173" fontId="3" fillId="33" borderId="83" xfId="0" applyNumberFormat="1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right" vertical="top"/>
    </xf>
    <xf numFmtId="10" fontId="7" fillId="37" borderId="23" xfId="0" applyNumberFormat="1" applyFont="1" applyFill="1" applyBorder="1" applyAlignment="1">
      <alignment horizontal="right" vertical="top"/>
    </xf>
    <xf numFmtId="4" fontId="7" fillId="38" borderId="15" xfId="0" applyNumberFormat="1" applyFont="1" applyFill="1" applyBorder="1" applyAlignment="1">
      <alignment horizontal="right" vertical="center"/>
    </xf>
    <xf numFmtId="4" fontId="7" fillId="0" borderId="84" xfId="0" applyNumberFormat="1" applyFont="1" applyFill="1" applyBorder="1" applyAlignment="1">
      <alignment horizontal="right" vertical="top"/>
    </xf>
    <xf numFmtId="4" fontId="7" fillId="40" borderId="82" xfId="0" applyNumberFormat="1" applyFont="1" applyFill="1" applyBorder="1" applyAlignment="1">
      <alignment horizontal="right" vertical="top"/>
    </xf>
    <xf numFmtId="4" fontId="7" fillId="41" borderId="23" xfId="0" applyNumberFormat="1" applyFont="1" applyFill="1" applyBorder="1" applyAlignment="1">
      <alignment horizontal="right" vertical="top"/>
    </xf>
    <xf numFmtId="10" fontId="7" fillId="42" borderId="23" xfId="0" applyNumberFormat="1" applyFont="1" applyFill="1" applyBorder="1" applyAlignment="1">
      <alignment horizontal="right" vertical="top"/>
    </xf>
    <xf numFmtId="10" fontId="7" fillId="0" borderId="23" xfId="0" applyNumberFormat="1" applyFont="1" applyFill="1" applyBorder="1" applyAlignment="1">
      <alignment horizontal="right" vertical="top"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0" fillId="0" borderId="0" xfId="0" applyFont="1" applyAlignment="1">
      <alignment horizontal="center" vertical="center" wrapText="1"/>
    </xf>
    <xf numFmtId="10" fontId="1" fillId="0" borderId="27" xfId="0" applyNumberFormat="1" applyFont="1" applyBorder="1" applyAlignment="1">
      <alignment horizontal="center" wrapText="1"/>
    </xf>
    <xf numFmtId="10" fontId="1" fillId="0" borderId="28" xfId="0" applyNumberFormat="1" applyFont="1" applyBorder="1" applyAlignment="1">
      <alignment horizontal="center" wrapText="1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3" fillId="33" borderId="54" xfId="0" applyNumberFormat="1" applyFont="1" applyFill="1" applyBorder="1" applyAlignment="1">
      <alignment horizontal="center" vertical="center" wrapText="1"/>
    </xf>
    <xf numFmtId="49" fontId="1" fillId="0" borderId="84" xfId="0" applyNumberFormat="1" applyFont="1" applyBorder="1" applyAlignment="1">
      <alignment horizontal="center" vertical="center"/>
    </xf>
    <xf numFmtId="49" fontId="1" fillId="0" borderId="85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10" fontId="1" fillId="0" borderId="88" xfId="0" applyNumberFormat="1" applyFont="1" applyBorder="1" applyAlignment="1">
      <alignment horizontal="center" vertical="center"/>
    </xf>
    <xf numFmtId="4" fontId="1" fillId="0" borderId="88" xfId="0" applyNumberFormat="1" applyFont="1" applyBorder="1" applyAlignment="1">
      <alignment horizontal="center" vertical="center"/>
    </xf>
    <xf numFmtId="10" fontId="20" fillId="0" borderId="88" xfId="0" applyNumberFormat="1" applyFont="1" applyBorder="1" applyAlignment="1">
      <alignment horizontal="center" vertical="center"/>
    </xf>
    <xf numFmtId="4" fontId="20" fillId="0" borderId="88" xfId="0" applyNumberFormat="1" applyFont="1" applyBorder="1" applyAlignment="1">
      <alignment horizontal="center" vertical="center"/>
    </xf>
    <xf numFmtId="4" fontId="23" fillId="0" borderId="88" xfId="0" applyNumberFormat="1" applyFont="1" applyBorder="1" applyAlignment="1">
      <alignment horizontal="center" vertical="center"/>
    </xf>
    <xf numFmtId="10" fontId="24" fillId="0" borderId="88" xfId="0" applyNumberFormat="1" applyFont="1" applyBorder="1" applyAlignment="1">
      <alignment horizontal="center" vertical="center"/>
    </xf>
    <xf numFmtId="10" fontId="1" fillId="0" borderId="89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10" fontId="24" fillId="0" borderId="89" xfId="0" applyNumberFormat="1" applyFont="1" applyBorder="1" applyAlignment="1">
      <alignment horizontal="center" vertical="center"/>
    </xf>
    <xf numFmtId="4" fontId="20" fillId="0" borderId="89" xfId="0" applyNumberFormat="1" applyFont="1" applyBorder="1" applyAlignment="1">
      <alignment horizontal="center" vertical="center"/>
    </xf>
    <xf numFmtId="10" fontId="1" fillId="0" borderId="90" xfId="0" applyNumberFormat="1" applyFont="1" applyBorder="1" applyAlignment="1">
      <alignment horizontal="center" vertical="center"/>
    </xf>
    <xf numFmtId="4" fontId="1" fillId="0" borderId="91" xfId="0" applyNumberFormat="1" applyFont="1" applyBorder="1" applyAlignment="1">
      <alignment horizontal="center" vertical="center"/>
    </xf>
    <xf numFmtId="4" fontId="1" fillId="0" borderId="92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10" fontId="1" fillId="0" borderId="93" xfId="0" applyNumberFormat="1" applyFont="1" applyBorder="1" applyAlignment="1">
      <alignment horizontal="center" vertical="center"/>
    </xf>
    <xf numFmtId="10" fontId="1" fillId="0" borderId="92" xfId="0" applyNumberFormat="1" applyFont="1" applyBorder="1" applyAlignment="1">
      <alignment horizontal="center" vertical="center"/>
    </xf>
    <xf numFmtId="10" fontId="24" fillId="0" borderId="92" xfId="0" applyNumberFormat="1" applyFont="1" applyBorder="1" applyAlignment="1">
      <alignment horizontal="center" vertical="center"/>
    </xf>
    <xf numFmtId="4" fontId="20" fillId="0" borderId="94" xfId="0" applyNumberFormat="1" applyFont="1" applyBorder="1" applyAlignment="1">
      <alignment horizontal="center" vertical="center"/>
    </xf>
    <xf numFmtId="10" fontId="1" fillId="0" borderId="95" xfId="0" applyNumberFormat="1" applyFont="1" applyBorder="1" applyAlignment="1">
      <alignment horizontal="center" vertical="center"/>
    </xf>
    <xf numFmtId="4" fontId="1" fillId="0" borderId="96" xfId="0" applyNumberFormat="1" applyFont="1" applyBorder="1" applyAlignment="1">
      <alignment horizontal="center" vertical="center"/>
    </xf>
    <xf numFmtId="10" fontId="1" fillId="0" borderId="97" xfId="0" applyNumberFormat="1" applyFont="1" applyBorder="1" applyAlignment="1">
      <alignment horizontal="center" vertical="center"/>
    </xf>
    <xf numFmtId="4" fontId="1" fillId="0" borderId="96" xfId="0" applyNumberFormat="1" applyFont="1" applyBorder="1" applyAlignment="1">
      <alignment horizontal="center" vertical="center" wrapText="1"/>
    </xf>
    <xf numFmtId="10" fontId="20" fillId="0" borderId="95" xfId="0" applyNumberFormat="1" applyFont="1" applyBorder="1" applyAlignment="1">
      <alignment horizontal="center" vertical="center"/>
    </xf>
    <xf numFmtId="4" fontId="20" fillId="0" borderId="98" xfId="0" applyNumberFormat="1" applyFont="1" applyBorder="1" applyAlignment="1">
      <alignment horizontal="center" vertical="center"/>
    </xf>
    <xf numFmtId="10" fontId="1" fillId="0" borderId="99" xfId="0" applyNumberFormat="1" applyFont="1" applyBorder="1" applyAlignment="1">
      <alignment horizontal="center" vertical="center"/>
    </xf>
    <xf numFmtId="10" fontId="1" fillId="0" borderId="100" xfId="0" applyNumberFormat="1" applyFont="1" applyBorder="1" applyAlignment="1">
      <alignment horizontal="center" vertical="center"/>
    </xf>
    <xf numFmtId="10" fontId="1" fillId="0" borderId="101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3" fillId="38" borderId="102" xfId="0" applyNumberFormat="1" applyFont="1" applyFill="1" applyBorder="1" applyAlignment="1">
      <alignment horizontal="right" vertical="center"/>
    </xf>
    <xf numFmtId="4" fontId="3" fillId="38" borderId="54" xfId="0" applyNumberFormat="1" applyFont="1" applyFill="1" applyBorder="1" applyAlignment="1">
      <alignment horizontal="right" vertical="center"/>
    </xf>
    <xf numFmtId="4" fontId="3" fillId="38" borderId="82" xfId="0" applyNumberFormat="1" applyFont="1" applyFill="1" applyBorder="1" applyAlignment="1">
      <alignment horizontal="right" vertical="center"/>
    </xf>
    <xf numFmtId="4" fontId="3" fillId="37" borderId="103" xfId="0" applyNumberFormat="1" applyFont="1" applyFill="1" applyBorder="1" applyAlignment="1">
      <alignment horizontal="right" vertical="top"/>
    </xf>
    <xf numFmtId="4" fontId="3" fillId="37" borderId="62" xfId="0" applyNumberFormat="1" applyFont="1" applyFill="1" applyBorder="1" applyAlignment="1">
      <alignment horizontal="right" vertical="top"/>
    </xf>
    <xf numFmtId="4" fontId="7" fillId="43" borderId="84" xfId="0" applyNumberFormat="1" applyFont="1" applyFill="1" applyBorder="1" applyAlignment="1">
      <alignment horizontal="right" vertical="top"/>
    </xf>
    <xf numFmtId="4" fontId="3" fillId="37" borderId="104" xfId="0" applyNumberFormat="1" applyFont="1" applyFill="1" applyBorder="1" applyAlignment="1">
      <alignment horizontal="right" vertical="top"/>
    </xf>
    <xf numFmtId="4" fontId="2" fillId="37" borderId="40" xfId="0" applyNumberFormat="1" applyFont="1" applyFill="1" applyBorder="1" applyAlignment="1">
      <alignment horizontal="right" vertical="top"/>
    </xf>
    <xf numFmtId="4" fontId="7" fillId="37" borderId="39" xfId="0" applyNumberFormat="1" applyFont="1" applyFill="1" applyBorder="1" applyAlignment="1">
      <alignment horizontal="right" vertical="top"/>
    </xf>
    <xf numFmtId="4" fontId="7" fillId="41" borderId="84" xfId="0" applyNumberFormat="1" applyFont="1" applyFill="1" applyBorder="1" applyAlignment="1">
      <alignment horizontal="right" vertical="top"/>
    </xf>
    <xf numFmtId="4" fontId="7" fillId="37" borderId="105" xfId="0" applyNumberFormat="1" applyFont="1" applyFill="1" applyBorder="1" applyAlignment="1">
      <alignment horizontal="right" vertical="top"/>
    </xf>
    <xf numFmtId="0" fontId="2" fillId="0" borderId="48" xfId="0" applyFont="1" applyBorder="1" applyAlignment="1">
      <alignment horizontal="left" vertical="top" wrapText="1"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1" fillId="0" borderId="106" xfId="0" applyFont="1" applyBorder="1" applyAlignment="1">
      <alignment horizontal="center" vertical="center" wrapText="1"/>
    </xf>
    <xf numFmtId="0" fontId="10" fillId="0" borderId="10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08" xfId="0" applyFont="1" applyBorder="1" applyAlignment="1">
      <alignment/>
    </xf>
    <xf numFmtId="10" fontId="22" fillId="0" borderId="58" xfId="0" applyNumberFormat="1" applyFont="1" applyBorder="1" applyAlignment="1">
      <alignment horizontal="center" vertical="center"/>
    </xf>
    <xf numFmtId="0" fontId="10" fillId="0" borderId="81" xfId="0" applyFont="1" applyBorder="1" applyAlignment="1">
      <alignment/>
    </xf>
    <xf numFmtId="0" fontId="20" fillId="0" borderId="109" xfId="0" applyFont="1" applyBorder="1" applyAlignment="1">
      <alignment horizontal="center" vertical="center" wrapText="1"/>
    </xf>
    <xf numFmtId="0" fontId="10" fillId="0" borderId="110" xfId="0" applyFont="1" applyBorder="1" applyAlignment="1">
      <alignment/>
    </xf>
    <xf numFmtId="0" fontId="10" fillId="0" borderId="111" xfId="0" applyFont="1" applyBorder="1" applyAlignment="1">
      <alignment/>
    </xf>
    <xf numFmtId="0" fontId="21" fillId="0" borderId="112" xfId="0" applyFont="1" applyBorder="1" applyAlignment="1">
      <alignment horizontal="center" vertical="center" wrapText="1"/>
    </xf>
    <xf numFmtId="0" fontId="10" fillId="0" borderId="113" xfId="0" applyFont="1" applyBorder="1" applyAlignment="1">
      <alignment/>
    </xf>
    <xf numFmtId="0" fontId="10" fillId="0" borderId="62" xfId="0" applyFont="1" applyBorder="1" applyAlignment="1">
      <alignment/>
    </xf>
    <xf numFmtId="0" fontId="21" fillId="0" borderId="114" xfId="0" applyFont="1" applyBorder="1" applyAlignment="1">
      <alignment horizontal="center" vertical="center" wrapText="1"/>
    </xf>
    <xf numFmtId="0" fontId="10" fillId="0" borderId="115" xfId="0" applyFont="1" applyBorder="1" applyAlignment="1">
      <alignment/>
    </xf>
    <xf numFmtId="0" fontId="10" fillId="0" borderId="116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2" fontId="2" fillId="0" borderId="0" xfId="0" applyNumberFormat="1" applyFont="1" applyAlignment="1">
      <alignment horizontal="center" vertical="center"/>
    </xf>
    <xf numFmtId="172" fontId="3" fillId="35" borderId="13" xfId="0" applyNumberFormat="1" applyFont="1" applyFill="1" applyBorder="1" applyAlignment="1">
      <alignment horizontal="left" vertical="center"/>
    </xf>
    <xf numFmtId="0" fontId="10" fillId="0" borderId="14" xfId="0" applyFont="1" applyBorder="1" applyAlignment="1">
      <alignment/>
    </xf>
    <xf numFmtId="4" fontId="2" fillId="0" borderId="31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66" xfId="0" applyFont="1" applyBorder="1" applyAlignment="1">
      <alignment/>
    </xf>
    <xf numFmtId="172" fontId="13" fillId="38" borderId="72" xfId="0" applyNumberFormat="1" applyFont="1" applyFill="1" applyBorder="1" applyAlignment="1">
      <alignment horizontal="left" vertical="center" wrapText="1"/>
    </xf>
    <xf numFmtId="172" fontId="13" fillId="38" borderId="73" xfId="0" applyNumberFormat="1" applyFont="1" applyFill="1" applyBorder="1" applyAlignment="1">
      <alignment horizontal="left" vertical="center" wrapText="1"/>
    </xf>
    <xf numFmtId="172" fontId="13" fillId="38" borderId="7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17" xfId="0" applyFont="1" applyBorder="1" applyAlignment="1">
      <alignment/>
    </xf>
    <xf numFmtId="0" fontId="3" fillId="33" borderId="54" xfId="0" applyFont="1" applyFill="1" applyBorder="1" applyAlignment="1">
      <alignment horizontal="center" vertical="center"/>
    </xf>
    <xf numFmtId="0" fontId="10" fillId="0" borderId="83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173" fontId="3" fillId="33" borderId="12" xfId="0" applyNumberFormat="1" applyFont="1" applyFill="1" applyBorder="1" applyAlignment="1">
      <alignment horizontal="center" vertical="center" wrapText="1"/>
    </xf>
    <xf numFmtId="173" fontId="3" fillId="33" borderId="60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55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172" fontId="13" fillId="38" borderId="11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173" fontId="3" fillId="33" borderId="13" xfId="0" applyNumberFormat="1" applyFont="1" applyFill="1" applyBorder="1" applyAlignment="1">
      <alignment horizontal="center" vertical="center" wrapText="1"/>
    </xf>
    <xf numFmtId="173" fontId="3" fillId="33" borderId="55" xfId="0" applyNumberFormat="1" applyFont="1" applyFill="1" applyBorder="1" applyAlignment="1">
      <alignment horizontal="center" vertical="center" wrapText="1"/>
    </xf>
    <xf numFmtId="173" fontId="17" fillId="33" borderId="12" xfId="0" applyNumberFormat="1" applyFont="1" applyFill="1" applyBorder="1" applyAlignment="1">
      <alignment horizontal="center" vertical="center" wrapText="1"/>
    </xf>
    <xf numFmtId="173" fontId="17" fillId="33" borderId="117" xfId="0" applyNumberFormat="1" applyFont="1" applyFill="1" applyBorder="1" applyAlignment="1">
      <alignment horizontal="center" vertical="center" wrapText="1"/>
    </xf>
    <xf numFmtId="173" fontId="17" fillId="33" borderId="60" xfId="0" applyNumberFormat="1" applyFont="1" applyFill="1" applyBorder="1" applyAlignment="1">
      <alignment horizontal="center" vertical="center" wrapText="1"/>
    </xf>
    <xf numFmtId="173" fontId="3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2</xdr:col>
      <xdr:colOff>304800</xdr:colOff>
      <xdr:row>3</xdr:row>
      <xdr:rowOff>114300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zoomScale="80" zoomScaleNormal="80" zoomScalePageLayoutView="0" workbookViewId="0" topLeftCell="A22">
      <selection activeCell="E34" sqref="E34"/>
    </sheetView>
  </sheetViews>
  <sheetFormatPr defaultColWidth="12.625" defaultRowHeight="15" customHeight="1"/>
  <cols>
    <col min="1" max="1" width="16.375" style="0" customWidth="1"/>
    <col min="2" max="2" width="9.125" style="0" customWidth="1"/>
    <col min="3" max="3" width="10.875" style="0" customWidth="1"/>
    <col min="4" max="4" width="23.625" style="0" customWidth="1"/>
    <col min="5" max="5" width="21.375" style="0" customWidth="1"/>
    <col min="6" max="6" width="18.50390625" style="0" customWidth="1"/>
    <col min="7" max="7" width="13.375" style="0" customWidth="1"/>
    <col min="8" max="8" width="19.125" style="0" customWidth="1"/>
    <col min="9" max="9" width="8.875" style="0" customWidth="1"/>
    <col min="10" max="10" width="11.50390625" style="0" customWidth="1"/>
    <col min="11" max="11" width="9.625" style="0" customWidth="1"/>
    <col min="12" max="12" width="7.375" style="0" customWidth="1"/>
    <col min="13" max="13" width="11.50390625" style="0" customWidth="1"/>
    <col min="14" max="14" width="10.875" style="0" customWidth="1"/>
    <col min="15" max="23" width="5.625" style="0" customWidth="1"/>
    <col min="24" max="26" width="11.00390625" style="0" customWidth="1"/>
  </cols>
  <sheetData>
    <row r="1" spans="1:26" ht="19.5" customHeight="1">
      <c r="A1" s="355" t="s">
        <v>0</v>
      </c>
      <c r="B1" s="354"/>
      <c r="C1" s="1"/>
      <c r="D1" s="2"/>
      <c r="E1" s="1"/>
      <c r="F1" s="1"/>
      <c r="G1" s="1"/>
      <c r="H1" s="2" t="s">
        <v>357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3"/>
      <c r="B2" s="1"/>
      <c r="C2" s="1"/>
      <c r="D2" s="2"/>
      <c r="E2" s="1"/>
      <c r="F2" s="1"/>
      <c r="G2" s="1"/>
      <c r="H2" s="355" t="s">
        <v>358</v>
      </c>
      <c r="I2" s="355"/>
      <c r="J2" s="3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.75" customHeight="1">
      <c r="A3" s="3"/>
      <c r="B3" s="1"/>
      <c r="C3" s="1"/>
      <c r="D3" s="2"/>
      <c r="E3" s="1"/>
      <c r="F3" s="1"/>
      <c r="G3" s="1"/>
      <c r="H3" s="355" t="s">
        <v>359</v>
      </c>
      <c r="I3" s="355"/>
      <c r="J3" s="3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0" customFormat="1" ht="14.25" customHeight="1">
      <c r="A10" s="188" t="s">
        <v>1</v>
      </c>
      <c r="B10" s="189"/>
      <c r="C10" s="189" t="s">
        <v>354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s="190" customFormat="1" ht="14.25" customHeight="1">
      <c r="A11" s="191" t="s">
        <v>2</v>
      </c>
      <c r="B11" s="189"/>
      <c r="C11" s="189" t="s">
        <v>355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s="190" customFormat="1" ht="14.25" customHeight="1">
      <c r="A12" s="191" t="s">
        <v>319</v>
      </c>
      <c r="B12" s="189"/>
      <c r="C12" s="189" t="s">
        <v>342</v>
      </c>
      <c r="D12" s="194"/>
      <c r="E12" s="194"/>
      <c r="F12" s="194"/>
      <c r="G12" s="194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s="190" customFormat="1" ht="14.25" customHeight="1">
      <c r="A13" s="191" t="s">
        <v>3</v>
      </c>
      <c r="B13" s="189"/>
      <c r="C13" s="189" t="s">
        <v>343</v>
      </c>
      <c r="D13" s="194"/>
      <c r="E13" s="194"/>
      <c r="F13" s="194"/>
      <c r="G13" s="19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s="190" customFormat="1" ht="14.25" customHeight="1">
      <c r="A14" s="191" t="s">
        <v>4</v>
      </c>
      <c r="B14" s="189"/>
      <c r="C14" s="352">
        <v>44378</v>
      </c>
      <c r="D14" s="196"/>
      <c r="E14" s="196"/>
      <c r="F14" s="196"/>
      <c r="G14" s="196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s="190" customFormat="1" ht="14.25" customHeight="1">
      <c r="A15" s="191" t="s">
        <v>5</v>
      </c>
      <c r="B15" s="189"/>
      <c r="C15" s="352">
        <v>44499</v>
      </c>
      <c r="D15" s="196"/>
      <c r="E15" s="196"/>
      <c r="F15" s="196"/>
      <c r="G15" s="196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ht="15.75">
      <c r="A18" s="284"/>
      <c r="B18" s="356" t="s">
        <v>278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ht="15.75">
      <c r="A19" s="284"/>
      <c r="B19" s="356" t="s">
        <v>279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ht="15.75">
      <c r="A20" s="284"/>
      <c r="B20" s="357" t="s">
        <v>353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ht="15.75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4:16" ht="15.75" thickBot="1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ht="15">
      <c r="A23" s="366"/>
      <c r="B23" s="369" t="s">
        <v>280</v>
      </c>
      <c r="C23" s="370"/>
      <c r="D23" s="372" t="s">
        <v>281</v>
      </c>
      <c r="E23" s="373"/>
      <c r="F23" s="373"/>
      <c r="G23" s="373"/>
      <c r="H23" s="373"/>
      <c r="I23" s="373"/>
      <c r="J23" s="374"/>
      <c r="K23" s="360" t="s">
        <v>282</v>
      </c>
      <c r="L23" s="370"/>
      <c r="M23" s="360" t="s">
        <v>283</v>
      </c>
      <c r="N23" s="36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17" ht="135" customHeight="1">
      <c r="A24" s="367"/>
      <c r="B24" s="359"/>
      <c r="C24" s="371"/>
      <c r="D24" s="292" t="s">
        <v>316</v>
      </c>
      <c r="E24" s="293" t="s">
        <v>356</v>
      </c>
      <c r="F24" s="293" t="s">
        <v>284</v>
      </c>
      <c r="G24" s="293" t="s">
        <v>285</v>
      </c>
      <c r="H24" s="293" t="s">
        <v>6</v>
      </c>
      <c r="I24" s="364" t="s">
        <v>286</v>
      </c>
      <c r="J24" s="365"/>
      <c r="K24" s="362"/>
      <c r="L24" s="371"/>
      <c r="M24" s="362"/>
      <c r="N24" s="363"/>
      <c r="Q24" s="294"/>
    </row>
    <row r="25" spans="1:31" ht="45.75" thickBot="1">
      <c r="A25" s="368"/>
      <c r="B25" s="332" t="s">
        <v>275</v>
      </c>
      <c r="C25" s="327" t="s">
        <v>287</v>
      </c>
      <c r="D25" s="326" t="s">
        <v>287</v>
      </c>
      <c r="E25" s="328" t="s">
        <v>287</v>
      </c>
      <c r="F25" s="328" t="s">
        <v>287</v>
      </c>
      <c r="G25" s="328" t="s">
        <v>287</v>
      </c>
      <c r="H25" s="328" t="s">
        <v>287</v>
      </c>
      <c r="I25" s="328" t="s">
        <v>275</v>
      </c>
      <c r="J25" s="329" t="s">
        <v>288</v>
      </c>
      <c r="K25" s="326" t="s">
        <v>275</v>
      </c>
      <c r="L25" s="327" t="s">
        <v>287</v>
      </c>
      <c r="M25" s="330" t="s">
        <v>275</v>
      </c>
      <c r="N25" s="331" t="s">
        <v>287</v>
      </c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</row>
    <row r="26" spans="1:31" ht="15">
      <c r="A26" s="335" t="s">
        <v>289</v>
      </c>
      <c r="B26" s="304" t="s">
        <v>290</v>
      </c>
      <c r="C26" s="305" t="s">
        <v>291</v>
      </c>
      <c r="D26" s="306" t="s">
        <v>292</v>
      </c>
      <c r="E26" s="307" t="s">
        <v>293</v>
      </c>
      <c r="F26" s="307" t="s">
        <v>294</v>
      </c>
      <c r="G26" s="307" t="s">
        <v>295</v>
      </c>
      <c r="H26" s="307" t="s">
        <v>296</v>
      </c>
      <c r="I26" s="307" t="s">
        <v>297</v>
      </c>
      <c r="J26" s="305" t="s">
        <v>298</v>
      </c>
      <c r="K26" s="306" t="s">
        <v>299</v>
      </c>
      <c r="L26" s="305" t="s">
        <v>300</v>
      </c>
      <c r="M26" s="306" t="s">
        <v>301</v>
      </c>
      <c r="N26" s="305" t="s">
        <v>302</v>
      </c>
      <c r="O26" s="296"/>
      <c r="P26" s="296"/>
      <c r="Q26" s="297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</row>
    <row r="27" spans="1:31" ht="15">
      <c r="A27" s="336" t="s">
        <v>303</v>
      </c>
      <c r="B27" s="333">
        <v>0</v>
      </c>
      <c r="C27" s="309">
        <v>138864</v>
      </c>
      <c r="D27" s="309">
        <v>0</v>
      </c>
      <c r="E27" s="309">
        <v>51280</v>
      </c>
      <c r="F27" s="309">
        <v>0</v>
      </c>
      <c r="G27" s="309">
        <v>0</v>
      </c>
      <c r="H27" s="309">
        <v>48800</v>
      </c>
      <c r="I27" s="308">
        <v>0</v>
      </c>
      <c r="J27" s="309">
        <f>D27+E27+F27+G27+H27</f>
        <v>100080</v>
      </c>
      <c r="K27" s="308">
        <v>0</v>
      </c>
      <c r="L27" s="309">
        <v>0</v>
      </c>
      <c r="M27" s="310">
        <v>1</v>
      </c>
      <c r="N27" s="311">
        <f>C27+J27+L27</f>
        <v>238944</v>
      </c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</row>
    <row r="28" spans="1:31" ht="15">
      <c r="A28" s="337" t="s">
        <v>304</v>
      </c>
      <c r="B28" s="333"/>
      <c r="C28" s="312">
        <v>138573.48</v>
      </c>
      <c r="D28" s="309">
        <v>0</v>
      </c>
      <c r="E28" s="309">
        <v>51223.93</v>
      </c>
      <c r="F28" s="309">
        <v>0</v>
      </c>
      <c r="G28" s="309">
        <v>0</v>
      </c>
      <c r="H28" s="309">
        <v>48800</v>
      </c>
      <c r="I28" s="308"/>
      <c r="J28" s="309">
        <f>D28+E28+F28+G28+H28</f>
        <v>100023.93</v>
      </c>
      <c r="K28" s="308"/>
      <c r="L28" s="309"/>
      <c r="M28" s="313">
        <f>(N28*M27)/N27</f>
        <v>0.9985494927681801</v>
      </c>
      <c r="N28" s="311">
        <f>C28+J28+L28</f>
        <v>238597.41</v>
      </c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1" ht="15.75" thickBot="1">
      <c r="A29" s="338" t="s">
        <v>305</v>
      </c>
      <c r="B29" s="334"/>
      <c r="C29" s="315">
        <v>104148</v>
      </c>
      <c r="D29" s="315">
        <v>0</v>
      </c>
      <c r="E29" s="315">
        <v>51280</v>
      </c>
      <c r="F29" s="315">
        <v>0</v>
      </c>
      <c r="G29" s="315">
        <v>0</v>
      </c>
      <c r="H29" s="315">
        <v>48800</v>
      </c>
      <c r="I29" s="314"/>
      <c r="J29" s="315">
        <f>D29+E29+F29+G29+H29</f>
        <v>100080</v>
      </c>
      <c r="K29" s="314"/>
      <c r="L29" s="315"/>
      <c r="M29" s="316">
        <f>(N29*M27)/N27</f>
        <v>0.8547107271996786</v>
      </c>
      <c r="N29" s="317">
        <f>C29+J29+L29</f>
        <v>204228</v>
      </c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</row>
    <row r="30" spans="1:31" ht="30.75" thickBot="1">
      <c r="A30" s="339" t="s">
        <v>306</v>
      </c>
      <c r="B30" s="318"/>
      <c r="C30" s="319">
        <f aca="true" t="shared" si="0" ref="C30:H30">C28-C29</f>
        <v>34425.48000000001</v>
      </c>
      <c r="D30" s="320">
        <f t="shared" si="0"/>
        <v>0</v>
      </c>
      <c r="E30" s="321">
        <f t="shared" si="0"/>
        <v>-56.06999999999971</v>
      </c>
      <c r="F30" s="321">
        <f t="shared" si="0"/>
        <v>0</v>
      </c>
      <c r="G30" s="321">
        <f t="shared" si="0"/>
        <v>0</v>
      </c>
      <c r="H30" s="321">
        <f t="shared" si="0"/>
        <v>0</v>
      </c>
      <c r="I30" s="322"/>
      <c r="J30" s="319">
        <f>D30+E30+F30+G30+H30</f>
        <v>-56.06999999999971</v>
      </c>
      <c r="K30" s="323"/>
      <c r="L30" s="319">
        <f>L28-L29</f>
        <v>0</v>
      </c>
      <c r="M30" s="324">
        <f>(N30*M27)/N27</f>
        <v>0.14383876556850145</v>
      </c>
      <c r="N30" s="325">
        <f>C30+J30+L30</f>
        <v>34369.41000000001</v>
      </c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26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298"/>
      <c r="B32" s="298" t="s">
        <v>307</v>
      </c>
      <c r="C32" s="358" t="s">
        <v>360</v>
      </c>
      <c r="D32" s="359"/>
      <c r="E32" s="359"/>
      <c r="F32" s="298"/>
      <c r="G32" s="299"/>
      <c r="H32" s="299"/>
      <c r="I32" s="300"/>
      <c r="J32" s="358" t="s">
        <v>361</v>
      </c>
      <c r="K32" s="359"/>
      <c r="L32" s="359"/>
      <c r="M32" s="359"/>
      <c r="N32" s="359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</row>
    <row r="33" spans="4:14" ht="15.75" customHeight="1">
      <c r="D33" s="301" t="s">
        <v>308</v>
      </c>
      <c r="F33" s="302"/>
      <c r="G33" s="353" t="s">
        <v>309</v>
      </c>
      <c r="H33" s="354"/>
      <c r="I33" s="289"/>
      <c r="J33" s="353" t="s">
        <v>310</v>
      </c>
      <c r="K33" s="354"/>
      <c r="L33" s="354"/>
      <c r="M33" s="354"/>
      <c r="N33" s="354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6">
    <mergeCell ref="H2:J2"/>
    <mergeCell ref="H3:J3"/>
    <mergeCell ref="A23:A25"/>
    <mergeCell ref="B23:C24"/>
    <mergeCell ref="D23:J23"/>
    <mergeCell ref="K23:L24"/>
    <mergeCell ref="G33:H33"/>
    <mergeCell ref="J33:N33"/>
    <mergeCell ref="A1:B1"/>
    <mergeCell ref="B18:N18"/>
    <mergeCell ref="B19:N19"/>
    <mergeCell ref="B20:N20"/>
    <mergeCell ref="C32:E32"/>
    <mergeCell ref="J32:N32"/>
    <mergeCell ref="M23:N24"/>
    <mergeCell ref="I24:J24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19"/>
  <sheetViews>
    <sheetView tabSelected="1" zoomScale="85" zoomScaleNormal="85" zoomScalePageLayoutView="0" workbookViewId="0" topLeftCell="O4">
      <selection activeCell="Z181" sqref="Z181:Z183"/>
    </sheetView>
  </sheetViews>
  <sheetFormatPr defaultColWidth="12.625" defaultRowHeight="15" customHeight="1" outlineLevelCol="1"/>
  <cols>
    <col min="1" max="1" width="10.625" style="0" customWidth="1"/>
    <col min="2" max="2" width="6.625" style="0" customWidth="1"/>
    <col min="3" max="3" width="44.125" style="0" customWidth="1"/>
    <col min="4" max="4" width="9.875" style="0" customWidth="1"/>
    <col min="5" max="5" width="9.125" style="0" customWidth="1"/>
    <col min="6" max="7" width="13.625" style="0" customWidth="1"/>
    <col min="8" max="8" width="9.125" style="0" customWidth="1"/>
    <col min="9" max="10" width="13.625" style="0" customWidth="1"/>
    <col min="11" max="11" width="9.125" style="0" customWidth="1" outlineLevel="1"/>
    <col min="12" max="13" width="13.625" style="0" customWidth="1" outlineLevel="1"/>
    <col min="14" max="14" width="9.125" style="0" customWidth="1" outlineLevel="1"/>
    <col min="15" max="16" width="13.625" style="0" customWidth="1" outlineLevel="1"/>
    <col min="17" max="17" width="9.125" style="0" customWidth="1" outlineLevel="1"/>
    <col min="18" max="19" width="13.625" style="0" customWidth="1" outlineLevel="1"/>
    <col min="20" max="20" width="9.125" style="0" customWidth="1" outlineLevel="1"/>
    <col min="21" max="22" width="13.625" style="0" customWidth="1" outlineLevel="1"/>
    <col min="23" max="25" width="12.625" style="0" customWidth="1"/>
    <col min="26" max="26" width="14.25390625" style="0" customWidth="1"/>
    <col min="27" max="27" width="17.375" style="265" customWidth="1"/>
    <col min="28" max="28" width="16.00390625" style="0" customWidth="1"/>
    <col min="29" max="33" width="5.875" style="0" customWidth="1"/>
  </cols>
  <sheetData>
    <row r="1" spans="1:33" ht="15.75">
      <c r="A1" s="389" t="s">
        <v>317</v>
      </c>
      <c r="B1" s="354"/>
      <c r="C1" s="354"/>
      <c r="D1" s="354"/>
      <c r="E1" s="35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1"/>
      <c r="AB1" s="1"/>
      <c r="AC1" s="1"/>
      <c r="AD1" s="1"/>
      <c r="AE1" s="1"/>
      <c r="AF1" s="1"/>
      <c r="AG1" s="1"/>
    </row>
    <row r="2" spans="1:33" s="190" customFormat="1" ht="19.5" customHeight="1">
      <c r="A2" s="192" t="str">
        <f>Фінансування!A12</f>
        <v>Назва Грантоотримувача:</v>
      </c>
      <c r="B2" s="193"/>
      <c r="C2" s="192"/>
      <c r="D2" s="189" t="s">
        <v>362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5"/>
      <c r="X2" s="195"/>
      <c r="Y2" s="195"/>
      <c r="Z2" s="195"/>
      <c r="AA2" s="242"/>
      <c r="AB2" s="196"/>
      <c r="AC2" s="196"/>
      <c r="AD2" s="196"/>
      <c r="AE2" s="196"/>
      <c r="AF2" s="196"/>
      <c r="AG2" s="196"/>
    </row>
    <row r="3" spans="1:33" s="190" customFormat="1" ht="19.5" customHeight="1">
      <c r="A3" s="197" t="str">
        <f>Фінансування!A13</f>
        <v>Назва проєкту:</v>
      </c>
      <c r="B3" s="193"/>
      <c r="C3" s="192"/>
      <c r="D3" s="189" t="s">
        <v>363</v>
      </c>
      <c r="E3" s="194"/>
      <c r="F3" s="194"/>
      <c r="G3" s="194"/>
      <c r="H3" s="198"/>
      <c r="I3" s="194"/>
      <c r="J3" s="194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 s="199"/>
      <c r="Y3" s="199"/>
      <c r="Z3" s="199"/>
      <c r="AA3" s="242"/>
      <c r="AB3" s="196"/>
      <c r="AC3" s="196"/>
      <c r="AD3" s="196"/>
      <c r="AE3" s="196"/>
      <c r="AF3" s="196"/>
      <c r="AG3" s="196"/>
    </row>
    <row r="4" spans="1:33" s="190" customFormat="1" ht="19.5" customHeight="1">
      <c r="A4" s="197" t="str">
        <f>Фінансування!A14</f>
        <v>Дата початку проєкту:</v>
      </c>
      <c r="B4" s="196"/>
      <c r="C4" s="196"/>
      <c r="D4" s="352">
        <v>44378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243"/>
      <c r="AB4" s="196"/>
      <c r="AC4" s="196"/>
      <c r="AD4" s="196"/>
      <c r="AE4" s="196"/>
      <c r="AF4" s="196"/>
      <c r="AG4" s="196"/>
    </row>
    <row r="5" spans="1:33" s="190" customFormat="1" ht="19.5" customHeight="1">
      <c r="A5" s="197" t="str">
        <f>Фінансування!A15</f>
        <v>Дата завершення проєкту:</v>
      </c>
      <c r="B5" s="196"/>
      <c r="C5" s="196"/>
      <c r="D5" s="352">
        <v>44499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243"/>
      <c r="AB5" s="196"/>
      <c r="AC5" s="196"/>
      <c r="AD5" s="196"/>
      <c r="AE5" s="196"/>
      <c r="AF5" s="196"/>
      <c r="AG5" s="196"/>
    </row>
    <row r="6" spans="1:33" ht="15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4"/>
      <c r="AB6" s="1"/>
      <c r="AC6" s="1"/>
      <c r="AD6" s="1"/>
      <c r="AE6" s="1"/>
      <c r="AF6" s="1"/>
      <c r="AG6" s="1"/>
    </row>
    <row r="7" spans="1:33" ht="26.25" customHeight="1" thickBot="1">
      <c r="A7" s="390" t="s">
        <v>270</v>
      </c>
      <c r="B7" s="392" t="s">
        <v>10</v>
      </c>
      <c r="C7" s="394" t="s">
        <v>11</v>
      </c>
      <c r="D7" s="394" t="s">
        <v>12</v>
      </c>
      <c r="E7" s="398" t="s">
        <v>13</v>
      </c>
      <c r="F7" s="399"/>
      <c r="G7" s="399"/>
      <c r="H7" s="399"/>
      <c r="I7" s="399"/>
      <c r="J7" s="400"/>
      <c r="K7" s="398" t="s">
        <v>255</v>
      </c>
      <c r="L7" s="399"/>
      <c r="M7" s="399"/>
      <c r="N7" s="399"/>
      <c r="O7" s="399"/>
      <c r="P7" s="400"/>
      <c r="Q7" s="398" t="s">
        <v>256</v>
      </c>
      <c r="R7" s="399"/>
      <c r="S7" s="399"/>
      <c r="T7" s="399"/>
      <c r="U7" s="399"/>
      <c r="V7" s="400"/>
      <c r="W7" s="406" t="s">
        <v>272</v>
      </c>
      <c r="X7" s="411"/>
      <c r="Y7" s="411"/>
      <c r="Z7" s="407"/>
      <c r="AA7" s="408" t="s">
        <v>318</v>
      </c>
      <c r="AB7" s="1"/>
      <c r="AC7" s="1"/>
      <c r="AD7" s="1"/>
      <c r="AE7" s="1"/>
      <c r="AF7" s="1"/>
      <c r="AG7" s="1"/>
    </row>
    <row r="8" spans="1:33" ht="42" customHeight="1" thickBot="1">
      <c r="A8" s="391"/>
      <c r="B8" s="393"/>
      <c r="C8" s="395"/>
      <c r="D8" s="395"/>
      <c r="E8" s="401" t="s">
        <v>14</v>
      </c>
      <c r="F8" s="379"/>
      <c r="G8" s="402"/>
      <c r="H8" s="401" t="s">
        <v>271</v>
      </c>
      <c r="I8" s="379"/>
      <c r="J8" s="402"/>
      <c r="K8" s="401" t="s">
        <v>14</v>
      </c>
      <c r="L8" s="379"/>
      <c r="M8" s="402"/>
      <c r="N8" s="401" t="s">
        <v>271</v>
      </c>
      <c r="O8" s="379"/>
      <c r="P8" s="402"/>
      <c r="Q8" s="401" t="s">
        <v>14</v>
      </c>
      <c r="R8" s="379"/>
      <c r="S8" s="402"/>
      <c r="T8" s="401" t="s">
        <v>271</v>
      </c>
      <c r="U8" s="379"/>
      <c r="V8" s="402"/>
      <c r="W8" s="396" t="s">
        <v>276</v>
      </c>
      <c r="X8" s="396" t="s">
        <v>277</v>
      </c>
      <c r="Y8" s="406" t="s">
        <v>273</v>
      </c>
      <c r="Z8" s="407"/>
      <c r="AA8" s="409"/>
      <c r="AB8" s="1"/>
      <c r="AC8" s="1"/>
      <c r="AD8" s="1"/>
      <c r="AE8" s="1"/>
      <c r="AF8" s="1"/>
      <c r="AG8" s="1"/>
    </row>
    <row r="9" spans="1:33" ht="30" customHeight="1" thickBot="1">
      <c r="A9" s="391"/>
      <c r="B9" s="393"/>
      <c r="C9" s="395"/>
      <c r="D9" s="395"/>
      <c r="E9" s="24" t="s">
        <v>15</v>
      </c>
      <c r="F9" s="25" t="s">
        <v>16</v>
      </c>
      <c r="G9" s="238" t="s">
        <v>268</v>
      </c>
      <c r="H9" s="24" t="s">
        <v>15</v>
      </c>
      <c r="I9" s="25" t="s">
        <v>16</v>
      </c>
      <c r="J9" s="303" t="s">
        <v>315</v>
      </c>
      <c r="K9" s="24" t="s">
        <v>15</v>
      </c>
      <c r="L9" s="25" t="s">
        <v>17</v>
      </c>
      <c r="M9" s="303" t="s">
        <v>311</v>
      </c>
      <c r="N9" s="24" t="s">
        <v>15</v>
      </c>
      <c r="O9" s="25" t="s">
        <v>17</v>
      </c>
      <c r="P9" s="303" t="s">
        <v>312</v>
      </c>
      <c r="Q9" s="24" t="s">
        <v>15</v>
      </c>
      <c r="R9" s="25" t="s">
        <v>17</v>
      </c>
      <c r="S9" s="303" t="s">
        <v>313</v>
      </c>
      <c r="T9" s="24" t="s">
        <v>15</v>
      </c>
      <c r="U9" s="25" t="s">
        <v>17</v>
      </c>
      <c r="V9" s="303" t="s">
        <v>314</v>
      </c>
      <c r="W9" s="397"/>
      <c r="X9" s="397"/>
      <c r="Y9" s="274" t="s">
        <v>274</v>
      </c>
      <c r="Z9" s="275" t="s">
        <v>275</v>
      </c>
      <c r="AA9" s="410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5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6"/>
      <c r="AB11" s="35"/>
      <c r="AC11" s="35"/>
      <c r="AD11" s="35"/>
      <c r="AE11" s="35"/>
      <c r="AF11" s="35"/>
      <c r="AG11" s="35"/>
    </row>
    <row r="12" spans="1:33" ht="30" customHeight="1" thickBot="1">
      <c r="A12" s="36" t="s">
        <v>20</v>
      </c>
      <c r="B12" s="37">
        <v>1</v>
      </c>
      <c r="C12" s="200" t="s">
        <v>264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7"/>
      <c r="AB12" s="4"/>
      <c r="AC12" s="5"/>
      <c r="AD12" s="5"/>
      <c r="AE12" s="5"/>
      <c r="AF12" s="5"/>
      <c r="AG12" s="5"/>
    </row>
    <row r="13" spans="1:33" ht="30" customHeight="1">
      <c r="A13" s="41" t="s">
        <v>21</v>
      </c>
      <c r="B13" s="42" t="s">
        <v>22</v>
      </c>
      <c r="C13" s="201" t="s">
        <v>265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4</v>
      </c>
      <c r="L13" s="46"/>
      <c r="M13" s="47">
        <f>SUM(M14:M16)</f>
        <v>40000</v>
      </c>
      <c r="N13" s="45">
        <f>SUM(N14:N16)</f>
        <v>4</v>
      </c>
      <c r="O13" s="46"/>
      <c r="P13" s="47">
        <f>SUM(P14:P16)</f>
        <v>40000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40000</v>
      </c>
      <c r="X13" s="47">
        <f>SUM(X14:X16)</f>
        <v>40000</v>
      </c>
      <c r="Y13" s="48">
        <f>W13-X13</f>
        <v>0</v>
      </c>
      <c r="Z13" s="277">
        <f>Y13/W13</f>
        <v>0</v>
      </c>
      <c r="AA13" s="248"/>
      <c r="AB13" s="49"/>
      <c r="AC13" s="49"/>
      <c r="AD13" s="49"/>
      <c r="AE13" s="49"/>
      <c r="AF13" s="49"/>
      <c r="AG13" s="49"/>
    </row>
    <row r="14" spans="1:33" ht="46.5" customHeight="1">
      <c r="A14" s="50" t="s">
        <v>23</v>
      </c>
      <c r="B14" s="51" t="s">
        <v>24</v>
      </c>
      <c r="C14" s="96" t="s">
        <v>320</v>
      </c>
      <c r="D14" s="53" t="s">
        <v>26</v>
      </c>
      <c r="E14" s="54"/>
      <c r="F14" s="55"/>
      <c r="G14" s="56">
        <f>E14*F14</f>
        <v>0</v>
      </c>
      <c r="H14" s="54"/>
      <c r="I14" s="55"/>
      <c r="J14" s="56">
        <f>H14*I14</f>
        <v>0</v>
      </c>
      <c r="K14" s="54">
        <v>4</v>
      </c>
      <c r="L14" s="55">
        <v>10000</v>
      </c>
      <c r="M14" s="56">
        <f>K14*L14</f>
        <v>40000</v>
      </c>
      <c r="N14" s="54">
        <v>4</v>
      </c>
      <c r="O14" s="55">
        <v>10000</v>
      </c>
      <c r="P14" s="56">
        <f>N14*O14</f>
        <v>40000</v>
      </c>
      <c r="Q14" s="54"/>
      <c r="R14" s="55"/>
      <c r="S14" s="56">
        <f>Q14*R14</f>
        <v>0</v>
      </c>
      <c r="T14" s="54"/>
      <c r="U14" s="55"/>
      <c r="V14" s="56">
        <f>T14*U14</f>
        <v>0</v>
      </c>
      <c r="W14" s="57">
        <f>G14+M14+S14</f>
        <v>40000</v>
      </c>
      <c r="X14" s="276">
        <f aca="true" t="shared" si="0" ref="X14:X32">J14+P14+V14</f>
        <v>40000</v>
      </c>
      <c r="Y14" s="276">
        <f aca="true" t="shared" si="1" ref="Y14:Y82">W14-X14</f>
        <v>0</v>
      </c>
      <c r="Z14" s="283">
        <f>Y14/W14</f>
        <v>0</v>
      </c>
      <c r="AA14" s="240"/>
      <c r="AB14" s="58"/>
      <c r="AC14" s="59"/>
      <c r="AD14" s="59"/>
      <c r="AE14" s="59"/>
      <c r="AF14" s="59"/>
      <c r="AG14" s="59"/>
    </row>
    <row r="15" spans="1:33" ht="30" customHeight="1">
      <c r="A15" s="50" t="s">
        <v>23</v>
      </c>
      <c r="B15" s="51" t="s">
        <v>27</v>
      </c>
      <c r="C15" s="52" t="s">
        <v>25</v>
      </c>
      <c r="D15" s="53" t="s">
        <v>26</v>
      </c>
      <c r="E15" s="54"/>
      <c r="F15" s="55"/>
      <c r="G15" s="56">
        <f>E15*F15</f>
        <v>0</v>
      </c>
      <c r="H15" s="54"/>
      <c r="I15" s="55"/>
      <c r="J15" s="56">
        <f>H15*I15</f>
        <v>0</v>
      </c>
      <c r="K15" s="54"/>
      <c r="L15" s="55"/>
      <c r="M15" s="56">
        <f>K15*L15</f>
        <v>0</v>
      </c>
      <c r="N15" s="54"/>
      <c r="O15" s="55"/>
      <c r="P15" s="56">
        <f>N15*O15</f>
        <v>0</v>
      </c>
      <c r="Q15" s="54"/>
      <c r="R15" s="55"/>
      <c r="S15" s="56">
        <f>Q15*R15</f>
        <v>0</v>
      </c>
      <c r="T15" s="54"/>
      <c r="U15" s="55"/>
      <c r="V15" s="56">
        <f>T15*U15</f>
        <v>0</v>
      </c>
      <c r="W15" s="57">
        <f aca="true" t="shared" si="2" ref="W15:W32">G15+M15+S15</f>
        <v>0</v>
      </c>
      <c r="X15" s="276">
        <f t="shared" si="0"/>
        <v>0</v>
      </c>
      <c r="Y15" s="276">
        <f t="shared" si="1"/>
        <v>0</v>
      </c>
      <c r="Z15" s="283">
        <v>0</v>
      </c>
      <c r="AA15" s="240"/>
      <c r="AB15" s="59"/>
      <c r="AC15" s="59"/>
      <c r="AD15" s="59"/>
      <c r="AE15" s="59"/>
      <c r="AF15" s="59"/>
      <c r="AG15" s="59"/>
    </row>
    <row r="16" spans="1:33" ht="30" customHeight="1" thickBot="1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>E16*F16</f>
        <v>0</v>
      </c>
      <c r="H16" s="63"/>
      <c r="I16" s="64"/>
      <c r="J16" s="65">
        <f>H16*I16</f>
        <v>0</v>
      </c>
      <c r="K16" s="63"/>
      <c r="L16" s="64"/>
      <c r="M16" s="65">
        <f>K16*L16</f>
        <v>0</v>
      </c>
      <c r="N16" s="63"/>
      <c r="O16" s="64"/>
      <c r="P16" s="65">
        <f>N16*O16</f>
        <v>0</v>
      </c>
      <c r="Q16" s="63"/>
      <c r="R16" s="55"/>
      <c r="S16" s="65">
        <f>Q16*R16</f>
        <v>0</v>
      </c>
      <c r="T16" s="63"/>
      <c r="U16" s="55"/>
      <c r="V16" s="65">
        <f>T16*U16</f>
        <v>0</v>
      </c>
      <c r="W16" s="66">
        <f t="shared" si="2"/>
        <v>0</v>
      </c>
      <c r="X16" s="276">
        <f t="shared" si="0"/>
        <v>0</v>
      </c>
      <c r="Y16" s="276">
        <f t="shared" si="1"/>
        <v>0</v>
      </c>
      <c r="Z16" s="283">
        <v>0</v>
      </c>
      <c r="AA16" s="249"/>
      <c r="AB16" s="59"/>
      <c r="AC16" s="59"/>
      <c r="AD16" s="59"/>
      <c r="AE16" s="59"/>
      <c r="AF16" s="59"/>
      <c r="AG16" s="59"/>
    </row>
    <row r="17" spans="1:33" ht="30" customHeight="1">
      <c r="A17" s="41" t="s">
        <v>21</v>
      </c>
      <c r="B17" s="42" t="s">
        <v>29</v>
      </c>
      <c r="C17" s="67" t="s">
        <v>30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47">
        <f>SUM(X18:X20)</f>
        <v>0</v>
      </c>
      <c r="Y17" s="347">
        <f t="shared" si="1"/>
        <v>0</v>
      </c>
      <c r="Z17" s="347">
        <v>0</v>
      </c>
      <c r="AA17" s="250"/>
      <c r="AB17" s="49"/>
      <c r="AC17" s="49"/>
      <c r="AD17" s="49"/>
      <c r="AE17" s="49"/>
      <c r="AF17" s="49"/>
      <c r="AG17" s="49"/>
    </row>
    <row r="18" spans="1:33" ht="30" customHeight="1">
      <c r="A18" s="50" t="s">
        <v>23</v>
      </c>
      <c r="B18" s="51" t="s">
        <v>31</v>
      </c>
      <c r="C18" s="52" t="s">
        <v>25</v>
      </c>
      <c r="D18" s="53" t="s">
        <v>26</v>
      </c>
      <c r="E18" s="54"/>
      <c r="F18" s="55"/>
      <c r="G18" s="56">
        <f>E18*F18</f>
        <v>0</v>
      </c>
      <c r="H18" s="54"/>
      <c r="I18" s="55"/>
      <c r="J18" s="56">
        <f>H18*I18</f>
        <v>0</v>
      </c>
      <c r="K18" s="54"/>
      <c r="L18" s="55"/>
      <c r="M18" s="56">
        <f>K18*L18</f>
        <v>0</v>
      </c>
      <c r="N18" s="54"/>
      <c r="O18" s="55"/>
      <c r="P18" s="56">
        <f>N18*O18</f>
        <v>0</v>
      </c>
      <c r="Q18" s="54"/>
      <c r="R18" s="55"/>
      <c r="S18" s="56">
        <f>Q18*R18</f>
        <v>0</v>
      </c>
      <c r="T18" s="54"/>
      <c r="U18" s="55"/>
      <c r="V18" s="56">
        <f>T18*U18</f>
        <v>0</v>
      </c>
      <c r="W18" s="57">
        <f>G18+M18+S18</f>
        <v>0</v>
      </c>
      <c r="X18" s="276">
        <f t="shared" si="0"/>
        <v>0</v>
      </c>
      <c r="Y18" s="276">
        <f t="shared" si="1"/>
        <v>0</v>
      </c>
      <c r="Z18" s="283">
        <v>0</v>
      </c>
      <c r="AA18" s="240"/>
      <c r="AB18" s="59"/>
      <c r="AC18" s="59"/>
      <c r="AD18" s="59"/>
      <c r="AE18" s="59"/>
      <c r="AF18" s="59"/>
      <c r="AG18" s="59"/>
    </row>
    <row r="19" spans="1:33" ht="30" customHeight="1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>E19*F19</f>
        <v>0</v>
      </c>
      <c r="H19" s="54"/>
      <c r="I19" s="55"/>
      <c r="J19" s="56">
        <f>H19*I19</f>
        <v>0</v>
      </c>
      <c r="K19" s="54"/>
      <c r="L19" s="55"/>
      <c r="M19" s="56">
        <f>K19*L19</f>
        <v>0</v>
      </c>
      <c r="N19" s="54"/>
      <c r="O19" s="55"/>
      <c r="P19" s="56">
        <f>N19*O19</f>
        <v>0</v>
      </c>
      <c r="Q19" s="54"/>
      <c r="R19" s="55"/>
      <c r="S19" s="56">
        <f>Q19*R19</f>
        <v>0</v>
      </c>
      <c r="T19" s="54"/>
      <c r="U19" s="55"/>
      <c r="V19" s="56">
        <f>T19*U19</f>
        <v>0</v>
      </c>
      <c r="W19" s="57">
        <f t="shared" si="2"/>
        <v>0</v>
      </c>
      <c r="X19" s="276">
        <f t="shared" si="0"/>
        <v>0</v>
      </c>
      <c r="Y19" s="276">
        <f t="shared" si="1"/>
        <v>0</v>
      </c>
      <c r="Z19" s="283">
        <v>0</v>
      </c>
      <c r="AA19" s="240"/>
      <c r="AB19" s="59"/>
      <c r="AC19" s="59"/>
      <c r="AD19" s="59"/>
      <c r="AE19" s="59"/>
      <c r="AF19" s="59"/>
      <c r="AG19" s="59"/>
    </row>
    <row r="20" spans="1:33" ht="30" customHeight="1" thickBot="1">
      <c r="A20" s="73" t="s">
        <v>23</v>
      </c>
      <c r="B20" s="61" t="s">
        <v>33</v>
      </c>
      <c r="C20" s="52" t="s">
        <v>25</v>
      </c>
      <c r="D20" s="74" t="s">
        <v>26</v>
      </c>
      <c r="E20" s="75"/>
      <c r="F20" s="76"/>
      <c r="G20" s="77">
        <f>E20*F20</f>
        <v>0</v>
      </c>
      <c r="H20" s="75"/>
      <c r="I20" s="76"/>
      <c r="J20" s="77">
        <f>H20*I20</f>
        <v>0</v>
      </c>
      <c r="K20" s="75"/>
      <c r="L20" s="76"/>
      <c r="M20" s="77">
        <f>K20*L20</f>
        <v>0</v>
      </c>
      <c r="N20" s="75"/>
      <c r="O20" s="76"/>
      <c r="P20" s="77">
        <f>N20*O20</f>
        <v>0</v>
      </c>
      <c r="Q20" s="75"/>
      <c r="R20" s="76"/>
      <c r="S20" s="77">
        <f>Q20*R20</f>
        <v>0</v>
      </c>
      <c r="T20" s="75"/>
      <c r="U20" s="76"/>
      <c r="V20" s="77">
        <f>T20*U20</f>
        <v>0</v>
      </c>
      <c r="W20" s="66">
        <f t="shared" si="2"/>
        <v>0</v>
      </c>
      <c r="X20" s="276">
        <f t="shared" si="0"/>
        <v>0</v>
      </c>
      <c r="Y20" s="276">
        <f t="shared" si="1"/>
        <v>0</v>
      </c>
      <c r="Z20" s="283">
        <v>0</v>
      </c>
      <c r="AA20" s="251"/>
      <c r="AB20" s="59"/>
      <c r="AC20" s="59"/>
      <c r="AD20" s="59"/>
      <c r="AE20" s="59"/>
      <c r="AF20" s="59"/>
      <c r="AG20" s="59"/>
    </row>
    <row r="21" spans="1:33" ht="30" customHeight="1">
      <c r="A21" s="41" t="s">
        <v>21</v>
      </c>
      <c r="B21" s="42" t="s">
        <v>34</v>
      </c>
      <c r="C21" s="78" t="s">
        <v>35</v>
      </c>
      <c r="D21" s="68"/>
      <c r="E21" s="69">
        <f>SUM(E22:E24)</f>
        <v>0</v>
      </c>
      <c r="F21" s="70"/>
      <c r="G21" s="71">
        <f>SUM(G22:G24)</f>
        <v>0</v>
      </c>
      <c r="H21" s="69">
        <f>SUM(H22:H24)</f>
        <v>0</v>
      </c>
      <c r="I21" s="70"/>
      <c r="J21" s="71">
        <f>SUM(J22:J24)</f>
        <v>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0</v>
      </c>
      <c r="X21" s="71">
        <f>SUM(X22:X24)</f>
        <v>0</v>
      </c>
      <c r="Y21" s="48">
        <f t="shared" si="1"/>
        <v>0</v>
      </c>
      <c r="Z21" s="277">
        <v>0</v>
      </c>
      <c r="AA21" s="250"/>
      <c r="AB21" s="49"/>
      <c r="AC21" s="49"/>
      <c r="AD21" s="49"/>
      <c r="AE21" s="49"/>
      <c r="AF21" s="49"/>
      <c r="AG21" s="49"/>
    </row>
    <row r="22" spans="1:33" ht="30" customHeight="1">
      <c r="A22" s="50" t="s">
        <v>23</v>
      </c>
      <c r="B22" s="51" t="s">
        <v>36</v>
      </c>
      <c r="C22" s="52" t="s">
        <v>37</v>
      </c>
      <c r="D22" s="266" t="s">
        <v>26</v>
      </c>
      <c r="E22" s="54"/>
      <c r="F22" s="55"/>
      <c r="G22" s="56">
        <f>E22*F22</f>
        <v>0</v>
      </c>
      <c r="H22" s="54"/>
      <c r="I22" s="55"/>
      <c r="J22" s="56">
        <f>H22*I22</f>
        <v>0</v>
      </c>
      <c r="K22" s="54"/>
      <c r="L22" s="55"/>
      <c r="M22" s="56">
        <f>K22*L22</f>
        <v>0</v>
      </c>
      <c r="N22" s="54"/>
      <c r="O22" s="55"/>
      <c r="P22" s="56">
        <f>N22*O22</f>
        <v>0</v>
      </c>
      <c r="Q22" s="54"/>
      <c r="R22" s="55"/>
      <c r="S22" s="56">
        <f>Q22*R22</f>
        <v>0</v>
      </c>
      <c r="T22" s="54"/>
      <c r="U22" s="55"/>
      <c r="V22" s="56">
        <f>T22*U22</f>
        <v>0</v>
      </c>
      <c r="W22" s="57">
        <f t="shared" si="2"/>
        <v>0</v>
      </c>
      <c r="X22" s="276">
        <f t="shared" si="0"/>
        <v>0</v>
      </c>
      <c r="Y22" s="276">
        <f t="shared" si="1"/>
        <v>0</v>
      </c>
      <c r="Z22" s="283">
        <v>0</v>
      </c>
      <c r="AA22" s="240"/>
      <c r="AB22" s="59"/>
      <c r="AC22" s="59"/>
      <c r="AD22" s="59"/>
      <c r="AE22" s="59"/>
      <c r="AF22" s="59"/>
      <c r="AG22" s="59"/>
    </row>
    <row r="23" spans="1:33" ht="30" customHeight="1">
      <c r="A23" s="50" t="s">
        <v>23</v>
      </c>
      <c r="B23" s="51" t="s">
        <v>38</v>
      </c>
      <c r="C23" s="52" t="s">
        <v>37</v>
      </c>
      <c r="D23" s="266" t="s">
        <v>26</v>
      </c>
      <c r="E23" s="54"/>
      <c r="F23" s="55"/>
      <c r="G23" s="56">
        <f>E23*F23</f>
        <v>0</v>
      </c>
      <c r="H23" s="54"/>
      <c r="I23" s="55"/>
      <c r="J23" s="56">
        <f>H23*I23</f>
        <v>0</v>
      </c>
      <c r="K23" s="54"/>
      <c r="L23" s="55"/>
      <c r="M23" s="56">
        <f>K23*L23</f>
        <v>0</v>
      </c>
      <c r="N23" s="54"/>
      <c r="O23" s="55"/>
      <c r="P23" s="56">
        <f>N23*O23</f>
        <v>0</v>
      </c>
      <c r="Q23" s="54"/>
      <c r="R23" s="55"/>
      <c r="S23" s="56">
        <f>Q23*R23</f>
        <v>0</v>
      </c>
      <c r="T23" s="54"/>
      <c r="U23" s="55"/>
      <c r="V23" s="56">
        <f>T23*U23</f>
        <v>0</v>
      </c>
      <c r="W23" s="57">
        <f t="shared" si="2"/>
        <v>0</v>
      </c>
      <c r="X23" s="276">
        <f t="shared" si="0"/>
        <v>0</v>
      </c>
      <c r="Y23" s="276">
        <f t="shared" si="1"/>
        <v>0</v>
      </c>
      <c r="Z23" s="283">
        <v>0</v>
      </c>
      <c r="AA23" s="240"/>
      <c r="AB23" s="59"/>
      <c r="AC23" s="59"/>
      <c r="AD23" s="59"/>
      <c r="AE23" s="59"/>
      <c r="AF23" s="59"/>
      <c r="AG23" s="59"/>
    </row>
    <row r="24" spans="1:33" ht="30" customHeight="1" thickBot="1">
      <c r="A24" s="60" t="s">
        <v>23</v>
      </c>
      <c r="B24" s="79" t="s">
        <v>39</v>
      </c>
      <c r="C24" s="52" t="s">
        <v>37</v>
      </c>
      <c r="D24" s="267" t="s">
        <v>26</v>
      </c>
      <c r="E24" s="63"/>
      <c r="F24" s="64"/>
      <c r="G24" s="65">
        <f>E24*F24</f>
        <v>0</v>
      </c>
      <c r="H24" s="63"/>
      <c r="I24" s="64"/>
      <c r="J24" s="65">
        <f>H24*I24</f>
        <v>0</v>
      </c>
      <c r="K24" s="75"/>
      <c r="L24" s="76"/>
      <c r="M24" s="77">
        <f>K24*L24</f>
        <v>0</v>
      </c>
      <c r="N24" s="75"/>
      <c r="O24" s="76"/>
      <c r="P24" s="77">
        <f>N24*O24</f>
        <v>0</v>
      </c>
      <c r="Q24" s="75"/>
      <c r="R24" s="76"/>
      <c r="S24" s="77">
        <f>Q24*R24</f>
        <v>0</v>
      </c>
      <c r="T24" s="75"/>
      <c r="U24" s="76"/>
      <c r="V24" s="77">
        <f>T24*U24</f>
        <v>0</v>
      </c>
      <c r="W24" s="66">
        <f t="shared" si="2"/>
        <v>0</v>
      </c>
      <c r="X24" s="276">
        <f t="shared" si="0"/>
        <v>0</v>
      </c>
      <c r="Y24" s="276">
        <f t="shared" si="1"/>
        <v>0</v>
      </c>
      <c r="Z24" s="283">
        <v>0</v>
      </c>
      <c r="AA24" s="251"/>
      <c r="AB24" s="59"/>
      <c r="AC24" s="59"/>
      <c r="AD24" s="59"/>
      <c r="AE24" s="59"/>
      <c r="AF24" s="59"/>
      <c r="AG24" s="59"/>
    </row>
    <row r="25" spans="1:33" ht="30" customHeight="1">
      <c r="A25" s="41" t="s">
        <v>20</v>
      </c>
      <c r="B25" s="80" t="s">
        <v>40</v>
      </c>
      <c r="C25" s="67" t="s">
        <v>41</v>
      </c>
      <c r="D25" s="68"/>
      <c r="E25" s="69">
        <f>SUM(E26:E28)</f>
        <v>0</v>
      </c>
      <c r="F25" s="70"/>
      <c r="G25" s="71">
        <f>SUM(G26:G28)</f>
        <v>0</v>
      </c>
      <c r="H25" s="69">
        <f>SUM(H26:H28)</f>
        <v>0</v>
      </c>
      <c r="I25" s="70"/>
      <c r="J25" s="71">
        <f>SUM(J26:J28)</f>
        <v>0</v>
      </c>
      <c r="K25" s="69">
        <f>SUM(K26:K28)</f>
        <v>40000</v>
      </c>
      <c r="L25" s="70"/>
      <c r="M25" s="71">
        <f>SUM(M26:M28)</f>
        <v>8800</v>
      </c>
      <c r="N25" s="69">
        <f>SUM(N26:N28)</f>
        <v>40000</v>
      </c>
      <c r="O25" s="70"/>
      <c r="P25" s="71">
        <f>SUM(P26:P28)</f>
        <v>8800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8800</v>
      </c>
      <c r="X25" s="71">
        <f>SUM(X26:X28)</f>
        <v>8800</v>
      </c>
      <c r="Y25" s="48">
        <f t="shared" si="1"/>
        <v>0</v>
      </c>
      <c r="Z25" s="277">
        <v>0</v>
      </c>
      <c r="AA25" s="250"/>
      <c r="AB25" s="5"/>
      <c r="AC25" s="5"/>
      <c r="AD25" s="5"/>
      <c r="AE25" s="5"/>
      <c r="AF25" s="5"/>
      <c r="AG25" s="5"/>
    </row>
    <row r="26" spans="1:33" ht="30" customHeight="1">
      <c r="A26" s="81" t="s">
        <v>23</v>
      </c>
      <c r="B26" s="82" t="s">
        <v>42</v>
      </c>
      <c r="C26" s="52" t="s">
        <v>43</v>
      </c>
      <c r="D26" s="83"/>
      <c r="E26" s="84">
        <f>G13</f>
        <v>0</v>
      </c>
      <c r="F26" s="85">
        <v>0.22</v>
      </c>
      <c r="G26" s="86">
        <f>E26*F26</f>
        <v>0</v>
      </c>
      <c r="H26" s="84">
        <f>J13</f>
        <v>0</v>
      </c>
      <c r="I26" s="85">
        <v>0.22</v>
      </c>
      <c r="J26" s="86">
        <f>H26*I26</f>
        <v>0</v>
      </c>
      <c r="K26" s="84">
        <f>M13</f>
        <v>40000</v>
      </c>
      <c r="L26" s="85">
        <v>0.22</v>
      </c>
      <c r="M26" s="86">
        <f>K26*L26</f>
        <v>8800</v>
      </c>
      <c r="N26" s="84">
        <f>P13</f>
        <v>40000</v>
      </c>
      <c r="O26" s="85">
        <v>0.22</v>
      </c>
      <c r="P26" s="86">
        <f>N26*O26</f>
        <v>8800</v>
      </c>
      <c r="Q26" s="84">
        <f>S13</f>
        <v>0</v>
      </c>
      <c r="R26" s="85">
        <v>0.22</v>
      </c>
      <c r="S26" s="86">
        <f>Q26*R26</f>
        <v>0</v>
      </c>
      <c r="T26" s="84">
        <f>V13</f>
        <v>0</v>
      </c>
      <c r="U26" s="85">
        <v>0.22</v>
      </c>
      <c r="V26" s="86">
        <f>T26*U26</f>
        <v>0</v>
      </c>
      <c r="W26" s="87">
        <f>G26+M26+S26</f>
        <v>8800</v>
      </c>
      <c r="X26" s="276">
        <f>J26+P26+V26</f>
        <v>8800</v>
      </c>
      <c r="Y26" s="276">
        <f t="shared" si="1"/>
        <v>0</v>
      </c>
      <c r="Z26" s="283">
        <f aca="true" t="shared" si="3" ref="Z15:Z32">Y26/W26</f>
        <v>0</v>
      </c>
      <c r="AA26" s="252"/>
      <c r="AB26" s="58"/>
      <c r="AC26" s="59"/>
      <c r="AD26" s="59"/>
      <c r="AE26" s="59"/>
      <c r="AF26" s="59"/>
      <c r="AG26" s="59"/>
    </row>
    <row r="27" spans="1:33" ht="30" customHeight="1">
      <c r="A27" s="50" t="s">
        <v>23</v>
      </c>
      <c r="B27" s="51" t="s">
        <v>44</v>
      </c>
      <c r="C27" s="52" t="s">
        <v>45</v>
      </c>
      <c r="D27" s="53"/>
      <c r="E27" s="54">
        <f>G17</f>
        <v>0</v>
      </c>
      <c r="F27" s="55">
        <v>0.22</v>
      </c>
      <c r="G27" s="56">
        <f>E27*F27</f>
        <v>0</v>
      </c>
      <c r="H27" s="54">
        <f>J17</f>
        <v>0</v>
      </c>
      <c r="I27" s="55">
        <v>0.22</v>
      </c>
      <c r="J27" s="56">
        <f>H27*I27</f>
        <v>0</v>
      </c>
      <c r="K27" s="54">
        <f>M17</f>
        <v>0</v>
      </c>
      <c r="L27" s="55">
        <v>0.22</v>
      </c>
      <c r="M27" s="56">
        <f>K27*L27</f>
        <v>0</v>
      </c>
      <c r="N27" s="54">
        <f>P17</f>
        <v>0</v>
      </c>
      <c r="O27" s="55">
        <v>0.22</v>
      </c>
      <c r="P27" s="56">
        <f>N27*O27</f>
        <v>0</v>
      </c>
      <c r="Q27" s="54">
        <f>S17</f>
        <v>0</v>
      </c>
      <c r="R27" s="55">
        <v>0.22</v>
      </c>
      <c r="S27" s="56">
        <f>Q27*R27</f>
        <v>0</v>
      </c>
      <c r="T27" s="54">
        <f>V17</f>
        <v>0</v>
      </c>
      <c r="U27" s="55">
        <v>0.22</v>
      </c>
      <c r="V27" s="56">
        <f>T27*U27</f>
        <v>0</v>
      </c>
      <c r="W27" s="57">
        <f t="shared" si="2"/>
        <v>0</v>
      </c>
      <c r="X27" s="276">
        <f t="shared" si="0"/>
        <v>0</v>
      </c>
      <c r="Y27" s="276">
        <f t="shared" si="1"/>
        <v>0</v>
      </c>
      <c r="Z27" s="283">
        <v>0</v>
      </c>
      <c r="AA27" s="240"/>
      <c r="AB27" s="59"/>
      <c r="AC27" s="59"/>
      <c r="AD27" s="59"/>
      <c r="AE27" s="59"/>
      <c r="AF27" s="59"/>
      <c r="AG27" s="59"/>
    </row>
    <row r="28" spans="1:33" ht="30" customHeight="1" thickBot="1">
      <c r="A28" s="60" t="s">
        <v>23</v>
      </c>
      <c r="B28" s="79" t="s">
        <v>46</v>
      </c>
      <c r="C28" s="88" t="s">
        <v>35</v>
      </c>
      <c r="D28" s="62"/>
      <c r="E28" s="63">
        <f>G21</f>
        <v>0</v>
      </c>
      <c r="F28" s="64">
        <v>0.22</v>
      </c>
      <c r="G28" s="65">
        <f>E28*F28</f>
        <v>0</v>
      </c>
      <c r="H28" s="63">
        <f>J21</f>
        <v>0</v>
      </c>
      <c r="I28" s="64">
        <v>0.22</v>
      </c>
      <c r="J28" s="65">
        <f>H28*I28</f>
        <v>0</v>
      </c>
      <c r="K28" s="63">
        <f>M21</f>
        <v>0</v>
      </c>
      <c r="L28" s="64">
        <v>0.22</v>
      </c>
      <c r="M28" s="65">
        <f>K28*L28</f>
        <v>0</v>
      </c>
      <c r="N28" s="63">
        <f>P21</f>
        <v>0</v>
      </c>
      <c r="O28" s="64">
        <v>0.22</v>
      </c>
      <c r="P28" s="65">
        <f>N28*O28</f>
        <v>0</v>
      </c>
      <c r="Q28" s="63">
        <f>S21</f>
        <v>0</v>
      </c>
      <c r="R28" s="64">
        <v>0.22</v>
      </c>
      <c r="S28" s="65">
        <f>Q28*R28</f>
        <v>0</v>
      </c>
      <c r="T28" s="63">
        <f>V21</f>
        <v>0</v>
      </c>
      <c r="U28" s="64">
        <v>0.22</v>
      </c>
      <c r="V28" s="65">
        <f>T28*U28</f>
        <v>0</v>
      </c>
      <c r="W28" s="66">
        <f t="shared" si="2"/>
        <v>0</v>
      </c>
      <c r="X28" s="276">
        <f t="shared" si="0"/>
        <v>0</v>
      </c>
      <c r="Y28" s="276">
        <f t="shared" si="1"/>
        <v>0</v>
      </c>
      <c r="Z28" s="283">
        <v>0</v>
      </c>
      <c r="AA28" s="249"/>
      <c r="AB28" s="59"/>
      <c r="AC28" s="59"/>
      <c r="AD28" s="59"/>
      <c r="AE28" s="59"/>
      <c r="AF28" s="59"/>
      <c r="AG28" s="59"/>
    </row>
    <row r="29" spans="1:33" ht="30" customHeight="1">
      <c r="A29" s="41" t="s">
        <v>21</v>
      </c>
      <c r="B29" s="80" t="s">
        <v>47</v>
      </c>
      <c r="C29" s="67" t="s">
        <v>48</v>
      </c>
      <c r="D29" s="68"/>
      <c r="E29" s="69">
        <f>SUM(E30:E32)</f>
        <v>6</v>
      </c>
      <c r="F29" s="70"/>
      <c r="G29" s="71">
        <f>SUM(G30:G32)</f>
        <v>68000</v>
      </c>
      <c r="H29" s="69">
        <f>SUM(H30:H32)</f>
        <v>6</v>
      </c>
      <c r="I29" s="70"/>
      <c r="J29" s="71">
        <f>SUM(J30:J32)</f>
        <v>68000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68000</v>
      </c>
      <c r="X29" s="71">
        <f>SUM(X30:X32)</f>
        <v>68000</v>
      </c>
      <c r="Y29" s="71">
        <f t="shared" si="1"/>
        <v>0</v>
      </c>
      <c r="Z29" s="71">
        <f>Y29/W29</f>
        <v>0</v>
      </c>
      <c r="AA29" s="250"/>
      <c r="AB29" s="5"/>
      <c r="AC29" s="5"/>
      <c r="AD29" s="5"/>
      <c r="AE29" s="5"/>
      <c r="AF29" s="5"/>
      <c r="AG29" s="5"/>
    </row>
    <row r="30" spans="1:33" ht="42" customHeight="1">
      <c r="A30" s="50" t="s">
        <v>23</v>
      </c>
      <c r="B30" s="82" t="s">
        <v>49</v>
      </c>
      <c r="C30" s="96" t="s">
        <v>321</v>
      </c>
      <c r="D30" s="266" t="s">
        <v>26</v>
      </c>
      <c r="E30" s="54">
        <v>4</v>
      </c>
      <c r="F30" s="55">
        <v>7000</v>
      </c>
      <c r="G30" s="56">
        <f>E30*F30</f>
        <v>28000</v>
      </c>
      <c r="H30" s="54">
        <v>4</v>
      </c>
      <c r="I30" s="55">
        <v>7000</v>
      </c>
      <c r="J30" s="56">
        <f>H30*I30</f>
        <v>28000</v>
      </c>
      <c r="K30" s="54"/>
      <c r="L30" s="55"/>
      <c r="M30" s="56">
        <f>K30*L30</f>
        <v>0</v>
      </c>
      <c r="N30" s="54"/>
      <c r="O30" s="55"/>
      <c r="P30" s="56">
        <f>N30*O30</f>
        <v>0</v>
      </c>
      <c r="Q30" s="54"/>
      <c r="R30" s="55"/>
      <c r="S30" s="56">
        <f>Q30*R30</f>
        <v>0</v>
      </c>
      <c r="T30" s="54"/>
      <c r="U30" s="55"/>
      <c r="V30" s="56">
        <f>T30*U30</f>
        <v>0</v>
      </c>
      <c r="W30" s="57">
        <f>G30+M30+S30</f>
        <v>28000</v>
      </c>
      <c r="X30" s="276">
        <f>J30+P30+V30</f>
        <v>28000</v>
      </c>
      <c r="Y30" s="276">
        <f>W30-X30</f>
        <v>0</v>
      </c>
      <c r="Z30" s="283">
        <f t="shared" si="3"/>
        <v>0</v>
      </c>
      <c r="AA30" s="240"/>
      <c r="AB30" s="5"/>
      <c r="AC30" s="5"/>
      <c r="AD30" s="5"/>
      <c r="AE30" s="5"/>
      <c r="AF30" s="5"/>
      <c r="AG30" s="5"/>
    </row>
    <row r="31" spans="1:33" ht="39" customHeight="1">
      <c r="A31" s="50" t="s">
        <v>23</v>
      </c>
      <c r="B31" s="51" t="s">
        <v>50</v>
      </c>
      <c r="C31" s="96" t="s">
        <v>322</v>
      </c>
      <c r="D31" s="266" t="s">
        <v>26</v>
      </c>
      <c r="E31" s="54">
        <v>1</v>
      </c>
      <c r="F31" s="55">
        <v>30000</v>
      </c>
      <c r="G31" s="56">
        <f>E31*F31</f>
        <v>30000</v>
      </c>
      <c r="H31" s="54">
        <v>1</v>
      </c>
      <c r="I31" s="55">
        <v>30000</v>
      </c>
      <c r="J31" s="56">
        <f>H31*I31</f>
        <v>30000</v>
      </c>
      <c r="K31" s="54"/>
      <c r="L31" s="55"/>
      <c r="M31" s="56">
        <f>K31*L31</f>
        <v>0</v>
      </c>
      <c r="N31" s="54"/>
      <c r="O31" s="55"/>
      <c r="P31" s="56">
        <f>N31*O31</f>
        <v>0</v>
      </c>
      <c r="Q31" s="54"/>
      <c r="R31" s="55"/>
      <c r="S31" s="56">
        <f>Q31*R31</f>
        <v>0</v>
      </c>
      <c r="T31" s="54"/>
      <c r="U31" s="55"/>
      <c r="V31" s="56">
        <f>T31*U31</f>
        <v>0</v>
      </c>
      <c r="W31" s="57">
        <f t="shared" si="2"/>
        <v>30000</v>
      </c>
      <c r="X31" s="276">
        <f t="shared" si="0"/>
        <v>30000</v>
      </c>
      <c r="Y31" s="276">
        <f t="shared" si="1"/>
        <v>0</v>
      </c>
      <c r="Z31" s="283">
        <f t="shared" si="3"/>
        <v>0</v>
      </c>
      <c r="AA31" s="240"/>
      <c r="AB31" s="5"/>
      <c r="AC31" s="5"/>
      <c r="AD31" s="5"/>
      <c r="AE31" s="5"/>
      <c r="AF31" s="5"/>
      <c r="AG31" s="5"/>
    </row>
    <row r="32" spans="1:33" ht="30" customHeight="1" thickBot="1">
      <c r="A32" s="60" t="s">
        <v>23</v>
      </c>
      <c r="B32" s="61" t="s">
        <v>51</v>
      </c>
      <c r="C32" s="88" t="s">
        <v>323</v>
      </c>
      <c r="D32" s="267" t="s">
        <v>26</v>
      </c>
      <c r="E32" s="63">
        <v>1</v>
      </c>
      <c r="F32" s="64">
        <v>10000</v>
      </c>
      <c r="G32" s="65">
        <f>E32*F32</f>
        <v>10000</v>
      </c>
      <c r="H32" s="63">
        <v>1</v>
      </c>
      <c r="I32" s="64">
        <v>10000</v>
      </c>
      <c r="J32" s="65">
        <f>H32*I32</f>
        <v>10000</v>
      </c>
      <c r="K32" s="75"/>
      <c r="L32" s="76"/>
      <c r="M32" s="77">
        <f>K32*L32</f>
        <v>0</v>
      </c>
      <c r="N32" s="75"/>
      <c r="O32" s="76"/>
      <c r="P32" s="77">
        <f>N32*O32</f>
        <v>0</v>
      </c>
      <c r="Q32" s="75"/>
      <c r="R32" s="76"/>
      <c r="S32" s="77">
        <f>Q32*R32</f>
        <v>0</v>
      </c>
      <c r="T32" s="75"/>
      <c r="U32" s="76"/>
      <c r="V32" s="77">
        <f>T32*U32</f>
        <v>0</v>
      </c>
      <c r="W32" s="66">
        <f t="shared" si="2"/>
        <v>10000</v>
      </c>
      <c r="X32" s="276">
        <f t="shared" si="0"/>
        <v>10000</v>
      </c>
      <c r="Y32" s="279">
        <f t="shared" si="1"/>
        <v>0</v>
      </c>
      <c r="Z32" s="283">
        <f t="shared" si="3"/>
        <v>0</v>
      </c>
      <c r="AA32" s="251"/>
      <c r="AB32" s="5"/>
      <c r="AC32" s="5"/>
      <c r="AD32" s="5"/>
      <c r="AE32" s="5"/>
      <c r="AF32" s="5"/>
      <c r="AG32" s="5"/>
    </row>
    <row r="33" spans="1:33" ht="30" customHeight="1" thickBot="1">
      <c r="A33" s="219" t="s">
        <v>52</v>
      </c>
      <c r="B33" s="220"/>
      <c r="C33" s="221"/>
      <c r="D33" s="222"/>
      <c r="E33" s="268"/>
      <c r="F33" s="223"/>
      <c r="G33" s="89">
        <f>G13+G17+G21+G25+G29</f>
        <v>68000</v>
      </c>
      <c r="H33" s="268"/>
      <c r="I33" s="223"/>
      <c r="J33" s="89">
        <f>J13+J17+J21+J25+J29</f>
        <v>68000</v>
      </c>
      <c r="K33" s="268"/>
      <c r="L33" s="114"/>
      <c r="M33" s="89">
        <f>M13+M17+M21+M25+M29</f>
        <v>48800</v>
      </c>
      <c r="N33" s="268"/>
      <c r="O33" s="114"/>
      <c r="P33" s="89">
        <f>P13+P17+P21+P25+P29</f>
        <v>48800</v>
      </c>
      <c r="Q33" s="268"/>
      <c r="R33" s="114"/>
      <c r="S33" s="89">
        <f>S13+S17+S21+S25+S29</f>
        <v>0</v>
      </c>
      <c r="T33" s="268"/>
      <c r="U33" s="114"/>
      <c r="V33" s="89">
        <f>V13+V17+V21+V25+V29</f>
        <v>0</v>
      </c>
      <c r="W33" s="89">
        <f>W13+W17+W21+W25+W29</f>
        <v>116800</v>
      </c>
      <c r="X33" s="340">
        <f>X13+X17+X21+X25+X29</f>
        <v>116800</v>
      </c>
      <c r="Y33" s="342">
        <f t="shared" si="1"/>
        <v>0</v>
      </c>
      <c r="Z33" s="341">
        <f>Y33/W33</f>
        <v>0</v>
      </c>
      <c r="AA33" s="253"/>
      <c r="AB33" s="4"/>
      <c r="AC33" s="5"/>
      <c r="AD33" s="5"/>
      <c r="AE33" s="5"/>
      <c r="AF33" s="5"/>
      <c r="AG33" s="5"/>
    </row>
    <row r="34" spans="1:33" ht="30" customHeight="1" thickBot="1">
      <c r="A34" s="119" t="s">
        <v>20</v>
      </c>
      <c r="B34" s="120">
        <v>2</v>
      </c>
      <c r="C34" s="121" t="s">
        <v>53</v>
      </c>
      <c r="D34" s="11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45"/>
      <c r="Z34" s="40"/>
      <c r="AA34" s="247"/>
      <c r="AB34" s="5"/>
      <c r="AC34" s="5"/>
      <c r="AD34" s="5"/>
      <c r="AE34" s="5"/>
      <c r="AF34" s="5"/>
      <c r="AG34" s="5"/>
    </row>
    <row r="35" spans="1:33" ht="30" customHeight="1">
      <c r="A35" s="41" t="s">
        <v>21</v>
      </c>
      <c r="B35" s="80" t="s">
        <v>54</v>
      </c>
      <c r="C35" s="43" t="s">
        <v>55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43">
        <f>SUM(X36:X38)</f>
        <v>0</v>
      </c>
      <c r="Y35" s="346">
        <f t="shared" si="1"/>
        <v>0</v>
      </c>
      <c r="Z35" s="344">
        <v>0</v>
      </c>
      <c r="AA35" s="248"/>
      <c r="AB35" s="95"/>
      <c r="AC35" s="49"/>
      <c r="AD35" s="49"/>
      <c r="AE35" s="49"/>
      <c r="AF35" s="49"/>
      <c r="AG35" s="49"/>
    </row>
    <row r="36" spans="1:33" ht="30" customHeight="1">
      <c r="A36" s="50" t="s">
        <v>23</v>
      </c>
      <c r="B36" s="51" t="s">
        <v>56</v>
      </c>
      <c r="C36" s="52" t="s">
        <v>57</v>
      </c>
      <c r="D36" s="53" t="s">
        <v>58</v>
      </c>
      <c r="E36" s="54"/>
      <c r="F36" s="55"/>
      <c r="G36" s="56">
        <f>E36*F36</f>
        <v>0</v>
      </c>
      <c r="H36" s="54"/>
      <c r="I36" s="55"/>
      <c r="J36" s="56">
        <f>H36*I36</f>
        <v>0</v>
      </c>
      <c r="K36" s="54"/>
      <c r="L36" s="55"/>
      <c r="M36" s="56">
        <f>K36*L36</f>
        <v>0</v>
      </c>
      <c r="N36" s="54"/>
      <c r="O36" s="55"/>
      <c r="P36" s="56">
        <f>N36*O36</f>
        <v>0</v>
      </c>
      <c r="Q36" s="54"/>
      <c r="R36" s="55"/>
      <c r="S36" s="56">
        <f>Q36*R36</f>
        <v>0</v>
      </c>
      <c r="T36" s="54"/>
      <c r="U36" s="55"/>
      <c r="V36" s="56">
        <f>T36*U36</f>
        <v>0</v>
      </c>
      <c r="W36" s="57">
        <f>G36+M36+S36</f>
        <v>0</v>
      </c>
      <c r="X36" s="276">
        <f>J36+P36+V36</f>
        <v>0</v>
      </c>
      <c r="Y36" s="276">
        <f t="shared" si="1"/>
        <v>0</v>
      </c>
      <c r="Z36" s="283">
        <v>0</v>
      </c>
      <c r="AA36" s="240"/>
      <c r="AB36" s="59"/>
      <c r="AC36" s="59"/>
      <c r="AD36" s="59"/>
      <c r="AE36" s="59"/>
      <c r="AF36" s="59"/>
      <c r="AG36" s="59"/>
    </row>
    <row r="37" spans="1:33" ht="30" customHeight="1">
      <c r="A37" s="50" t="s">
        <v>23</v>
      </c>
      <c r="B37" s="51" t="s">
        <v>59</v>
      </c>
      <c r="C37" s="52" t="s">
        <v>57</v>
      </c>
      <c r="D37" s="53" t="s">
        <v>58</v>
      </c>
      <c r="E37" s="54"/>
      <c r="F37" s="55"/>
      <c r="G37" s="56">
        <f>E37*F37</f>
        <v>0</v>
      </c>
      <c r="H37" s="54"/>
      <c r="I37" s="55"/>
      <c r="J37" s="56">
        <f>H37*I37</f>
        <v>0</v>
      </c>
      <c r="K37" s="54"/>
      <c r="L37" s="55"/>
      <c r="M37" s="56">
        <f>K37*L37</f>
        <v>0</v>
      </c>
      <c r="N37" s="54"/>
      <c r="O37" s="55"/>
      <c r="P37" s="56">
        <f>N37*O37</f>
        <v>0</v>
      </c>
      <c r="Q37" s="54"/>
      <c r="R37" s="55"/>
      <c r="S37" s="56">
        <f>Q37*R37</f>
        <v>0</v>
      </c>
      <c r="T37" s="54"/>
      <c r="U37" s="55"/>
      <c r="V37" s="56">
        <f>T37*U37</f>
        <v>0</v>
      </c>
      <c r="W37" s="57">
        <f aca="true" t="shared" si="4" ref="W37:W42">G37+M37+S37</f>
        <v>0</v>
      </c>
      <c r="X37" s="276">
        <f aca="true" t="shared" si="5" ref="X37:X46">J37+P37+V37</f>
        <v>0</v>
      </c>
      <c r="Y37" s="276">
        <f t="shared" si="1"/>
        <v>0</v>
      </c>
      <c r="Z37" s="283">
        <v>0</v>
      </c>
      <c r="AA37" s="240"/>
      <c r="AB37" s="59"/>
      <c r="AC37" s="59"/>
      <c r="AD37" s="59"/>
      <c r="AE37" s="59"/>
      <c r="AF37" s="59"/>
      <c r="AG37" s="59"/>
    </row>
    <row r="38" spans="1:33" ht="30" customHeight="1" thickBot="1">
      <c r="A38" s="73" t="s">
        <v>23</v>
      </c>
      <c r="B38" s="79" t="s">
        <v>60</v>
      </c>
      <c r="C38" s="52" t="s">
        <v>57</v>
      </c>
      <c r="D38" s="74" t="s">
        <v>58</v>
      </c>
      <c r="E38" s="75"/>
      <c r="F38" s="76"/>
      <c r="G38" s="77">
        <f>E38*F38</f>
        <v>0</v>
      </c>
      <c r="H38" s="75"/>
      <c r="I38" s="76"/>
      <c r="J38" s="77">
        <f>H38*I38</f>
        <v>0</v>
      </c>
      <c r="K38" s="75"/>
      <c r="L38" s="76"/>
      <c r="M38" s="77">
        <f>K38*L38</f>
        <v>0</v>
      </c>
      <c r="N38" s="75"/>
      <c r="O38" s="76"/>
      <c r="P38" s="77">
        <f>N38*O38</f>
        <v>0</v>
      </c>
      <c r="Q38" s="75"/>
      <c r="R38" s="76"/>
      <c r="S38" s="77">
        <f>Q38*R38</f>
        <v>0</v>
      </c>
      <c r="T38" s="75"/>
      <c r="U38" s="76"/>
      <c r="V38" s="77">
        <f>T38*U38</f>
        <v>0</v>
      </c>
      <c r="W38" s="66">
        <f t="shared" si="4"/>
        <v>0</v>
      </c>
      <c r="X38" s="276">
        <f t="shared" si="5"/>
        <v>0</v>
      </c>
      <c r="Y38" s="276">
        <f t="shared" si="1"/>
        <v>0</v>
      </c>
      <c r="Z38" s="283">
        <v>0</v>
      </c>
      <c r="AA38" s="251"/>
      <c r="AB38" s="59"/>
      <c r="AC38" s="59"/>
      <c r="AD38" s="59"/>
      <c r="AE38" s="59"/>
      <c r="AF38" s="59"/>
      <c r="AG38" s="59"/>
    </row>
    <row r="39" spans="1:33" ht="30" customHeight="1">
      <c r="A39" s="41" t="s">
        <v>21</v>
      </c>
      <c r="B39" s="80" t="s">
        <v>61</v>
      </c>
      <c r="C39" s="78" t="s">
        <v>62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48">
        <f t="shared" si="1"/>
        <v>0</v>
      </c>
      <c r="Z39" s="348">
        <v>0</v>
      </c>
      <c r="AA39" s="250"/>
      <c r="AB39" s="49"/>
      <c r="AC39" s="49"/>
      <c r="AD39" s="49"/>
      <c r="AE39" s="49"/>
      <c r="AF39" s="49"/>
      <c r="AG39" s="49"/>
    </row>
    <row r="40" spans="1:33" ht="30" customHeight="1">
      <c r="A40" s="50" t="s">
        <v>23</v>
      </c>
      <c r="B40" s="51" t="s">
        <v>63</v>
      </c>
      <c r="C40" s="52" t="s">
        <v>64</v>
      </c>
      <c r="D40" s="53" t="s">
        <v>65</v>
      </c>
      <c r="E40" s="54"/>
      <c r="F40" s="55"/>
      <c r="G40" s="56">
        <f>E40*F40</f>
        <v>0</v>
      </c>
      <c r="H40" s="54"/>
      <c r="I40" s="55"/>
      <c r="J40" s="56">
        <f>H40*I40</f>
        <v>0</v>
      </c>
      <c r="K40" s="54"/>
      <c r="L40" s="55"/>
      <c r="M40" s="56">
        <f>K40*L40</f>
        <v>0</v>
      </c>
      <c r="N40" s="54"/>
      <c r="O40" s="55"/>
      <c r="P40" s="56">
        <f>N40*O40</f>
        <v>0</v>
      </c>
      <c r="Q40" s="54"/>
      <c r="R40" s="55"/>
      <c r="S40" s="56">
        <f>Q40*R40</f>
        <v>0</v>
      </c>
      <c r="T40" s="54"/>
      <c r="U40" s="55"/>
      <c r="V40" s="56">
        <f>T40*U40</f>
        <v>0</v>
      </c>
      <c r="W40" s="57">
        <f t="shared" si="4"/>
        <v>0</v>
      </c>
      <c r="X40" s="276">
        <f t="shared" si="5"/>
        <v>0</v>
      </c>
      <c r="Y40" s="276">
        <f t="shared" si="1"/>
        <v>0</v>
      </c>
      <c r="Z40" s="283">
        <v>0</v>
      </c>
      <c r="AA40" s="240"/>
      <c r="AB40" s="59"/>
      <c r="AC40" s="59"/>
      <c r="AD40" s="59"/>
      <c r="AE40" s="59"/>
      <c r="AF40" s="59"/>
      <c r="AG40" s="59"/>
    </row>
    <row r="41" spans="1:33" ht="30" customHeight="1">
      <c r="A41" s="50" t="s">
        <v>23</v>
      </c>
      <c r="B41" s="51" t="s">
        <v>66</v>
      </c>
      <c r="C41" s="96" t="s">
        <v>64</v>
      </c>
      <c r="D41" s="53" t="s">
        <v>65</v>
      </c>
      <c r="E41" s="54"/>
      <c r="F41" s="55"/>
      <c r="G41" s="56">
        <f>E41*F41</f>
        <v>0</v>
      </c>
      <c r="H41" s="54"/>
      <c r="I41" s="55"/>
      <c r="J41" s="56">
        <f>H41*I41</f>
        <v>0</v>
      </c>
      <c r="K41" s="54"/>
      <c r="L41" s="55"/>
      <c r="M41" s="56">
        <f>K41*L41</f>
        <v>0</v>
      </c>
      <c r="N41" s="54"/>
      <c r="O41" s="55"/>
      <c r="P41" s="56">
        <f>N41*O41</f>
        <v>0</v>
      </c>
      <c r="Q41" s="54"/>
      <c r="R41" s="55"/>
      <c r="S41" s="56">
        <f>Q41*R41</f>
        <v>0</v>
      </c>
      <c r="T41" s="54"/>
      <c r="U41" s="55"/>
      <c r="V41" s="56">
        <f>T41*U41</f>
        <v>0</v>
      </c>
      <c r="W41" s="57">
        <f t="shared" si="4"/>
        <v>0</v>
      </c>
      <c r="X41" s="276">
        <f t="shared" si="5"/>
        <v>0</v>
      </c>
      <c r="Y41" s="276">
        <f t="shared" si="1"/>
        <v>0</v>
      </c>
      <c r="Z41" s="283">
        <v>0</v>
      </c>
      <c r="AA41" s="240"/>
      <c r="AB41" s="59"/>
      <c r="AC41" s="59"/>
      <c r="AD41" s="59"/>
      <c r="AE41" s="59"/>
      <c r="AF41" s="59"/>
      <c r="AG41" s="59"/>
    </row>
    <row r="42" spans="1:33" ht="30" customHeight="1" thickBot="1">
      <c r="A42" s="73" t="s">
        <v>23</v>
      </c>
      <c r="B42" s="79" t="s">
        <v>67</v>
      </c>
      <c r="C42" s="97" t="s">
        <v>64</v>
      </c>
      <c r="D42" s="74" t="s">
        <v>65</v>
      </c>
      <c r="E42" s="75"/>
      <c r="F42" s="76"/>
      <c r="G42" s="77">
        <f>E42*F42</f>
        <v>0</v>
      </c>
      <c r="H42" s="75"/>
      <c r="I42" s="76"/>
      <c r="J42" s="77">
        <f>H42*I42</f>
        <v>0</v>
      </c>
      <c r="K42" s="75"/>
      <c r="L42" s="76"/>
      <c r="M42" s="77">
        <f>K42*L42</f>
        <v>0</v>
      </c>
      <c r="N42" s="75"/>
      <c r="O42" s="76"/>
      <c r="P42" s="77">
        <f>N42*O42</f>
        <v>0</v>
      </c>
      <c r="Q42" s="75"/>
      <c r="R42" s="76"/>
      <c r="S42" s="77">
        <f>Q42*R42</f>
        <v>0</v>
      </c>
      <c r="T42" s="75"/>
      <c r="U42" s="76"/>
      <c r="V42" s="77">
        <f>T42*U42</f>
        <v>0</v>
      </c>
      <c r="W42" s="66">
        <f t="shared" si="4"/>
        <v>0</v>
      </c>
      <c r="X42" s="276">
        <f t="shared" si="5"/>
        <v>0</v>
      </c>
      <c r="Y42" s="276">
        <f t="shared" si="1"/>
        <v>0</v>
      </c>
      <c r="Z42" s="283">
        <v>0</v>
      </c>
      <c r="AA42" s="251"/>
      <c r="AB42" s="59"/>
      <c r="AC42" s="59"/>
      <c r="AD42" s="59"/>
      <c r="AE42" s="59"/>
      <c r="AF42" s="59"/>
      <c r="AG42" s="59"/>
    </row>
    <row r="43" spans="1:33" ht="30" customHeight="1">
      <c r="A43" s="41" t="s">
        <v>21</v>
      </c>
      <c r="B43" s="80" t="s">
        <v>68</v>
      </c>
      <c r="C43" s="78" t="s">
        <v>69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1"/>
        <v>0</v>
      </c>
      <c r="Z43" s="70">
        <v>0</v>
      </c>
      <c r="AA43" s="250"/>
      <c r="AB43" s="49"/>
      <c r="AC43" s="49"/>
      <c r="AD43" s="49"/>
      <c r="AE43" s="49"/>
      <c r="AF43" s="49"/>
      <c r="AG43" s="49"/>
    </row>
    <row r="44" spans="1:33" ht="30" customHeight="1">
      <c r="A44" s="50" t="s">
        <v>23</v>
      </c>
      <c r="B44" s="51" t="s">
        <v>70</v>
      </c>
      <c r="C44" s="52" t="s">
        <v>71</v>
      </c>
      <c r="D44" s="53" t="s">
        <v>65</v>
      </c>
      <c r="E44" s="54"/>
      <c r="F44" s="55"/>
      <c r="G44" s="56">
        <f>E44*F44</f>
        <v>0</v>
      </c>
      <c r="H44" s="54"/>
      <c r="I44" s="55"/>
      <c r="J44" s="56">
        <f>H44*I44</f>
        <v>0</v>
      </c>
      <c r="K44" s="54"/>
      <c r="L44" s="55"/>
      <c r="M44" s="56">
        <f>K44*L44</f>
        <v>0</v>
      </c>
      <c r="N44" s="54"/>
      <c r="O44" s="55"/>
      <c r="P44" s="56">
        <f>N44*O44</f>
        <v>0</v>
      </c>
      <c r="Q44" s="54"/>
      <c r="R44" s="55"/>
      <c r="S44" s="56">
        <f>Q44*R44</f>
        <v>0</v>
      </c>
      <c r="T44" s="54"/>
      <c r="U44" s="55"/>
      <c r="V44" s="56">
        <f>T44*U44</f>
        <v>0</v>
      </c>
      <c r="W44" s="57">
        <f>G44+M44+S44</f>
        <v>0</v>
      </c>
      <c r="X44" s="276">
        <f t="shared" si="5"/>
        <v>0</v>
      </c>
      <c r="Y44" s="276">
        <f t="shared" si="1"/>
        <v>0</v>
      </c>
      <c r="Z44" s="283">
        <v>0</v>
      </c>
      <c r="AA44" s="240"/>
      <c r="AB44" s="58"/>
      <c r="AC44" s="59"/>
      <c r="AD44" s="59"/>
      <c r="AE44" s="59"/>
      <c r="AF44" s="59"/>
      <c r="AG44" s="59"/>
    </row>
    <row r="45" spans="1:33" ht="30" customHeight="1">
      <c r="A45" s="50" t="s">
        <v>23</v>
      </c>
      <c r="B45" s="51" t="s">
        <v>72</v>
      </c>
      <c r="C45" s="52" t="s">
        <v>73</v>
      </c>
      <c r="D45" s="53" t="s">
        <v>65</v>
      </c>
      <c r="E45" s="54"/>
      <c r="F45" s="55"/>
      <c r="G45" s="56">
        <f>E45*F45</f>
        <v>0</v>
      </c>
      <c r="H45" s="54"/>
      <c r="I45" s="55"/>
      <c r="J45" s="56">
        <f>H45*I45</f>
        <v>0</v>
      </c>
      <c r="K45" s="54"/>
      <c r="L45" s="55"/>
      <c r="M45" s="56">
        <f>K45*L45</f>
        <v>0</v>
      </c>
      <c r="N45" s="54"/>
      <c r="O45" s="55"/>
      <c r="P45" s="56">
        <f>N45*O45</f>
        <v>0</v>
      </c>
      <c r="Q45" s="54"/>
      <c r="R45" s="55"/>
      <c r="S45" s="56">
        <f>Q45*R45</f>
        <v>0</v>
      </c>
      <c r="T45" s="54"/>
      <c r="U45" s="55"/>
      <c r="V45" s="56">
        <f>T45*U45</f>
        <v>0</v>
      </c>
      <c r="W45" s="57">
        <f>G45+M45+S45</f>
        <v>0</v>
      </c>
      <c r="X45" s="276">
        <f t="shared" si="5"/>
        <v>0</v>
      </c>
      <c r="Y45" s="276">
        <f t="shared" si="1"/>
        <v>0</v>
      </c>
      <c r="Z45" s="283">
        <v>0</v>
      </c>
      <c r="AA45" s="240"/>
      <c r="AB45" s="59"/>
      <c r="AC45" s="59"/>
      <c r="AD45" s="59"/>
      <c r="AE45" s="59"/>
      <c r="AF45" s="59"/>
      <c r="AG45" s="59"/>
    </row>
    <row r="46" spans="1:33" ht="30" customHeight="1" thickBot="1">
      <c r="A46" s="60" t="s">
        <v>23</v>
      </c>
      <c r="B46" s="61" t="s">
        <v>74</v>
      </c>
      <c r="C46" s="217" t="s">
        <v>71</v>
      </c>
      <c r="D46" s="62" t="s">
        <v>65</v>
      </c>
      <c r="E46" s="75"/>
      <c r="F46" s="76"/>
      <c r="G46" s="77">
        <f>E46*F46</f>
        <v>0</v>
      </c>
      <c r="H46" s="75"/>
      <c r="I46" s="76"/>
      <c r="J46" s="77">
        <f>H46*I46</f>
        <v>0</v>
      </c>
      <c r="K46" s="75"/>
      <c r="L46" s="76"/>
      <c r="M46" s="77">
        <f>K46*L46</f>
        <v>0</v>
      </c>
      <c r="N46" s="75"/>
      <c r="O46" s="76"/>
      <c r="P46" s="77">
        <f>N46*O46</f>
        <v>0</v>
      </c>
      <c r="Q46" s="75"/>
      <c r="R46" s="76"/>
      <c r="S46" s="77">
        <f>Q46*R46</f>
        <v>0</v>
      </c>
      <c r="T46" s="75"/>
      <c r="U46" s="76"/>
      <c r="V46" s="77">
        <f>T46*U46</f>
        <v>0</v>
      </c>
      <c r="W46" s="66">
        <f>G46+M46+S46</f>
        <v>0</v>
      </c>
      <c r="X46" s="276">
        <f t="shared" si="5"/>
        <v>0</v>
      </c>
      <c r="Y46" s="276">
        <f t="shared" si="1"/>
        <v>0</v>
      </c>
      <c r="Z46" s="283">
        <v>0</v>
      </c>
      <c r="AA46" s="251"/>
      <c r="AB46" s="59"/>
      <c r="AC46" s="59"/>
      <c r="AD46" s="59"/>
      <c r="AE46" s="59"/>
      <c r="AF46" s="59"/>
      <c r="AG46" s="59"/>
    </row>
    <row r="47" spans="1:33" ht="30" customHeight="1" thickBot="1">
      <c r="A47" s="224" t="s">
        <v>253</v>
      </c>
      <c r="B47" s="220"/>
      <c r="C47" s="221"/>
      <c r="D47" s="222"/>
      <c r="E47" s="114">
        <f>E43+E39+E35</f>
        <v>0</v>
      </c>
      <c r="F47" s="90"/>
      <c r="G47" s="89">
        <f>G43+G39+G35</f>
        <v>0</v>
      </c>
      <c r="H47" s="114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1"/>
        <v>0</v>
      </c>
      <c r="Z47" s="98">
        <v>0</v>
      </c>
      <c r="AA47" s="253"/>
      <c r="AB47" s="5"/>
      <c r="AC47" s="5"/>
      <c r="AD47" s="5"/>
      <c r="AE47" s="5"/>
      <c r="AF47" s="5"/>
      <c r="AG47" s="5"/>
    </row>
    <row r="48" spans="1:33" ht="30" customHeight="1" thickBot="1">
      <c r="A48" s="119" t="s">
        <v>20</v>
      </c>
      <c r="B48" s="120">
        <v>3</v>
      </c>
      <c r="C48" s="121" t="s">
        <v>75</v>
      </c>
      <c r="D48" s="1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7"/>
      <c r="AB48" s="5"/>
      <c r="AC48" s="5"/>
      <c r="AD48" s="5"/>
      <c r="AE48" s="5"/>
      <c r="AF48" s="5"/>
      <c r="AG48" s="5"/>
    </row>
    <row r="49" spans="1:33" ht="45" customHeight="1">
      <c r="A49" s="41" t="s">
        <v>21</v>
      </c>
      <c r="B49" s="80" t="s">
        <v>76</v>
      </c>
      <c r="C49" s="43" t="s">
        <v>77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>SUM(K50:K52)</f>
        <v>0</v>
      </c>
      <c r="L49" s="46"/>
      <c r="M49" s="47">
        <f>SUM(M50:M52)</f>
        <v>0</v>
      </c>
      <c r="N49" s="45">
        <f>SUM(N50:N52)</f>
        <v>0</v>
      </c>
      <c r="O49" s="46"/>
      <c r="P49" s="47">
        <f>SUM(P50:P52)</f>
        <v>0</v>
      </c>
      <c r="Q49" s="45">
        <f>SUM(Q50:Q52)</f>
        <v>0</v>
      </c>
      <c r="R49" s="46"/>
      <c r="S49" s="47">
        <f>SUM(S50:S52)</f>
        <v>0</v>
      </c>
      <c r="T49" s="45">
        <f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1"/>
        <v>0</v>
      </c>
      <c r="Z49" s="277">
        <v>0</v>
      </c>
      <c r="AA49" s="248"/>
      <c r="AB49" s="49"/>
      <c r="AC49" s="49"/>
      <c r="AD49" s="49"/>
      <c r="AE49" s="49"/>
      <c r="AF49" s="49"/>
      <c r="AG49" s="49"/>
    </row>
    <row r="50" spans="1:33" ht="30" customHeight="1">
      <c r="A50" s="50" t="s">
        <v>23</v>
      </c>
      <c r="B50" s="51" t="s">
        <v>78</v>
      </c>
      <c r="C50" s="96" t="s">
        <v>79</v>
      </c>
      <c r="D50" s="53" t="s">
        <v>58</v>
      </c>
      <c r="E50" s="54"/>
      <c r="F50" s="55"/>
      <c r="G50" s="56">
        <f>E50*F50</f>
        <v>0</v>
      </c>
      <c r="H50" s="54"/>
      <c r="I50" s="55"/>
      <c r="J50" s="56">
        <f>H50*I50</f>
        <v>0</v>
      </c>
      <c r="K50" s="54"/>
      <c r="L50" s="55"/>
      <c r="M50" s="56">
        <f>K50*L50</f>
        <v>0</v>
      </c>
      <c r="N50" s="54"/>
      <c r="O50" s="55"/>
      <c r="P50" s="56">
        <f>N50*O50</f>
        <v>0</v>
      </c>
      <c r="Q50" s="54"/>
      <c r="R50" s="55"/>
      <c r="S50" s="56">
        <f>Q50*R50</f>
        <v>0</v>
      </c>
      <c r="T50" s="54"/>
      <c r="U50" s="55"/>
      <c r="V50" s="56">
        <f>T50*U50</f>
        <v>0</v>
      </c>
      <c r="W50" s="57">
        <f>G50+M50+S50</f>
        <v>0</v>
      </c>
      <c r="X50" s="276">
        <f aca="true" t="shared" si="6" ref="X50:X55">J50+P50+V50</f>
        <v>0</v>
      </c>
      <c r="Y50" s="276">
        <f t="shared" si="1"/>
        <v>0</v>
      </c>
      <c r="Z50" s="283">
        <v>0</v>
      </c>
      <c r="AA50" s="240"/>
      <c r="AB50" s="59"/>
      <c r="AC50" s="59"/>
      <c r="AD50" s="59"/>
      <c r="AE50" s="59"/>
      <c r="AF50" s="59"/>
      <c r="AG50" s="59"/>
    </row>
    <row r="51" spans="1:33" ht="30" customHeight="1">
      <c r="A51" s="50" t="s">
        <v>23</v>
      </c>
      <c r="B51" s="51" t="s">
        <v>80</v>
      </c>
      <c r="C51" s="187" t="s">
        <v>81</v>
      </c>
      <c r="D51" s="53" t="s">
        <v>58</v>
      </c>
      <c r="E51" s="54"/>
      <c r="F51" s="55"/>
      <c r="G51" s="56">
        <f>E51*F51</f>
        <v>0</v>
      </c>
      <c r="H51" s="54"/>
      <c r="I51" s="55"/>
      <c r="J51" s="56">
        <f>H51*I51</f>
        <v>0</v>
      </c>
      <c r="K51" s="54"/>
      <c r="L51" s="55"/>
      <c r="M51" s="56">
        <f>K51*L51</f>
        <v>0</v>
      </c>
      <c r="N51" s="54"/>
      <c r="O51" s="55"/>
      <c r="P51" s="56">
        <f>N51*O51</f>
        <v>0</v>
      </c>
      <c r="Q51" s="54"/>
      <c r="R51" s="55"/>
      <c r="S51" s="56">
        <f>Q51*R51</f>
        <v>0</v>
      </c>
      <c r="T51" s="54"/>
      <c r="U51" s="55"/>
      <c r="V51" s="56">
        <f>T51*U51</f>
        <v>0</v>
      </c>
      <c r="W51" s="57">
        <f>G51+M51+S51</f>
        <v>0</v>
      </c>
      <c r="X51" s="276">
        <f t="shared" si="6"/>
        <v>0</v>
      </c>
      <c r="Y51" s="276">
        <f t="shared" si="1"/>
        <v>0</v>
      </c>
      <c r="Z51" s="283">
        <v>0</v>
      </c>
      <c r="AA51" s="240"/>
      <c r="AB51" s="59"/>
      <c r="AC51" s="59"/>
      <c r="AD51" s="59"/>
      <c r="AE51" s="59"/>
      <c r="AF51" s="59"/>
      <c r="AG51" s="59"/>
    </row>
    <row r="52" spans="1:33" ht="30" customHeight="1" thickBot="1">
      <c r="A52" s="60" t="s">
        <v>23</v>
      </c>
      <c r="B52" s="61" t="s">
        <v>82</v>
      </c>
      <c r="C52" s="88" t="s">
        <v>83</v>
      </c>
      <c r="D52" s="62" t="s">
        <v>58</v>
      </c>
      <c r="E52" s="63"/>
      <c r="F52" s="64"/>
      <c r="G52" s="65">
        <f>E52*F52</f>
        <v>0</v>
      </c>
      <c r="H52" s="63"/>
      <c r="I52" s="64"/>
      <c r="J52" s="65">
        <f>H52*I52</f>
        <v>0</v>
      </c>
      <c r="K52" s="63"/>
      <c r="L52" s="64"/>
      <c r="M52" s="65">
        <f>K52*L52</f>
        <v>0</v>
      </c>
      <c r="N52" s="63"/>
      <c r="O52" s="64"/>
      <c r="P52" s="65">
        <f>N52*O52</f>
        <v>0</v>
      </c>
      <c r="Q52" s="63"/>
      <c r="R52" s="64"/>
      <c r="S52" s="65">
        <f>Q52*R52</f>
        <v>0</v>
      </c>
      <c r="T52" s="63"/>
      <c r="U52" s="64"/>
      <c r="V52" s="65">
        <f>T52*U52</f>
        <v>0</v>
      </c>
      <c r="W52" s="66">
        <f>G52+M52+S52</f>
        <v>0</v>
      </c>
      <c r="X52" s="276">
        <f t="shared" si="6"/>
        <v>0</v>
      </c>
      <c r="Y52" s="276">
        <f t="shared" si="1"/>
        <v>0</v>
      </c>
      <c r="Z52" s="283">
        <v>0</v>
      </c>
      <c r="AA52" s="249"/>
      <c r="AB52" s="59"/>
      <c r="AC52" s="59"/>
      <c r="AD52" s="59"/>
      <c r="AE52" s="59"/>
      <c r="AF52" s="59"/>
      <c r="AG52" s="59"/>
    </row>
    <row r="53" spans="1:33" ht="47.25" customHeight="1">
      <c r="A53" s="41" t="s">
        <v>21</v>
      </c>
      <c r="B53" s="80" t="s">
        <v>84</v>
      </c>
      <c r="C53" s="67" t="s">
        <v>85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1"/>
        <v>0</v>
      </c>
      <c r="Z53" s="71">
        <v>0</v>
      </c>
      <c r="AA53" s="250"/>
      <c r="AB53" s="49"/>
      <c r="AC53" s="49"/>
      <c r="AD53" s="49"/>
      <c r="AE53" s="49"/>
      <c r="AF53" s="49"/>
      <c r="AG53" s="49"/>
    </row>
    <row r="54" spans="1:33" ht="30" customHeight="1">
      <c r="A54" s="50" t="s">
        <v>23</v>
      </c>
      <c r="B54" s="51" t="s">
        <v>86</v>
      </c>
      <c r="C54" s="96" t="s">
        <v>87</v>
      </c>
      <c r="D54" s="53" t="s">
        <v>88</v>
      </c>
      <c r="E54" s="380" t="s">
        <v>89</v>
      </c>
      <c r="F54" s="381"/>
      <c r="G54" s="382"/>
      <c r="H54" s="380" t="s">
        <v>89</v>
      </c>
      <c r="I54" s="381"/>
      <c r="J54" s="382"/>
      <c r="K54" s="54"/>
      <c r="L54" s="55"/>
      <c r="M54" s="56">
        <f>K54*L54</f>
        <v>0</v>
      </c>
      <c r="N54" s="54"/>
      <c r="O54" s="55"/>
      <c r="P54" s="56">
        <f>N54*O54</f>
        <v>0</v>
      </c>
      <c r="Q54" s="54"/>
      <c r="R54" s="55"/>
      <c r="S54" s="56">
        <f>Q54*R54</f>
        <v>0</v>
      </c>
      <c r="T54" s="54"/>
      <c r="U54" s="55"/>
      <c r="V54" s="56">
        <f>T54*U54</f>
        <v>0</v>
      </c>
      <c r="W54" s="66">
        <f>G54+M54+S54</f>
        <v>0</v>
      </c>
      <c r="X54" s="276">
        <f t="shared" si="6"/>
        <v>0</v>
      </c>
      <c r="Y54" s="276">
        <f t="shared" si="1"/>
        <v>0</v>
      </c>
      <c r="Z54" s="283">
        <v>0</v>
      </c>
      <c r="AA54" s="240"/>
      <c r="AB54" s="59"/>
      <c r="AC54" s="59"/>
      <c r="AD54" s="59"/>
      <c r="AE54" s="59"/>
      <c r="AF54" s="59"/>
      <c r="AG54" s="59"/>
    </row>
    <row r="55" spans="1:33" ht="30" customHeight="1" thickBot="1">
      <c r="A55" s="60" t="s">
        <v>23</v>
      </c>
      <c r="B55" s="61" t="s">
        <v>90</v>
      </c>
      <c r="C55" s="88" t="s">
        <v>91</v>
      </c>
      <c r="D55" s="62" t="s">
        <v>88</v>
      </c>
      <c r="E55" s="383"/>
      <c r="F55" s="384"/>
      <c r="G55" s="385"/>
      <c r="H55" s="383"/>
      <c r="I55" s="384"/>
      <c r="J55" s="385"/>
      <c r="K55" s="75"/>
      <c r="L55" s="76"/>
      <c r="M55" s="77">
        <f>K55*L55</f>
        <v>0</v>
      </c>
      <c r="N55" s="75"/>
      <c r="O55" s="76"/>
      <c r="P55" s="77">
        <f>N55*O55</f>
        <v>0</v>
      </c>
      <c r="Q55" s="75"/>
      <c r="R55" s="76"/>
      <c r="S55" s="77">
        <f>Q55*R55</f>
        <v>0</v>
      </c>
      <c r="T55" s="75"/>
      <c r="U55" s="76"/>
      <c r="V55" s="77">
        <f>T55*U55</f>
        <v>0</v>
      </c>
      <c r="W55" s="66">
        <f>G55+M55+S55</f>
        <v>0</v>
      </c>
      <c r="X55" s="276">
        <f t="shared" si="6"/>
        <v>0</v>
      </c>
      <c r="Y55" s="279">
        <f t="shared" si="1"/>
        <v>0</v>
      </c>
      <c r="Z55" s="283">
        <v>0</v>
      </c>
      <c r="AA55" s="251"/>
      <c r="AB55" s="59"/>
      <c r="AC55" s="59"/>
      <c r="AD55" s="59"/>
      <c r="AE55" s="59"/>
      <c r="AF55" s="59"/>
      <c r="AG55" s="59"/>
    </row>
    <row r="56" spans="1:33" ht="30" customHeight="1" thickBot="1">
      <c r="A56" s="219" t="s">
        <v>92</v>
      </c>
      <c r="B56" s="220"/>
      <c r="C56" s="221"/>
      <c r="D56" s="222"/>
      <c r="E56" s="114">
        <f>E49</f>
        <v>0</v>
      </c>
      <c r="F56" s="90"/>
      <c r="G56" s="89">
        <f>G49</f>
        <v>0</v>
      </c>
      <c r="H56" s="114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1"/>
        <v>0</v>
      </c>
      <c r="Z56" s="98">
        <v>0</v>
      </c>
      <c r="AA56" s="253"/>
      <c r="AB56" s="59"/>
      <c r="AC56" s="59"/>
      <c r="AD56" s="59"/>
      <c r="AE56" s="5"/>
      <c r="AF56" s="5"/>
      <c r="AG56" s="5"/>
    </row>
    <row r="57" spans="1:33" ht="30" customHeight="1" thickBot="1">
      <c r="A57" s="119" t="s">
        <v>20</v>
      </c>
      <c r="B57" s="120">
        <v>4</v>
      </c>
      <c r="C57" s="121" t="s">
        <v>93</v>
      </c>
      <c r="D57" s="115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49"/>
      <c r="Z57" s="40"/>
      <c r="AA57" s="247"/>
      <c r="AB57" s="5"/>
      <c r="AC57" s="5"/>
      <c r="AD57" s="5"/>
      <c r="AE57" s="5"/>
      <c r="AF57" s="5"/>
      <c r="AG57" s="5"/>
    </row>
    <row r="58" spans="1:33" ht="30" customHeight="1">
      <c r="A58" s="41" t="s">
        <v>21</v>
      </c>
      <c r="B58" s="80" t="s">
        <v>94</v>
      </c>
      <c r="C58" s="99" t="s">
        <v>95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50">
        <f t="shared" si="1"/>
        <v>0</v>
      </c>
      <c r="Z58" s="277">
        <v>0</v>
      </c>
      <c r="AA58" s="248"/>
      <c r="AB58" s="49"/>
      <c r="AC58" s="49"/>
      <c r="AD58" s="49"/>
      <c r="AE58" s="49"/>
      <c r="AF58" s="49"/>
      <c r="AG58" s="49"/>
    </row>
    <row r="59" spans="1:33" ht="30" customHeight="1">
      <c r="A59" s="50" t="s">
        <v>23</v>
      </c>
      <c r="B59" s="51" t="s">
        <v>96</v>
      </c>
      <c r="C59" s="96" t="s">
        <v>97</v>
      </c>
      <c r="D59" s="100" t="s">
        <v>98</v>
      </c>
      <c r="E59" s="101"/>
      <c r="F59" s="102"/>
      <c r="G59" s="103">
        <f>E59*F59</f>
        <v>0</v>
      </c>
      <c r="H59" s="101"/>
      <c r="I59" s="102"/>
      <c r="J59" s="103">
        <f>H59*I59</f>
        <v>0</v>
      </c>
      <c r="K59" s="54"/>
      <c r="L59" s="102"/>
      <c r="M59" s="56">
        <f>K59*L59</f>
        <v>0</v>
      </c>
      <c r="N59" s="54"/>
      <c r="O59" s="102"/>
      <c r="P59" s="56">
        <f>N59*O59</f>
        <v>0</v>
      </c>
      <c r="Q59" s="54"/>
      <c r="R59" s="102"/>
      <c r="S59" s="56">
        <f>Q59*R59</f>
        <v>0</v>
      </c>
      <c r="T59" s="54"/>
      <c r="U59" s="102"/>
      <c r="V59" s="56">
        <f>T59*U59</f>
        <v>0</v>
      </c>
      <c r="W59" s="57">
        <f aca="true" t="shared" si="7" ref="W59:W82">G59+M59+S59</f>
        <v>0</v>
      </c>
      <c r="X59" s="276">
        <f aca="true" t="shared" si="8" ref="X59:X82">J59+P59+V59</f>
        <v>0</v>
      </c>
      <c r="Y59" s="276">
        <f t="shared" si="1"/>
        <v>0</v>
      </c>
      <c r="Z59" s="277">
        <v>0</v>
      </c>
      <c r="AA59" s="240"/>
      <c r="AB59" s="59"/>
      <c r="AC59" s="59"/>
      <c r="AD59" s="59"/>
      <c r="AE59" s="59"/>
      <c r="AF59" s="59"/>
      <c r="AG59" s="59"/>
    </row>
    <row r="60" spans="1:33" ht="30" customHeight="1">
      <c r="A60" s="50" t="s">
        <v>23</v>
      </c>
      <c r="B60" s="51" t="s">
        <v>99</v>
      </c>
      <c r="C60" s="96" t="s">
        <v>97</v>
      </c>
      <c r="D60" s="100" t="s">
        <v>98</v>
      </c>
      <c r="E60" s="101"/>
      <c r="F60" s="102"/>
      <c r="G60" s="103">
        <f>E60*F60</f>
        <v>0</v>
      </c>
      <c r="H60" s="101"/>
      <c r="I60" s="102"/>
      <c r="J60" s="103">
        <f>H60*I60</f>
        <v>0</v>
      </c>
      <c r="K60" s="54"/>
      <c r="L60" s="102"/>
      <c r="M60" s="56">
        <f>K60*L60</f>
        <v>0</v>
      </c>
      <c r="N60" s="54"/>
      <c r="O60" s="102"/>
      <c r="P60" s="56">
        <f>N60*O60</f>
        <v>0</v>
      </c>
      <c r="Q60" s="54"/>
      <c r="R60" s="102"/>
      <c r="S60" s="56">
        <f>Q60*R60</f>
        <v>0</v>
      </c>
      <c r="T60" s="54"/>
      <c r="U60" s="102"/>
      <c r="V60" s="56">
        <f>T60*U60</f>
        <v>0</v>
      </c>
      <c r="W60" s="57">
        <f t="shared" si="7"/>
        <v>0</v>
      </c>
      <c r="X60" s="276">
        <f t="shared" si="8"/>
        <v>0</v>
      </c>
      <c r="Y60" s="276">
        <f t="shared" si="1"/>
        <v>0</v>
      </c>
      <c r="Z60" s="277">
        <v>0</v>
      </c>
      <c r="AA60" s="240"/>
      <c r="AB60" s="59"/>
      <c r="AC60" s="59"/>
      <c r="AD60" s="59"/>
      <c r="AE60" s="59"/>
      <c r="AF60" s="59"/>
      <c r="AG60" s="59"/>
    </row>
    <row r="61" spans="1:33" ht="30" customHeight="1" thickBot="1">
      <c r="A61" s="73" t="s">
        <v>23</v>
      </c>
      <c r="B61" s="61" t="s">
        <v>100</v>
      </c>
      <c r="C61" s="88" t="s">
        <v>97</v>
      </c>
      <c r="D61" s="100" t="s">
        <v>98</v>
      </c>
      <c r="E61" s="104"/>
      <c r="F61" s="105"/>
      <c r="G61" s="106">
        <f>E61*F61</f>
        <v>0</v>
      </c>
      <c r="H61" s="104"/>
      <c r="I61" s="105"/>
      <c r="J61" s="106">
        <f>H61*I61</f>
        <v>0</v>
      </c>
      <c r="K61" s="63"/>
      <c r="L61" s="105"/>
      <c r="M61" s="65">
        <f>K61*L61</f>
        <v>0</v>
      </c>
      <c r="N61" s="63"/>
      <c r="O61" s="105"/>
      <c r="P61" s="65">
        <f>N61*O61</f>
        <v>0</v>
      </c>
      <c r="Q61" s="63"/>
      <c r="R61" s="105"/>
      <c r="S61" s="65">
        <f>Q61*R61</f>
        <v>0</v>
      </c>
      <c r="T61" s="63"/>
      <c r="U61" s="105"/>
      <c r="V61" s="65">
        <f>T61*U61</f>
        <v>0</v>
      </c>
      <c r="W61" s="66">
        <f t="shared" si="7"/>
        <v>0</v>
      </c>
      <c r="X61" s="276">
        <f t="shared" si="8"/>
        <v>0</v>
      </c>
      <c r="Y61" s="276">
        <f t="shared" si="1"/>
        <v>0</v>
      </c>
      <c r="Z61" s="277">
        <v>0</v>
      </c>
      <c r="AA61" s="249"/>
      <c r="AB61" s="59"/>
      <c r="AC61" s="59"/>
      <c r="AD61" s="59"/>
      <c r="AE61" s="59"/>
      <c r="AF61" s="59"/>
      <c r="AG61" s="59"/>
    </row>
    <row r="62" spans="1:33" ht="30" customHeight="1">
      <c r="A62" s="41" t="s">
        <v>21</v>
      </c>
      <c r="B62" s="80" t="s">
        <v>101</v>
      </c>
      <c r="C62" s="78" t="s">
        <v>102</v>
      </c>
      <c r="D62" s="68"/>
      <c r="E62" s="69">
        <f>SUM(E63:E65)</f>
        <v>2</v>
      </c>
      <c r="F62" s="70"/>
      <c r="G62" s="71">
        <f>SUM(G63:G65)</f>
        <v>14050</v>
      </c>
      <c r="H62" s="69">
        <f>SUM(H63:H65)</f>
        <v>2</v>
      </c>
      <c r="I62" s="70"/>
      <c r="J62" s="71">
        <f>SUM(J63:J65)</f>
        <v>14050</v>
      </c>
      <c r="K62" s="69">
        <f>SUM(K63:K65)</f>
        <v>1</v>
      </c>
      <c r="L62" s="70"/>
      <c r="M62" s="71">
        <f>SUM(M63:M65)</f>
        <v>14400</v>
      </c>
      <c r="N62" s="69">
        <f>SUM(N63:N65)</f>
        <v>1</v>
      </c>
      <c r="O62" s="70"/>
      <c r="P62" s="71">
        <f>SUM(P63:P65)</f>
        <v>14400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28450</v>
      </c>
      <c r="X62" s="71">
        <f>SUM(X63:X65)</f>
        <v>28450</v>
      </c>
      <c r="Y62" s="71">
        <f t="shared" si="1"/>
        <v>0</v>
      </c>
      <c r="Z62" s="71">
        <f>Y62/W62</f>
        <v>0</v>
      </c>
      <c r="AA62" s="250"/>
      <c r="AB62" s="49"/>
      <c r="AC62" s="49"/>
      <c r="AD62" s="49"/>
      <c r="AE62" s="49"/>
      <c r="AF62" s="49"/>
      <c r="AG62" s="49"/>
    </row>
    <row r="63" spans="1:33" ht="90.75" customHeight="1">
      <c r="A63" s="50" t="s">
        <v>23</v>
      </c>
      <c r="B63" s="51" t="s">
        <v>103</v>
      </c>
      <c r="C63" s="107" t="s">
        <v>324</v>
      </c>
      <c r="D63" s="237" t="s">
        <v>267</v>
      </c>
      <c r="E63" s="54">
        <v>1</v>
      </c>
      <c r="F63" s="55">
        <v>8950</v>
      </c>
      <c r="G63" s="56">
        <f>E63*F63</f>
        <v>8950</v>
      </c>
      <c r="H63" s="54">
        <v>1</v>
      </c>
      <c r="I63" s="55">
        <v>8950</v>
      </c>
      <c r="J63" s="56">
        <f>H63*I63</f>
        <v>8950</v>
      </c>
      <c r="K63" s="54"/>
      <c r="L63" s="55"/>
      <c r="M63" s="56">
        <f>K63*L63</f>
        <v>0</v>
      </c>
      <c r="N63" s="54"/>
      <c r="O63" s="55"/>
      <c r="P63" s="56">
        <f>N63*O63</f>
        <v>0</v>
      </c>
      <c r="Q63" s="54"/>
      <c r="R63" s="55"/>
      <c r="S63" s="56">
        <f>Q63*R63</f>
        <v>0</v>
      </c>
      <c r="T63" s="54"/>
      <c r="U63" s="55"/>
      <c r="V63" s="56">
        <f>T63*U63</f>
        <v>0</v>
      </c>
      <c r="W63" s="57">
        <f t="shared" si="7"/>
        <v>8950</v>
      </c>
      <c r="X63" s="276">
        <f t="shared" si="8"/>
        <v>8950</v>
      </c>
      <c r="Y63" s="276">
        <f t="shared" si="1"/>
        <v>0</v>
      </c>
      <c r="Z63" s="283">
        <f aca="true" t="shared" si="9" ref="Z59:Z82">Y63/W63</f>
        <v>0</v>
      </c>
      <c r="AA63" s="240"/>
      <c r="AB63" s="59"/>
      <c r="AC63" s="59"/>
      <c r="AD63" s="59"/>
      <c r="AE63" s="59"/>
      <c r="AF63" s="59"/>
      <c r="AG63" s="59"/>
    </row>
    <row r="64" spans="1:33" ht="110.25" customHeight="1">
      <c r="A64" s="50" t="s">
        <v>23</v>
      </c>
      <c r="B64" s="51" t="s">
        <v>104</v>
      </c>
      <c r="C64" s="107" t="s">
        <v>325</v>
      </c>
      <c r="D64" s="237" t="s">
        <v>267</v>
      </c>
      <c r="E64" s="54">
        <v>1</v>
      </c>
      <c r="F64" s="55">
        <v>5100</v>
      </c>
      <c r="G64" s="56">
        <f>E64*F64</f>
        <v>5100</v>
      </c>
      <c r="H64" s="54">
        <v>1</v>
      </c>
      <c r="I64" s="55">
        <v>5100</v>
      </c>
      <c r="J64" s="56">
        <f>H64*I64</f>
        <v>5100</v>
      </c>
      <c r="K64" s="54"/>
      <c r="L64" s="55"/>
      <c r="M64" s="56">
        <f>K64*L64</f>
        <v>0</v>
      </c>
      <c r="N64" s="54"/>
      <c r="O64" s="55"/>
      <c r="P64" s="56">
        <f>N64*O64</f>
        <v>0</v>
      </c>
      <c r="Q64" s="54"/>
      <c r="R64" s="55"/>
      <c r="S64" s="56">
        <f>Q64*R64</f>
        <v>0</v>
      </c>
      <c r="T64" s="54"/>
      <c r="U64" s="55"/>
      <c r="V64" s="56">
        <f>T64*U64</f>
        <v>0</v>
      </c>
      <c r="W64" s="57">
        <f t="shared" si="7"/>
        <v>5100</v>
      </c>
      <c r="X64" s="276">
        <f t="shared" si="8"/>
        <v>5100</v>
      </c>
      <c r="Y64" s="276">
        <f t="shared" si="1"/>
        <v>0</v>
      </c>
      <c r="Z64" s="283">
        <f t="shared" si="9"/>
        <v>0</v>
      </c>
      <c r="AA64" s="240"/>
      <c r="AB64" s="59"/>
      <c r="AC64" s="59"/>
      <c r="AD64" s="59"/>
      <c r="AE64" s="59"/>
      <c r="AF64" s="59"/>
      <c r="AG64" s="59"/>
    </row>
    <row r="65" spans="1:33" ht="30" customHeight="1" thickBot="1">
      <c r="A65" s="60" t="s">
        <v>23</v>
      </c>
      <c r="B65" s="79" t="s">
        <v>105</v>
      </c>
      <c r="C65" s="351" t="s">
        <v>326</v>
      </c>
      <c r="D65" s="237" t="s">
        <v>267</v>
      </c>
      <c r="E65" s="63"/>
      <c r="F65" s="64"/>
      <c r="G65" s="65">
        <f>E65*F65</f>
        <v>0</v>
      </c>
      <c r="H65" s="63"/>
      <c r="I65" s="64"/>
      <c r="J65" s="65">
        <f>H65*I65</f>
        <v>0</v>
      </c>
      <c r="K65" s="63">
        <v>1</v>
      </c>
      <c r="L65" s="64">
        <v>14400</v>
      </c>
      <c r="M65" s="65">
        <f>K65*L65</f>
        <v>14400</v>
      </c>
      <c r="N65" s="63">
        <v>1</v>
      </c>
      <c r="O65" s="64">
        <v>14400</v>
      </c>
      <c r="P65" s="65">
        <f>N65*O65</f>
        <v>14400</v>
      </c>
      <c r="Q65" s="63"/>
      <c r="R65" s="64"/>
      <c r="S65" s="65">
        <f>Q65*R65</f>
        <v>0</v>
      </c>
      <c r="T65" s="63"/>
      <c r="U65" s="64"/>
      <c r="V65" s="65">
        <f>T65*U65</f>
        <v>0</v>
      </c>
      <c r="W65" s="66">
        <f t="shared" si="7"/>
        <v>14400</v>
      </c>
      <c r="X65" s="276">
        <f t="shared" si="8"/>
        <v>14400</v>
      </c>
      <c r="Y65" s="276">
        <f t="shared" si="1"/>
        <v>0</v>
      </c>
      <c r="Z65" s="283">
        <f t="shared" si="9"/>
        <v>0</v>
      </c>
      <c r="AA65" s="249"/>
      <c r="AB65" s="59"/>
      <c r="AC65" s="59"/>
      <c r="AD65" s="59"/>
      <c r="AE65" s="59"/>
      <c r="AF65" s="59"/>
      <c r="AG65" s="59"/>
    </row>
    <row r="66" spans="1:33" ht="30" customHeight="1">
      <c r="A66" s="41" t="s">
        <v>21</v>
      </c>
      <c r="B66" s="80" t="s">
        <v>106</v>
      </c>
      <c r="C66" s="78" t="s">
        <v>107</v>
      </c>
      <c r="D66" s="68"/>
      <c r="E66" s="69">
        <f>SUM(E67:E69)</f>
        <v>480</v>
      </c>
      <c r="F66" s="70"/>
      <c r="G66" s="71">
        <f>SUM(G67:G69)</f>
        <v>10320</v>
      </c>
      <c r="H66" s="69">
        <f>SUM(H67:H69)</f>
        <v>480</v>
      </c>
      <c r="I66" s="70"/>
      <c r="J66" s="71">
        <f>SUM(J67:J69)</f>
        <v>10320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10320</v>
      </c>
      <c r="X66" s="71">
        <f>SUM(X67:X69)</f>
        <v>10320</v>
      </c>
      <c r="Y66" s="71">
        <f t="shared" si="1"/>
        <v>0</v>
      </c>
      <c r="Z66" s="71">
        <f>Y66/W66</f>
        <v>0</v>
      </c>
      <c r="AA66" s="250"/>
      <c r="AB66" s="49"/>
      <c r="AC66" s="49"/>
      <c r="AD66" s="49"/>
      <c r="AE66" s="49"/>
      <c r="AF66" s="49"/>
      <c r="AG66" s="49"/>
    </row>
    <row r="67" spans="1:33" ht="30" customHeight="1">
      <c r="A67" s="50" t="s">
        <v>23</v>
      </c>
      <c r="B67" s="51" t="s">
        <v>108</v>
      </c>
      <c r="C67" s="107" t="s">
        <v>109</v>
      </c>
      <c r="D67" s="108" t="s">
        <v>110</v>
      </c>
      <c r="E67" s="54"/>
      <c r="F67" s="55"/>
      <c r="G67" s="56">
        <f>E67*F67</f>
        <v>0</v>
      </c>
      <c r="H67" s="54"/>
      <c r="I67" s="55"/>
      <c r="J67" s="56">
        <f>H67*I67</f>
        <v>0</v>
      </c>
      <c r="K67" s="54"/>
      <c r="L67" s="55"/>
      <c r="M67" s="56">
        <f>K67*L67</f>
        <v>0</v>
      </c>
      <c r="N67" s="54"/>
      <c r="O67" s="55"/>
      <c r="P67" s="56">
        <f>N67*O67</f>
        <v>0</v>
      </c>
      <c r="Q67" s="54"/>
      <c r="R67" s="55"/>
      <c r="S67" s="56">
        <f>Q67*R67</f>
        <v>0</v>
      </c>
      <c r="T67" s="54"/>
      <c r="U67" s="55"/>
      <c r="V67" s="56">
        <f>T67*U67</f>
        <v>0</v>
      </c>
      <c r="W67" s="57">
        <f t="shared" si="7"/>
        <v>0</v>
      </c>
      <c r="X67" s="276">
        <f t="shared" si="8"/>
        <v>0</v>
      </c>
      <c r="Y67" s="276">
        <f t="shared" si="1"/>
        <v>0</v>
      </c>
      <c r="Z67" s="283">
        <v>0</v>
      </c>
      <c r="AA67" s="240"/>
      <c r="AB67" s="59"/>
      <c r="AC67" s="59"/>
      <c r="AD67" s="59"/>
      <c r="AE67" s="59"/>
      <c r="AF67" s="59"/>
      <c r="AG67" s="59"/>
    </row>
    <row r="68" spans="1:33" ht="49.5" customHeight="1">
      <c r="A68" s="50" t="s">
        <v>23</v>
      </c>
      <c r="B68" s="51" t="s">
        <v>111</v>
      </c>
      <c r="C68" s="107" t="s">
        <v>327</v>
      </c>
      <c r="D68" s="108" t="s">
        <v>110</v>
      </c>
      <c r="E68" s="54">
        <v>240</v>
      </c>
      <c r="F68" s="55">
        <v>15</v>
      </c>
      <c r="G68" s="56">
        <f>E68*F68</f>
        <v>3600</v>
      </c>
      <c r="H68" s="54">
        <v>240</v>
      </c>
      <c r="I68" s="55">
        <v>15</v>
      </c>
      <c r="J68" s="56">
        <f>H68*I68</f>
        <v>3600</v>
      </c>
      <c r="K68" s="54"/>
      <c r="L68" s="55"/>
      <c r="M68" s="56">
        <f>K68*L68</f>
        <v>0</v>
      </c>
      <c r="N68" s="54"/>
      <c r="O68" s="55"/>
      <c r="P68" s="56">
        <f>N68*O68</f>
        <v>0</v>
      </c>
      <c r="Q68" s="54"/>
      <c r="R68" s="55"/>
      <c r="S68" s="56">
        <f>Q68*R68</f>
        <v>0</v>
      </c>
      <c r="T68" s="54"/>
      <c r="U68" s="55"/>
      <c r="V68" s="56">
        <f>T68*U68</f>
        <v>0</v>
      </c>
      <c r="W68" s="57">
        <f t="shared" si="7"/>
        <v>3600</v>
      </c>
      <c r="X68" s="276">
        <f t="shared" si="8"/>
        <v>3600</v>
      </c>
      <c r="Y68" s="276">
        <f t="shared" si="1"/>
        <v>0</v>
      </c>
      <c r="Z68" s="283">
        <f t="shared" si="9"/>
        <v>0</v>
      </c>
      <c r="AA68" s="240"/>
      <c r="AB68" s="59"/>
      <c r="AC68" s="59"/>
      <c r="AD68" s="59"/>
      <c r="AE68" s="59"/>
      <c r="AF68" s="59"/>
      <c r="AG68" s="59"/>
    </row>
    <row r="69" spans="1:33" ht="40.5" customHeight="1" thickBot="1">
      <c r="A69" s="60" t="s">
        <v>23</v>
      </c>
      <c r="B69" s="79" t="s">
        <v>112</v>
      </c>
      <c r="C69" s="351" t="s">
        <v>328</v>
      </c>
      <c r="D69" s="109" t="s">
        <v>110</v>
      </c>
      <c r="E69" s="63">
        <v>240</v>
      </c>
      <c r="F69" s="64">
        <v>28</v>
      </c>
      <c r="G69" s="65">
        <f>E69*F69</f>
        <v>6720</v>
      </c>
      <c r="H69" s="63">
        <v>240</v>
      </c>
      <c r="I69" s="64">
        <v>28</v>
      </c>
      <c r="J69" s="65">
        <f>H69*I69</f>
        <v>6720</v>
      </c>
      <c r="K69" s="63"/>
      <c r="L69" s="64"/>
      <c r="M69" s="65">
        <f>K69*L69</f>
        <v>0</v>
      </c>
      <c r="N69" s="63"/>
      <c r="O69" s="64"/>
      <c r="P69" s="65">
        <f>N69*O69</f>
        <v>0</v>
      </c>
      <c r="Q69" s="63"/>
      <c r="R69" s="64"/>
      <c r="S69" s="65">
        <f>Q69*R69</f>
        <v>0</v>
      </c>
      <c r="T69" s="63"/>
      <c r="U69" s="64"/>
      <c r="V69" s="65">
        <f>T69*U69</f>
        <v>0</v>
      </c>
      <c r="W69" s="66">
        <f t="shared" si="7"/>
        <v>6720</v>
      </c>
      <c r="X69" s="276">
        <f t="shared" si="8"/>
        <v>6720</v>
      </c>
      <c r="Y69" s="276">
        <f t="shared" si="1"/>
        <v>0</v>
      </c>
      <c r="Z69" s="283">
        <f t="shared" si="9"/>
        <v>0</v>
      </c>
      <c r="AA69" s="249"/>
      <c r="AB69" s="59"/>
      <c r="AC69" s="59"/>
      <c r="AD69" s="59"/>
      <c r="AE69" s="59"/>
      <c r="AF69" s="59"/>
      <c r="AG69" s="59"/>
    </row>
    <row r="70" spans="1:33" ht="30" customHeight="1">
      <c r="A70" s="41" t="s">
        <v>21</v>
      </c>
      <c r="B70" s="80" t="s">
        <v>113</v>
      </c>
      <c r="C70" s="78" t="s">
        <v>114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1"/>
        <v>0</v>
      </c>
      <c r="Z70" s="71">
        <v>0</v>
      </c>
      <c r="AA70" s="250"/>
      <c r="AB70" s="49"/>
      <c r="AC70" s="49"/>
      <c r="AD70" s="49"/>
      <c r="AE70" s="49"/>
      <c r="AF70" s="49"/>
      <c r="AG70" s="49"/>
    </row>
    <row r="71" spans="1:33" ht="30" customHeight="1">
      <c r="A71" s="50" t="s">
        <v>23</v>
      </c>
      <c r="B71" s="51" t="s">
        <v>115</v>
      </c>
      <c r="C71" s="96" t="s">
        <v>116</v>
      </c>
      <c r="D71" s="108" t="s">
        <v>58</v>
      </c>
      <c r="E71" s="54"/>
      <c r="F71" s="55"/>
      <c r="G71" s="56">
        <f>E71*F71</f>
        <v>0</v>
      </c>
      <c r="H71" s="54"/>
      <c r="I71" s="55"/>
      <c r="J71" s="56">
        <f>H71*I71</f>
        <v>0</v>
      </c>
      <c r="K71" s="54"/>
      <c r="L71" s="55"/>
      <c r="M71" s="56">
        <f>K71*L71</f>
        <v>0</v>
      </c>
      <c r="N71" s="54"/>
      <c r="O71" s="55"/>
      <c r="P71" s="56">
        <f>N71*O71</f>
        <v>0</v>
      </c>
      <c r="Q71" s="54"/>
      <c r="R71" s="55"/>
      <c r="S71" s="56">
        <f>Q71*R71</f>
        <v>0</v>
      </c>
      <c r="T71" s="54"/>
      <c r="U71" s="55"/>
      <c r="V71" s="56">
        <f>T71*U71</f>
        <v>0</v>
      </c>
      <c r="W71" s="57">
        <f t="shared" si="7"/>
        <v>0</v>
      </c>
      <c r="X71" s="276">
        <f t="shared" si="8"/>
        <v>0</v>
      </c>
      <c r="Y71" s="276">
        <f t="shared" si="1"/>
        <v>0</v>
      </c>
      <c r="Z71" s="283">
        <v>0</v>
      </c>
      <c r="AA71" s="240"/>
      <c r="AB71" s="59"/>
      <c r="AC71" s="59"/>
      <c r="AD71" s="59"/>
      <c r="AE71" s="59"/>
      <c r="AF71" s="59"/>
      <c r="AG71" s="59"/>
    </row>
    <row r="72" spans="1:33" ht="30" customHeight="1">
      <c r="A72" s="50" t="s">
        <v>23</v>
      </c>
      <c r="B72" s="51" t="s">
        <v>117</v>
      </c>
      <c r="C72" s="96" t="s">
        <v>116</v>
      </c>
      <c r="D72" s="108" t="s">
        <v>58</v>
      </c>
      <c r="E72" s="54"/>
      <c r="F72" s="55"/>
      <c r="G72" s="56">
        <f>E72*F72</f>
        <v>0</v>
      </c>
      <c r="H72" s="54"/>
      <c r="I72" s="55"/>
      <c r="J72" s="56">
        <f>H72*I72</f>
        <v>0</v>
      </c>
      <c r="K72" s="54"/>
      <c r="L72" s="55"/>
      <c r="M72" s="56">
        <f>K72*L72</f>
        <v>0</v>
      </c>
      <c r="N72" s="54"/>
      <c r="O72" s="55"/>
      <c r="P72" s="56">
        <f>N72*O72</f>
        <v>0</v>
      </c>
      <c r="Q72" s="54"/>
      <c r="R72" s="55"/>
      <c r="S72" s="56">
        <f>Q72*R72</f>
        <v>0</v>
      </c>
      <c r="T72" s="54"/>
      <c r="U72" s="55"/>
      <c r="V72" s="56">
        <f>T72*U72</f>
        <v>0</v>
      </c>
      <c r="W72" s="57">
        <f t="shared" si="7"/>
        <v>0</v>
      </c>
      <c r="X72" s="276">
        <f t="shared" si="8"/>
        <v>0</v>
      </c>
      <c r="Y72" s="276">
        <f t="shared" si="1"/>
        <v>0</v>
      </c>
      <c r="Z72" s="283">
        <v>0</v>
      </c>
      <c r="AA72" s="240"/>
      <c r="AB72" s="59"/>
      <c r="AC72" s="59"/>
      <c r="AD72" s="59"/>
      <c r="AE72" s="59"/>
      <c r="AF72" s="59"/>
      <c r="AG72" s="59"/>
    </row>
    <row r="73" spans="1:33" ht="30" customHeight="1" thickBot="1">
      <c r="A73" s="60" t="s">
        <v>23</v>
      </c>
      <c r="B73" s="61" t="s">
        <v>118</v>
      </c>
      <c r="C73" s="88" t="s">
        <v>116</v>
      </c>
      <c r="D73" s="109" t="s">
        <v>58</v>
      </c>
      <c r="E73" s="63"/>
      <c r="F73" s="64"/>
      <c r="G73" s="65">
        <f>E73*F73</f>
        <v>0</v>
      </c>
      <c r="H73" s="63"/>
      <c r="I73" s="64"/>
      <c r="J73" s="65">
        <f>H73*I73</f>
        <v>0</v>
      </c>
      <c r="K73" s="63"/>
      <c r="L73" s="64"/>
      <c r="M73" s="65">
        <f>K73*L73</f>
        <v>0</v>
      </c>
      <c r="N73" s="63"/>
      <c r="O73" s="64"/>
      <c r="P73" s="65">
        <f>N73*O73</f>
        <v>0</v>
      </c>
      <c r="Q73" s="63"/>
      <c r="R73" s="64"/>
      <c r="S73" s="65">
        <f>Q73*R73</f>
        <v>0</v>
      </c>
      <c r="T73" s="63"/>
      <c r="U73" s="64"/>
      <c r="V73" s="65">
        <f>T73*U73</f>
        <v>0</v>
      </c>
      <c r="W73" s="66">
        <f t="shared" si="7"/>
        <v>0</v>
      </c>
      <c r="X73" s="276">
        <f t="shared" si="8"/>
        <v>0</v>
      </c>
      <c r="Y73" s="276">
        <f t="shared" si="1"/>
        <v>0</v>
      </c>
      <c r="Z73" s="283">
        <v>0</v>
      </c>
      <c r="AA73" s="249"/>
      <c r="AB73" s="59"/>
      <c r="AC73" s="59"/>
      <c r="AD73" s="59"/>
      <c r="AE73" s="59"/>
      <c r="AF73" s="59"/>
      <c r="AG73" s="59"/>
    </row>
    <row r="74" spans="1:33" ht="30" customHeight="1">
      <c r="A74" s="41" t="s">
        <v>21</v>
      </c>
      <c r="B74" s="80" t="s">
        <v>119</v>
      </c>
      <c r="C74" s="78" t="s">
        <v>120</v>
      </c>
      <c r="D74" s="68"/>
      <c r="E74" s="69">
        <f>SUM(E75:E82)</f>
        <v>14</v>
      </c>
      <c r="F74" s="70"/>
      <c r="G74" s="71">
        <f>SUM(G75:G82)</f>
        <v>32850</v>
      </c>
      <c r="H74" s="69">
        <f>SUM(H75:H82)</f>
        <v>14</v>
      </c>
      <c r="I74" s="70"/>
      <c r="J74" s="71">
        <f>SUM(J75:J82)</f>
        <v>32850</v>
      </c>
      <c r="K74" s="69">
        <f>SUM(K75:K82)</f>
        <v>44</v>
      </c>
      <c r="L74" s="70"/>
      <c r="M74" s="71">
        <f>SUM(M75:M82)</f>
        <v>2000</v>
      </c>
      <c r="N74" s="69">
        <f>SUM(N75:N82)</f>
        <v>44</v>
      </c>
      <c r="O74" s="70"/>
      <c r="P74" s="71">
        <f>SUM(P75:P82)</f>
        <v>2000</v>
      </c>
      <c r="Q74" s="69">
        <f>SUM(Q75:Q82)</f>
        <v>0</v>
      </c>
      <c r="R74" s="70"/>
      <c r="S74" s="71">
        <f>SUM(S75:S82)</f>
        <v>0</v>
      </c>
      <c r="T74" s="69">
        <f>SUM(T75:T82)</f>
        <v>0</v>
      </c>
      <c r="U74" s="70"/>
      <c r="V74" s="71">
        <f>SUM(V75:V82)</f>
        <v>0</v>
      </c>
      <c r="W74" s="71">
        <f>SUM(W75:W82)</f>
        <v>34850</v>
      </c>
      <c r="X74" s="71">
        <f>SUM(X75:X82)</f>
        <v>34850</v>
      </c>
      <c r="Y74" s="71">
        <f t="shared" si="1"/>
        <v>0</v>
      </c>
      <c r="Z74" s="71">
        <f>Y74/W74</f>
        <v>0</v>
      </c>
      <c r="AA74" s="250"/>
      <c r="AB74" s="49"/>
      <c r="AC74" s="49"/>
      <c r="AD74" s="49"/>
      <c r="AE74" s="49"/>
      <c r="AF74" s="49"/>
      <c r="AG74" s="49"/>
    </row>
    <row r="75" spans="1:33" ht="179.25" customHeight="1">
      <c r="A75" s="50" t="s">
        <v>23</v>
      </c>
      <c r="B75" s="51" t="s">
        <v>121</v>
      </c>
      <c r="C75" s="96" t="s">
        <v>329</v>
      </c>
      <c r="D75" s="108" t="s">
        <v>58</v>
      </c>
      <c r="E75" s="54">
        <v>1</v>
      </c>
      <c r="F75" s="55">
        <v>3500</v>
      </c>
      <c r="G75" s="56">
        <f aca="true" t="shared" si="10" ref="G75:G82">E75*F75</f>
        <v>3500</v>
      </c>
      <c r="H75" s="54">
        <v>1</v>
      </c>
      <c r="I75" s="55">
        <v>3500</v>
      </c>
      <c r="J75" s="56">
        <f aca="true" t="shared" si="11" ref="J75:J82">H75*I75</f>
        <v>3500</v>
      </c>
      <c r="K75" s="54"/>
      <c r="L75" s="55"/>
      <c r="M75" s="56">
        <f aca="true" t="shared" si="12" ref="M75:M82">K75*L75</f>
        <v>0</v>
      </c>
      <c r="N75" s="54"/>
      <c r="O75" s="55"/>
      <c r="P75" s="56">
        <f aca="true" t="shared" si="13" ref="P75:P82">N75*O75</f>
        <v>0</v>
      </c>
      <c r="Q75" s="54"/>
      <c r="R75" s="55"/>
      <c r="S75" s="56">
        <f aca="true" t="shared" si="14" ref="S75:S82">Q75*R75</f>
        <v>0</v>
      </c>
      <c r="T75" s="54"/>
      <c r="U75" s="55"/>
      <c r="V75" s="56">
        <f aca="true" t="shared" si="15" ref="V75:V82">T75*U75</f>
        <v>0</v>
      </c>
      <c r="W75" s="57">
        <f t="shared" si="7"/>
        <v>3500</v>
      </c>
      <c r="X75" s="276">
        <f t="shared" si="8"/>
        <v>3500</v>
      </c>
      <c r="Y75" s="276">
        <f t="shared" si="1"/>
        <v>0</v>
      </c>
      <c r="Z75" s="283">
        <f t="shared" si="9"/>
        <v>0</v>
      </c>
      <c r="AA75" s="240"/>
      <c r="AB75" s="59"/>
      <c r="AC75" s="59"/>
      <c r="AD75" s="59"/>
      <c r="AE75" s="59"/>
      <c r="AF75" s="59"/>
      <c r="AG75" s="59"/>
    </row>
    <row r="76" spans="1:33" ht="46.5" customHeight="1">
      <c r="A76" s="50"/>
      <c r="B76" s="51"/>
      <c r="C76" s="96" t="s">
        <v>330</v>
      </c>
      <c r="D76" s="108" t="s">
        <v>58</v>
      </c>
      <c r="E76" s="54">
        <v>2</v>
      </c>
      <c r="F76" s="55">
        <v>2975</v>
      </c>
      <c r="G76" s="56">
        <f t="shared" si="10"/>
        <v>5950</v>
      </c>
      <c r="H76" s="54">
        <v>2</v>
      </c>
      <c r="I76" s="55">
        <v>2975</v>
      </c>
      <c r="J76" s="56">
        <f t="shared" si="11"/>
        <v>5950</v>
      </c>
      <c r="K76" s="54"/>
      <c r="L76" s="55"/>
      <c r="M76" s="56">
        <f t="shared" si="12"/>
        <v>0</v>
      </c>
      <c r="N76" s="54"/>
      <c r="O76" s="55"/>
      <c r="P76" s="56">
        <f t="shared" si="13"/>
        <v>0</v>
      </c>
      <c r="Q76" s="54"/>
      <c r="R76" s="55"/>
      <c r="S76" s="56">
        <f t="shared" si="14"/>
        <v>0</v>
      </c>
      <c r="T76" s="54"/>
      <c r="U76" s="55"/>
      <c r="V76" s="56">
        <f t="shared" si="15"/>
        <v>0</v>
      </c>
      <c r="W76" s="57">
        <f>G76+M76+S76</f>
        <v>5950</v>
      </c>
      <c r="X76" s="276">
        <f>J76+P76+V76</f>
        <v>5950</v>
      </c>
      <c r="Y76" s="276">
        <f>W76-X76</f>
        <v>0</v>
      </c>
      <c r="Z76" s="283">
        <f>Y76/W76</f>
        <v>0</v>
      </c>
      <c r="AA76" s="240"/>
      <c r="AB76" s="59"/>
      <c r="AC76" s="59"/>
      <c r="AD76" s="59"/>
      <c r="AE76" s="59"/>
      <c r="AF76" s="59"/>
      <c r="AG76" s="59"/>
    </row>
    <row r="77" spans="1:33" ht="57" customHeight="1">
      <c r="A77" s="50"/>
      <c r="B77" s="51"/>
      <c r="C77" s="96" t="s">
        <v>331</v>
      </c>
      <c r="D77" s="108" t="s">
        <v>58</v>
      </c>
      <c r="E77" s="54">
        <v>1</v>
      </c>
      <c r="F77" s="55">
        <v>6000</v>
      </c>
      <c r="G77" s="56">
        <f t="shared" si="10"/>
        <v>6000</v>
      </c>
      <c r="H77" s="54">
        <v>1</v>
      </c>
      <c r="I77" s="55">
        <v>6000</v>
      </c>
      <c r="J77" s="56">
        <f t="shared" si="11"/>
        <v>6000</v>
      </c>
      <c r="K77" s="54"/>
      <c r="L77" s="55"/>
      <c r="M77" s="56">
        <f t="shared" si="12"/>
        <v>0</v>
      </c>
      <c r="N77" s="54"/>
      <c r="O77" s="55"/>
      <c r="P77" s="56">
        <f t="shared" si="13"/>
        <v>0</v>
      </c>
      <c r="Q77" s="54"/>
      <c r="R77" s="55"/>
      <c r="S77" s="56">
        <f t="shared" si="14"/>
        <v>0</v>
      </c>
      <c r="T77" s="54"/>
      <c r="U77" s="55"/>
      <c r="V77" s="56">
        <f t="shared" si="15"/>
        <v>0</v>
      </c>
      <c r="W77" s="57">
        <f t="shared" si="7"/>
        <v>6000</v>
      </c>
      <c r="X77" s="276">
        <f t="shared" si="8"/>
        <v>6000</v>
      </c>
      <c r="Y77" s="276">
        <f t="shared" si="1"/>
        <v>0</v>
      </c>
      <c r="Z77" s="283">
        <f t="shared" si="9"/>
        <v>0</v>
      </c>
      <c r="AA77" s="240"/>
      <c r="AB77" s="59"/>
      <c r="AC77" s="59"/>
      <c r="AD77" s="59"/>
      <c r="AE77" s="59"/>
      <c r="AF77" s="59"/>
      <c r="AG77" s="59"/>
    </row>
    <row r="78" spans="1:33" ht="46.5" customHeight="1">
      <c r="A78" s="50"/>
      <c r="B78" s="51"/>
      <c r="C78" s="88" t="s">
        <v>332</v>
      </c>
      <c r="D78" s="108" t="s">
        <v>58</v>
      </c>
      <c r="E78" s="54">
        <v>10</v>
      </c>
      <c r="F78" s="55">
        <v>1740</v>
      </c>
      <c r="G78" s="56">
        <f t="shared" si="10"/>
        <v>17400</v>
      </c>
      <c r="H78" s="54">
        <v>10</v>
      </c>
      <c r="I78" s="55">
        <v>1740</v>
      </c>
      <c r="J78" s="56">
        <f t="shared" si="11"/>
        <v>17400</v>
      </c>
      <c r="K78" s="54"/>
      <c r="L78" s="55"/>
      <c r="M78" s="56">
        <f t="shared" si="12"/>
        <v>0</v>
      </c>
      <c r="N78" s="54"/>
      <c r="O78" s="55"/>
      <c r="P78" s="56">
        <f t="shared" si="13"/>
        <v>0</v>
      </c>
      <c r="Q78" s="54"/>
      <c r="R78" s="55"/>
      <c r="S78" s="56">
        <f t="shared" si="14"/>
        <v>0</v>
      </c>
      <c r="T78" s="54"/>
      <c r="U78" s="55"/>
      <c r="V78" s="56">
        <f t="shared" si="15"/>
        <v>0</v>
      </c>
      <c r="W78" s="57">
        <f>G78+M78+S78</f>
        <v>17400</v>
      </c>
      <c r="X78" s="276">
        <f>J78+P78+V78</f>
        <v>17400</v>
      </c>
      <c r="Y78" s="276">
        <f>W78-X78</f>
        <v>0</v>
      </c>
      <c r="Z78" s="283">
        <f>Y78/W78</f>
        <v>0</v>
      </c>
      <c r="AA78" s="240"/>
      <c r="AB78" s="59"/>
      <c r="AC78" s="59"/>
      <c r="AD78" s="59"/>
      <c r="AE78" s="59"/>
      <c r="AF78" s="59"/>
      <c r="AG78" s="59"/>
    </row>
    <row r="79" spans="1:33" ht="30" customHeight="1">
      <c r="A79" s="50" t="s">
        <v>23</v>
      </c>
      <c r="B79" s="51" t="s">
        <v>122</v>
      </c>
      <c r="C79" s="96" t="s">
        <v>335</v>
      </c>
      <c r="D79" s="108" t="s">
        <v>58</v>
      </c>
      <c r="E79" s="54"/>
      <c r="F79" s="55"/>
      <c r="G79" s="56">
        <f t="shared" si="10"/>
        <v>0</v>
      </c>
      <c r="H79" s="54"/>
      <c r="I79" s="55"/>
      <c r="J79" s="56">
        <f t="shared" si="11"/>
        <v>0</v>
      </c>
      <c r="K79" s="54">
        <v>6</v>
      </c>
      <c r="L79" s="55">
        <v>100</v>
      </c>
      <c r="M79" s="56">
        <f t="shared" si="12"/>
        <v>600</v>
      </c>
      <c r="N79" s="54">
        <v>6</v>
      </c>
      <c r="O79" s="55">
        <v>100</v>
      </c>
      <c r="P79" s="56">
        <f t="shared" si="13"/>
        <v>600</v>
      </c>
      <c r="Q79" s="54"/>
      <c r="R79" s="55"/>
      <c r="S79" s="56">
        <f t="shared" si="14"/>
        <v>0</v>
      </c>
      <c r="T79" s="54"/>
      <c r="U79" s="55"/>
      <c r="V79" s="56">
        <f t="shared" si="15"/>
        <v>0</v>
      </c>
      <c r="W79" s="57">
        <f t="shared" si="7"/>
        <v>600</v>
      </c>
      <c r="X79" s="276">
        <f t="shared" si="8"/>
        <v>600</v>
      </c>
      <c r="Y79" s="276">
        <f t="shared" si="1"/>
        <v>0</v>
      </c>
      <c r="Z79" s="283">
        <f t="shared" si="9"/>
        <v>0</v>
      </c>
      <c r="AA79" s="240"/>
      <c r="AB79" s="59"/>
      <c r="AC79" s="59"/>
      <c r="AD79" s="59"/>
      <c r="AE79" s="59"/>
      <c r="AF79" s="59"/>
      <c r="AG79" s="59"/>
    </row>
    <row r="80" spans="1:33" ht="30" customHeight="1" thickBot="1">
      <c r="A80" s="60" t="s">
        <v>23</v>
      </c>
      <c r="B80" s="79" t="s">
        <v>123</v>
      </c>
      <c r="C80" s="88" t="s">
        <v>336</v>
      </c>
      <c r="D80" s="109" t="s">
        <v>58</v>
      </c>
      <c r="E80" s="63"/>
      <c r="F80" s="64"/>
      <c r="G80" s="65">
        <f t="shared" si="10"/>
        <v>0</v>
      </c>
      <c r="H80" s="63"/>
      <c r="I80" s="64"/>
      <c r="J80" s="65">
        <f t="shared" si="11"/>
        <v>0</v>
      </c>
      <c r="K80" s="63">
        <v>30</v>
      </c>
      <c r="L80" s="64">
        <v>20</v>
      </c>
      <c r="M80" s="65">
        <f t="shared" si="12"/>
        <v>600</v>
      </c>
      <c r="N80" s="63">
        <v>30</v>
      </c>
      <c r="O80" s="64">
        <v>20</v>
      </c>
      <c r="P80" s="65">
        <f t="shared" si="13"/>
        <v>600</v>
      </c>
      <c r="Q80" s="63"/>
      <c r="R80" s="64"/>
      <c r="S80" s="65">
        <f t="shared" si="14"/>
        <v>0</v>
      </c>
      <c r="T80" s="63"/>
      <c r="U80" s="64"/>
      <c r="V80" s="65">
        <f t="shared" si="15"/>
        <v>0</v>
      </c>
      <c r="W80" s="66">
        <f>G80+M80+S80</f>
        <v>600</v>
      </c>
      <c r="X80" s="276">
        <f>J80+P80+V80</f>
        <v>600</v>
      </c>
      <c r="Y80" s="279">
        <f>W80-X80</f>
        <v>0</v>
      </c>
      <c r="Z80" s="283">
        <f>Y80/W80</f>
        <v>0</v>
      </c>
      <c r="AA80" s="249"/>
      <c r="AB80" s="59"/>
      <c r="AC80" s="59"/>
      <c r="AD80" s="59"/>
      <c r="AE80" s="59"/>
      <c r="AF80" s="59"/>
      <c r="AG80" s="59"/>
    </row>
    <row r="81" spans="1:33" ht="30" customHeight="1" thickBot="1">
      <c r="A81" s="60" t="s">
        <v>23</v>
      </c>
      <c r="B81" s="79" t="s">
        <v>333</v>
      </c>
      <c r="C81" s="88" t="s">
        <v>337</v>
      </c>
      <c r="D81" s="109" t="s">
        <v>58</v>
      </c>
      <c r="E81" s="63"/>
      <c r="F81" s="64"/>
      <c r="G81" s="65">
        <f t="shared" si="10"/>
        <v>0</v>
      </c>
      <c r="H81" s="63"/>
      <c r="I81" s="64"/>
      <c r="J81" s="65">
        <f t="shared" si="11"/>
        <v>0</v>
      </c>
      <c r="K81" s="63">
        <v>4</v>
      </c>
      <c r="L81" s="64">
        <v>100</v>
      </c>
      <c r="M81" s="65">
        <f t="shared" si="12"/>
        <v>400</v>
      </c>
      <c r="N81" s="63">
        <v>4</v>
      </c>
      <c r="O81" s="64">
        <v>100</v>
      </c>
      <c r="P81" s="65">
        <f t="shared" si="13"/>
        <v>400</v>
      </c>
      <c r="Q81" s="63"/>
      <c r="R81" s="64"/>
      <c r="S81" s="65">
        <f t="shared" si="14"/>
        <v>0</v>
      </c>
      <c r="T81" s="63"/>
      <c r="U81" s="64"/>
      <c r="V81" s="65">
        <f t="shared" si="15"/>
        <v>0</v>
      </c>
      <c r="W81" s="66">
        <f>G81+M81+S81</f>
        <v>400</v>
      </c>
      <c r="X81" s="276">
        <f>J81+P81+V81</f>
        <v>400</v>
      </c>
      <c r="Y81" s="279">
        <f>W81-X81</f>
        <v>0</v>
      </c>
      <c r="Z81" s="283">
        <f>Y81/W81</f>
        <v>0</v>
      </c>
      <c r="AA81" s="249"/>
      <c r="AB81" s="59"/>
      <c r="AC81" s="59"/>
      <c r="AD81" s="59"/>
      <c r="AE81" s="59"/>
      <c r="AF81" s="59"/>
      <c r="AG81" s="59"/>
    </row>
    <row r="82" spans="1:33" ht="30" customHeight="1" thickBot="1">
      <c r="A82" s="60" t="s">
        <v>23</v>
      </c>
      <c r="B82" s="79" t="s">
        <v>334</v>
      </c>
      <c r="C82" s="88" t="s">
        <v>338</v>
      </c>
      <c r="D82" s="109" t="s">
        <v>58</v>
      </c>
      <c r="E82" s="63"/>
      <c r="F82" s="64"/>
      <c r="G82" s="65">
        <f t="shared" si="10"/>
        <v>0</v>
      </c>
      <c r="H82" s="63"/>
      <c r="I82" s="64"/>
      <c r="J82" s="65">
        <f t="shared" si="11"/>
        <v>0</v>
      </c>
      <c r="K82" s="63">
        <v>4</v>
      </c>
      <c r="L82" s="64">
        <v>100</v>
      </c>
      <c r="M82" s="65">
        <f t="shared" si="12"/>
        <v>400</v>
      </c>
      <c r="N82" s="63">
        <v>4</v>
      </c>
      <c r="O82" s="64">
        <v>100</v>
      </c>
      <c r="P82" s="65">
        <f t="shared" si="13"/>
        <v>400</v>
      </c>
      <c r="Q82" s="63"/>
      <c r="R82" s="64"/>
      <c r="S82" s="65">
        <f t="shared" si="14"/>
        <v>0</v>
      </c>
      <c r="T82" s="63"/>
      <c r="U82" s="64"/>
      <c r="V82" s="65">
        <f t="shared" si="15"/>
        <v>0</v>
      </c>
      <c r="W82" s="66">
        <f t="shared" si="7"/>
        <v>400</v>
      </c>
      <c r="X82" s="276">
        <f t="shared" si="8"/>
        <v>400</v>
      </c>
      <c r="Y82" s="279">
        <f t="shared" si="1"/>
        <v>0</v>
      </c>
      <c r="Z82" s="283">
        <f t="shared" si="9"/>
        <v>0</v>
      </c>
      <c r="AA82" s="249"/>
      <c r="AB82" s="59"/>
      <c r="AC82" s="59"/>
      <c r="AD82" s="59"/>
      <c r="AE82" s="59"/>
      <c r="AF82" s="59"/>
      <c r="AG82" s="59"/>
    </row>
    <row r="83" spans="1:33" ht="30" customHeight="1" thickBot="1">
      <c r="A83" s="110" t="s">
        <v>124</v>
      </c>
      <c r="B83" s="111"/>
      <c r="C83" s="112"/>
      <c r="D83" s="113"/>
      <c r="E83" s="114">
        <f>E74+E70+E66+E62+E58</f>
        <v>496</v>
      </c>
      <c r="F83" s="90"/>
      <c r="G83" s="89">
        <f>G74+G70+G66+G62+G58</f>
        <v>57220</v>
      </c>
      <c r="H83" s="114">
        <f>H74+H70+H66+H62+H58</f>
        <v>496</v>
      </c>
      <c r="I83" s="90"/>
      <c r="J83" s="89">
        <f>J74+J70+J66+J62+J58</f>
        <v>57220</v>
      </c>
      <c r="K83" s="91">
        <f>K74+K70+K66+K62+K58</f>
        <v>45</v>
      </c>
      <c r="L83" s="90"/>
      <c r="M83" s="89">
        <f>M74+M70+M66+M62+M58</f>
        <v>16400</v>
      </c>
      <c r="N83" s="91">
        <f>N74+N70+N66+N62+N58</f>
        <v>45</v>
      </c>
      <c r="O83" s="90"/>
      <c r="P83" s="89">
        <f>P74+P70+P66+P62+P58</f>
        <v>16400</v>
      </c>
      <c r="Q83" s="91">
        <f>Q74+Q70+Q66+Q62+Q58</f>
        <v>0</v>
      </c>
      <c r="R83" s="90"/>
      <c r="S83" s="89">
        <f>S74+S70+S66+S62+S58</f>
        <v>0</v>
      </c>
      <c r="T83" s="91">
        <f>T74+T70+T66+T62+T58</f>
        <v>0</v>
      </c>
      <c r="U83" s="90"/>
      <c r="V83" s="89">
        <f>V74+V70+V66+V62+V58</f>
        <v>0</v>
      </c>
      <c r="W83" s="98">
        <f>W74+W70+W66+W62+W58</f>
        <v>73620</v>
      </c>
      <c r="X83" s="278">
        <f>X74+X70+X66+X62+X58</f>
        <v>73620</v>
      </c>
      <c r="Y83" s="280">
        <f aca="true" t="shared" si="16" ref="Y83:Y148">W83-X83</f>
        <v>0</v>
      </c>
      <c r="Z83" s="280">
        <f>Y83/W83</f>
        <v>0</v>
      </c>
      <c r="AA83" s="253"/>
      <c r="AB83" s="5"/>
      <c r="AC83" s="5"/>
      <c r="AD83" s="5"/>
      <c r="AE83" s="5"/>
      <c r="AF83" s="5"/>
      <c r="AG83" s="5"/>
    </row>
    <row r="84" spans="1:33" ht="30" customHeight="1" thickBot="1">
      <c r="A84" s="92" t="s">
        <v>20</v>
      </c>
      <c r="B84" s="93">
        <v>5</v>
      </c>
      <c r="C84" s="202" t="s">
        <v>257</v>
      </c>
      <c r="D84" s="3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281"/>
      <c r="Z84" s="40"/>
      <c r="AA84" s="247"/>
      <c r="AB84" s="5"/>
      <c r="AC84" s="5"/>
      <c r="AD84" s="5"/>
      <c r="AE84" s="5"/>
      <c r="AF84" s="5"/>
      <c r="AG84" s="5"/>
    </row>
    <row r="85" spans="1:33" ht="30" customHeight="1">
      <c r="A85" s="41" t="s">
        <v>21</v>
      </c>
      <c r="B85" s="80" t="s">
        <v>125</v>
      </c>
      <c r="C85" s="67" t="s">
        <v>126</v>
      </c>
      <c r="D85" s="68"/>
      <c r="E85" s="69">
        <f>SUM(E86:E88)</f>
        <v>0</v>
      </c>
      <c r="F85" s="70"/>
      <c r="G85" s="71">
        <f>SUM(G86:G88)</f>
        <v>0</v>
      </c>
      <c r="H85" s="69">
        <f>SUM(H86:H88)</f>
        <v>0</v>
      </c>
      <c r="I85" s="70"/>
      <c r="J85" s="71">
        <f>SUM(J86:J88)</f>
        <v>0</v>
      </c>
      <c r="K85" s="69">
        <f>SUM(K86:K88)</f>
        <v>0</v>
      </c>
      <c r="L85" s="70"/>
      <c r="M85" s="71">
        <f>SUM(M86:M88)</f>
        <v>0</v>
      </c>
      <c r="N85" s="69">
        <f>SUM(N86:N88)</f>
        <v>0</v>
      </c>
      <c r="O85" s="70"/>
      <c r="P85" s="71">
        <f>SUM(P86:P88)</f>
        <v>0</v>
      </c>
      <c r="Q85" s="69">
        <f>SUM(Q86:Q88)</f>
        <v>0</v>
      </c>
      <c r="R85" s="70"/>
      <c r="S85" s="71">
        <f>SUM(S86:S88)</f>
        <v>0</v>
      </c>
      <c r="T85" s="69">
        <f>SUM(T86:T88)</f>
        <v>0</v>
      </c>
      <c r="U85" s="70"/>
      <c r="V85" s="71">
        <f>SUM(V86:V88)</f>
        <v>0</v>
      </c>
      <c r="W85" s="72">
        <f>SUM(W86:W88)</f>
        <v>0</v>
      </c>
      <c r="X85" s="72">
        <f>SUM(X86:X88)</f>
        <v>0</v>
      </c>
      <c r="Y85" s="72">
        <f t="shared" si="16"/>
        <v>0</v>
      </c>
      <c r="Z85" s="277">
        <v>0</v>
      </c>
      <c r="AA85" s="250"/>
      <c r="AB85" s="59"/>
      <c r="AC85" s="59"/>
      <c r="AD85" s="59"/>
      <c r="AE85" s="59"/>
      <c r="AF85" s="59"/>
      <c r="AG85" s="59"/>
    </row>
    <row r="86" spans="1:33" ht="30" customHeight="1">
      <c r="A86" s="50" t="s">
        <v>23</v>
      </c>
      <c r="B86" s="51" t="s">
        <v>127</v>
      </c>
      <c r="C86" s="116" t="s">
        <v>128</v>
      </c>
      <c r="D86" s="108" t="s">
        <v>129</v>
      </c>
      <c r="E86" s="54"/>
      <c r="F86" s="55"/>
      <c r="G86" s="56">
        <f>E86*F86</f>
        <v>0</v>
      </c>
      <c r="H86" s="54"/>
      <c r="I86" s="55"/>
      <c r="J86" s="56">
        <f>H86*I86</f>
        <v>0</v>
      </c>
      <c r="K86" s="54"/>
      <c r="L86" s="55"/>
      <c r="M86" s="56">
        <f>K86*L86</f>
        <v>0</v>
      </c>
      <c r="N86" s="54"/>
      <c r="O86" s="55"/>
      <c r="P86" s="56">
        <f>N86*O86</f>
        <v>0</v>
      </c>
      <c r="Q86" s="54"/>
      <c r="R86" s="55"/>
      <c r="S86" s="56">
        <f>Q86*R86</f>
        <v>0</v>
      </c>
      <c r="T86" s="54"/>
      <c r="U86" s="55"/>
      <c r="V86" s="56">
        <f>T86*U86</f>
        <v>0</v>
      </c>
      <c r="W86" s="57">
        <f>G86+M86+S86</f>
        <v>0</v>
      </c>
      <c r="X86" s="276">
        <f aca="true" t="shared" si="17" ref="X86:X96">J86+P86+V86</f>
        <v>0</v>
      </c>
      <c r="Y86" s="276">
        <f t="shared" si="16"/>
        <v>0</v>
      </c>
      <c r="Z86" s="283">
        <v>0</v>
      </c>
      <c r="AA86" s="240"/>
      <c r="AB86" s="59"/>
      <c r="AC86" s="59"/>
      <c r="AD86" s="59"/>
      <c r="AE86" s="59"/>
      <c r="AF86" s="59"/>
      <c r="AG86" s="59"/>
    </row>
    <row r="87" spans="1:33" ht="30" customHeight="1">
      <c r="A87" s="50" t="s">
        <v>23</v>
      </c>
      <c r="B87" s="51" t="s">
        <v>130</v>
      </c>
      <c r="C87" s="116" t="s">
        <v>128</v>
      </c>
      <c r="D87" s="108" t="s">
        <v>129</v>
      </c>
      <c r="E87" s="54"/>
      <c r="F87" s="55"/>
      <c r="G87" s="56">
        <f>E87*F87</f>
        <v>0</v>
      </c>
      <c r="H87" s="54"/>
      <c r="I87" s="55"/>
      <c r="J87" s="56">
        <f>H87*I87</f>
        <v>0</v>
      </c>
      <c r="K87" s="54"/>
      <c r="L87" s="55"/>
      <c r="M87" s="56">
        <f>K87*L87</f>
        <v>0</v>
      </c>
      <c r="N87" s="54"/>
      <c r="O87" s="55"/>
      <c r="P87" s="56">
        <f>N87*O87</f>
        <v>0</v>
      </c>
      <c r="Q87" s="54"/>
      <c r="R87" s="55"/>
      <c r="S87" s="56">
        <f>Q87*R87</f>
        <v>0</v>
      </c>
      <c r="T87" s="54"/>
      <c r="U87" s="55"/>
      <c r="V87" s="56">
        <f>T87*U87</f>
        <v>0</v>
      </c>
      <c r="W87" s="57">
        <f>G87+M87+S87</f>
        <v>0</v>
      </c>
      <c r="X87" s="276">
        <f t="shared" si="17"/>
        <v>0</v>
      </c>
      <c r="Y87" s="276">
        <f t="shared" si="16"/>
        <v>0</v>
      </c>
      <c r="Z87" s="283">
        <v>0</v>
      </c>
      <c r="AA87" s="240"/>
      <c r="AB87" s="59"/>
      <c r="AC87" s="59"/>
      <c r="AD87" s="59"/>
      <c r="AE87" s="59"/>
      <c r="AF87" s="59"/>
      <c r="AG87" s="59"/>
    </row>
    <row r="88" spans="1:33" ht="30" customHeight="1" thickBot="1">
      <c r="A88" s="60" t="s">
        <v>23</v>
      </c>
      <c r="B88" s="61" t="s">
        <v>131</v>
      </c>
      <c r="C88" s="116" t="s">
        <v>128</v>
      </c>
      <c r="D88" s="109" t="s">
        <v>129</v>
      </c>
      <c r="E88" s="63"/>
      <c r="F88" s="64"/>
      <c r="G88" s="65">
        <f>E88*F88</f>
        <v>0</v>
      </c>
      <c r="H88" s="63"/>
      <c r="I88" s="64"/>
      <c r="J88" s="65">
        <f>H88*I88</f>
        <v>0</v>
      </c>
      <c r="K88" s="63"/>
      <c r="L88" s="64"/>
      <c r="M88" s="65">
        <f>K88*L88</f>
        <v>0</v>
      </c>
      <c r="N88" s="63"/>
      <c r="O88" s="64"/>
      <c r="P88" s="65">
        <f>N88*O88</f>
        <v>0</v>
      </c>
      <c r="Q88" s="63"/>
      <c r="R88" s="64"/>
      <c r="S88" s="65">
        <f>Q88*R88</f>
        <v>0</v>
      </c>
      <c r="T88" s="63"/>
      <c r="U88" s="64"/>
      <c r="V88" s="65">
        <f>T88*U88</f>
        <v>0</v>
      </c>
      <c r="W88" s="66">
        <f>G88+M88+S88</f>
        <v>0</v>
      </c>
      <c r="X88" s="276">
        <f t="shared" si="17"/>
        <v>0</v>
      </c>
      <c r="Y88" s="276">
        <f t="shared" si="16"/>
        <v>0</v>
      </c>
      <c r="Z88" s="283">
        <v>0</v>
      </c>
      <c r="AA88" s="249"/>
      <c r="AB88" s="59"/>
      <c r="AC88" s="59"/>
      <c r="AD88" s="59"/>
      <c r="AE88" s="59"/>
      <c r="AF88" s="59"/>
      <c r="AG88" s="59"/>
    </row>
    <row r="89" spans="1:33" ht="30" customHeight="1" thickBot="1">
      <c r="A89" s="41" t="s">
        <v>21</v>
      </c>
      <c r="B89" s="80" t="s">
        <v>132</v>
      </c>
      <c r="C89" s="67" t="s">
        <v>133</v>
      </c>
      <c r="D89" s="271"/>
      <c r="E89" s="270">
        <f>SUM(E90:E92)</f>
        <v>0</v>
      </c>
      <c r="F89" s="70"/>
      <c r="G89" s="71">
        <f>SUM(G90:G92)</f>
        <v>0</v>
      </c>
      <c r="H89" s="270">
        <f>SUM(H90:H92)</f>
        <v>0</v>
      </c>
      <c r="I89" s="70"/>
      <c r="J89" s="71">
        <f>SUM(J90:J92)</f>
        <v>0</v>
      </c>
      <c r="K89" s="270">
        <f>SUM(K90:K92)</f>
        <v>0</v>
      </c>
      <c r="L89" s="70"/>
      <c r="M89" s="71">
        <f>SUM(M90:M92)</f>
        <v>0</v>
      </c>
      <c r="N89" s="270">
        <f>SUM(N90:N92)</f>
        <v>0</v>
      </c>
      <c r="O89" s="70"/>
      <c r="P89" s="71">
        <f>SUM(P90:P92)</f>
        <v>0</v>
      </c>
      <c r="Q89" s="270">
        <f>SUM(Q90:Q92)</f>
        <v>0</v>
      </c>
      <c r="R89" s="70"/>
      <c r="S89" s="71">
        <f>SUM(S90:S92)</f>
        <v>0</v>
      </c>
      <c r="T89" s="270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6"/>
        <v>0</v>
      </c>
      <c r="Z89" s="72">
        <v>0</v>
      </c>
      <c r="AA89" s="250"/>
      <c r="AB89" s="59"/>
      <c r="AC89" s="59"/>
      <c r="AD89" s="59"/>
      <c r="AE89" s="59"/>
      <c r="AF89" s="59"/>
      <c r="AG89" s="59"/>
    </row>
    <row r="90" spans="1:33" ht="30" customHeight="1">
      <c r="A90" s="50" t="s">
        <v>23</v>
      </c>
      <c r="B90" s="51" t="s">
        <v>134</v>
      </c>
      <c r="C90" s="116" t="s">
        <v>135</v>
      </c>
      <c r="D90" s="269" t="s">
        <v>58</v>
      </c>
      <c r="E90" s="54"/>
      <c r="F90" s="55"/>
      <c r="G90" s="56">
        <f>E90*F90</f>
        <v>0</v>
      </c>
      <c r="H90" s="54"/>
      <c r="I90" s="55"/>
      <c r="J90" s="56">
        <f>H90*I90</f>
        <v>0</v>
      </c>
      <c r="K90" s="54"/>
      <c r="L90" s="55"/>
      <c r="M90" s="56">
        <f>K90*L90</f>
        <v>0</v>
      </c>
      <c r="N90" s="54"/>
      <c r="O90" s="55"/>
      <c r="P90" s="56">
        <f>N90*O90</f>
        <v>0</v>
      </c>
      <c r="Q90" s="54"/>
      <c r="R90" s="55"/>
      <c r="S90" s="56">
        <f>Q90*R90</f>
        <v>0</v>
      </c>
      <c r="T90" s="54"/>
      <c r="U90" s="55"/>
      <c r="V90" s="56">
        <f>T90*U90</f>
        <v>0</v>
      </c>
      <c r="W90" s="57">
        <f>G90+M90+S90</f>
        <v>0</v>
      </c>
      <c r="X90" s="276">
        <f t="shared" si="17"/>
        <v>0</v>
      </c>
      <c r="Y90" s="276">
        <f t="shared" si="16"/>
        <v>0</v>
      </c>
      <c r="Z90" s="283">
        <v>0</v>
      </c>
      <c r="AA90" s="240"/>
      <c r="AB90" s="59"/>
      <c r="AC90" s="59"/>
      <c r="AD90" s="59"/>
      <c r="AE90" s="59"/>
      <c r="AF90" s="59"/>
      <c r="AG90" s="59"/>
    </row>
    <row r="91" spans="1:33" ht="30" customHeight="1">
      <c r="A91" s="50" t="s">
        <v>23</v>
      </c>
      <c r="B91" s="51" t="s">
        <v>136</v>
      </c>
      <c r="C91" s="96" t="s">
        <v>135</v>
      </c>
      <c r="D91" s="108" t="s">
        <v>58</v>
      </c>
      <c r="E91" s="54"/>
      <c r="F91" s="55"/>
      <c r="G91" s="56">
        <f>E91*F91</f>
        <v>0</v>
      </c>
      <c r="H91" s="54"/>
      <c r="I91" s="55"/>
      <c r="J91" s="56">
        <f>H91*I91</f>
        <v>0</v>
      </c>
      <c r="K91" s="54"/>
      <c r="L91" s="55"/>
      <c r="M91" s="56">
        <f>K91*L91</f>
        <v>0</v>
      </c>
      <c r="N91" s="54"/>
      <c r="O91" s="55"/>
      <c r="P91" s="56">
        <f>N91*O91</f>
        <v>0</v>
      </c>
      <c r="Q91" s="54"/>
      <c r="R91" s="55"/>
      <c r="S91" s="56">
        <f>Q91*R91</f>
        <v>0</v>
      </c>
      <c r="T91" s="54"/>
      <c r="U91" s="55"/>
      <c r="V91" s="56">
        <f>T91*U91</f>
        <v>0</v>
      </c>
      <c r="W91" s="57">
        <f>G91+M91+S91</f>
        <v>0</v>
      </c>
      <c r="X91" s="276">
        <f t="shared" si="17"/>
        <v>0</v>
      </c>
      <c r="Y91" s="276">
        <f t="shared" si="16"/>
        <v>0</v>
      </c>
      <c r="Z91" s="283">
        <v>0</v>
      </c>
      <c r="AA91" s="240"/>
      <c r="AB91" s="59"/>
      <c r="AC91" s="59"/>
      <c r="AD91" s="59"/>
      <c r="AE91" s="59"/>
      <c r="AF91" s="59"/>
      <c r="AG91" s="59"/>
    </row>
    <row r="92" spans="1:33" ht="30" customHeight="1" thickBot="1">
      <c r="A92" s="60" t="s">
        <v>23</v>
      </c>
      <c r="B92" s="61" t="s">
        <v>137</v>
      </c>
      <c r="C92" s="88" t="s">
        <v>135</v>
      </c>
      <c r="D92" s="109" t="s">
        <v>58</v>
      </c>
      <c r="E92" s="63"/>
      <c r="F92" s="64"/>
      <c r="G92" s="65">
        <f>E92*F92</f>
        <v>0</v>
      </c>
      <c r="H92" s="63"/>
      <c r="I92" s="64"/>
      <c r="J92" s="65">
        <f>H92*I92</f>
        <v>0</v>
      </c>
      <c r="K92" s="63"/>
      <c r="L92" s="64"/>
      <c r="M92" s="65">
        <f>K92*L92</f>
        <v>0</v>
      </c>
      <c r="N92" s="63"/>
      <c r="O92" s="64"/>
      <c r="P92" s="65">
        <f>N92*O92</f>
        <v>0</v>
      </c>
      <c r="Q92" s="63"/>
      <c r="R92" s="64"/>
      <c r="S92" s="65">
        <f>Q92*R92</f>
        <v>0</v>
      </c>
      <c r="T92" s="63"/>
      <c r="U92" s="64"/>
      <c r="V92" s="65">
        <f>T92*U92</f>
        <v>0</v>
      </c>
      <c r="W92" s="66">
        <f>G92+M92+S92</f>
        <v>0</v>
      </c>
      <c r="X92" s="276">
        <f t="shared" si="17"/>
        <v>0</v>
      </c>
      <c r="Y92" s="276">
        <f t="shared" si="16"/>
        <v>0</v>
      </c>
      <c r="Z92" s="283">
        <v>0</v>
      </c>
      <c r="AA92" s="249"/>
      <c r="AB92" s="59"/>
      <c r="AC92" s="59"/>
      <c r="AD92" s="59"/>
      <c r="AE92" s="59"/>
      <c r="AF92" s="59"/>
      <c r="AG92" s="59"/>
    </row>
    <row r="93" spans="1:33" ht="30" customHeight="1">
      <c r="A93" s="41" t="s">
        <v>21</v>
      </c>
      <c r="B93" s="203" t="s">
        <v>138</v>
      </c>
      <c r="C93" s="208" t="s">
        <v>139</v>
      </c>
      <c r="D93" s="206"/>
      <c r="E93" s="270">
        <f>SUM(E94:E96)</f>
        <v>0</v>
      </c>
      <c r="F93" s="70"/>
      <c r="G93" s="71">
        <f>SUM(G94:G96)</f>
        <v>0</v>
      </c>
      <c r="H93" s="270">
        <f>SUM(H94:H96)</f>
        <v>0</v>
      </c>
      <c r="I93" s="70"/>
      <c r="J93" s="71">
        <f>SUM(J94:J96)</f>
        <v>0</v>
      </c>
      <c r="K93" s="270">
        <f>SUM(K94:K96)</f>
        <v>0</v>
      </c>
      <c r="L93" s="70"/>
      <c r="M93" s="71">
        <f>SUM(M94:M96)</f>
        <v>0</v>
      </c>
      <c r="N93" s="270">
        <f>SUM(N94:N96)</f>
        <v>0</v>
      </c>
      <c r="O93" s="70"/>
      <c r="P93" s="71">
        <f>SUM(P94:P96)</f>
        <v>0</v>
      </c>
      <c r="Q93" s="270">
        <f>SUM(Q94:Q96)</f>
        <v>0</v>
      </c>
      <c r="R93" s="70"/>
      <c r="S93" s="71">
        <f>SUM(S94:S96)</f>
        <v>0</v>
      </c>
      <c r="T93" s="270">
        <f>SUM(T94:T96)</f>
        <v>0</v>
      </c>
      <c r="U93" s="70"/>
      <c r="V93" s="71">
        <f>SUM(V94:V96)</f>
        <v>0</v>
      </c>
      <c r="W93" s="72">
        <f>SUM(W94:W96)</f>
        <v>0</v>
      </c>
      <c r="X93" s="72">
        <f>SUM(X94:X96)</f>
        <v>0</v>
      </c>
      <c r="Y93" s="72">
        <f t="shared" si="16"/>
        <v>0</v>
      </c>
      <c r="Z93" s="72">
        <v>0</v>
      </c>
      <c r="AA93" s="250"/>
      <c r="AB93" s="59"/>
      <c r="AC93" s="59"/>
      <c r="AD93" s="59"/>
      <c r="AE93" s="59"/>
      <c r="AF93" s="59"/>
      <c r="AG93" s="59"/>
    </row>
    <row r="94" spans="1:33" ht="30" customHeight="1">
      <c r="A94" s="50" t="s">
        <v>23</v>
      </c>
      <c r="B94" s="204" t="s">
        <v>140</v>
      </c>
      <c r="C94" s="209" t="s">
        <v>64</v>
      </c>
      <c r="D94" s="207" t="s">
        <v>65</v>
      </c>
      <c r="E94" s="54"/>
      <c r="F94" s="55"/>
      <c r="G94" s="56">
        <f>E94*F94</f>
        <v>0</v>
      </c>
      <c r="H94" s="54"/>
      <c r="I94" s="55"/>
      <c r="J94" s="56">
        <f>H94*I94</f>
        <v>0</v>
      </c>
      <c r="K94" s="54"/>
      <c r="L94" s="55"/>
      <c r="M94" s="56">
        <f>K94*L94</f>
        <v>0</v>
      </c>
      <c r="N94" s="54"/>
      <c r="O94" s="55"/>
      <c r="P94" s="56">
        <f>N94*O94</f>
        <v>0</v>
      </c>
      <c r="Q94" s="54"/>
      <c r="R94" s="55"/>
      <c r="S94" s="56">
        <f>Q94*R94</f>
        <v>0</v>
      </c>
      <c r="T94" s="54"/>
      <c r="U94" s="55"/>
      <c r="V94" s="56">
        <f>T94*U94</f>
        <v>0</v>
      </c>
      <c r="W94" s="57">
        <f>G94+M94+S94</f>
        <v>0</v>
      </c>
      <c r="X94" s="276">
        <f t="shared" si="17"/>
        <v>0</v>
      </c>
      <c r="Y94" s="276">
        <f t="shared" si="16"/>
        <v>0</v>
      </c>
      <c r="Z94" s="283">
        <v>0</v>
      </c>
      <c r="AA94" s="240"/>
      <c r="AB94" s="58"/>
      <c r="AC94" s="59"/>
      <c r="AD94" s="59"/>
      <c r="AE94" s="59"/>
      <c r="AF94" s="59"/>
      <c r="AG94" s="59"/>
    </row>
    <row r="95" spans="1:33" ht="30" customHeight="1">
      <c r="A95" s="50" t="s">
        <v>23</v>
      </c>
      <c r="B95" s="204" t="s">
        <v>141</v>
      </c>
      <c r="C95" s="209" t="s">
        <v>64</v>
      </c>
      <c r="D95" s="207" t="s">
        <v>65</v>
      </c>
      <c r="E95" s="54"/>
      <c r="F95" s="55"/>
      <c r="G95" s="56">
        <f>E95*F95</f>
        <v>0</v>
      </c>
      <c r="H95" s="54"/>
      <c r="I95" s="55"/>
      <c r="J95" s="56">
        <f>H95*I95</f>
        <v>0</v>
      </c>
      <c r="K95" s="54"/>
      <c r="L95" s="55"/>
      <c r="M95" s="56">
        <f>K95*L95</f>
        <v>0</v>
      </c>
      <c r="N95" s="54"/>
      <c r="O95" s="55"/>
      <c r="P95" s="56">
        <f>N95*O95</f>
        <v>0</v>
      </c>
      <c r="Q95" s="54"/>
      <c r="R95" s="55"/>
      <c r="S95" s="56">
        <f>Q95*R95</f>
        <v>0</v>
      </c>
      <c r="T95" s="54"/>
      <c r="U95" s="55"/>
      <c r="V95" s="56">
        <f>T95*U95</f>
        <v>0</v>
      </c>
      <c r="W95" s="57">
        <f>G95+M95+S95</f>
        <v>0</v>
      </c>
      <c r="X95" s="276">
        <f t="shared" si="17"/>
        <v>0</v>
      </c>
      <c r="Y95" s="276">
        <f t="shared" si="16"/>
        <v>0</v>
      </c>
      <c r="Z95" s="283">
        <v>0</v>
      </c>
      <c r="AA95" s="240"/>
      <c r="AB95" s="59"/>
      <c r="AC95" s="59"/>
      <c r="AD95" s="59"/>
      <c r="AE95" s="59"/>
      <c r="AF95" s="59"/>
      <c r="AG95" s="59"/>
    </row>
    <row r="96" spans="1:33" ht="30" customHeight="1" thickBot="1">
      <c r="A96" s="60" t="s">
        <v>23</v>
      </c>
      <c r="B96" s="225" t="s">
        <v>142</v>
      </c>
      <c r="C96" s="226" t="s">
        <v>64</v>
      </c>
      <c r="D96" s="207" t="s">
        <v>65</v>
      </c>
      <c r="E96" s="75"/>
      <c r="F96" s="76"/>
      <c r="G96" s="77">
        <f>E96*F96</f>
        <v>0</v>
      </c>
      <c r="H96" s="75"/>
      <c r="I96" s="76"/>
      <c r="J96" s="77">
        <f>H96*I96</f>
        <v>0</v>
      </c>
      <c r="K96" s="75"/>
      <c r="L96" s="76"/>
      <c r="M96" s="77">
        <f>K96*L96</f>
        <v>0</v>
      </c>
      <c r="N96" s="75"/>
      <c r="O96" s="76"/>
      <c r="P96" s="77">
        <f>N96*O96</f>
        <v>0</v>
      </c>
      <c r="Q96" s="75"/>
      <c r="R96" s="76"/>
      <c r="S96" s="77">
        <f>Q96*R96</f>
        <v>0</v>
      </c>
      <c r="T96" s="75"/>
      <c r="U96" s="76"/>
      <c r="V96" s="77">
        <f>T96*U96</f>
        <v>0</v>
      </c>
      <c r="W96" s="66">
        <f>G96+M96+S96</f>
        <v>0</v>
      </c>
      <c r="X96" s="276">
        <f t="shared" si="17"/>
        <v>0</v>
      </c>
      <c r="Y96" s="276">
        <f t="shared" si="16"/>
        <v>0</v>
      </c>
      <c r="Z96" s="283">
        <v>0</v>
      </c>
      <c r="AA96" s="251"/>
      <c r="AB96" s="59"/>
      <c r="AC96" s="59"/>
      <c r="AD96" s="59"/>
      <c r="AE96" s="59"/>
      <c r="AF96" s="59"/>
      <c r="AG96" s="59"/>
    </row>
    <row r="97" spans="1:33" ht="39.75" customHeight="1" thickBot="1">
      <c r="A97" s="386" t="s">
        <v>266</v>
      </c>
      <c r="B97" s="387"/>
      <c r="C97" s="387"/>
      <c r="D97" s="388"/>
      <c r="E97" s="90"/>
      <c r="F97" s="90"/>
      <c r="G97" s="89">
        <f>G85+G89+G93</f>
        <v>0</v>
      </c>
      <c r="H97" s="90"/>
      <c r="I97" s="90"/>
      <c r="J97" s="89">
        <f>J85+J89+J93</f>
        <v>0</v>
      </c>
      <c r="K97" s="90"/>
      <c r="L97" s="90"/>
      <c r="M97" s="89">
        <f>M85+M89+M93</f>
        <v>0</v>
      </c>
      <c r="N97" s="90"/>
      <c r="O97" s="90"/>
      <c r="P97" s="89">
        <f>P85+P89+P93</f>
        <v>0</v>
      </c>
      <c r="Q97" s="90"/>
      <c r="R97" s="90"/>
      <c r="S97" s="89">
        <f>S85+S89+S93</f>
        <v>0</v>
      </c>
      <c r="T97" s="90"/>
      <c r="U97" s="90"/>
      <c r="V97" s="89">
        <f>V85+V89+V93</f>
        <v>0</v>
      </c>
      <c r="W97" s="98">
        <f>W85+W89+W93</f>
        <v>0</v>
      </c>
      <c r="X97" s="98">
        <f>X85+X89+X93</f>
        <v>0</v>
      </c>
      <c r="Y97" s="98">
        <f t="shared" si="16"/>
        <v>0</v>
      </c>
      <c r="Z97" s="98">
        <v>0</v>
      </c>
      <c r="AA97" s="253"/>
      <c r="AC97" s="5"/>
      <c r="AD97" s="5"/>
      <c r="AE97" s="5"/>
      <c r="AF97" s="5"/>
      <c r="AG97" s="5"/>
    </row>
    <row r="98" spans="1:33" ht="30" customHeight="1" thickBot="1">
      <c r="A98" s="119" t="s">
        <v>20</v>
      </c>
      <c r="B98" s="120">
        <v>6</v>
      </c>
      <c r="C98" s="121" t="s">
        <v>143</v>
      </c>
      <c r="D98" s="115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40"/>
      <c r="X98" s="40"/>
      <c r="Y98" s="281"/>
      <c r="Z98" s="40"/>
      <c r="AA98" s="247"/>
      <c r="AB98" s="5"/>
      <c r="AC98" s="5"/>
      <c r="AD98" s="5"/>
      <c r="AE98" s="5"/>
      <c r="AF98" s="5"/>
      <c r="AG98" s="5"/>
    </row>
    <row r="99" spans="1:33" ht="30" customHeight="1">
      <c r="A99" s="41" t="s">
        <v>21</v>
      </c>
      <c r="B99" s="80" t="s">
        <v>144</v>
      </c>
      <c r="C99" s="122" t="s">
        <v>145</v>
      </c>
      <c r="D99" s="44"/>
      <c r="E99" s="47">
        <f>SUM(E100:E104)</f>
        <v>80</v>
      </c>
      <c r="F99" s="46"/>
      <c r="G99" s="47">
        <f>SUM(G100:G104)</f>
        <v>10260</v>
      </c>
      <c r="H99" s="47">
        <f>SUM(H100:H104)</f>
        <v>80</v>
      </c>
      <c r="I99" s="46"/>
      <c r="J99" s="47">
        <f>SUM(J100:J104)</f>
        <v>10260</v>
      </c>
      <c r="K99" s="47">
        <f>SUM(K100:K104)</f>
        <v>822</v>
      </c>
      <c r="L99" s="46"/>
      <c r="M99" s="47">
        <f>SUM(M100:M104)</f>
        <v>30400</v>
      </c>
      <c r="N99" s="47">
        <f>SUM(N100:N104)</f>
        <v>822</v>
      </c>
      <c r="O99" s="46"/>
      <c r="P99" s="47">
        <f>SUM(P100:P104)</f>
        <v>30399.93</v>
      </c>
      <c r="Q99" s="45">
        <f>SUM(Q100:Q102)</f>
        <v>0</v>
      </c>
      <c r="R99" s="46"/>
      <c r="S99" s="47">
        <f>SUM(S100:S102)</f>
        <v>0</v>
      </c>
      <c r="T99" s="45">
        <f>SUM(T100:T102)</f>
        <v>0</v>
      </c>
      <c r="U99" s="46"/>
      <c r="V99" s="47">
        <f>SUM(V100:V102)</f>
        <v>0</v>
      </c>
      <c r="W99" s="47">
        <f>SUM(W100:W104)</f>
        <v>40660</v>
      </c>
      <c r="X99" s="47">
        <f>SUM(X100:X104)</f>
        <v>40659.93</v>
      </c>
      <c r="Y99" s="47">
        <f t="shared" si="16"/>
        <v>0.06999999999970896</v>
      </c>
      <c r="Z99" s="277">
        <f>Y99/W99</f>
        <v>1.721593703878725E-06</v>
      </c>
      <c r="AA99" s="248"/>
      <c r="AB99" s="49"/>
      <c r="AC99" s="49"/>
      <c r="AD99" s="49"/>
      <c r="AE99" s="49"/>
      <c r="AF99" s="49"/>
      <c r="AG99" s="49"/>
    </row>
    <row r="100" spans="1:33" ht="50.25" customHeight="1">
      <c r="A100" s="50" t="s">
        <v>23</v>
      </c>
      <c r="B100" s="51" t="s">
        <v>146</v>
      </c>
      <c r="C100" s="96" t="s">
        <v>339</v>
      </c>
      <c r="D100" s="53" t="s">
        <v>58</v>
      </c>
      <c r="E100" s="54">
        <v>50</v>
      </c>
      <c r="F100" s="55">
        <v>180</v>
      </c>
      <c r="G100" s="56">
        <f>E100*F100</f>
        <v>9000</v>
      </c>
      <c r="H100" s="54">
        <v>50</v>
      </c>
      <c r="I100" s="55">
        <v>180</v>
      </c>
      <c r="J100" s="56">
        <f>H100*I100</f>
        <v>9000</v>
      </c>
      <c r="K100" s="54"/>
      <c r="L100" s="55"/>
      <c r="M100" s="56">
        <f>K100*L100</f>
        <v>0</v>
      </c>
      <c r="N100" s="54"/>
      <c r="O100" s="55"/>
      <c r="P100" s="56">
        <f>N100*O100</f>
        <v>0</v>
      </c>
      <c r="Q100" s="54"/>
      <c r="R100" s="55"/>
      <c r="S100" s="56">
        <f>Q100*R100</f>
        <v>0</v>
      </c>
      <c r="T100" s="54"/>
      <c r="U100" s="55"/>
      <c r="V100" s="56">
        <f>T100*U100</f>
        <v>0</v>
      </c>
      <c r="W100" s="57">
        <f aca="true" t="shared" si="18" ref="W100:W108">G100+M100+S100</f>
        <v>9000</v>
      </c>
      <c r="X100" s="276">
        <f aca="true" t="shared" si="19" ref="X100:X112">J100+P100+V100</f>
        <v>9000</v>
      </c>
      <c r="Y100" s="276">
        <f t="shared" si="16"/>
        <v>0</v>
      </c>
      <c r="Z100" s="283">
        <f aca="true" t="shared" si="20" ref="Z100:Z112">Y100/W100</f>
        <v>0</v>
      </c>
      <c r="AA100" s="240"/>
      <c r="AB100" s="59"/>
      <c r="AC100" s="59"/>
      <c r="AD100" s="59"/>
      <c r="AE100" s="59"/>
      <c r="AF100" s="59"/>
      <c r="AG100" s="59"/>
    </row>
    <row r="101" spans="1:33" ht="48.75" customHeight="1">
      <c r="A101" s="50" t="s">
        <v>23</v>
      </c>
      <c r="B101" s="51" t="s">
        <v>148</v>
      </c>
      <c r="C101" s="96" t="s">
        <v>340</v>
      </c>
      <c r="D101" s="53" t="s">
        <v>58</v>
      </c>
      <c r="E101" s="54"/>
      <c r="F101" s="55"/>
      <c r="G101" s="56">
        <f>E101*F101</f>
        <v>0</v>
      </c>
      <c r="H101" s="54"/>
      <c r="I101" s="55"/>
      <c r="J101" s="56">
        <f>H101*I101</f>
        <v>0</v>
      </c>
      <c r="K101" s="54">
        <v>20</v>
      </c>
      <c r="L101" s="55">
        <v>1000</v>
      </c>
      <c r="M101" s="56">
        <f>K101*L101</f>
        <v>20000</v>
      </c>
      <c r="N101" s="54">
        <v>20</v>
      </c>
      <c r="O101" s="55">
        <v>1000</v>
      </c>
      <c r="P101" s="56">
        <f>N101*O101</f>
        <v>20000</v>
      </c>
      <c r="Q101" s="54"/>
      <c r="R101" s="55"/>
      <c r="S101" s="56">
        <f>Q101*R101</f>
        <v>0</v>
      </c>
      <c r="T101" s="54"/>
      <c r="U101" s="55"/>
      <c r="V101" s="56">
        <f>T101*U101</f>
        <v>0</v>
      </c>
      <c r="W101" s="57">
        <f t="shared" si="18"/>
        <v>20000</v>
      </c>
      <c r="X101" s="276">
        <f t="shared" si="19"/>
        <v>20000</v>
      </c>
      <c r="Y101" s="276">
        <f t="shared" si="16"/>
        <v>0</v>
      </c>
      <c r="Z101" s="283">
        <f t="shared" si="20"/>
        <v>0</v>
      </c>
      <c r="AA101" s="240"/>
      <c r="AB101" s="59"/>
      <c r="AC101" s="59"/>
      <c r="AD101" s="59"/>
      <c r="AE101" s="59"/>
      <c r="AF101" s="59"/>
      <c r="AG101" s="59"/>
    </row>
    <row r="102" spans="1:33" ht="57" customHeight="1">
      <c r="A102" s="60" t="s">
        <v>23</v>
      </c>
      <c r="B102" s="61" t="s">
        <v>149</v>
      </c>
      <c r="C102" s="88" t="s">
        <v>345</v>
      </c>
      <c r="D102" s="62" t="s">
        <v>58</v>
      </c>
      <c r="E102" s="63"/>
      <c r="F102" s="64"/>
      <c r="G102" s="65">
        <f>E102*F102</f>
        <v>0</v>
      </c>
      <c r="H102" s="63"/>
      <c r="I102" s="64"/>
      <c r="J102" s="65">
        <f>H102*I102</f>
        <v>0</v>
      </c>
      <c r="K102" s="63">
        <v>800</v>
      </c>
      <c r="L102" s="64">
        <v>10</v>
      </c>
      <c r="M102" s="65">
        <f>K102*L102</f>
        <v>8000</v>
      </c>
      <c r="N102" s="63">
        <v>800</v>
      </c>
      <c r="O102" s="64">
        <v>9.9999125</v>
      </c>
      <c r="P102" s="65">
        <f>N102*O102</f>
        <v>7999.93</v>
      </c>
      <c r="Q102" s="63"/>
      <c r="R102" s="64"/>
      <c r="S102" s="65">
        <f>Q102*R102</f>
        <v>0</v>
      </c>
      <c r="T102" s="63"/>
      <c r="U102" s="64"/>
      <c r="V102" s="65">
        <f>T102*U102</f>
        <v>0</v>
      </c>
      <c r="W102" s="66">
        <f t="shared" si="18"/>
        <v>8000</v>
      </c>
      <c r="X102" s="276">
        <f t="shared" si="19"/>
        <v>7999.93</v>
      </c>
      <c r="Y102" s="276">
        <f t="shared" si="16"/>
        <v>0.06999999999970896</v>
      </c>
      <c r="Z102" s="283">
        <f t="shared" si="20"/>
        <v>8.749999999963621E-06</v>
      </c>
      <c r="AA102" s="249"/>
      <c r="AB102" s="59"/>
      <c r="AC102" s="59"/>
      <c r="AD102" s="59"/>
      <c r="AE102" s="59"/>
      <c r="AF102" s="59"/>
      <c r="AG102" s="59"/>
    </row>
    <row r="103" spans="1:33" ht="53.25" customHeight="1">
      <c r="A103" s="60" t="s">
        <v>23</v>
      </c>
      <c r="B103" s="61" t="s">
        <v>341</v>
      </c>
      <c r="C103" s="96" t="s">
        <v>347</v>
      </c>
      <c r="D103" s="62" t="s">
        <v>58</v>
      </c>
      <c r="E103" s="63"/>
      <c r="F103" s="64"/>
      <c r="G103" s="65">
        <f>E103*F103</f>
        <v>0</v>
      </c>
      <c r="H103" s="63"/>
      <c r="I103" s="64"/>
      <c r="J103" s="65">
        <f>H103*I103</f>
        <v>0</v>
      </c>
      <c r="K103" s="63">
        <v>2</v>
      </c>
      <c r="L103" s="64">
        <v>1200</v>
      </c>
      <c r="M103" s="65">
        <f>K103*L103</f>
        <v>2400</v>
      </c>
      <c r="N103" s="63">
        <v>2</v>
      </c>
      <c r="O103" s="64">
        <v>1200</v>
      </c>
      <c r="P103" s="65">
        <f>N103*O103</f>
        <v>2400</v>
      </c>
      <c r="Q103" s="63"/>
      <c r="R103" s="64"/>
      <c r="S103" s="65">
        <f>Q103*R103</f>
        <v>0</v>
      </c>
      <c r="T103" s="63"/>
      <c r="U103" s="64"/>
      <c r="V103" s="65">
        <f>T103*U103</f>
        <v>0</v>
      </c>
      <c r="W103" s="66">
        <f t="shared" si="18"/>
        <v>2400</v>
      </c>
      <c r="X103" s="276">
        <f t="shared" si="19"/>
        <v>2400</v>
      </c>
      <c r="Y103" s="276">
        <f t="shared" si="16"/>
        <v>0</v>
      </c>
      <c r="Z103" s="283">
        <f t="shared" si="20"/>
        <v>0</v>
      </c>
      <c r="AA103" s="249"/>
      <c r="AB103" s="59"/>
      <c r="AC103" s="59"/>
      <c r="AD103" s="59"/>
      <c r="AE103" s="59"/>
      <c r="AF103" s="59"/>
      <c r="AG103" s="59"/>
    </row>
    <row r="104" spans="1:33" ht="51" customHeight="1" thickBot="1">
      <c r="A104" s="60" t="s">
        <v>23</v>
      </c>
      <c r="B104" s="61" t="s">
        <v>344</v>
      </c>
      <c r="C104" s="88" t="s">
        <v>346</v>
      </c>
      <c r="D104" s="62" t="s">
        <v>58</v>
      </c>
      <c r="E104" s="63">
        <v>30</v>
      </c>
      <c r="F104" s="64">
        <v>42</v>
      </c>
      <c r="G104" s="65">
        <f>E104*F104</f>
        <v>1260</v>
      </c>
      <c r="H104" s="63">
        <v>30</v>
      </c>
      <c r="I104" s="64">
        <v>42</v>
      </c>
      <c r="J104" s="65">
        <f>H104*I104</f>
        <v>1260</v>
      </c>
      <c r="K104" s="63"/>
      <c r="L104" s="64"/>
      <c r="M104" s="65">
        <f>K104*L104</f>
        <v>0</v>
      </c>
      <c r="N104" s="63"/>
      <c r="O104" s="64"/>
      <c r="P104" s="65">
        <f>N104*O104</f>
        <v>0</v>
      </c>
      <c r="Q104" s="63"/>
      <c r="R104" s="64"/>
      <c r="S104" s="65">
        <f>Q104*R104</f>
        <v>0</v>
      </c>
      <c r="T104" s="63"/>
      <c r="U104" s="64"/>
      <c r="V104" s="65">
        <f>T104*U104</f>
        <v>0</v>
      </c>
      <c r="W104" s="66">
        <f>G104+M104+S104</f>
        <v>1260</v>
      </c>
      <c r="X104" s="276">
        <f>J104+P104+V104</f>
        <v>1260</v>
      </c>
      <c r="Y104" s="276">
        <f>W104-X104</f>
        <v>0</v>
      </c>
      <c r="Z104" s="283">
        <f>Y104/W104</f>
        <v>0</v>
      </c>
      <c r="AA104" s="249"/>
      <c r="AB104" s="59"/>
      <c r="AC104" s="59"/>
      <c r="AD104" s="59"/>
      <c r="AE104" s="59"/>
      <c r="AF104" s="59"/>
      <c r="AG104" s="59"/>
    </row>
    <row r="105" spans="1:33" ht="30" customHeight="1">
      <c r="A105" s="41" t="s">
        <v>20</v>
      </c>
      <c r="B105" s="80" t="s">
        <v>150</v>
      </c>
      <c r="C105" s="123" t="s">
        <v>151</v>
      </c>
      <c r="D105" s="68"/>
      <c r="E105" s="69">
        <f>SUM(E106:E108)</f>
        <v>0</v>
      </c>
      <c r="F105" s="70"/>
      <c r="G105" s="71">
        <f>SUM(G106:G108)</f>
        <v>0</v>
      </c>
      <c r="H105" s="69">
        <f>SUM(H106:H108)</f>
        <v>0</v>
      </c>
      <c r="I105" s="70"/>
      <c r="J105" s="71">
        <f>SUM(J106:J108)</f>
        <v>0</v>
      </c>
      <c r="K105" s="69">
        <f>SUM(K106:K108)</f>
        <v>0</v>
      </c>
      <c r="L105" s="70"/>
      <c r="M105" s="71">
        <f>SUM(M106:M108)</f>
        <v>0</v>
      </c>
      <c r="N105" s="69">
        <f>SUM(N106:N108)</f>
        <v>0</v>
      </c>
      <c r="O105" s="70"/>
      <c r="P105" s="71">
        <f>SUM(P106:P108)</f>
        <v>0</v>
      </c>
      <c r="Q105" s="69">
        <f>SUM(Q106:Q108)</f>
        <v>0</v>
      </c>
      <c r="R105" s="70"/>
      <c r="S105" s="71">
        <f>SUM(S106:S108)</f>
        <v>0</v>
      </c>
      <c r="T105" s="69">
        <f>SUM(T106:T108)</f>
        <v>0</v>
      </c>
      <c r="U105" s="70"/>
      <c r="V105" s="71">
        <f>SUM(V106:V108)</f>
        <v>0</v>
      </c>
      <c r="W105" s="71">
        <f>SUM(W106:W108)</f>
        <v>0</v>
      </c>
      <c r="X105" s="71">
        <f>SUM(X106:X108)</f>
        <v>0</v>
      </c>
      <c r="Y105" s="71">
        <f t="shared" si="16"/>
        <v>0</v>
      </c>
      <c r="Z105" s="71">
        <v>0</v>
      </c>
      <c r="AA105" s="250"/>
      <c r="AB105" s="49"/>
      <c r="AC105" s="49"/>
      <c r="AD105" s="49"/>
      <c r="AE105" s="49"/>
      <c r="AF105" s="49"/>
      <c r="AG105" s="49"/>
    </row>
    <row r="106" spans="1:33" ht="30" customHeight="1">
      <c r="A106" s="50" t="s">
        <v>23</v>
      </c>
      <c r="B106" s="51" t="s">
        <v>152</v>
      </c>
      <c r="C106" s="96" t="s">
        <v>147</v>
      </c>
      <c r="D106" s="53" t="s">
        <v>58</v>
      </c>
      <c r="E106" s="54"/>
      <c r="F106" s="55"/>
      <c r="G106" s="56">
        <f>E106*F106</f>
        <v>0</v>
      </c>
      <c r="H106" s="54"/>
      <c r="I106" s="55"/>
      <c r="J106" s="56">
        <f>H106*I106</f>
        <v>0</v>
      </c>
      <c r="K106" s="54"/>
      <c r="L106" s="55"/>
      <c r="M106" s="56">
        <f>K106*L106</f>
        <v>0</v>
      </c>
      <c r="N106" s="54"/>
      <c r="O106" s="55"/>
      <c r="P106" s="56">
        <f>N106*O106</f>
        <v>0</v>
      </c>
      <c r="Q106" s="54"/>
      <c r="R106" s="55"/>
      <c r="S106" s="56">
        <f>Q106*R106</f>
        <v>0</v>
      </c>
      <c r="T106" s="54"/>
      <c r="U106" s="55"/>
      <c r="V106" s="56">
        <f>T106*U106</f>
        <v>0</v>
      </c>
      <c r="W106" s="57">
        <f t="shared" si="18"/>
        <v>0</v>
      </c>
      <c r="X106" s="276">
        <f t="shared" si="19"/>
        <v>0</v>
      </c>
      <c r="Y106" s="276">
        <f t="shared" si="16"/>
        <v>0</v>
      </c>
      <c r="Z106" s="283">
        <v>0</v>
      </c>
      <c r="AA106" s="240"/>
      <c r="AB106" s="59"/>
      <c r="AC106" s="59"/>
      <c r="AD106" s="59"/>
      <c r="AE106" s="59"/>
      <c r="AF106" s="59"/>
      <c r="AG106" s="59"/>
    </row>
    <row r="107" spans="1:33" ht="30" customHeight="1">
      <c r="A107" s="50" t="s">
        <v>23</v>
      </c>
      <c r="B107" s="51" t="s">
        <v>153</v>
      </c>
      <c r="C107" s="96" t="s">
        <v>147</v>
      </c>
      <c r="D107" s="53" t="s">
        <v>58</v>
      </c>
      <c r="E107" s="54"/>
      <c r="F107" s="55"/>
      <c r="G107" s="56">
        <f>E107*F107</f>
        <v>0</v>
      </c>
      <c r="H107" s="54"/>
      <c r="I107" s="55"/>
      <c r="J107" s="56">
        <f>H107*I107</f>
        <v>0</v>
      </c>
      <c r="K107" s="54"/>
      <c r="L107" s="55"/>
      <c r="M107" s="56">
        <f>K107*L107</f>
        <v>0</v>
      </c>
      <c r="N107" s="54"/>
      <c r="O107" s="55"/>
      <c r="P107" s="56">
        <f>N107*O107</f>
        <v>0</v>
      </c>
      <c r="Q107" s="54"/>
      <c r="R107" s="55"/>
      <c r="S107" s="56">
        <f>Q107*R107</f>
        <v>0</v>
      </c>
      <c r="T107" s="54"/>
      <c r="U107" s="55"/>
      <c r="V107" s="56">
        <f>T107*U107</f>
        <v>0</v>
      </c>
      <c r="W107" s="57">
        <f t="shared" si="18"/>
        <v>0</v>
      </c>
      <c r="X107" s="276">
        <f t="shared" si="19"/>
        <v>0</v>
      </c>
      <c r="Y107" s="276">
        <f t="shared" si="16"/>
        <v>0</v>
      </c>
      <c r="Z107" s="283">
        <v>0</v>
      </c>
      <c r="AA107" s="240"/>
      <c r="AB107" s="59"/>
      <c r="AC107" s="59"/>
      <c r="AD107" s="59"/>
      <c r="AE107" s="59"/>
      <c r="AF107" s="59"/>
      <c r="AG107" s="59"/>
    </row>
    <row r="108" spans="1:33" ht="30" customHeight="1" thickBot="1">
      <c r="A108" s="60" t="s">
        <v>23</v>
      </c>
      <c r="B108" s="61" t="s">
        <v>154</v>
      </c>
      <c r="C108" s="88" t="s">
        <v>147</v>
      </c>
      <c r="D108" s="62" t="s">
        <v>58</v>
      </c>
      <c r="E108" s="63"/>
      <c r="F108" s="64"/>
      <c r="G108" s="65">
        <f>E108*F108</f>
        <v>0</v>
      </c>
      <c r="H108" s="63"/>
      <c r="I108" s="64"/>
      <c r="J108" s="65">
        <f>H108*I108</f>
        <v>0</v>
      </c>
      <c r="K108" s="63"/>
      <c r="L108" s="64"/>
      <c r="M108" s="65">
        <f>K108*L108</f>
        <v>0</v>
      </c>
      <c r="N108" s="63"/>
      <c r="O108" s="64"/>
      <c r="P108" s="65">
        <f>N108*O108</f>
        <v>0</v>
      </c>
      <c r="Q108" s="63"/>
      <c r="R108" s="64"/>
      <c r="S108" s="65">
        <f>Q108*R108</f>
        <v>0</v>
      </c>
      <c r="T108" s="63"/>
      <c r="U108" s="64"/>
      <c r="V108" s="65">
        <f>T108*U108</f>
        <v>0</v>
      </c>
      <c r="W108" s="66">
        <f t="shared" si="18"/>
        <v>0</v>
      </c>
      <c r="X108" s="276">
        <f t="shared" si="19"/>
        <v>0</v>
      </c>
      <c r="Y108" s="276">
        <f t="shared" si="16"/>
        <v>0</v>
      </c>
      <c r="Z108" s="283">
        <v>0</v>
      </c>
      <c r="AA108" s="249"/>
      <c r="AB108" s="59"/>
      <c r="AC108" s="59"/>
      <c r="AD108" s="59"/>
      <c r="AE108" s="59"/>
      <c r="AF108" s="59"/>
      <c r="AG108" s="59"/>
    </row>
    <row r="109" spans="1:33" ht="30" customHeight="1">
      <c r="A109" s="41" t="s">
        <v>20</v>
      </c>
      <c r="B109" s="80" t="s">
        <v>155</v>
      </c>
      <c r="C109" s="123" t="s">
        <v>156</v>
      </c>
      <c r="D109" s="68"/>
      <c r="E109" s="69">
        <f>SUM(E110:E112)</f>
        <v>0</v>
      </c>
      <c r="F109" s="70"/>
      <c r="G109" s="71">
        <f>SUM(G110:G112)</f>
        <v>0</v>
      </c>
      <c r="H109" s="69">
        <f>SUM(H110:H112)</f>
        <v>0</v>
      </c>
      <c r="I109" s="70"/>
      <c r="J109" s="71">
        <f>SUM(J110:J112)</f>
        <v>0</v>
      </c>
      <c r="K109" s="69">
        <f>SUM(K110:K112)</f>
        <v>0</v>
      </c>
      <c r="L109" s="70"/>
      <c r="M109" s="71">
        <f>SUM(M110:M112)</f>
        <v>0</v>
      </c>
      <c r="N109" s="69">
        <f>SUM(N110:N112)</f>
        <v>0</v>
      </c>
      <c r="O109" s="70"/>
      <c r="P109" s="71">
        <f>SUM(P110:P112)</f>
        <v>0</v>
      </c>
      <c r="Q109" s="69">
        <f>SUM(Q110:Q112)</f>
        <v>0</v>
      </c>
      <c r="R109" s="70"/>
      <c r="S109" s="71">
        <f>SUM(S110:S112)</f>
        <v>0</v>
      </c>
      <c r="T109" s="69">
        <f>SUM(T110:T112)</f>
        <v>0</v>
      </c>
      <c r="U109" s="70"/>
      <c r="V109" s="71">
        <f>SUM(V110:V112)</f>
        <v>0</v>
      </c>
      <c r="W109" s="71">
        <f>SUM(W110:W112)</f>
        <v>0</v>
      </c>
      <c r="X109" s="71">
        <f>SUM(X110:X112)</f>
        <v>0</v>
      </c>
      <c r="Y109" s="71">
        <f t="shared" si="16"/>
        <v>0</v>
      </c>
      <c r="Z109" s="71">
        <v>0</v>
      </c>
      <c r="AA109" s="250"/>
      <c r="AB109" s="49"/>
      <c r="AC109" s="49"/>
      <c r="AD109" s="49"/>
      <c r="AE109" s="49"/>
      <c r="AF109" s="49"/>
      <c r="AG109" s="49"/>
    </row>
    <row r="110" spans="1:33" ht="30" customHeight="1">
      <c r="A110" s="50" t="s">
        <v>23</v>
      </c>
      <c r="B110" s="51" t="s">
        <v>157</v>
      </c>
      <c r="C110" s="96" t="s">
        <v>147</v>
      </c>
      <c r="D110" s="53" t="s">
        <v>58</v>
      </c>
      <c r="E110" s="54"/>
      <c r="F110" s="55"/>
      <c r="G110" s="56">
        <f>E110*F110</f>
        <v>0</v>
      </c>
      <c r="H110" s="54"/>
      <c r="I110" s="55"/>
      <c r="J110" s="56">
        <f>H110*I110</f>
        <v>0</v>
      </c>
      <c r="K110" s="54"/>
      <c r="L110" s="55"/>
      <c r="M110" s="56">
        <f>K110*L110</f>
        <v>0</v>
      </c>
      <c r="N110" s="54"/>
      <c r="O110" s="55"/>
      <c r="P110" s="56">
        <f>N110*O110</f>
        <v>0</v>
      </c>
      <c r="Q110" s="54"/>
      <c r="R110" s="55"/>
      <c r="S110" s="56">
        <f>Q110*R110</f>
        <v>0</v>
      </c>
      <c r="T110" s="54"/>
      <c r="U110" s="55"/>
      <c r="V110" s="56">
        <f>T110*U110</f>
        <v>0</v>
      </c>
      <c r="W110" s="57">
        <f>G110+M110+S110</f>
        <v>0</v>
      </c>
      <c r="X110" s="276">
        <f t="shared" si="19"/>
        <v>0</v>
      </c>
      <c r="Y110" s="276">
        <f t="shared" si="16"/>
        <v>0</v>
      </c>
      <c r="Z110" s="283">
        <v>0</v>
      </c>
      <c r="AA110" s="240"/>
      <c r="AB110" s="59"/>
      <c r="AC110" s="59"/>
      <c r="AD110" s="59"/>
      <c r="AE110" s="59"/>
      <c r="AF110" s="59"/>
      <c r="AG110" s="59"/>
    </row>
    <row r="111" spans="1:33" ht="30" customHeight="1">
      <c r="A111" s="50" t="s">
        <v>23</v>
      </c>
      <c r="B111" s="51" t="s">
        <v>158</v>
      </c>
      <c r="C111" s="96" t="s">
        <v>147</v>
      </c>
      <c r="D111" s="53" t="s">
        <v>58</v>
      </c>
      <c r="E111" s="54"/>
      <c r="F111" s="55"/>
      <c r="G111" s="56">
        <f>E111*F111</f>
        <v>0</v>
      </c>
      <c r="H111" s="54"/>
      <c r="I111" s="55"/>
      <c r="J111" s="56">
        <f>H111*I111</f>
        <v>0</v>
      </c>
      <c r="K111" s="54"/>
      <c r="L111" s="55"/>
      <c r="M111" s="56">
        <f>K111*L111</f>
        <v>0</v>
      </c>
      <c r="N111" s="54"/>
      <c r="O111" s="55"/>
      <c r="P111" s="56">
        <f>N111*O111</f>
        <v>0</v>
      </c>
      <c r="Q111" s="54"/>
      <c r="R111" s="55"/>
      <c r="S111" s="56">
        <f>Q111*R111</f>
        <v>0</v>
      </c>
      <c r="T111" s="54"/>
      <c r="U111" s="55"/>
      <c r="V111" s="56">
        <f>T111*U111</f>
        <v>0</v>
      </c>
      <c r="W111" s="57">
        <f>G111+M111+S111</f>
        <v>0</v>
      </c>
      <c r="X111" s="276">
        <f t="shared" si="19"/>
        <v>0</v>
      </c>
      <c r="Y111" s="276">
        <f t="shared" si="16"/>
        <v>0</v>
      </c>
      <c r="Z111" s="283">
        <v>0</v>
      </c>
      <c r="AA111" s="240"/>
      <c r="AB111" s="59"/>
      <c r="AC111" s="59"/>
      <c r="AD111" s="59"/>
      <c r="AE111" s="59"/>
      <c r="AF111" s="59"/>
      <c r="AG111" s="59"/>
    </row>
    <row r="112" spans="1:33" ht="30" customHeight="1" thickBot="1">
      <c r="A112" s="60" t="s">
        <v>23</v>
      </c>
      <c r="B112" s="61" t="s">
        <v>159</v>
      </c>
      <c r="C112" s="88" t="s">
        <v>147</v>
      </c>
      <c r="D112" s="62" t="s">
        <v>58</v>
      </c>
      <c r="E112" s="75"/>
      <c r="F112" s="76"/>
      <c r="G112" s="77">
        <f>E112*F112</f>
        <v>0</v>
      </c>
      <c r="H112" s="75"/>
      <c r="I112" s="76"/>
      <c r="J112" s="77">
        <f>H112*I112</f>
        <v>0</v>
      </c>
      <c r="K112" s="75"/>
      <c r="L112" s="76"/>
      <c r="M112" s="77">
        <f>K112*L112</f>
        <v>0</v>
      </c>
      <c r="N112" s="75"/>
      <c r="O112" s="76"/>
      <c r="P112" s="77">
        <f>N112*O112</f>
        <v>0</v>
      </c>
      <c r="Q112" s="75"/>
      <c r="R112" s="76"/>
      <c r="S112" s="77">
        <f>Q112*R112</f>
        <v>0</v>
      </c>
      <c r="T112" s="75"/>
      <c r="U112" s="76"/>
      <c r="V112" s="77">
        <f>T112*U112</f>
        <v>0</v>
      </c>
      <c r="W112" s="66">
        <f>G112+M112+S112</f>
        <v>0</v>
      </c>
      <c r="X112" s="276">
        <f t="shared" si="19"/>
        <v>0</v>
      </c>
      <c r="Y112" s="276">
        <f t="shared" si="16"/>
        <v>0</v>
      </c>
      <c r="Z112" s="283">
        <v>0</v>
      </c>
      <c r="AA112" s="251"/>
      <c r="AB112" s="59"/>
      <c r="AC112" s="59"/>
      <c r="AD112" s="59"/>
      <c r="AE112" s="59"/>
      <c r="AF112" s="59"/>
      <c r="AG112" s="59"/>
    </row>
    <row r="113" spans="1:33" ht="30" customHeight="1" thickBot="1">
      <c r="A113" s="110" t="s">
        <v>160</v>
      </c>
      <c r="B113" s="111"/>
      <c r="C113" s="112"/>
      <c r="D113" s="113"/>
      <c r="E113" s="114">
        <f>E109+E105+E99</f>
        <v>80</v>
      </c>
      <c r="F113" s="90"/>
      <c r="G113" s="89">
        <f>G109+G105+G99</f>
        <v>10260</v>
      </c>
      <c r="H113" s="114">
        <f>H109+H105+H99</f>
        <v>80</v>
      </c>
      <c r="I113" s="90"/>
      <c r="J113" s="89">
        <f>J109+J105+J99</f>
        <v>10260</v>
      </c>
      <c r="K113" s="91">
        <f>K109+K105+K99</f>
        <v>822</v>
      </c>
      <c r="L113" s="90"/>
      <c r="M113" s="89">
        <f>M109+M105+M99</f>
        <v>30400</v>
      </c>
      <c r="N113" s="91">
        <f>N109+N105+N99</f>
        <v>822</v>
      </c>
      <c r="O113" s="90"/>
      <c r="P113" s="89">
        <f>P109+P105+P99</f>
        <v>30399.93</v>
      </c>
      <c r="Q113" s="91">
        <f>Q109+Q105+Q99</f>
        <v>0</v>
      </c>
      <c r="R113" s="90"/>
      <c r="S113" s="89">
        <f>S109+S105+S99</f>
        <v>0</v>
      </c>
      <c r="T113" s="91">
        <f>T109+T105+T99</f>
        <v>0</v>
      </c>
      <c r="U113" s="90"/>
      <c r="V113" s="89">
        <f>V109+V105+V99</f>
        <v>0</v>
      </c>
      <c r="W113" s="98">
        <f>W109+W105+W99</f>
        <v>40660</v>
      </c>
      <c r="X113" s="98">
        <f>X109+X105+X99</f>
        <v>40659.93</v>
      </c>
      <c r="Y113" s="98">
        <f t="shared" si="16"/>
        <v>0.06999999999970896</v>
      </c>
      <c r="Z113" s="98">
        <f>Y113/W113</f>
        <v>1.721593703878725E-06</v>
      </c>
      <c r="AA113" s="253"/>
      <c r="AB113" s="5"/>
      <c r="AC113" s="5"/>
      <c r="AD113" s="5"/>
      <c r="AE113" s="5"/>
      <c r="AF113" s="5"/>
      <c r="AG113" s="5"/>
    </row>
    <row r="114" spans="1:33" ht="30" customHeight="1" thickBot="1">
      <c r="A114" s="119" t="s">
        <v>20</v>
      </c>
      <c r="B114" s="93">
        <v>7</v>
      </c>
      <c r="C114" s="121" t="s">
        <v>161</v>
      </c>
      <c r="D114" s="115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40"/>
      <c r="X114" s="40"/>
      <c r="Y114" s="281"/>
      <c r="Z114" s="40"/>
      <c r="AA114" s="247"/>
      <c r="AB114" s="5"/>
      <c r="AC114" s="5"/>
      <c r="AD114" s="5"/>
      <c r="AE114" s="5"/>
      <c r="AF114" s="5"/>
      <c r="AG114" s="5"/>
    </row>
    <row r="115" spans="1:33" ht="30" customHeight="1">
      <c r="A115" s="50" t="s">
        <v>23</v>
      </c>
      <c r="B115" s="51" t="s">
        <v>162</v>
      </c>
      <c r="C115" s="96" t="s">
        <v>163</v>
      </c>
      <c r="D115" s="53" t="s">
        <v>58</v>
      </c>
      <c r="E115" s="54"/>
      <c r="F115" s="55"/>
      <c r="G115" s="56">
        <f aca="true" t="shared" si="21" ref="G115:G125">E115*F115</f>
        <v>0</v>
      </c>
      <c r="H115" s="54"/>
      <c r="I115" s="55"/>
      <c r="J115" s="56">
        <f aca="true" t="shared" si="22" ref="J115:J125">H115*I115</f>
        <v>0</v>
      </c>
      <c r="K115" s="54"/>
      <c r="L115" s="55"/>
      <c r="M115" s="56">
        <f aca="true" t="shared" si="23" ref="M115:M125">K115*L115</f>
        <v>0</v>
      </c>
      <c r="N115" s="54"/>
      <c r="O115" s="55"/>
      <c r="P115" s="56">
        <f aca="true" t="shared" si="24" ref="P115:P125">N115*O115</f>
        <v>0</v>
      </c>
      <c r="Q115" s="54"/>
      <c r="R115" s="55"/>
      <c r="S115" s="56">
        <f aca="true" t="shared" si="25" ref="S115:S125">Q115*R115</f>
        <v>0</v>
      </c>
      <c r="T115" s="54"/>
      <c r="U115" s="55"/>
      <c r="V115" s="56">
        <f aca="true" t="shared" si="26" ref="V115:V125">T115*U115</f>
        <v>0</v>
      </c>
      <c r="W115" s="57">
        <f aca="true" t="shared" si="27" ref="W115:W125">G115+M115+S115</f>
        <v>0</v>
      </c>
      <c r="X115" s="276">
        <f aca="true" t="shared" si="28" ref="X115:X125">J115+P115+V115</f>
        <v>0</v>
      </c>
      <c r="Y115" s="276">
        <f t="shared" si="16"/>
        <v>0</v>
      </c>
      <c r="Z115" s="283">
        <v>0</v>
      </c>
      <c r="AA115" s="240"/>
      <c r="AB115" s="59"/>
      <c r="AC115" s="59"/>
      <c r="AD115" s="59"/>
      <c r="AE115" s="59"/>
      <c r="AF115" s="59"/>
      <c r="AG115" s="59"/>
    </row>
    <row r="116" spans="1:33" ht="30" customHeight="1">
      <c r="A116" s="50" t="s">
        <v>23</v>
      </c>
      <c r="B116" s="51" t="s">
        <v>164</v>
      </c>
      <c r="C116" s="96" t="s">
        <v>165</v>
      </c>
      <c r="D116" s="53" t="s">
        <v>58</v>
      </c>
      <c r="E116" s="54"/>
      <c r="F116" s="55"/>
      <c r="G116" s="56">
        <f t="shared" si="21"/>
        <v>0</v>
      </c>
      <c r="H116" s="54"/>
      <c r="I116" s="55"/>
      <c r="J116" s="56">
        <f t="shared" si="22"/>
        <v>0</v>
      </c>
      <c r="K116" s="54"/>
      <c r="L116" s="55"/>
      <c r="M116" s="56">
        <f t="shared" si="23"/>
        <v>0</v>
      </c>
      <c r="N116" s="54"/>
      <c r="O116" s="55"/>
      <c r="P116" s="56">
        <f t="shared" si="24"/>
        <v>0</v>
      </c>
      <c r="Q116" s="54"/>
      <c r="R116" s="55"/>
      <c r="S116" s="56">
        <f t="shared" si="25"/>
        <v>0</v>
      </c>
      <c r="T116" s="54"/>
      <c r="U116" s="55"/>
      <c r="V116" s="56">
        <f t="shared" si="26"/>
        <v>0</v>
      </c>
      <c r="W116" s="57">
        <f t="shared" si="27"/>
        <v>0</v>
      </c>
      <c r="X116" s="276">
        <f t="shared" si="28"/>
        <v>0</v>
      </c>
      <c r="Y116" s="276">
        <f t="shared" si="16"/>
        <v>0</v>
      </c>
      <c r="Z116" s="283">
        <v>0</v>
      </c>
      <c r="AA116" s="240"/>
      <c r="AB116" s="59"/>
      <c r="AC116" s="59"/>
      <c r="AD116" s="59"/>
      <c r="AE116" s="59"/>
      <c r="AF116" s="59"/>
      <c r="AG116" s="59"/>
    </row>
    <row r="117" spans="1:33" ht="30" customHeight="1">
      <c r="A117" s="50" t="s">
        <v>23</v>
      </c>
      <c r="B117" s="51" t="s">
        <v>166</v>
      </c>
      <c r="C117" s="96" t="s">
        <v>167</v>
      </c>
      <c r="D117" s="53" t="s">
        <v>58</v>
      </c>
      <c r="E117" s="54"/>
      <c r="F117" s="55"/>
      <c r="G117" s="56">
        <f t="shared" si="21"/>
        <v>0</v>
      </c>
      <c r="H117" s="54"/>
      <c r="I117" s="55"/>
      <c r="J117" s="56">
        <f t="shared" si="22"/>
        <v>0</v>
      </c>
      <c r="K117" s="54"/>
      <c r="L117" s="55"/>
      <c r="M117" s="56">
        <f t="shared" si="23"/>
        <v>0</v>
      </c>
      <c r="N117" s="54"/>
      <c r="O117" s="55"/>
      <c r="P117" s="56">
        <f t="shared" si="24"/>
        <v>0</v>
      </c>
      <c r="Q117" s="54"/>
      <c r="R117" s="55"/>
      <c r="S117" s="56">
        <f t="shared" si="25"/>
        <v>0</v>
      </c>
      <c r="T117" s="54"/>
      <c r="U117" s="55"/>
      <c r="V117" s="56">
        <f t="shared" si="26"/>
        <v>0</v>
      </c>
      <c r="W117" s="57">
        <f t="shared" si="27"/>
        <v>0</v>
      </c>
      <c r="X117" s="276">
        <f t="shared" si="28"/>
        <v>0</v>
      </c>
      <c r="Y117" s="276">
        <f t="shared" si="16"/>
        <v>0</v>
      </c>
      <c r="Z117" s="283">
        <v>0</v>
      </c>
      <c r="AA117" s="240"/>
      <c r="AB117" s="59"/>
      <c r="AC117" s="59"/>
      <c r="AD117" s="59"/>
      <c r="AE117" s="59"/>
      <c r="AF117" s="59"/>
      <c r="AG117" s="59"/>
    </row>
    <row r="118" spans="1:33" ht="30" customHeight="1">
      <c r="A118" s="50" t="s">
        <v>23</v>
      </c>
      <c r="B118" s="51" t="s">
        <v>168</v>
      </c>
      <c r="C118" s="96" t="s">
        <v>169</v>
      </c>
      <c r="D118" s="53" t="s">
        <v>58</v>
      </c>
      <c r="E118" s="54"/>
      <c r="F118" s="55"/>
      <c r="G118" s="56">
        <f t="shared" si="21"/>
        <v>0</v>
      </c>
      <c r="H118" s="54"/>
      <c r="I118" s="55"/>
      <c r="J118" s="56">
        <f t="shared" si="22"/>
        <v>0</v>
      </c>
      <c r="K118" s="54"/>
      <c r="L118" s="55"/>
      <c r="M118" s="56">
        <f t="shared" si="23"/>
        <v>0</v>
      </c>
      <c r="N118" s="54"/>
      <c r="O118" s="55"/>
      <c r="P118" s="56">
        <f t="shared" si="24"/>
        <v>0</v>
      </c>
      <c r="Q118" s="54"/>
      <c r="R118" s="55"/>
      <c r="S118" s="56">
        <f t="shared" si="25"/>
        <v>0</v>
      </c>
      <c r="T118" s="54"/>
      <c r="U118" s="55"/>
      <c r="V118" s="56">
        <f t="shared" si="26"/>
        <v>0</v>
      </c>
      <c r="W118" s="57">
        <f t="shared" si="27"/>
        <v>0</v>
      </c>
      <c r="X118" s="276">
        <f t="shared" si="28"/>
        <v>0</v>
      </c>
      <c r="Y118" s="276">
        <f t="shared" si="16"/>
        <v>0</v>
      </c>
      <c r="Z118" s="283">
        <v>0</v>
      </c>
      <c r="AA118" s="240"/>
      <c r="AB118" s="59"/>
      <c r="AC118" s="59"/>
      <c r="AD118" s="59"/>
      <c r="AE118" s="59"/>
      <c r="AF118" s="59"/>
      <c r="AG118" s="59"/>
    </row>
    <row r="119" spans="1:33" ht="30" customHeight="1">
      <c r="A119" s="50" t="s">
        <v>23</v>
      </c>
      <c r="B119" s="51" t="s">
        <v>170</v>
      </c>
      <c r="C119" s="96" t="s">
        <v>348</v>
      </c>
      <c r="D119" s="53" t="s">
        <v>58</v>
      </c>
      <c r="E119" s="54">
        <v>1000</v>
      </c>
      <c r="F119" s="55">
        <v>1.5</v>
      </c>
      <c r="G119" s="56">
        <f t="shared" si="21"/>
        <v>1500</v>
      </c>
      <c r="H119" s="54">
        <v>1000</v>
      </c>
      <c r="I119" s="55">
        <v>1.5</v>
      </c>
      <c r="J119" s="56">
        <f t="shared" si="22"/>
        <v>1500</v>
      </c>
      <c r="K119" s="54"/>
      <c r="L119" s="55"/>
      <c r="M119" s="56">
        <f t="shared" si="23"/>
        <v>0</v>
      </c>
      <c r="N119" s="54"/>
      <c r="O119" s="55"/>
      <c r="P119" s="56">
        <f t="shared" si="24"/>
        <v>0</v>
      </c>
      <c r="Q119" s="54"/>
      <c r="R119" s="55"/>
      <c r="S119" s="56">
        <f t="shared" si="25"/>
        <v>0</v>
      </c>
      <c r="T119" s="54"/>
      <c r="U119" s="55"/>
      <c r="V119" s="56">
        <f t="shared" si="26"/>
        <v>0</v>
      </c>
      <c r="W119" s="57">
        <f t="shared" si="27"/>
        <v>1500</v>
      </c>
      <c r="X119" s="276">
        <f t="shared" si="28"/>
        <v>1500</v>
      </c>
      <c r="Y119" s="276">
        <f t="shared" si="16"/>
        <v>0</v>
      </c>
      <c r="Z119" s="283">
        <v>0</v>
      </c>
      <c r="AA119" s="240"/>
      <c r="AB119" s="59"/>
      <c r="AC119" s="59"/>
      <c r="AD119" s="59"/>
      <c r="AE119" s="59"/>
      <c r="AF119" s="59"/>
      <c r="AG119" s="59"/>
    </row>
    <row r="120" spans="1:33" ht="30" customHeight="1">
      <c r="A120" s="50" t="s">
        <v>23</v>
      </c>
      <c r="B120" s="51" t="s">
        <v>171</v>
      </c>
      <c r="C120" s="96" t="s">
        <v>172</v>
      </c>
      <c r="D120" s="53" t="s">
        <v>58</v>
      </c>
      <c r="E120" s="54"/>
      <c r="F120" s="55"/>
      <c r="G120" s="56">
        <f t="shared" si="21"/>
        <v>0</v>
      </c>
      <c r="H120" s="54"/>
      <c r="I120" s="55"/>
      <c r="J120" s="56">
        <f t="shared" si="22"/>
        <v>0</v>
      </c>
      <c r="K120" s="54"/>
      <c r="L120" s="55"/>
      <c r="M120" s="56">
        <f t="shared" si="23"/>
        <v>0</v>
      </c>
      <c r="N120" s="54"/>
      <c r="O120" s="55"/>
      <c r="P120" s="56">
        <f t="shared" si="24"/>
        <v>0</v>
      </c>
      <c r="Q120" s="54"/>
      <c r="R120" s="55"/>
      <c r="S120" s="56">
        <f t="shared" si="25"/>
        <v>0</v>
      </c>
      <c r="T120" s="54"/>
      <c r="U120" s="55"/>
      <c r="V120" s="56">
        <f t="shared" si="26"/>
        <v>0</v>
      </c>
      <c r="W120" s="57">
        <f t="shared" si="27"/>
        <v>0</v>
      </c>
      <c r="X120" s="276">
        <f t="shared" si="28"/>
        <v>0</v>
      </c>
      <c r="Y120" s="276">
        <f t="shared" si="16"/>
        <v>0</v>
      </c>
      <c r="Z120" s="283">
        <v>0</v>
      </c>
      <c r="AA120" s="240"/>
      <c r="AB120" s="59"/>
      <c r="AC120" s="59"/>
      <c r="AD120" s="59"/>
      <c r="AE120" s="59"/>
      <c r="AF120" s="59"/>
      <c r="AG120" s="59"/>
    </row>
    <row r="121" spans="1:33" ht="30" customHeight="1">
      <c r="A121" s="50" t="s">
        <v>23</v>
      </c>
      <c r="B121" s="51" t="s">
        <v>173</v>
      </c>
      <c r="C121" s="96" t="s">
        <v>349</v>
      </c>
      <c r="D121" s="53" t="s">
        <v>58</v>
      </c>
      <c r="E121" s="54">
        <v>1</v>
      </c>
      <c r="F121" s="55">
        <v>1200</v>
      </c>
      <c r="G121" s="56">
        <f t="shared" si="21"/>
        <v>1200</v>
      </c>
      <c r="H121" s="54">
        <v>1</v>
      </c>
      <c r="I121" s="55">
        <v>1200</v>
      </c>
      <c r="J121" s="56">
        <f t="shared" si="22"/>
        <v>1200</v>
      </c>
      <c r="K121" s="54"/>
      <c r="L121" s="55"/>
      <c r="M121" s="56">
        <f t="shared" si="23"/>
        <v>0</v>
      </c>
      <c r="N121" s="54"/>
      <c r="O121" s="55"/>
      <c r="P121" s="56">
        <f t="shared" si="24"/>
        <v>0</v>
      </c>
      <c r="Q121" s="54"/>
      <c r="R121" s="55"/>
      <c r="S121" s="56">
        <f t="shared" si="25"/>
        <v>0</v>
      </c>
      <c r="T121" s="54"/>
      <c r="U121" s="55"/>
      <c r="V121" s="56">
        <f t="shared" si="26"/>
        <v>0</v>
      </c>
      <c r="W121" s="57">
        <f t="shared" si="27"/>
        <v>1200</v>
      </c>
      <c r="X121" s="276">
        <f t="shared" si="28"/>
        <v>1200</v>
      </c>
      <c r="Y121" s="276">
        <f t="shared" si="16"/>
        <v>0</v>
      </c>
      <c r="Z121" s="283">
        <v>0</v>
      </c>
      <c r="AA121" s="240"/>
      <c r="AB121" s="59"/>
      <c r="AC121" s="59"/>
      <c r="AD121" s="59"/>
      <c r="AE121" s="59"/>
      <c r="AF121" s="59"/>
      <c r="AG121" s="59"/>
    </row>
    <row r="122" spans="1:33" ht="30" customHeight="1">
      <c r="A122" s="50" t="s">
        <v>23</v>
      </c>
      <c r="B122" s="51" t="s">
        <v>174</v>
      </c>
      <c r="C122" s="96" t="s">
        <v>175</v>
      </c>
      <c r="D122" s="53" t="s">
        <v>58</v>
      </c>
      <c r="E122" s="54"/>
      <c r="F122" s="55"/>
      <c r="G122" s="56">
        <f t="shared" si="21"/>
        <v>0</v>
      </c>
      <c r="H122" s="54"/>
      <c r="I122" s="55"/>
      <c r="J122" s="56">
        <f t="shared" si="22"/>
        <v>0</v>
      </c>
      <c r="K122" s="54"/>
      <c r="L122" s="55"/>
      <c r="M122" s="56">
        <f t="shared" si="23"/>
        <v>0</v>
      </c>
      <c r="N122" s="54"/>
      <c r="O122" s="55"/>
      <c r="P122" s="56">
        <f t="shared" si="24"/>
        <v>0</v>
      </c>
      <c r="Q122" s="54"/>
      <c r="R122" s="55"/>
      <c r="S122" s="56">
        <f t="shared" si="25"/>
        <v>0</v>
      </c>
      <c r="T122" s="54"/>
      <c r="U122" s="55"/>
      <c r="V122" s="56">
        <f t="shared" si="26"/>
        <v>0</v>
      </c>
      <c r="W122" s="57">
        <f t="shared" si="27"/>
        <v>0</v>
      </c>
      <c r="X122" s="276">
        <f t="shared" si="28"/>
        <v>0</v>
      </c>
      <c r="Y122" s="276">
        <f t="shared" si="16"/>
        <v>0</v>
      </c>
      <c r="Z122" s="283">
        <v>0</v>
      </c>
      <c r="AA122" s="240"/>
      <c r="AB122" s="59"/>
      <c r="AC122" s="59"/>
      <c r="AD122" s="59"/>
      <c r="AE122" s="59"/>
      <c r="AF122" s="59"/>
      <c r="AG122" s="59"/>
    </row>
    <row r="123" spans="1:33" ht="30" customHeight="1">
      <c r="A123" s="60" t="s">
        <v>23</v>
      </c>
      <c r="B123" s="51" t="s">
        <v>176</v>
      </c>
      <c r="C123" s="88" t="s">
        <v>177</v>
      </c>
      <c r="D123" s="53" t="s">
        <v>58</v>
      </c>
      <c r="E123" s="63"/>
      <c r="F123" s="64"/>
      <c r="G123" s="56">
        <f t="shared" si="21"/>
        <v>0</v>
      </c>
      <c r="H123" s="63"/>
      <c r="I123" s="64"/>
      <c r="J123" s="56">
        <f t="shared" si="22"/>
        <v>0</v>
      </c>
      <c r="K123" s="54"/>
      <c r="L123" s="55"/>
      <c r="M123" s="56">
        <f t="shared" si="23"/>
        <v>0</v>
      </c>
      <c r="N123" s="54"/>
      <c r="O123" s="55"/>
      <c r="P123" s="56">
        <f t="shared" si="24"/>
        <v>0</v>
      </c>
      <c r="Q123" s="54"/>
      <c r="R123" s="55"/>
      <c r="S123" s="56">
        <f t="shared" si="25"/>
        <v>0</v>
      </c>
      <c r="T123" s="54"/>
      <c r="U123" s="55"/>
      <c r="V123" s="56">
        <f t="shared" si="26"/>
        <v>0</v>
      </c>
      <c r="W123" s="57">
        <f t="shared" si="27"/>
        <v>0</v>
      </c>
      <c r="X123" s="276">
        <f t="shared" si="28"/>
        <v>0</v>
      </c>
      <c r="Y123" s="276">
        <f t="shared" si="16"/>
        <v>0</v>
      </c>
      <c r="Z123" s="283">
        <v>0</v>
      </c>
      <c r="AA123" s="249"/>
      <c r="AB123" s="59"/>
      <c r="AC123" s="59"/>
      <c r="AD123" s="59"/>
      <c r="AE123" s="59"/>
      <c r="AF123" s="59"/>
      <c r="AG123" s="59"/>
    </row>
    <row r="124" spans="1:33" ht="30" customHeight="1">
      <c r="A124" s="60" t="s">
        <v>23</v>
      </c>
      <c r="B124" s="51" t="s">
        <v>178</v>
      </c>
      <c r="C124" s="88" t="s">
        <v>179</v>
      </c>
      <c r="D124" s="62" t="s">
        <v>58</v>
      </c>
      <c r="E124" s="54"/>
      <c r="F124" s="55"/>
      <c r="G124" s="56">
        <f t="shared" si="21"/>
        <v>0</v>
      </c>
      <c r="H124" s="54"/>
      <c r="I124" s="55"/>
      <c r="J124" s="56">
        <f t="shared" si="22"/>
        <v>0</v>
      </c>
      <c r="K124" s="54"/>
      <c r="L124" s="55"/>
      <c r="M124" s="56">
        <f t="shared" si="23"/>
        <v>0</v>
      </c>
      <c r="N124" s="54"/>
      <c r="O124" s="55"/>
      <c r="P124" s="56">
        <f t="shared" si="24"/>
        <v>0</v>
      </c>
      <c r="Q124" s="54"/>
      <c r="R124" s="55"/>
      <c r="S124" s="56">
        <f t="shared" si="25"/>
        <v>0</v>
      </c>
      <c r="T124" s="54"/>
      <c r="U124" s="55"/>
      <c r="V124" s="56">
        <f t="shared" si="26"/>
        <v>0</v>
      </c>
      <c r="W124" s="57">
        <f t="shared" si="27"/>
        <v>0</v>
      </c>
      <c r="X124" s="276">
        <f t="shared" si="28"/>
        <v>0</v>
      </c>
      <c r="Y124" s="276">
        <f t="shared" si="16"/>
        <v>0</v>
      </c>
      <c r="Z124" s="283">
        <v>0</v>
      </c>
      <c r="AA124" s="240"/>
      <c r="AB124" s="59"/>
      <c r="AC124" s="59"/>
      <c r="AD124" s="59"/>
      <c r="AE124" s="59"/>
      <c r="AF124" s="59"/>
      <c r="AG124" s="59"/>
    </row>
    <row r="125" spans="1:33" ht="30" customHeight="1" thickBot="1">
      <c r="A125" s="60" t="s">
        <v>23</v>
      </c>
      <c r="B125" s="51" t="s">
        <v>180</v>
      </c>
      <c r="C125" s="239" t="s">
        <v>254</v>
      </c>
      <c r="D125" s="62"/>
      <c r="E125" s="63"/>
      <c r="F125" s="64">
        <v>0.22</v>
      </c>
      <c r="G125" s="65">
        <f t="shared" si="21"/>
        <v>0</v>
      </c>
      <c r="H125" s="63"/>
      <c r="I125" s="64">
        <v>0.22</v>
      </c>
      <c r="J125" s="65">
        <f t="shared" si="22"/>
        <v>0</v>
      </c>
      <c r="K125" s="63"/>
      <c r="L125" s="64">
        <v>0.22</v>
      </c>
      <c r="M125" s="65">
        <f t="shared" si="23"/>
        <v>0</v>
      </c>
      <c r="N125" s="63"/>
      <c r="O125" s="64">
        <v>0.22</v>
      </c>
      <c r="P125" s="65">
        <f t="shared" si="24"/>
        <v>0</v>
      </c>
      <c r="Q125" s="63"/>
      <c r="R125" s="64">
        <v>0.22</v>
      </c>
      <c r="S125" s="65">
        <f t="shared" si="25"/>
        <v>0</v>
      </c>
      <c r="T125" s="63"/>
      <c r="U125" s="64">
        <v>0.22</v>
      </c>
      <c r="V125" s="65">
        <f t="shared" si="26"/>
        <v>0</v>
      </c>
      <c r="W125" s="66">
        <f t="shared" si="27"/>
        <v>0</v>
      </c>
      <c r="X125" s="276">
        <f t="shared" si="28"/>
        <v>0</v>
      </c>
      <c r="Y125" s="276">
        <f t="shared" si="16"/>
        <v>0</v>
      </c>
      <c r="Z125" s="283">
        <v>0</v>
      </c>
      <c r="AA125" s="251"/>
      <c r="AB125" s="5"/>
      <c r="AC125" s="5"/>
      <c r="AD125" s="5"/>
      <c r="AE125" s="5"/>
      <c r="AF125" s="5"/>
      <c r="AG125" s="5"/>
    </row>
    <row r="126" spans="1:33" ht="30" customHeight="1" thickBot="1">
      <c r="A126" s="110" t="s">
        <v>181</v>
      </c>
      <c r="B126" s="111"/>
      <c r="C126" s="112"/>
      <c r="D126" s="113"/>
      <c r="E126" s="114">
        <f>SUM(E115:E124)</f>
        <v>1001</v>
      </c>
      <c r="F126" s="90"/>
      <c r="G126" s="89">
        <f>SUM(G115:G125)</f>
        <v>2700</v>
      </c>
      <c r="H126" s="114">
        <f>SUM(H115:H124)</f>
        <v>1001</v>
      </c>
      <c r="I126" s="90"/>
      <c r="J126" s="89">
        <f>SUM(J115:J125)</f>
        <v>2700</v>
      </c>
      <c r="K126" s="91">
        <f>SUM(K115:K124)</f>
        <v>0</v>
      </c>
      <c r="L126" s="90"/>
      <c r="M126" s="89">
        <f>SUM(M115:M125)</f>
        <v>0</v>
      </c>
      <c r="N126" s="91">
        <f>SUM(N115:N124)</f>
        <v>0</v>
      </c>
      <c r="O126" s="90"/>
      <c r="P126" s="89">
        <f>SUM(P115:P125)</f>
        <v>0</v>
      </c>
      <c r="Q126" s="91">
        <f>SUM(Q115:Q124)</f>
        <v>0</v>
      </c>
      <c r="R126" s="90"/>
      <c r="S126" s="89">
        <f>SUM(S115:S125)</f>
        <v>0</v>
      </c>
      <c r="T126" s="91">
        <f>SUM(T115:T124)</f>
        <v>0</v>
      </c>
      <c r="U126" s="90"/>
      <c r="V126" s="89">
        <f>SUM(V115:V125)</f>
        <v>0</v>
      </c>
      <c r="W126" s="98">
        <f>SUM(W115:W125)</f>
        <v>2700</v>
      </c>
      <c r="X126" s="98">
        <f>SUM(X115:X125)</f>
        <v>2700</v>
      </c>
      <c r="Y126" s="98">
        <f t="shared" si="16"/>
        <v>0</v>
      </c>
      <c r="Z126" s="98">
        <f>Y126/W126</f>
        <v>0</v>
      </c>
      <c r="AA126" s="253"/>
      <c r="AB126" s="5"/>
      <c r="AC126" s="5"/>
      <c r="AD126" s="5"/>
      <c r="AE126" s="5"/>
      <c r="AF126" s="5"/>
      <c r="AG126" s="5"/>
    </row>
    <row r="127" spans="1:33" ht="30" customHeight="1" thickBot="1">
      <c r="A127" s="119" t="s">
        <v>20</v>
      </c>
      <c r="B127" s="93">
        <v>8</v>
      </c>
      <c r="C127" s="125" t="s">
        <v>182</v>
      </c>
      <c r="D127" s="115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40"/>
      <c r="X127" s="40"/>
      <c r="Y127" s="281"/>
      <c r="Z127" s="40"/>
      <c r="AA127" s="247"/>
      <c r="AB127" s="49"/>
      <c r="AC127" s="49"/>
      <c r="AD127" s="49"/>
      <c r="AE127" s="49"/>
      <c r="AF127" s="49"/>
      <c r="AG127" s="49"/>
    </row>
    <row r="128" spans="1:33" ht="30" customHeight="1">
      <c r="A128" s="117" t="s">
        <v>23</v>
      </c>
      <c r="B128" s="118" t="s">
        <v>183</v>
      </c>
      <c r="C128" s="126" t="s">
        <v>184</v>
      </c>
      <c r="D128" s="53" t="s">
        <v>185</v>
      </c>
      <c r="E128" s="54"/>
      <c r="F128" s="55"/>
      <c r="G128" s="56">
        <f aca="true" t="shared" si="29" ref="G128:G133">E128*F128</f>
        <v>0</v>
      </c>
      <c r="H128" s="54"/>
      <c r="I128" s="55"/>
      <c r="J128" s="56">
        <f aca="true" t="shared" si="30" ref="J128:J133">H128*I128</f>
        <v>0</v>
      </c>
      <c r="K128" s="54"/>
      <c r="L128" s="55"/>
      <c r="M128" s="56">
        <f aca="true" t="shared" si="31" ref="M128:M133">K128*L128</f>
        <v>0</v>
      </c>
      <c r="N128" s="54"/>
      <c r="O128" s="55"/>
      <c r="P128" s="56">
        <f aca="true" t="shared" si="32" ref="P128:P133">N128*O128</f>
        <v>0</v>
      </c>
      <c r="Q128" s="54"/>
      <c r="R128" s="55"/>
      <c r="S128" s="56">
        <f aca="true" t="shared" si="33" ref="S128:S133">Q128*R128</f>
        <v>0</v>
      </c>
      <c r="T128" s="54"/>
      <c r="U128" s="55"/>
      <c r="V128" s="56">
        <f aca="true" t="shared" si="34" ref="V128:V133">T128*U128</f>
        <v>0</v>
      </c>
      <c r="W128" s="57">
        <f aca="true" t="shared" si="35" ref="W128:W133">G128+M128+S128</f>
        <v>0</v>
      </c>
      <c r="X128" s="276">
        <f aca="true" t="shared" si="36" ref="X128:X133">J128+P128+V128</f>
        <v>0</v>
      </c>
      <c r="Y128" s="276">
        <f t="shared" si="16"/>
        <v>0</v>
      </c>
      <c r="Z128" s="283">
        <v>0</v>
      </c>
      <c r="AA128" s="240"/>
      <c r="AB128" s="59"/>
      <c r="AC128" s="59"/>
      <c r="AD128" s="59"/>
      <c r="AE128" s="59"/>
      <c r="AF128" s="59"/>
      <c r="AG128" s="59"/>
    </row>
    <row r="129" spans="1:33" ht="30" customHeight="1">
      <c r="A129" s="117" t="s">
        <v>23</v>
      </c>
      <c r="B129" s="118" t="s">
        <v>186</v>
      </c>
      <c r="C129" s="126" t="s">
        <v>187</v>
      </c>
      <c r="D129" s="53" t="s">
        <v>185</v>
      </c>
      <c r="E129" s="54"/>
      <c r="F129" s="55"/>
      <c r="G129" s="56">
        <f t="shared" si="29"/>
        <v>0</v>
      </c>
      <c r="H129" s="54"/>
      <c r="I129" s="55"/>
      <c r="J129" s="56">
        <f t="shared" si="30"/>
        <v>0</v>
      </c>
      <c r="K129" s="54"/>
      <c r="L129" s="55"/>
      <c r="M129" s="56">
        <f t="shared" si="31"/>
        <v>0</v>
      </c>
      <c r="N129" s="54"/>
      <c r="O129" s="55"/>
      <c r="P129" s="56">
        <f t="shared" si="32"/>
        <v>0</v>
      </c>
      <c r="Q129" s="54"/>
      <c r="R129" s="55"/>
      <c r="S129" s="56">
        <f t="shared" si="33"/>
        <v>0</v>
      </c>
      <c r="T129" s="54"/>
      <c r="U129" s="55"/>
      <c r="V129" s="56">
        <f t="shared" si="34"/>
        <v>0</v>
      </c>
      <c r="W129" s="57">
        <f t="shared" si="35"/>
        <v>0</v>
      </c>
      <c r="X129" s="276">
        <f t="shared" si="36"/>
        <v>0</v>
      </c>
      <c r="Y129" s="276">
        <f t="shared" si="16"/>
        <v>0</v>
      </c>
      <c r="Z129" s="283">
        <v>0</v>
      </c>
      <c r="AA129" s="240"/>
      <c r="AB129" s="59"/>
      <c r="AC129" s="59"/>
      <c r="AD129" s="59"/>
      <c r="AE129" s="59"/>
      <c r="AF129" s="59"/>
      <c r="AG129" s="59"/>
    </row>
    <row r="130" spans="1:33" ht="30" customHeight="1">
      <c r="A130" s="117" t="s">
        <v>23</v>
      </c>
      <c r="B130" s="118" t="s">
        <v>188</v>
      </c>
      <c r="C130" s="183" t="s">
        <v>189</v>
      </c>
      <c r="D130" s="53" t="s">
        <v>190</v>
      </c>
      <c r="E130" s="127"/>
      <c r="F130" s="128"/>
      <c r="G130" s="56">
        <f t="shared" si="29"/>
        <v>0</v>
      </c>
      <c r="H130" s="127"/>
      <c r="I130" s="128"/>
      <c r="J130" s="56">
        <f t="shared" si="30"/>
        <v>0</v>
      </c>
      <c r="K130" s="54"/>
      <c r="L130" s="55"/>
      <c r="M130" s="56">
        <f t="shared" si="31"/>
        <v>0</v>
      </c>
      <c r="N130" s="54"/>
      <c r="O130" s="55"/>
      <c r="P130" s="56">
        <f t="shared" si="32"/>
        <v>0</v>
      </c>
      <c r="Q130" s="54"/>
      <c r="R130" s="55"/>
      <c r="S130" s="56">
        <f t="shared" si="33"/>
        <v>0</v>
      </c>
      <c r="T130" s="54"/>
      <c r="U130" s="55"/>
      <c r="V130" s="56">
        <f t="shared" si="34"/>
        <v>0</v>
      </c>
      <c r="W130" s="66">
        <f t="shared" si="35"/>
        <v>0</v>
      </c>
      <c r="X130" s="276">
        <f t="shared" si="36"/>
        <v>0</v>
      </c>
      <c r="Y130" s="276">
        <f t="shared" si="16"/>
        <v>0</v>
      </c>
      <c r="Z130" s="283">
        <v>0</v>
      </c>
      <c r="AA130" s="240"/>
      <c r="AB130" s="59"/>
      <c r="AC130" s="59"/>
      <c r="AD130" s="59"/>
      <c r="AE130" s="59"/>
      <c r="AF130" s="59"/>
      <c r="AG130" s="59"/>
    </row>
    <row r="131" spans="1:33" ht="30" customHeight="1">
      <c r="A131" s="117" t="s">
        <v>23</v>
      </c>
      <c r="B131" s="118" t="s">
        <v>191</v>
      </c>
      <c r="C131" s="183" t="s">
        <v>263</v>
      </c>
      <c r="D131" s="53" t="s">
        <v>190</v>
      </c>
      <c r="E131" s="54"/>
      <c r="F131" s="55"/>
      <c r="G131" s="56">
        <f t="shared" si="29"/>
        <v>0</v>
      </c>
      <c r="H131" s="54"/>
      <c r="I131" s="55"/>
      <c r="J131" s="56">
        <f t="shared" si="30"/>
        <v>0</v>
      </c>
      <c r="K131" s="127"/>
      <c r="L131" s="128"/>
      <c r="M131" s="56">
        <f t="shared" si="31"/>
        <v>0</v>
      </c>
      <c r="N131" s="127"/>
      <c r="O131" s="128"/>
      <c r="P131" s="56">
        <f t="shared" si="32"/>
        <v>0</v>
      </c>
      <c r="Q131" s="127"/>
      <c r="R131" s="128"/>
      <c r="S131" s="56">
        <f t="shared" si="33"/>
        <v>0</v>
      </c>
      <c r="T131" s="127"/>
      <c r="U131" s="128"/>
      <c r="V131" s="56">
        <f t="shared" si="34"/>
        <v>0</v>
      </c>
      <c r="W131" s="66">
        <f t="shared" si="35"/>
        <v>0</v>
      </c>
      <c r="X131" s="276">
        <f t="shared" si="36"/>
        <v>0</v>
      </c>
      <c r="Y131" s="276">
        <f t="shared" si="16"/>
        <v>0</v>
      </c>
      <c r="Z131" s="283">
        <v>0</v>
      </c>
      <c r="AA131" s="240"/>
      <c r="AB131" s="59"/>
      <c r="AC131" s="59"/>
      <c r="AD131" s="59"/>
      <c r="AE131" s="59"/>
      <c r="AF131" s="59"/>
      <c r="AG131" s="59"/>
    </row>
    <row r="132" spans="1:33" ht="30" customHeight="1">
      <c r="A132" s="117" t="s">
        <v>23</v>
      </c>
      <c r="B132" s="118" t="s">
        <v>192</v>
      </c>
      <c r="C132" s="126" t="s">
        <v>193</v>
      </c>
      <c r="D132" s="53" t="s">
        <v>190</v>
      </c>
      <c r="E132" s="54"/>
      <c r="F132" s="55"/>
      <c r="G132" s="56">
        <f t="shared" si="29"/>
        <v>0</v>
      </c>
      <c r="H132" s="54"/>
      <c r="I132" s="55"/>
      <c r="J132" s="56">
        <f t="shared" si="30"/>
        <v>0</v>
      </c>
      <c r="K132" s="54"/>
      <c r="L132" s="55"/>
      <c r="M132" s="56">
        <f t="shared" si="31"/>
        <v>0</v>
      </c>
      <c r="N132" s="54"/>
      <c r="O132" s="55"/>
      <c r="P132" s="56">
        <f t="shared" si="32"/>
        <v>0</v>
      </c>
      <c r="Q132" s="54"/>
      <c r="R132" s="55"/>
      <c r="S132" s="56">
        <f t="shared" si="33"/>
        <v>0</v>
      </c>
      <c r="T132" s="54"/>
      <c r="U132" s="55"/>
      <c r="V132" s="56">
        <f t="shared" si="34"/>
        <v>0</v>
      </c>
      <c r="W132" s="57">
        <f t="shared" si="35"/>
        <v>0</v>
      </c>
      <c r="X132" s="276">
        <f t="shared" si="36"/>
        <v>0</v>
      </c>
      <c r="Y132" s="276">
        <f t="shared" si="16"/>
        <v>0</v>
      </c>
      <c r="Z132" s="283">
        <v>0</v>
      </c>
      <c r="AA132" s="240"/>
      <c r="AB132" s="59"/>
      <c r="AC132" s="59"/>
      <c r="AD132" s="59"/>
      <c r="AE132" s="59"/>
      <c r="AF132" s="59"/>
      <c r="AG132" s="59"/>
    </row>
    <row r="133" spans="1:33" ht="30" customHeight="1" thickBot="1">
      <c r="A133" s="156" t="s">
        <v>23</v>
      </c>
      <c r="B133" s="157" t="s">
        <v>194</v>
      </c>
      <c r="C133" s="227" t="s">
        <v>195</v>
      </c>
      <c r="D133" s="62"/>
      <c r="E133" s="63"/>
      <c r="F133" s="64">
        <v>0.22</v>
      </c>
      <c r="G133" s="65">
        <f t="shared" si="29"/>
        <v>0</v>
      </c>
      <c r="H133" s="63"/>
      <c r="I133" s="64">
        <v>0.22</v>
      </c>
      <c r="J133" s="65">
        <f t="shared" si="30"/>
        <v>0</v>
      </c>
      <c r="K133" s="63"/>
      <c r="L133" s="64">
        <v>0.22</v>
      </c>
      <c r="M133" s="65">
        <f t="shared" si="31"/>
        <v>0</v>
      </c>
      <c r="N133" s="63"/>
      <c r="O133" s="64">
        <v>0.22</v>
      </c>
      <c r="P133" s="65">
        <f t="shared" si="32"/>
        <v>0</v>
      </c>
      <c r="Q133" s="63"/>
      <c r="R133" s="64">
        <v>0.22</v>
      </c>
      <c r="S133" s="65">
        <f t="shared" si="33"/>
        <v>0</v>
      </c>
      <c r="T133" s="63"/>
      <c r="U133" s="64">
        <v>0.22</v>
      </c>
      <c r="V133" s="65">
        <f t="shared" si="34"/>
        <v>0</v>
      </c>
      <c r="W133" s="66">
        <f t="shared" si="35"/>
        <v>0</v>
      </c>
      <c r="X133" s="276">
        <f t="shared" si="36"/>
        <v>0</v>
      </c>
      <c r="Y133" s="276">
        <f t="shared" si="16"/>
        <v>0</v>
      </c>
      <c r="Z133" s="283">
        <v>0</v>
      </c>
      <c r="AA133" s="251"/>
      <c r="AB133" s="5"/>
      <c r="AC133" s="5"/>
      <c r="AD133" s="5"/>
      <c r="AE133" s="5"/>
      <c r="AF133" s="5"/>
      <c r="AG133" s="5"/>
    </row>
    <row r="134" spans="1:33" ht="30" customHeight="1" thickBot="1">
      <c r="A134" s="219" t="s">
        <v>196</v>
      </c>
      <c r="B134" s="220"/>
      <c r="C134" s="221"/>
      <c r="D134" s="222"/>
      <c r="E134" s="114">
        <f>SUM(E128:E132)</f>
        <v>0</v>
      </c>
      <c r="F134" s="90"/>
      <c r="G134" s="114">
        <f>SUM(G128:G133)</f>
        <v>0</v>
      </c>
      <c r="H134" s="114">
        <f>SUM(H128:H132)</f>
        <v>0</v>
      </c>
      <c r="I134" s="90"/>
      <c r="J134" s="114">
        <f>SUM(J128:J133)</f>
        <v>0</v>
      </c>
      <c r="K134" s="114">
        <f>SUM(K128:K132)</f>
        <v>0</v>
      </c>
      <c r="L134" s="90"/>
      <c r="M134" s="114">
        <f>SUM(M128:M133)</f>
        <v>0</v>
      </c>
      <c r="N134" s="114">
        <f>SUM(N128:N132)</f>
        <v>0</v>
      </c>
      <c r="O134" s="90"/>
      <c r="P134" s="114">
        <f>SUM(P128:P133)</f>
        <v>0</v>
      </c>
      <c r="Q134" s="114">
        <f>SUM(Q128:Q132)</f>
        <v>0</v>
      </c>
      <c r="R134" s="90"/>
      <c r="S134" s="114">
        <f>SUM(S128:S133)</f>
        <v>0</v>
      </c>
      <c r="T134" s="114">
        <f>SUM(T128:T132)</f>
        <v>0</v>
      </c>
      <c r="U134" s="90"/>
      <c r="V134" s="114">
        <f>SUM(V128:V133)</f>
        <v>0</v>
      </c>
      <c r="W134" s="98">
        <f>SUM(W128:W133)</f>
        <v>0</v>
      </c>
      <c r="X134" s="98">
        <f>SUM(X128:X133)</f>
        <v>0</v>
      </c>
      <c r="Y134" s="98">
        <f t="shared" si="16"/>
        <v>0</v>
      </c>
      <c r="Z134" s="98">
        <v>0</v>
      </c>
      <c r="AA134" s="253"/>
      <c r="AB134" s="5"/>
      <c r="AC134" s="5"/>
      <c r="AD134" s="5"/>
      <c r="AE134" s="5"/>
      <c r="AF134" s="5"/>
      <c r="AG134" s="5"/>
    </row>
    <row r="135" spans="1:33" ht="30" customHeight="1" thickBot="1">
      <c r="A135" s="119" t="s">
        <v>20</v>
      </c>
      <c r="B135" s="120">
        <v>9</v>
      </c>
      <c r="C135" s="121" t="s">
        <v>197</v>
      </c>
      <c r="D135" s="115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40"/>
      <c r="X135" s="40"/>
      <c r="Y135" s="281"/>
      <c r="Z135" s="40"/>
      <c r="AA135" s="247"/>
      <c r="AB135" s="5"/>
      <c r="AC135" s="5"/>
      <c r="AD135" s="5"/>
      <c r="AE135" s="5"/>
      <c r="AF135" s="5"/>
      <c r="AG135" s="5"/>
    </row>
    <row r="136" spans="1:33" ht="30" customHeight="1">
      <c r="A136" s="129" t="s">
        <v>23</v>
      </c>
      <c r="B136" s="130">
        <v>43839</v>
      </c>
      <c r="C136" s="186" t="s">
        <v>260</v>
      </c>
      <c r="D136" s="131"/>
      <c r="E136" s="132"/>
      <c r="F136" s="133"/>
      <c r="G136" s="134">
        <f aca="true" t="shared" si="37" ref="G136:G141">E136*F136</f>
        <v>0</v>
      </c>
      <c r="H136" s="132"/>
      <c r="I136" s="133"/>
      <c r="J136" s="134">
        <f aca="true" t="shared" si="38" ref="J136:J141">H136*I136</f>
        <v>0</v>
      </c>
      <c r="K136" s="135"/>
      <c r="L136" s="133"/>
      <c r="M136" s="134">
        <f aca="true" t="shared" si="39" ref="M136:M141">K136*L136</f>
        <v>0</v>
      </c>
      <c r="N136" s="135"/>
      <c r="O136" s="133"/>
      <c r="P136" s="134">
        <f aca="true" t="shared" si="40" ref="P136:P141">N136*O136</f>
        <v>0</v>
      </c>
      <c r="Q136" s="135"/>
      <c r="R136" s="133"/>
      <c r="S136" s="134">
        <f aca="true" t="shared" si="41" ref="S136:S141">Q136*R136</f>
        <v>0</v>
      </c>
      <c r="T136" s="135"/>
      <c r="U136" s="133"/>
      <c r="V136" s="134">
        <f aca="true" t="shared" si="42" ref="V136:V141">T136*U136</f>
        <v>0</v>
      </c>
      <c r="W136" s="136">
        <f aca="true" t="shared" si="43" ref="W136:W141">G136+M136+S136</f>
        <v>0</v>
      </c>
      <c r="X136" s="276">
        <f aca="true" t="shared" si="44" ref="X136:X141">J136+P136+V136</f>
        <v>0</v>
      </c>
      <c r="Y136" s="276">
        <f t="shared" si="16"/>
        <v>0</v>
      </c>
      <c r="Z136" s="283">
        <v>0</v>
      </c>
      <c r="AA136" s="254"/>
      <c r="AB136" s="58"/>
      <c r="AC136" s="59"/>
      <c r="AD136" s="59"/>
      <c r="AE136" s="59"/>
      <c r="AF136" s="59"/>
      <c r="AG136" s="59"/>
    </row>
    <row r="137" spans="1:33" ht="30" customHeight="1">
      <c r="A137" s="50" t="s">
        <v>23</v>
      </c>
      <c r="B137" s="137">
        <v>43870</v>
      </c>
      <c r="C137" s="187" t="s">
        <v>261</v>
      </c>
      <c r="D137" s="138"/>
      <c r="E137" s="139"/>
      <c r="F137" s="55"/>
      <c r="G137" s="56">
        <f t="shared" si="37"/>
        <v>0</v>
      </c>
      <c r="H137" s="139"/>
      <c r="I137" s="55"/>
      <c r="J137" s="56">
        <f t="shared" si="38"/>
        <v>0</v>
      </c>
      <c r="K137" s="54"/>
      <c r="L137" s="55"/>
      <c r="M137" s="56">
        <f t="shared" si="39"/>
        <v>0</v>
      </c>
      <c r="N137" s="54"/>
      <c r="O137" s="55"/>
      <c r="P137" s="56">
        <f t="shared" si="40"/>
        <v>0</v>
      </c>
      <c r="Q137" s="54"/>
      <c r="R137" s="55"/>
      <c r="S137" s="56">
        <f t="shared" si="41"/>
        <v>0</v>
      </c>
      <c r="T137" s="54"/>
      <c r="U137" s="55"/>
      <c r="V137" s="56">
        <f t="shared" si="42"/>
        <v>0</v>
      </c>
      <c r="W137" s="57">
        <f t="shared" si="43"/>
        <v>0</v>
      </c>
      <c r="X137" s="276">
        <f t="shared" si="44"/>
        <v>0</v>
      </c>
      <c r="Y137" s="276">
        <f t="shared" si="16"/>
        <v>0</v>
      </c>
      <c r="Z137" s="283">
        <v>0</v>
      </c>
      <c r="AA137" s="240"/>
      <c r="AB137" s="59"/>
      <c r="AC137" s="59"/>
      <c r="AD137" s="59"/>
      <c r="AE137" s="59"/>
      <c r="AF137" s="59"/>
      <c r="AG137" s="59"/>
    </row>
    <row r="138" spans="1:33" ht="30" customHeight="1">
      <c r="A138" s="50" t="s">
        <v>23</v>
      </c>
      <c r="B138" s="137">
        <v>43899</v>
      </c>
      <c r="C138" s="187" t="s">
        <v>262</v>
      </c>
      <c r="D138" s="138"/>
      <c r="E138" s="139"/>
      <c r="F138" s="55"/>
      <c r="G138" s="56">
        <f t="shared" si="37"/>
        <v>0</v>
      </c>
      <c r="H138" s="139"/>
      <c r="I138" s="55"/>
      <c r="J138" s="56">
        <f t="shared" si="38"/>
        <v>0</v>
      </c>
      <c r="K138" s="54"/>
      <c r="L138" s="55"/>
      <c r="M138" s="56">
        <f t="shared" si="39"/>
        <v>0</v>
      </c>
      <c r="N138" s="54"/>
      <c r="O138" s="55"/>
      <c r="P138" s="56">
        <f t="shared" si="40"/>
        <v>0</v>
      </c>
      <c r="Q138" s="54"/>
      <c r="R138" s="55"/>
      <c r="S138" s="56">
        <f t="shared" si="41"/>
        <v>0</v>
      </c>
      <c r="T138" s="54"/>
      <c r="U138" s="55"/>
      <c r="V138" s="56">
        <f t="shared" si="42"/>
        <v>0</v>
      </c>
      <c r="W138" s="57">
        <f t="shared" si="43"/>
        <v>0</v>
      </c>
      <c r="X138" s="276">
        <f t="shared" si="44"/>
        <v>0</v>
      </c>
      <c r="Y138" s="276">
        <f t="shared" si="16"/>
        <v>0</v>
      </c>
      <c r="Z138" s="283">
        <v>0</v>
      </c>
      <c r="AA138" s="240"/>
      <c r="AB138" s="59"/>
      <c r="AC138" s="59"/>
      <c r="AD138" s="59"/>
      <c r="AE138" s="59"/>
      <c r="AF138" s="59"/>
      <c r="AG138" s="59"/>
    </row>
    <row r="139" spans="1:33" ht="30" customHeight="1">
      <c r="A139" s="50" t="s">
        <v>23</v>
      </c>
      <c r="B139" s="137">
        <v>43930</v>
      </c>
      <c r="C139" s="96" t="s">
        <v>198</v>
      </c>
      <c r="D139" s="138"/>
      <c r="E139" s="139"/>
      <c r="F139" s="55"/>
      <c r="G139" s="56">
        <f t="shared" si="37"/>
        <v>0</v>
      </c>
      <c r="H139" s="139"/>
      <c r="I139" s="55"/>
      <c r="J139" s="56">
        <f t="shared" si="38"/>
        <v>0</v>
      </c>
      <c r="K139" s="54"/>
      <c r="L139" s="55"/>
      <c r="M139" s="56">
        <f t="shared" si="39"/>
        <v>0</v>
      </c>
      <c r="N139" s="54"/>
      <c r="O139" s="55"/>
      <c r="P139" s="56">
        <f t="shared" si="40"/>
        <v>0</v>
      </c>
      <c r="Q139" s="54"/>
      <c r="R139" s="55"/>
      <c r="S139" s="56">
        <f t="shared" si="41"/>
        <v>0</v>
      </c>
      <c r="T139" s="54"/>
      <c r="U139" s="55"/>
      <c r="V139" s="56">
        <f t="shared" si="42"/>
        <v>0</v>
      </c>
      <c r="W139" s="57">
        <f t="shared" si="43"/>
        <v>0</v>
      </c>
      <c r="X139" s="276">
        <f t="shared" si="44"/>
        <v>0</v>
      </c>
      <c r="Y139" s="276">
        <f t="shared" si="16"/>
        <v>0</v>
      </c>
      <c r="Z139" s="283">
        <v>0</v>
      </c>
      <c r="AA139" s="240"/>
      <c r="AB139" s="59"/>
      <c r="AC139" s="59"/>
      <c r="AD139" s="59"/>
      <c r="AE139" s="59"/>
      <c r="AF139" s="59"/>
      <c r="AG139" s="59"/>
    </row>
    <row r="140" spans="1:33" ht="30" customHeight="1">
      <c r="A140" s="60" t="s">
        <v>23</v>
      </c>
      <c r="B140" s="137">
        <v>43960</v>
      </c>
      <c r="C140" s="88" t="s">
        <v>199</v>
      </c>
      <c r="D140" s="140"/>
      <c r="E140" s="141"/>
      <c r="F140" s="64"/>
      <c r="G140" s="65">
        <f t="shared" si="37"/>
        <v>0</v>
      </c>
      <c r="H140" s="141"/>
      <c r="I140" s="64"/>
      <c r="J140" s="65">
        <f t="shared" si="38"/>
        <v>0</v>
      </c>
      <c r="K140" s="63"/>
      <c r="L140" s="64"/>
      <c r="M140" s="65">
        <f t="shared" si="39"/>
        <v>0</v>
      </c>
      <c r="N140" s="63"/>
      <c r="O140" s="64"/>
      <c r="P140" s="65">
        <f t="shared" si="40"/>
        <v>0</v>
      </c>
      <c r="Q140" s="63"/>
      <c r="R140" s="64"/>
      <c r="S140" s="65">
        <f t="shared" si="41"/>
        <v>0</v>
      </c>
      <c r="T140" s="63"/>
      <c r="U140" s="64"/>
      <c r="V140" s="65">
        <f t="shared" si="42"/>
        <v>0</v>
      </c>
      <c r="W140" s="66">
        <f t="shared" si="43"/>
        <v>0</v>
      </c>
      <c r="X140" s="276">
        <f t="shared" si="44"/>
        <v>0</v>
      </c>
      <c r="Y140" s="276">
        <f t="shared" si="16"/>
        <v>0</v>
      </c>
      <c r="Z140" s="283">
        <v>0</v>
      </c>
      <c r="AA140" s="249"/>
      <c r="AB140" s="59"/>
      <c r="AC140" s="59"/>
      <c r="AD140" s="59"/>
      <c r="AE140" s="59"/>
      <c r="AF140" s="59"/>
      <c r="AG140" s="59"/>
    </row>
    <row r="141" spans="1:33" ht="30" customHeight="1" thickBot="1">
      <c r="A141" s="60" t="s">
        <v>23</v>
      </c>
      <c r="B141" s="137">
        <v>43991</v>
      </c>
      <c r="C141" s="124" t="s">
        <v>200</v>
      </c>
      <c r="D141" s="74"/>
      <c r="E141" s="63"/>
      <c r="F141" s="64">
        <v>0.22</v>
      </c>
      <c r="G141" s="65">
        <f t="shared" si="37"/>
        <v>0</v>
      </c>
      <c r="H141" s="63"/>
      <c r="I141" s="64">
        <v>0.22</v>
      </c>
      <c r="J141" s="65">
        <f t="shared" si="38"/>
        <v>0</v>
      </c>
      <c r="K141" s="63"/>
      <c r="L141" s="64">
        <v>0.22</v>
      </c>
      <c r="M141" s="65">
        <f t="shared" si="39"/>
        <v>0</v>
      </c>
      <c r="N141" s="63"/>
      <c r="O141" s="64">
        <v>0.22</v>
      </c>
      <c r="P141" s="65">
        <f t="shared" si="40"/>
        <v>0</v>
      </c>
      <c r="Q141" s="63"/>
      <c r="R141" s="64">
        <v>0.22</v>
      </c>
      <c r="S141" s="65">
        <f t="shared" si="41"/>
        <v>0</v>
      </c>
      <c r="T141" s="63"/>
      <c r="U141" s="64">
        <v>0.22</v>
      </c>
      <c r="V141" s="65">
        <f t="shared" si="42"/>
        <v>0</v>
      </c>
      <c r="W141" s="66">
        <f t="shared" si="43"/>
        <v>0</v>
      </c>
      <c r="X141" s="276">
        <f t="shared" si="44"/>
        <v>0</v>
      </c>
      <c r="Y141" s="276">
        <f t="shared" si="16"/>
        <v>0</v>
      </c>
      <c r="Z141" s="283">
        <v>0</v>
      </c>
      <c r="AA141" s="251"/>
      <c r="AB141" s="5"/>
      <c r="AC141" s="5"/>
      <c r="AD141" s="5"/>
      <c r="AE141" s="5"/>
      <c r="AF141" s="5"/>
      <c r="AG141" s="5"/>
    </row>
    <row r="142" spans="1:33" ht="30" customHeight="1" thickBot="1">
      <c r="A142" s="110" t="s">
        <v>201</v>
      </c>
      <c r="B142" s="111"/>
      <c r="C142" s="112"/>
      <c r="D142" s="113"/>
      <c r="E142" s="114">
        <f>SUM(E136:E140)</f>
        <v>0</v>
      </c>
      <c r="F142" s="90"/>
      <c r="G142" s="89">
        <f>SUM(G136:G141)</f>
        <v>0</v>
      </c>
      <c r="H142" s="114">
        <f>SUM(H136:H140)</f>
        <v>0</v>
      </c>
      <c r="I142" s="90"/>
      <c r="J142" s="89">
        <f>SUM(J136:J141)</f>
        <v>0</v>
      </c>
      <c r="K142" s="91">
        <f>SUM(K136:K140)</f>
        <v>0</v>
      </c>
      <c r="L142" s="90"/>
      <c r="M142" s="89">
        <f>SUM(M136:M141)</f>
        <v>0</v>
      </c>
      <c r="N142" s="91">
        <f>SUM(N136:N140)</f>
        <v>0</v>
      </c>
      <c r="O142" s="90"/>
      <c r="P142" s="89">
        <f>SUM(P136:P141)</f>
        <v>0</v>
      </c>
      <c r="Q142" s="91">
        <f>SUM(Q136:Q140)</f>
        <v>0</v>
      </c>
      <c r="R142" s="90"/>
      <c r="S142" s="89">
        <f>SUM(S136:S141)</f>
        <v>0</v>
      </c>
      <c r="T142" s="91">
        <f>SUM(T136:T140)</f>
        <v>0</v>
      </c>
      <c r="U142" s="90"/>
      <c r="V142" s="89">
        <f>SUM(V136:V141)</f>
        <v>0</v>
      </c>
      <c r="W142" s="98">
        <f>SUM(W136:W141)</f>
        <v>0</v>
      </c>
      <c r="X142" s="98">
        <f>SUM(X136:X141)</f>
        <v>0</v>
      </c>
      <c r="Y142" s="98">
        <f t="shared" si="16"/>
        <v>0</v>
      </c>
      <c r="Z142" s="98">
        <v>0</v>
      </c>
      <c r="AA142" s="253"/>
      <c r="AB142" s="5"/>
      <c r="AC142" s="5"/>
      <c r="AD142" s="5"/>
      <c r="AE142" s="5"/>
      <c r="AF142" s="5"/>
      <c r="AG142" s="5"/>
    </row>
    <row r="143" spans="1:33" ht="30" customHeight="1" thickBot="1">
      <c r="A143" s="119" t="s">
        <v>20</v>
      </c>
      <c r="B143" s="93">
        <v>10</v>
      </c>
      <c r="C143" s="125" t="s">
        <v>202</v>
      </c>
      <c r="D143" s="115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281"/>
      <c r="Z143" s="40"/>
      <c r="AA143" s="247"/>
      <c r="AB143" s="5"/>
      <c r="AC143" s="5"/>
      <c r="AD143" s="5"/>
      <c r="AE143" s="5"/>
      <c r="AF143" s="5"/>
      <c r="AG143" s="5"/>
    </row>
    <row r="144" spans="1:33" ht="30" customHeight="1">
      <c r="A144" s="50" t="s">
        <v>23</v>
      </c>
      <c r="B144" s="137">
        <v>43840</v>
      </c>
      <c r="C144" s="142" t="s">
        <v>203</v>
      </c>
      <c r="D144" s="131"/>
      <c r="E144" s="143"/>
      <c r="F144" s="85"/>
      <c r="G144" s="86">
        <f>E144*F144</f>
        <v>0</v>
      </c>
      <c r="H144" s="143"/>
      <c r="I144" s="85"/>
      <c r="J144" s="86">
        <f>H144*I144</f>
        <v>0</v>
      </c>
      <c r="K144" s="84"/>
      <c r="L144" s="85"/>
      <c r="M144" s="86">
        <f>K144*L144</f>
        <v>0</v>
      </c>
      <c r="N144" s="84"/>
      <c r="O144" s="85"/>
      <c r="P144" s="86">
        <f>N144*O144</f>
        <v>0</v>
      </c>
      <c r="Q144" s="84"/>
      <c r="R144" s="85"/>
      <c r="S144" s="86">
        <f>Q144*R144</f>
        <v>0</v>
      </c>
      <c r="T144" s="84"/>
      <c r="U144" s="85"/>
      <c r="V144" s="86">
        <f>T144*U144</f>
        <v>0</v>
      </c>
      <c r="W144" s="144">
        <f>G144+M144+S144</f>
        <v>0</v>
      </c>
      <c r="X144" s="276">
        <f>J144+P144+V144</f>
        <v>0</v>
      </c>
      <c r="Y144" s="276">
        <f t="shared" si="16"/>
        <v>0</v>
      </c>
      <c r="Z144" s="283">
        <v>0</v>
      </c>
      <c r="AA144" s="255"/>
      <c r="AB144" s="59"/>
      <c r="AC144" s="59"/>
      <c r="AD144" s="59"/>
      <c r="AE144" s="59"/>
      <c r="AF144" s="59"/>
      <c r="AG144" s="59"/>
    </row>
    <row r="145" spans="1:33" ht="30" customHeight="1">
      <c r="A145" s="50" t="s">
        <v>23</v>
      </c>
      <c r="B145" s="137">
        <v>43871</v>
      </c>
      <c r="C145" s="142" t="s">
        <v>203</v>
      </c>
      <c r="D145" s="138"/>
      <c r="E145" s="139"/>
      <c r="F145" s="55"/>
      <c r="G145" s="56">
        <f>E145*F145</f>
        <v>0</v>
      </c>
      <c r="H145" s="139"/>
      <c r="I145" s="55"/>
      <c r="J145" s="56">
        <f>H145*I145</f>
        <v>0</v>
      </c>
      <c r="K145" s="54"/>
      <c r="L145" s="55"/>
      <c r="M145" s="56">
        <f>K145*L145</f>
        <v>0</v>
      </c>
      <c r="N145" s="54"/>
      <c r="O145" s="55"/>
      <c r="P145" s="56">
        <f>N145*O145</f>
        <v>0</v>
      </c>
      <c r="Q145" s="54"/>
      <c r="R145" s="55"/>
      <c r="S145" s="56">
        <f>Q145*R145</f>
        <v>0</v>
      </c>
      <c r="T145" s="54"/>
      <c r="U145" s="55"/>
      <c r="V145" s="56">
        <f>T145*U145</f>
        <v>0</v>
      </c>
      <c r="W145" s="57">
        <f>G145+M145+S145</f>
        <v>0</v>
      </c>
      <c r="X145" s="276">
        <f>J145+P145+V145</f>
        <v>0</v>
      </c>
      <c r="Y145" s="276">
        <f t="shared" si="16"/>
        <v>0</v>
      </c>
      <c r="Z145" s="283">
        <v>0</v>
      </c>
      <c r="AA145" s="240"/>
      <c r="AB145" s="59"/>
      <c r="AC145" s="59"/>
      <c r="AD145" s="59"/>
      <c r="AE145" s="59"/>
      <c r="AF145" s="59"/>
      <c r="AG145" s="59"/>
    </row>
    <row r="146" spans="1:33" ht="30" customHeight="1">
      <c r="A146" s="50" t="s">
        <v>23</v>
      </c>
      <c r="B146" s="137">
        <v>43900</v>
      </c>
      <c r="C146" s="184" t="s">
        <v>203</v>
      </c>
      <c r="D146" s="138"/>
      <c r="E146" s="139"/>
      <c r="F146" s="55"/>
      <c r="G146" s="56">
        <f>E146*F146</f>
        <v>0</v>
      </c>
      <c r="H146" s="139"/>
      <c r="I146" s="55"/>
      <c r="J146" s="56">
        <f>H146*I146</f>
        <v>0</v>
      </c>
      <c r="K146" s="54"/>
      <c r="L146" s="55"/>
      <c r="M146" s="56">
        <f>K146*L146</f>
        <v>0</v>
      </c>
      <c r="N146" s="54"/>
      <c r="O146" s="55"/>
      <c r="P146" s="56">
        <f>N146*O146</f>
        <v>0</v>
      </c>
      <c r="Q146" s="54"/>
      <c r="R146" s="55"/>
      <c r="S146" s="56">
        <f>Q146*R146</f>
        <v>0</v>
      </c>
      <c r="T146" s="54"/>
      <c r="U146" s="55"/>
      <c r="V146" s="56">
        <f>T146*U146</f>
        <v>0</v>
      </c>
      <c r="W146" s="57">
        <f>G146+M146+S146</f>
        <v>0</v>
      </c>
      <c r="X146" s="276">
        <f>J146+P146+V146</f>
        <v>0</v>
      </c>
      <c r="Y146" s="276">
        <f t="shared" si="16"/>
        <v>0</v>
      </c>
      <c r="Z146" s="283">
        <v>0</v>
      </c>
      <c r="AA146" s="240"/>
      <c r="AB146" s="59"/>
      <c r="AC146" s="59"/>
      <c r="AD146" s="59"/>
      <c r="AE146" s="59"/>
      <c r="AF146" s="59"/>
      <c r="AG146" s="59"/>
    </row>
    <row r="147" spans="1:33" ht="30" customHeight="1">
      <c r="A147" s="60" t="s">
        <v>23</v>
      </c>
      <c r="B147" s="145">
        <v>43931</v>
      </c>
      <c r="C147" s="88" t="s">
        <v>350</v>
      </c>
      <c r="D147" s="140" t="s">
        <v>26</v>
      </c>
      <c r="E147" s="141"/>
      <c r="F147" s="64"/>
      <c r="G147" s="56">
        <f>E147*F147</f>
        <v>0</v>
      </c>
      <c r="H147" s="141"/>
      <c r="I147" s="64"/>
      <c r="J147" s="56">
        <f>H147*I147</f>
        <v>0</v>
      </c>
      <c r="K147" s="63">
        <v>4</v>
      </c>
      <c r="L147" s="64">
        <v>1000</v>
      </c>
      <c r="M147" s="65">
        <f>K147*L147</f>
        <v>4000</v>
      </c>
      <c r="N147" s="63">
        <v>4</v>
      </c>
      <c r="O147" s="64">
        <v>1000</v>
      </c>
      <c r="P147" s="65">
        <f>N147*O147</f>
        <v>4000</v>
      </c>
      <c r="Q147" s="63"/>
      <c r="R147" s="64"/>
      <c r="S147" s="65">
        <f>Q147*R147</f>
        <v>0</v>
      </c>
      <c r="T147" s="63"/>
      <c r="U147" s="64"/>
      <c r="V147" s="65">
        <f>T147*U147</f>
        <v>0</v>
      </c>
      <c r="W147" s="146">
        <f>G147+M147+S147</f>
        <v>4000</v>
      </c>
      <c r="X147" s="276">
        <f>J147+P147+V147</f>
        <v>4000</v>
      </c>
      <c r="Y147" s="276">
        <f t="shared" si="16"/>
        <v>0</v>
      </c>
      <c r="Z147" s="283">
        <v>0</v>
      </c>
      <c r="AA147" s="256"/>
      <c r="AB147" s="59"/>
      <c r="AC147" s="59"/>
      <c r="AD147" s="59"/>
      <c r="AE147" s="59"/>
      <c r="AF147" s="59"/>
      <c r="AG147" s="59"/>
    </row>
    <row r="148" spans="1:33" ht="30" customHeight="1" thickBot="1">
      <c r="A148" s="60" t="s">
        <v>23</v>
      </c>
      <c r="B148" s="147">
        <v>43961</v>
      </c>
      <c r="C148" s="124" t="s">
        <v>204</v>
      </c>
      <c r="D148" s="148"/>
      <c r="E148" s="63"/>
      <c r="F148" s="64">
        <v>0.22</v>
      </c>
      <c r="G148" s="65">
        <f>E148*F148</f>
        <v>0</v>
      </c>
      <c r="H148" s="63"/>
      <c r="I148" s="64">
        <v>0.22</v>
      </c>
      <c r="J148" s="65">
        <f>H148*I148</f>
        <v>0</v>
      </c>
      <c r="K148" s="63"/>
      <c r="L148" s="64">
        <v>0.22</v>
      </c>
      <c r="M148" s="65">
        <f>K148*L148</f>
        <v>0</v>
      </c>
      <c r="N148" s="63"/>
      <c r="O148" s="64">
        <v>0.22</v>
      </c>
      <c r="P148" s="65">
        <f>N148*O148</f>
        <v>0</v>
      </c>
      <c r="Q148" s="63"/>
      <c r="R148" s="64">
        <v>0.22</v>
      </c>
      <c r="S148" s="65">
        <f>Q148*R148</f>
        <v>0</v>
      </c>
      <c r="T148" s="63"/>
      <c r="U148" s="64">
        <v>0.22</v>
      </c>
      <c r="V148" s="65">
        <f>T148*U148</f>
        <v>0</v>
      </c>
      <c r="W148" s="66">
        <f>G148+M148+S148</f>
        <v>0</v>
      </c>
      <c r="X148" s="276">
        <f>J148+P148+V148</f>
        <v>0</v>
      </c>
      <c r="Y148" s="276">
        <f t="shared" si="16"/>
        <v>0</v>
      </c>
      <c r="Z148" s="283">
        <v>0</v>
      </c>
      <c r="AA148" s="256"/>
      <c r="AB148" s="5"/>
      <c r="AC148" s="5"/>
      <c r="AD148" s="5"/>
      <c r="AE148" s="5"/>
      <c r="AF148" s="5"/>
      <c r="AG148" s="5"/>
    </row>
    <row r="149" spans="1:33" ht="30" customHeight="1" thickBot="1">
      <c r="A149" s="110" t="s">
        <v>205</v>
      </c>
      <c r="B149" s="111"/>
      <c r="C149" s="112"/>
      <c r="D149" s="113"/>
      <c r="E149" s="114">
        <f>SUM(E144:E147)</f>
        <v>0</v>
      </c>
      <c r="F149" s="90"/>
      <c r="G149" s="89">
        <f>SUM(G144:G148)</f>
        <v>0</v>
      </c>
      <c r="H149" s="114">
        <f>SUM(H144:H147)</f>
        <v>0</v>
      </c>
      <c r="I149" s="90"/>
      <c r="J149" s="89">
        <f>SUM(J144:J148)</f>
        <v>0</v>
      </c>
      <c r="K149" s="91">
        <f>SUM(K144:K147)</f>
        <v>4</v>
      </c>
      <c r="L149" s="90"/>
      <c r="M149" s="89">
        <f>SUM(M144:M148)</f>
        <v>4000</v>
      </c>
      <c r="N149" s="91">
        <f>SUM(N144:N147)</f>
        <v>4</v>
      </c>
      <c r="O149" s="90"/>
      <c r="P149" s="89">
        <f>SUM(P144:P148)</f>
        <v>4000</v>
      </c>
      <c r="Q149" s="91">
        <f>SUM(Q144:Q147)</f>
        <v>0</v>
      </c>
      <c r="R149" s="90"/>
      <c r="S149" s="89">
        <f>SUM(S144:S148)</f>
        <v>0</v>
      </c>
      <c r="T149" s="91">
        <f>SUM(T144:T147)</f>
        <v>0</v>
      </c>
      <c r="U149" s="90"/>
      <c r="V149" s="89">
        <f>SUM(V144:V148)</f>
        <v>0</v>
      </c>
      <c r="W149" s="98">
        <f>SUM(W144:W148)</f>
        <v>4000</v>
      </c>
      <c r="X149" s="98">
        <f>SUM(X144:X148)</f>
        <v>4000</v>
      </c>
      <c r="Y149" s="98">
        <f aca="true" t="shared" si="45" ref="Y149:Y184">W149-X149</f>
        <v>0</v>
      </c>
      <c r="Z149" s="283">
        <v>0</v>
      </c>
      <c r="AA149" s="253"/>
      <c r="AB149" s="5"/>
      <c r="AC149" s="5"/>
      <c r="AD149" s="5"/>
      <c r="AE149" s="5"/>
      <c r="AF149" s="5"/>
      <c r="AG149" s="5"/>
    </row>
    <row r="150" spans="1:33" ht="30" customHeight="1" thickBot="1">
      <c r="A150" s="119" t="s">
        <v>20</v>
      </c>
      <c r="B150" s="93">
        <v>11</v>
      </c>
      <c r="C150" s="121" t="s">
        <v>206</v>
      </c>
      <c r="D150" s="115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40"/>
      <c r="X150" s="40"/>
      <c r="Y150" s="281"/>
      <c r="Z150" s="40"/>
      <c r="AA150" s="247"/>
      <c r="AB150" s="5"/>
      <c r="AC150" s="5"/>
      <c r="AD150" s="5"/>
      <c r="AE150" s="5"/>
      <c r="AF150" s="5"/>
      <c r="AG150" s="5"/>
    </row>
    <row r="151" spans="1:33" ht="30" customHeight="1">
      <c r="A151" s="149" t="s">
        <v>23</v>
      </c>
      <c r="B151" s="137">
        <v>43841</v>
      </c>
      <c r="C151" s="142" t="s">
        <v>207</v>
      </c>
      <c r="D151" s="83" t="s">
        <v>58</v>
      </c>
      <c r="E151" s="84"/>
      <c r="F151" s="85"/>
      <c r="G151" s="86">
        <f>E151*F151</f>
        <v>0</v>
      </c>
      <c r="H151" s="84"/>
      <c r="I151" s="85"/>
      <c r="J151" s="86">
        <f>H151*I151</f>
        <v>0</v>
      </c>
      <c r="K151" s="84"/>
      <c r="L151" s="85"/>
      <c r="M151" s="86">
        <f>K151*L151</f>
        <v>0</v>
      </c>
      <c r="N151" s="84"/>
      <c r="O151" s="85"/>
      <c r="P151" s="86">
        <f>N151*O151</f>
        <v>0</v>
      </c>
      <c r="Q151" s="84"/>
      <c r="R151" s="85"/>
      <c r="S151" s="86">
        <f>Q151*R151</f>
        <v>0</v>
      </c>
      <c r="T151" s="84"/>
      <c r="U151" s="85"/>
      <c r="V151" s="86">
        <f>T151*U151</f>
        <v>0</v>
      </c>
      <c r="W151" s="144">
        <f>G151+M151+S151</f>
        <v>0</v>
      </c>
      <c r="X151" s="276">
        <f>J151+P151+V151</f>
        <v>0</v>
      </c>
      <c r="Y151" s="276">
        <f t="shared" si="45"/>
        <v>0</v>
      </c>
      <c r="Z151" s="283">
        <v>0</v>
      </c>
      <c r="AA151" s="255"/>
      <c r="AB151" s="59"/>
      <c r="AC151" s="59"/>
      <c r="AD151" s="59"/>
      <c r="AE151" s="59"/>
      <c r="AF151" s="59"/>
      <c r="AG151" s="59"/>
    </row>
    <row r="152" spans="1:33" ht="30" customHeight="1" thickBot="1">
      <c r="A152" s="150" t="s">
        <v>23</v>
      </c>
      <c r="B152" s="137">
        <v>43872</v>
      </c>
      <c r="C152" s="88" t="s">
        <v>207</v>
      </c>
      <c r="D152" s="62" t="s">
        <v>58</v>
      </c>
      <c r="E152" s="63"/>
      <c r="F152" s="64"/>
      <c r="G152" s="56">
        <f>E152*F152</f>
        <v>0</v>
      </c>
      <c r="H152" s="63"/>
      <c r="I152" s="64"/>
      <c r="J152" s="56">
        <f>H152*I152</f>
        <v>0</v>
      </c>
      <c r="K152" s="63"/>
      <c r="L152" s="64"/>
      <c r="M152" s="65">
        <f>K152*L152</f>
        <v>0</v>
      </c>
      <c r="N152" s="63"/>
      <c r="O152" s="64"/>
      <c r="P152" s="65">
        <f>N152*O152</f>
        <v>0</v>
      </c>
      <c r="Q152" s="63"/>
      <c r="R152" s="64"/>
      <c r="S152" s="65">
        <f>Q152*R152</f>
        <v>0</v>
      </c>
      <c r="T152" s="63"/>
      <c r="U152" s="64"/>
      <c r="V152" s="65">
        <f>T152*U152</f>
        <v>0</v>
      </c>
      <c r="W152" s="146">
        <f>G152+M152+S152</f>
        <v>0</v>
      </c>
      <c r="X152" s="276">
        <f>J152+P152+V152</f>
        <v>0</v>
      </c>
      <c r="Y152" s="276">
        <f t="shared" si="45"/>
        <v>0</v>
      </c>
      <c r="Z152" s="283">
        <v>0</v>
      </c>
      <c r="AA152" s="256"/>
      <c r="AB152" s="58"/>
      <c r="AC152" s="59"/>
      <c r="AD152" s="59"/>
      <c r="AE152" s="59"/>
      <c r="AF152" s="59"/>
      <c r="AG152" s="59"/>
    </row>
    <row r="153" spans="1:33" ht="30" customHeight="1" thickBot="1">
      <c r="A153" s="403" t="s">
        <v>208</v>
      </c>
      <c r="B153" s="404"/>
      <c r="C153" s="404"/>
      <c r="D153" s="405"/>
      <c r="E153" s="114">
        <f>SUM(E151:E152)</f>
        <v>0</v>
      </c>
      <c r="F153" s="90"/>
      <c r="G153" s="89">
        <f>SUM(G151:G152)</f>
        <v>0</v>
      </c>
      <c r="H153" s="114">
        <f>SUM(H151:H152)</f>
        <v>0</v>
      </c>
      <c r="I153" s="90"/>
      <c r="J153" s="89">
        <f>SUM(J151:J152)</f>
        <v>0</v>
      </c>
      <c r="K153" s="91">
        <f>SUM(K151:K152)</f>
        <v>0</v>
      </c>
      <c r="L153" s="90"/>
      <c r="M153" s="89">
        <f>SUM(M151:M152)</f>
        <v>0</v>
      </c>
      <c r="N153" s="91">
        <f>SUM(N151:N152)</f>
        <v>0</v>
      </c>
      <c r="O153" s="90"/>
      <c r="P153" s="89">
        <f>SUM(P151:P152)</f>
        <v>0</v>
      </c>
      <c r="Q153" s="91">
        <f>SUM(Q151:Q152)</f>
        <v>0</v>
      </c>
      <c r="R153" s="90"/>
      <c r="S153" s="89">
        <f>SUM(S151:S152)</f>
        <v>0</v>
      </c>
      <c r="T153" s="91">
        <f>SUM(T151:T152)</f>
        <v>0</v>
      </c>
      <c r="U153" s="90"/>
      <c r="V153" s="89">
        <f>SUM(V151:V152)</f>
        <v>0</v>
      </c>
      <c r="W153" s="98">
        <f>SUM(W151:W152)</f>
        <v>0</v>
      </c>
      <c r="X153" s="98">
        <f>SUM(X151:X152)</f>
        <v>0</v>
      </c>
      <c r="Y153" s="98">
        <f t="shared" si="45"/>
        <v>0</v>
      </c>
      <c r="Z153" s="283">
        <v>0</v>
      </c>
      <c r="AA153" s="253"/>
      <c r="AB153" s="5"/>
      <c r="AC153" s="5"/>
      <c r="AD153" s="5"/>
      <c r="AE153" s="5"/>
      <c r="AF153" s="5"/>
      <c r="AG153" s="5"/>
    </row>
    <row r="154" spans="1:33" ht="30" customHeight="1" thickBot="1">
      <c r="A154" s="92" t="s">
        <v>20</v>
      </c>
      <c r="B154" s="93">
        <v>12</v>
      </c>
      <c r="C154" s="94" t="s">
        <v>209</v>
      </c>
      <c r="D154" s="21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40"/>
      <c r="X154" s="40"/>
      <c r="Y154" s="281"/>
      <c r="Z154" s="40"/>
      <c r="AA154" s="247"/>
      <c r="AB154" s="5"/>
      <c r="AC154" s="5"/>
      <c r="AD154" s="5"/>
      <c r="AE154" s="5"/>
      <c r="AF154" s="5"/>
      <c r="AG154" s="5"/>
    </row>
    <row r="155" spans="1:33" ht="30" customHeight="1">
      <c r="A155" s="81" t="s">
        <v>23</v>
      </c>
      <c r="B155" s="151">
        <v>43842</v>
      </c>
      <c r="C155" s="210" t="s">
        <v>210</v>
      </c>
      <c r="D155" s="213" t="s">
        <v>211</v>
      </c>
      <c r="E155" s="143"/>
      <c r="F155" s="85"/>
      <c r="G155" s="86">
        <f>E155*F155</f>
        <v>0</v>
      </c>
      <c r="H155" s="143"/>
      <c r="I155" s="85"/>
      <c r="J155" s="86">
        <f>H155*I155</f>
        <v>0</v>
      </c>
      <c r="K155" s="84"/>
      <c r="L155" s="85"/>
      <c r="M155" s="86">
        <f>K155*L155</f>
        <v>0</v>
      </c>
      <c r="N155" s="84"/>
      <c r="O155" s="85"/>
      <c r="P155" s="86">
        <f>N155*O155</f>
        <v>0</v>
      </c>
      <c r="Q155" s="84"/>
      <c r="R155" s="85"/>
      <c r="S155" s="86">
        <f>Q155*R155</f>
        <v>0</v>
      </c>
      <c r="T155" s="84"/>
      <c r="U155" s="85"/>
      <c r="V155" s="86">
        <f>T155*U155</f>
        <v>0</v>
      </c>
      <c r="W155" s="152">
        <f>G155+M155+S155</f>
        <v>0</v>
      </c>
      <c r="X155" s="276">
        <f>J155+P155+V155</f>
        <v>0</v>
      </c>
      <c r="Y155" s="276">
        <f t="shared" si="45"/>
        <v>0</v>
      </c>
      <c r="Z155" s="283">
        <v>0</v>
      </c>
      <c r="AA155" s="257"/>
      <c r="AB155" s="58"/>
      <c r="AC155" s="59"/>
      <c r="AD155" s="59"/>
      <c r="AE155" s="59"/>
      <c r="AF155" s="59"/>
      <c r="AG155" s="59"/>
    </row>
    <row r="156" spans="1:33" ht="30" customHeight="1">
      <c r="A156" s="50" t="s">
        <v>23</v>
      </c>
      <c r="B156" s="137">
        <v>43873</v>
      </c>
      <c r="C156" s="187" t="s">
        <v>259</v>
      </c>
      <c r="D156" s="214" t="s">
        <v>185</v>
      </c>
      <c r="E156" s="139"/>
      <c r="F156" s="55"/>
      <c r="G156" s="56">
        <f>E156*F156</f>
        <v>0</v>
      </c>
      <c r="H156" s="139"/>
      <c r="I156" s="55"/>
      <c r="J156" s="56">
        <f>H156*I156</f>
        <v>0</v>
      </c>
      <c r="K156" s="54"/>
      <c r="L156" s="55"/>
      <c r="M156" s="56">
        <f>K156*L156</f>
        <v>0</v>
      </c>
      <c r="N156" s="54"/>
      <c r="O156" s="55"/>
      <c r="P156" s="56">
        <f>N156*O156</f>
        <v>0</v>
      </c>
      <c r="Q156" s="54"/>
      <c r="R156" s="55"/>
      <c r="S156" s="56">
        <f>Q156*R156</f>
        <v>0</v>
      </c>
      <c r="T156" s="54"/>
      <c r="U156" s="55"/>
      <c r="V156" s="56">
        <f>T156*U156</f>
        <v>0</v>
      </c>
      <c r="W156" s="153">
        <f>G156+M156+S156</f>
        <v>0</v>
      </c>
      <c r="X156" s="276">
        <f>J156+P156+V156</f>
        <v>0</v>
      </c>
      <c r="Y156" s="276">
        <f t="shared" si="45"/>
        <v>0</v>
      </c>
      <c r="Z156" s="283">
        <v>0</v>
      </c>
      <c r="AA156" s="258"/>
      <c r="AB156" s="59"/>
      <c r="AC156" s="59"/>
      <c r="AD156" s="59"/>
      <c r="AE156" s="59"/>
      <c r="AF156" s="59"/>
      <c r="AG156" s="59"/>
    </row>
    <row r="157" spans="1:33" ht="30" customHeight="1">
      <c r="A157" s="60" t="s">
        <v>23</v>
      </c>
      <c r="B157" s="145">
        <v>43902</v>
      </c>
      <c r="C157" s="88" t="s">
        <v>212</v>
      </c>
      <c r="D157" s="215" t="s">
        <v>185</v>
      </c>
      <c r="E157" s="141"/>
      <c r="F157" s="64"/>
      <c r="G157" s="65">
        <f>E157*F157</f>
        <v>0</v>
      </c>
      <c r="H157" s="141"/>
      <c r="I157" s="64"/>
      <c r="J157" s="65">
        <f>H157*I157</f>
        <v>0</v>
      </c>
      <c r="K157" s="63"/>
      <c r="L157" s="64"/>
      <c r="M157" s="65">
        <f>K157*L157</f>
        <v>0</v>
      </c>
      <c r="N157" s="63"/>
      <c r="O157" s="64"/>
      <c r="P157" s="65">
        <f>N157*O157</f>
        <v>0</v>
      </c>
      <c r="Q157" s="63"/>
      <c r="R157" s="64"/>
      <c r="S157" s="65">
        <f>Q157*R157</f>
        <v>0</v>
      </c>
      <c r="T157" s="63"/>
      <c r="U157" s="64"/>
      <c r="V157" s="65">
        <f>T157*U157</f>
        <v>0</v>
      </c>
      <c r="W157" s="154">
        <f>G157+M157+S157</f>
        <v>0</v>
      </c>
      <c r="X157" s="276">
        <f>J157+P157+V157</f>
        <v>0</v>
      </c>
      <c r="Y157" s="276">
        <f t="shared" si="45"/>
        <v>0</v>
      </c>
      <c r="Z157" s="283">
        <v>0</v>
      </c>
      <c r="AA157" s="259"/>
      <c r="AB157" s="59"/>
      <c r="AC157" s="59"/>
      <c r="AD157" s="59"/>
      <c r="AE157" s="59"/>
      <c r="AF157" s="59"/>
      <c r="AG157" s="59"/>
    </row>
    <row r="158" spans="1:33" ht="30" customHeight="1" thickBot="1">
      <c r="A158" s="60" t="s">
        <v>23</v>
      </c>
      <c r="B158" s="145">
        <v>43933</v>
      </c>
      <c r="C158" s="239" t="s">
        <v>269</v>
      </c>
      <c r="D158" s="216"/>
      <c r="E158" s="141"/>
      <c r="F158" s="64">
        <v>0.22</v>
      </c>
      <c r="G158" s="65">
        <f>E158*F158</f>
        <v>0</v>
      </c>
      <c r="H158" s="141"/>
      <c r="I158" s="64">
        <v>0.22</v>
      </c>
      <c r="J158" s="65">
        <f>H158*I158</f>
        <v>0</v>
      </c>
      <c r="K158" s="63"/>
      <c r="L158" s="64">
        <v>0.22</v>
      </c>
      <c r="M158" s="65">
        <f>K158*L158</f>
        <v>0</v>
      </c>
      <c r="N158" s="63"/>
      <c r="O158" s="64">
        <v>0.22</v>
      </c>
      <c r="P158" s="65">
        <f>N158*O158</f>
        <v>0</v>
      </c>
      <c r="Q158" s="63"/>
      <c r="R158" s="64">
        <v>0.22</v>
      </c>
      <c r="S158" s="65">
        <f>Q158*R158</f>
        <v>0</v>
      </c>
      <c r="T158" s="63"/>
      <c r="U158" s="64">
        <v>0.22</v>
      </c>
      <c r="V158" s="65">
        <f>T158*U158</f>
        <v>0</v>
      </c>
      <c r="W158" s="66">
        <f>G158+M158+S158</f>
        <v>0</v>
      </c>
      <c r="X158" s="276">
        <f>J158+P158+V158</f>
        <v>0</v>
      </c>
      <c r="Y158" s="276">
        <f t="shared" si="45"/>
        <v>0</v>
      </c>
      <c r="Z158" s="283">
        <v>0</v>
      </c>
      <c r="AA158" s="251"/>
      <c r="AB158" s="5"/>
      <c r="AC158" s="5"/>
      <c r="AD158" s="5"/>
      <c r="AE158" s="5"/>
      <c r="AF158" s="5"/>
      <c r="AG158" s="5"/>
    </row>
    <row r="159" spans="1:33" ht="30" customHeight="1" thickBot="1">
      <c r="A159" s="110" t="s">
        <v>213</v>
      </c>
      <c r="B159" s="111"/>
      <c r="C159" s="112"/>
      <c r="D159" s="212"/>
      <c r="E159" s="114">
        <f>SUM(E155:E157)</f>
        <v>0</v>
      </c>
      <c r="F159" s="90"/>
      <c r="G159" s="89">
        <f>SUM(G155:G158)</f>
        <v>0</v>
      </c>
      <c r="H159" s="114">
        <f>SUM(H155:H157)</f>
        <v>0</v>
      </c>
      <c r="I159" s="90"/>
      <c r="J159" s="89">
        <f>SUM(J155:J158)</f>
        <v>0</v>
      </c>
      <c r="K159" s="91">
        <f>SUM(K155:K157)</f>
        <v>0</v>
      </c>
      <c r="L159" s="90"/>
      <c r="M159" s="89">
        <f>SUM(M155:M158)</f>
        <v>0</v>
      </c>
      <c r="N159" s="91">
        <f>SUM(N155:N157)</f>
        <v>0</v>
      </c>
      <c r="O159" s="90"/>
      <c r="P159" s="89">
        <f>SUM(P155:P158)</f>
        <v>0</v>
      </c>
      <c r="Q159" s="91">
        <f>SUM(Q155:Q157)</f>
        <v>0</v>
      </c>
      <c r="R159" s="90"/>
      <c r="S159" s="89">
        <f>SUM(S155:S158)</f>
        <v>0</v>
      </c>
      <c r="T159" s="91">
        <f>SUM(T155:T157)</f>
        <v>0</v>
      </c>
      <c r="U159" s="90"/>
      <c r="V159" s="89">
        <f>SUM(V155:V158)</f>
        <v>0</v>
      </c>
      <c r="W159" s="98">
        <f>SUM(W155:W158)</f>
        <v>0</v>
      </c>
      <c r="X159" s="98">
        <f>SUM(X155:X158)</f>
        <v>0</v>
      </c>
      <c r="Y159" s="98">
        <f t="shared" si="45"/>
        <v>0</v>
      </c>
      <c r="Z159" s="283">
        <v>0</v>
      </c>
      <c r="AA159" s="253"/>
      <c r="AB159" s="5"/>
      <c r="AC159" s="5"/>
      <c r="AD159" s="5"/>
      <c r="AE159" s="5"/>
      <c r="AF159" s="5"/>
      <c r="AG159" s="5"/>
    </row>
    <row r="160" spans="1:33" ht="30" customHeight="1" thickBot="1">
      <c r="A160" s="92" t="s">
        <v>20</v>
      </c>
      <c r="B160" s="233">
        <v>13</v>
      </c>
      <c r="C160" s="94" t="s">
        <v>214</v>
      </c>
      <c r="D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40"/>
      <c r="X160" s="40"/>
      <c r="Y160" s="281"/>
      <c r="Z160" s="40"/>
      <c r="AA160" s="247"/>
      <c r="AB160" s="4"/>
      <c r="AC160" s="5"/>
      <c r="AD160" s="5"/>
      <c r="AE160" s="5"/>
      <c r="AF160" s="5"/>
      <c r="AG160" s="5"/>
    </row>
    <row r="161" spans="1:33" ht="30" customHeight="1">
      <c r="A161" s="41" t="s">
        <v>21</v>
      </c>
      <c r="B161" s="203" t="s">
        <v>215</v>
      </c>
      <c r="C161" s="229" t="s">
        <v>216</v>
      </c>
      <c r="D161" s="68"/>
      <c r="E161" s="69">
        <f>SUM(E162:E164)</f>
        <v>0</v>
      </c>
      <c r="F161" s="70"/>
      <c r="G161" s="71">
        <f>SUM(G162:G165)</f>
        <v>0</v>
      </c>
      <c r="H161" s="69">
        <f>SUM(H162:H164)</f>
        <v>0</v>
      </c>
      <c r="I161" s="70"/>
      <c r="J161" s="71">
        <f>SUM(J162:J165)</f>
        <v>0</v>
      </c>
      <c r="K161" s="69">
        <f>SUM(K162:K164)</f>
        <v>0</v>
      </c>
      <c r="L161" s="70"/>
      <c r="M161" s="71">
        <f>SUM(M162:M165)</f>
        <v>0</v>
      </c>
      <c r="N161" s="69">
        <f>SUM(N162:N164)</f>
        <v>0</v>
      </c>
      <c r="O161" s="70"/>
      <c r="P161" s="71">
        <f>SUM(P162:P165)</f>
        <v>0</v>
      </c>
      <c r="Q161" s="69">
        <f>SUM(Q162:Q164)</f>
        <v>0</v>
      </c>
      <c r="R161" s="70"/>
      <c r="S161" s="71">
        <f>SUM(S162:S165)</f>
        <v>0</v>
      </c>
      <c r="T161" s="69">
        <f>SUM(T162:T164)</f>
        <v>0</v>
      </c>
      <c r="U161" s="70"/>
      <c r="V161" s="71">
        <f>SUM(V162:V165)</f>
        <v>0</v>
      </c>
      <c r="W161" s="71">
        <f>SUM(W162:W165)</f>
        <v>0</v>
      </c>
      <c r="X161" s="71">
        <f>SUM(X162:X165)</f>
        <v>0</v>
      </c>
      <c r="Y161" s="71">
        <f t="shared" si="45"/>
        <v>0</v>
      </c>
      <c r="Z161" s="71">
        <v>0</v>
      </c>
      <c r="AA161" s="250"/>
      <c r="AB161" s="49"/>
      <c r="AC161" s="49"/>
      <c r="AD161" s="49"/>
      <c r="AE161" s="49"/>
      <c r="AF161" s="49"/>
      <c r="AG161" s="49"/>
    </row>
    <row r="162" spans="1:33" ht="30" customHeight="1">
      <c r="A162" s="50" t="s">
        <v>23</v>
      </c>
      <c r="B162" s="204" t="s">
        <v>217</v>
      </c>
      <c r="C162" s="230" t="s">
        <v>218</v>
      </c>
      <c r="D162" s="266" t="s">
        <v>88</v>
      </c>
      <c r="E162" s="54"/>
      <c r="F162" s="55"/>
      <c r="G162" s="56">
        <f>E162*F162</f>
        <v>0</v>
      </c>
      <c r="H162" s="54"/>
      <c r="I162" s="55"/>
      <c r="J162" s="56">
        <f>H162*I162</f>
        <v>0</v>
      </c>
      <c r="K162" s="54"/>
      <c r="L162" s="55"/>
      <c r="M162" s="56">
        <f>K162*L162</f>
        <v>0</v>
      </c>
      <c r="N162" s="54"/>
      <c r="O162" s="55"/>
      <c r="P162" s="56">
        <f>N162*O162</f>
        <v>0</v>
      </c>
      <c r="Q162" s="54"/>
      <c r="R162" s="55"/>
      <c r="S162" s="56">
        <f>Q162*R162</f>
        <v>0</v>
      </c>
      <c r="T162" s="54"/>
      <c r="U162" s="55"/>
      <c r="V162" s="56">
        <f>T162*U162</f>
        <v>0</v>
      </c>
      <c r="W162" s="57">
        <f aca="true" t="shared" si="46" ref="W162:W183">G162+M162+S162</f>
        <v>0</v>
      </c>
      <c r="X162" s="276">
        <f aca="true" t="shared" si="47" ref="X162:X183">J162+P162+V162</f>
        <v>0</v>
      </c>
      <c r="Y162" s="276">
        <f t="shared" si="45"/>
        <v>0</v>
      </c>
      <c r="Z162" s="283">
        <v>0</v>
      </c>
      <c r="AA162" s="240"/>
      <c r="AB162" s="59"/>
      <c r="AC162" s="59"/>
      <c r="AD162" s="59"/>
      <c r="AE162" s="59"/>
      <c r="AF162" s="59"/>
      <c r="AG162" s="59"/>
    </row>
    <row r="163" spans="1:33" ht="30" customHeight="1">
      <c r="A163" s="50" t="s">
        <v>23</v>
      </c>
      <c r="B163" s="204" t="s">
        <v>219</v>
      </c>
      <c r="C163" s="231" t="s">
        <v>220</v>
      </c>
      <c r="D163" s="266" t="s">
        <v>88</v>
      </c>
      <c r="E163" s="54"/>
      <c r="F163" s="55"/>
      <c r="G163" s="56">
        <f>E163*F163</f>
        <v>0</v>
      </c>
      <c r="H163" s="54"/>
      <c r="I163" s="55"/>
      <c r="J163" s="56">
        <f>H163*I163</f>
        <v>0</v>
      </c>
      <c r="K163" s="54"/>
      <c r="L163" s="55"/>
      <c r="M163" s="56">
        <f>K163*L163</f>
        <v>0</v>
      </c>
      <c r="N163" s="54"/>
      <c r="O163" s="55"/>
      <c r="P163" s="56">
        <f>N163*O163</f>
        <v>0</v>
      </c>
      <c r="Q163" s="54"/>
      <c r="R163" s="55"/>
      <c r="S163" s="56">
        <f>Q163*R163</f>
        <v>0</v>
      </c>
      <c r="T163" s="54"/>
      <c r="U163" s="55"/>
      <c r="V163" s="56">
        <f>T163*U163</f>
        <v>0</v>
      </c>
      <c r="W163" s="57">
        <f t="shared" si="46"/>
        <v>0</v>
      </c>
      <c r="X163" s="276">
        <f t="shared" si="47"/>
        <v>0</v>
      </c>
      <c r="Y163" s="276">
        <f t="shared" si="45"/>
        <v>0</v>
      </c>
      <c r="Z163" s="283">
        <v>0</v>
      </c>
      <c r="AA163" s="240"/>
      <c r="AB163" s="59"/>
      <c r="AC163" s="59"/>
      <c r="AD163" s="59"/>
      <c r="AE163" s="59"/>
      <c r="AF163" s="59"/>
      <c r="AG163" s="59"/>
    </row>
    <row r="164" spans="1:33" ht="30" customHeight="1">
      <c r="A164" s="50" t="s">
        <v>23</v>
      </c>
      <c r="B164" s="204" t="s">
        <v>221</v>
      </c>
      <c r="C164" s="231" t="s">
        <v>222</v>
      </c>
      <c r="D164" s="53" t="s">
        <v>88</v>
      </c>
      <c r="E164" s="54"/>
      <c r="F164" s="55"/>
      <c r="G164" s="56">
        <f>E164*F164</f>
        <v>0</v>
      </c>
      <c r="H164" s="54"/>
      <c r="I164" s="55"/>
      <c r="J164" s="56">
        <f>H164*I164</f>
        <v>0</v>
      </c>
      <c r="K164" s="54"/>
      <c r="L164" s="55"/>
      <c r="M164" s="56">
        <f>K164*L164</f>
        <v>0</v>
      </c>
      <c r="N164" s="54"/>
      <c r="O164" s="55"/>
      <c r="P164" s="56">
        <f>N164*O164</f>
        <v>0</v>
      </c>
      <c r="Q164" s="54"/>
      <c r="R164" s="55"/>
      <c r="S164" s="56">
        <f>Q164*R164</f>
        <v>0</v>
      </c>
      <c r="T164" s="54"/>
      <c r="U164" s="55"/>
      <c r="V164" s="56">
        <f>T164*U164</f>
        <v>0</v>
      </c>
      <c r="W164" s="57">
        <f t="shared" si="46"/>
        <v>0</v>
      </c>
      <c r="X164" s="276">
        <f t="shared" si="47"/>
        <v>0</v>
      </c>
      <c r="Y164" s="276">
        <f t="shared" si="45"/>
        <v>0</v>
      </c>
      <c r="Z164" s="283">
        <v>0</v>
      </c>
      <c r="AA164" s="240"/>
      <c r="AB164" s="59"/>
      <c r="AC164" s="59"/>
      <c r="AD164" s="59"/>
      <c r="AE164" s="59"/>
      <c r="AF164" s="59"/>
      <c r="AG164" s="59"/>
    </row>
    <row r="165" spans="1:33" ht="30" customHeight="1" thickBot="1">
      <c r="A165" s="73" t="s">
        <v>23</v>
      </c>
      <c r="B165" s="234" t="s">
        <v>223</v>
      </c>
      <c r="C165" s="231" t="s">
        <v>224</v>
      </c>
      <c r="D165" s="74"/>
      <c r="E165" s="75"/>
      <c r="F165" s="272">
        <v>0.22</v>
      </c>
      <c r="G165" s="77">
        <f>E165*F165</f>
        <v>0</v>
      </c>
      <c r="H165" s="75"/>
      <c r="I165" s="272">
        <v>0.22</v>
      </c>
      <c r="J165" s="77">
        <f>H165*I165</f>
        <v>0</v>
      </c>
      <c r="K165" s="75"/>
      <c r="L165" s="272">
        <v>0.22</v>
      </c>
      <c r="M165" s="77">
        <f>K165*L165</f>
        <v>0</v>
      </c>
      <c r="N165" s="75"/>
      <c r="O165" s="272">
        <v>0.22</v>
      </c>
      <c r="P165" s="77">
        <f>N165*O165</f>
        <v>0</v>
      </c>
      <c r="Q165" s="75"/>
      <c r="R165" s="272">
        <v>0.22</v>
      </c>
      <c r="S165" s="77">
        <f>Q165*R165</f>
        <v>0</v>
      </c>
      <c r="T165" s="75"/>
      <c r="U165" s="272">
        <v>0.22</v>
      </c>
      <c r="V165" s="77">
        <f>T165*U165</f>
        <v>0</v>
      </c>
      <c r="W165" s="155">
        <f t="shared" si="46"/>
        <v>0</v>
      </c>
      <c r="X165" s="276">
        <f t="shared" si="47"/>
        <v>0</v>
      </c>
      <c r="Y165" s="276">
        <f t="shared" si="45"/>
        <v>0</v>
      </c>
      <c r="Z165" s="283">
        <v>0</v>
      </c>
      <c r="AA165" s="251"/>
      <c r="AB165" s="59"/>
      <c r="AC165" s="59"/>
      <c r="AD165" s="59"/>
      <c r="AE165" s="59"/>
      <c r="AF165" s="59"/>
      <c r="AG165" s="59"/>
    </row>
    <row r="166" spans="1:33" ht="30" customHeight="1">
      <c r="A166" s="228" t="s">
        <v>21</v>
      </c>
      <c r="B166" s="235" t="s">
        <v>215</v>
      </c>
      <c r="C166" s="123" t="s">
        <v>225</v>
      </c>
      <c r="D166" s="44"/>
      <c r="E166" s="45">
        <f>SUM(E167:E169)</f>
        <v>0</v>
      </c>
      <c r="F166" s="46"/>
      <c r="G166" s="47">
        <f>SUM(G167:G170)</f>
        <v>0</v>
      </c>
      <c r="H166" s="45">
        <f>SUM(H167:H169)</f>
        <v>0</v>
      </c>
      <c r="I166" s="46"/>
      <c r="J166" s="47">
        <f>SUM(J167:J170)</f>
        <v>0</v>
      </c>
      <c r="K166" s="45">
        <f>SUM(K167:K169)</f>
        <v>0</v>
      </c>
      <c r="L166" s="46"/>
      <c r="M166" s="47">
        <f>SUM(M167:M170)</f>
        <v>0</v>
      </c>
      <c r="N166" s="45">
        <f>SUM(N167:N169)</f>
        <v>0</v>
      </c>
      <c r="O166" s="46"/>
      <c r="P166" s="47">
        <f>SUM(P167:P170)</f>
        <v>0</v>
      </c>
      <c r="Q166" s="45">
        <f>SUM(Q167:Q169)</f>
        <v>0</v>
      </c>
      <c r="R166" s="46"/>
      <c r="S166" s="47">
        <f>SUM(S167:S170)</f>
        <v>0</v>
      </c>
      <c r="T166" s="45">
        <f>SUM(T167:T169)</f>
        <v>0</v>
      </c>
      <c r="U166" s="46"/>
      <c r="V166" s="47">
        <f>SUM(V167:V170)</f>
        <v>0</v>
      </c>
      <c r="W166" s="47">
        <f>SUM(W167:W170)</f>
        <v>0</v>
      </c>
      <c r="X166" s="47">
        <f>SUM(X167:X170)</f>
        <v>0</v>
      </c>
      <c r="Y166" s="47">
        <f t="shared" si="45"/>
        <v>0</v>
      </c>
      <c r="Z166" s="47">
        <v>0</v>
      </c>
      <c r="AA166" s="47"/>
      <c r="AB166" s="49"/>
      <c r="AC166" s="49"/>
      <c r="AD166" s="49"/>
      <c r="AE166" s="49"/>
      <c r="AF166" s="49"/>
      <c r="AG166" s="49"/>
    </row>
    <row r="167" spans="1:33" ht="30" customHeight="1">
      <c r="A167" s="50" t="s">
        <v>23</v>
      </c>
      <c r="B167" s="204" t="s">
        <v>226</v>
      </c>
      <c r="C167" s="96" t="s">
        <v>227</v>
      </c>
      <c r="D167" s="53"/>
      <c r="E167" s="54"/>
      <c r="F167" s="55"/>
      <c r="G167" s="56">
        <f>E167*F167</f>
        <v>0</v>
      </c>
      <c r="H167" s="54"/>
      <c r="I167" s="55"/>
      <c r="J167" s="56">
        <f>H167*I167</f>
        <v>0</v>
      </c>
      <c r="K167" s="54"/>
      <c r="L167" s="55"/>
      <c r="M167" s="56">
        <f>K167*L167</f>
        <v>0</v>
      </c>
      <c r="N167" s="54"/>
      <c r="O167" s="55"/>
      <c r="P167" s="56">
        <f>N167*O167</f>
        <v>0</v>
      </c>
      <c r="Q167" s="54"/>
      <c r="R167" s="55"/>
      <c r="S167" s="56">
        <f>Q167*R167</f>
        <v>0</v>
      </c>
      <c r="T167" s="54"/>
      <c r="U167" s="55"/>
      <c r="V167" s="56">
        <f>T167*U167</f>
        <v>0</v>
      </c>
      <c r="W167" s="57">
        <f t="shared" si="46"/>
        <v>0</v>
      </c>
      <c r="X167" s="276">
        <f t="shared" si="47"/>
        <v>0</v>
      </c>
      <c r="Y167" s="276">
        <f t="shared" si="45"/>
        <v>0</v>
      </c>
      <c r="Z167" s="283">
        <v>0</v>
      </c>
      <c r="AA167" s="240"/>
      <c r="AB167" s="59"/>
      <c r="AC167" s="59"/>
      <c r="AD167" s="59"/>
      <c r="AE167" s="59"/>
      <c r="AF167" s="59"/>
      <c r="AG167" s="59"/>
    </row>
    <row r="168" spans="1:33" ht="30" customHeight="1">
      <c r="A168" s="50" t="s">
        <v>23</v>
      </c>
      <c r="B168" s="204" t="s">
        <v>228</v>
      </c>
      <c r="C168" s="96" t="s">
        <v>227</v>
      </c>
      <c r="D168" s="53"/>
      <c r="E168" s="54"/>
      <c r="F168" s="55"/>
      <c r="G168" s="56">
        <f>E168*F168</f>
        <v>0</v>
      </c>
      <c r="H168" s="54"/>
      <c r="I168" s="55"/>
      <c r="J168" s="56">
        <f>H168*I168</f>
        <v>0</v>
      </c>
      <c r="K168" s="54"/>
      <c r="L168" s="55"/>
      <c r="M168" s="56">
        <f>K168*L168</f>
        <v>0</v>
      </c>
      <c r="N168" s="54"/>
      <c r="O168" s="55"/>
      <c r="P168" s="56">
        <f>N168*O168</f>
        <v>0</v>
      </c>
      <c r="Q168" s="54"/>
      <c r="R168" s="55"/>
      <c r="S168" s="56">
        <f>Q168*R168</f>
        <v>0</v>
      </c>
      <c r="T168" s="54"/>
      <c r="U168" s="55"/>
      <c r="V168" s="56">
        <f>T168*U168</f>
        <v>0</v>
      </c>
      <c r="W168" s="57">
        <f t="shared" si="46"/>
        <v>0</v>
      </c>
      <c r="X168" s="276">
        <f t="shared" si="47"/>
        <v>0</v>
      </c>
      <c r="Y168" s="276">
        <f t="shared" si="45"/>
        <v>0</v>
      </c>
      <c r="Z168" s="283">
        <v>0</v>
      </c>
      <c r="AA168" s="240"/>
      <c r="AB168" s="59"/>
      <c r="AC168" s="59"/>
      <c r="AD168" s="59"/>
      <c r="AE168" s="59"/>
      <c r="AF168" s="59"/>
      <c r="AG168" s="59"/>
    </row>
    <row r="169" spans="1:33" ht="30" customHeight="1">
      <c r="A169" s="60" t="s">
        <v>23</v>
      </c>
      <c r="B169" s="225" t="s">
        <v>229</v>
      </c>
      <c r="C169" s="96" t="s">
        <v>227</v>
      </c>
      <c r="D169" s="62"/>
      <c r="E169" s="63"/>
      <c r="F169" s="64"/>
      <c r="G169" s="65">
        <f>E169*F169</f>
        <v>0</v>
      </c>
      <c r="H169" s="63"/>
      <c r="I169" s="64"/>
      <c r="J169" s="65">
        <f>H169*I169</f>
        <v>0</v>
      </c>
      <c r="K169" s="63"/>
      <c r="L169" s="64"/>
      <c r="M169" s="65">
        <f>K169*L169</f>
        <v>0</v>
      </c>
      <c r="N169" s="63"/>
      <c r="O169" s="64"/>
      <c r="P169" s="65">
        <f>N169*O169</f>
        <v>0</v>
      </c>
      <c r="Q169" s="63"/>
      <c r="R169" s="64"/>
      <c r="S169" s="65">
        <f>Q169*R169</f>
        <v>0</v>
      </c>
      <c r="T169" s="63"/>
      <c r="U169" s="64"/>
      <c r="V169" s="65">
        <f>T169*U169</f>
        <v>0</v>
      </c>
      <c r="W169" s="66">
        <f t="shared" si="46"/>
        <v>0</v>
      </c>
      <c r="X169" s="276">
        <f t="shared" si="47"/>
        <v>0</v>
      </c>
      <c r="Y169" s="276">
        <f t="shared" si="45"/>
        <v>0</v>
      </c>
      <c r="Z169" s="283">
        <v>0</v>
      </c>
      <c r="AA169" s="249"/>
      <c r="AB169" s="59"/>
      <c r="AC169" s="59"/>
      <c r="AD169" s="59"/>
      <c r="AE169" s="59"/>
      <c r="AF169" s="59"/>
      <c r="AG169" s="59"/>
    </row>
    <row r="170" spans="1:33" ht="30" customHeight="1" thickBot="1">
      <c r="A170" s="60" t="s">
        <v>23</v>
      </c>
      <c r="B170" s="225" t="s">
        <v>230</v>
      </c>
      <c r="C170" s="97" t="s">
        <v>231</v>
      </c>
      <c r="D170" s="74"/>
      <c r="E170" s="273"/>
      <c r="F170" s="64">
        <v>0.22</v>
      </c>
      <c r="G170" s="65">
        <f>E170*F170</f>
        <v>0</v>
      </c>
      <c r="H170" s="273"/>
      <c r="I170" s="64">
        <v>0.22</v>
      </c>
      <c r="J170" s="65">
        <f>H170*I170</f>
        <v>0</v>
      </c>
      <c r="K170" s="273"/>
      <c r="L170" s="64">
        <v>0.22</v>
      </c>
      <c r="M170" s="65">
        <f>K170*L170</f>
        <v>0</v>
      </c>
      <c r="N170" s="273"/>
      <c r="O170" s="64">
        <v>0.22</v>
      </c>
      <c r="P170" s="65">
        <f>N170*O170</f>
        <v>0</v>
      </c>
      <c r="Q170" s="273"/>
      <c r="R170" s="64">
        <v>0.22</v>
      </c>
      <c r="S170" s="65">
        <f>Q170*R170</f>
        <v>0</v>
      </c>
      <c r="T170" s="273"/>
      <c r="U170" s="64">
        <v>0.22</v>
      </c>
      <c r="V170" s="65">
        <f>T170*U170</f>
        <v>0</v>
      </c>
      <c r="W170" s="66">
        <f t="shared" si="46"/>
        <v>0</v>
      </c>
      <c r="X170" s="276">
        <f t="shared" si="47"/>
        <v>0</v>
      </c>
      <c r="Y170" s="276">
        <f t="shared" si="45"/>
        <v>0</v>
      </c>
      <c r="Z170" s="283">
        <v>0</v>
      </c>
      <c r="AA170" s="251"/>
      <c r="AB170" s="59"/>
      <c r="AC170" s="59"/>
      <c r="AD170" s="59"/>
      <c r="AE170" s="59"/>
      <c r="AF170" s="59"/>
      <c r="AG170" s="59"/>
    </row>
    <row r="171" spans="1:33" ht="30" customHeight="1">
      <c r="A171" s="41" t="s">
        <v>21</v>
      </c>
      <c r="B171" s="236" t="s">
        <v>232</v>
      </c>
      <c r="C171" s="123" t="s">
        <v>233</v>
      </c>
      <c r="D171" s="68"/>
      <c r="E171" s="69">
        <f>SUM(E172:E174)</f>
        <v>0</v>
      </c>
      <c r="F171" s="70"/>
      <c r="G171" s="71">
        <f>SUM(G172:G174)</f>
        <v>0</v>
      </c>
      <c r="H171" s="69">
        <f>SUM(H172:H174)</f>
        <v>0</v>
      </c>
      <c r="I171" s="70"/>
      <c r="J171" s="71">
        <f>SUM(J172:J174)</f>
        <v>0</v>
      </c>
      <c r="K171" s="69">
        <f>SUM(K172:K174)</f>
        <v>0</v>
      </c>
      <c r="L171" s="70"/>
      <c r="M171" s="71">
        <f>SUM(M172:M174)</f>
        <v>0</v>
      </c>
      <c r="N171" s="69">
        <f>SUM(N172:N174)</f>
        <v>0</v>
      </c>
      <c r="O171" s="70"/>
      <c r="P171" s="71">
        <f>SUM(P172:P174)</f>
        <v>0</v>
      </c>
      <c r="Q171" s="69">
        <f>SUM(Q172:Q174)</f>
        <v>0</v>
      </c>
      <c r="R171" s="70"/>
      <c r="S171" s="71">
        <f>SUM(S172:S174)</f>
        <v>0</v>
      </c>
      <c r="T171" s="69">
        <f>SUM(T172:T174)</f>
        <v>0</v>
      </c>
      <c r="U171" s="70"/>
      <c r="V171" s="71">
        <f>SUM(V172:V174)</f>
        <v>0</v>
      </c>
      <c r="W171" s="71">
        <f>SUM(W172:W174)</f>
        <v>0</v>
      </c>
      <c r="X171" s="71">
        <f>SUM(X172:X174)</f>
        <v>0</v>
      </c>
      <c r="Y171" s="71">
        <f t="shared" si="45"/>
        <v>0</v>
      </c>
      <c r="Z171" s="71">
        <v>0</v>
      </c>
      <c r="AA171" s="260"/>
      <c r="AB171" s="49"/>
      <c r="AC171" s="49"/>
      <c r="AD171" s="49"/>
      <c r="AE171" s="49"/>
      <c r="AF171" s="49"/>
      <c r="AG171" s="49"/>
    </row>
    <row r="172" spans="1:33" ht="30" customHeight="1">
      <c r="A172" s="50" t="s">
        <v>23</v>
      </c>
      <c r="B172" s="204" t="s">
        <v>234</v>
      </c>
      <c r="C172" s="96" t="s">
        <v>235</v>
      </c>
      <c r="D172" s="53"/>
      <c r="E172" s="54"/>
      <c r="F172" s="55"/>
      <c r="G172" s="56">
        <f>E172*F172</f>
        <v>0</v>
      </c>
      <c r="H172" s="54"/>
      <c r="I172" s="55"/>
      <c r="J172" s="56">
        <f>H172*I172</f>
        <v>0</v>
      </c>
      <c r="K172" s="54"/>
      <c r="L172" s="55"/>
      <c r="M172" s="56">
        <f>K172*L172</f>
        <v>0</v>
      </c>
      <c r="N172" s="54"/>
      <c r="O172" s="55"/>
      <c r="P172" s="56">
        <f>N172*O172</f>
        <v>0</v>
      </c>
      <c r="Q172" s="54"/>
      <c r="R172" s="55"/>
      <c r="S172" s="56">
        <f>Q172*R172</f>
        <v>0</v>
      </c>
      <c r="T172" s="54"/>
      <c r="U172" s="55"/>
      <c r="V172" s="56">
        <f>T172*U172</f>
        <v>0</v>
      </c>
      <c r="W172" s="57">
        <f t="shared" si="46"/>
        <v>0</v>
      </c>
      <c r="X172" s="276">
        <f t="shared" si="47"/>
        <v>0</v>
      </c>
      <c r="Y172" s="276">
        <f t="shared" si="45"/>
        <v>0</v>
      </c>
      <c r="Z172" s="283">
        <v>0</v>
      </c>
      <c r="AA172" s="258"/>
      <c r="AB172" s="59"/>
      <c r="AC172" s="59"/>
      <c r="AD172" s="59"/>
      <c r="AE172" s="59"/>
      <c r="AF172" s="59"/>
      <c r="AG172" s="59"/>
    </row>
    <row r="173" spans="1:33" ht="30" customHeight="1">
      <c r="A173" s="50" t="s">
        <v>23</v>
      </c>
      <c r="B173" s="204" t="s">
        <v>236</v>
      </c>
      <c r="C173" s="96" t="s">
        <v>235</v>
      </c>
      <c r="D173" s="53"/>
      <c r="E173" s="54"/>
      <c r="F173" s="55"/>
      <c r="G173" s="56">
        <f>E173*F173</f>
        <v>0</v>
      </c>
      <c r="H173" s="54"/>
      <c r="I173" s="55"/>
      <c r="J173" s="56">
        <f>H173*I173</f>
        <v>0</v>
      </c>
      <c r="K173" s="54"/>
      <c r="L173" s="55"/>
      <c r="M173" s="56">
        <f>K173*L173</f>
        <v>0</v>
      </c>
      <c r="N173" s="54"/>
      <c r="O173" s="55"/>
      <c r="P173" s="56">
        <f>N173*O173</f>
        <v>0</v>
      </c>
      <c r="Q173" s="54"/>
      <c r="R173" s="55"/>
      <c r="S173" s="56">
        <f>Q173*R173</f>
        <v>0</v>
      </c>
      <c r="T173" s="54"/>
      <c r="U173" s="55"/>
      <c r="V173" s="56">
        <f>T173*U173</f>
        <v>0</v>
      </c>
      <c r="W173" s="57">
        <f t="shared" si="46"/>
        <v>0</v>
      </c>
      <c r="X173" s="276">
        <f t="shared" si="47"/>
        <v>0</v>
      </c>
      <c r="Y173" s="276">
        <f t="shared" si="45"/>
        <v>0</v>
      </c>
      <c r="Z173" s="283">
        <v>0</v>
      </c>
      <c r="AA173" s="258"/>
      <c r="AB173" s="59"/>
      <c r="AC173" s="59"/>
      <c r="AD173" s="59"/>
      <c r="AE173" s="59"/>
      <c r="AF173" s="59"/>
      <c r="AG173" s="59"/>
    </row>
    <row r="174" spans="1:33" ht="30" customHeight="1" thickBot="1">
      <c r="A174" s="60" t="s">
        <v>23</v>
      </c>
      <c r="B174" s="225" t="s">
        <v>237</v>
      </c>
      <c r="C174" s="88" t="s">
        <v>235</v>
      </c>
      <c r="D174" s="62"/>
      <c r="E174" s="63"/>
      <c r="F174" s="64"/>
      <c r="G174" s="65">
        <f>E174*F174</f>
        <v>0</v>
      </c>
      <c r="H174" s="63"/>
      <c r="I174" s="64"/>
      <c r="J174" s="65">
        <f>H174*I174</f>
        <v>0</v>
      </c>
      <c r="K174" s="63"/>
      <c r="L174" s="64"/>
      <c r="M174" s="65">
        <f>K174*L174</f>
        <v>0</v>
      </c>
      <c r="N174" s="63"/>
      <c r="O174" s="64"/>
      <c r="P174" s="65">
        <f>N174*O174</f>
        <v>0</v>
      </c>
      <c r="Q174" s="63"/>
      <c r="R174" s="64"/>
      <c r="S174" s="65">
        <f>Q174*R174</f>
        <v>0</v>
      </c>
      <c r="T174" s="63"/>
      <c r="U174" s="64"/>
      <c r="V174" s="65">
        <f>T174*U174</f>
        <v>0</v>
      </c>
      <c r="W174" s="66">
        <f t="shared" si="46"/>
        <v>0</v>
      </c>
      <c r="X174" s="276">
        <f t="shared" si="47"/>
        <v>0</v>
      </c>
      <c r="Y174" s="276">
        <f t="shared" si="45"/>
        <v>0</v>
      </c>
      <c r="Z174" s="283">
        <v>0</v>
      </c>
      <c r="AA174" s="259"/>
      <c r="AB174" s="59"/>
      <c r="AC174" s="59"/>
      <c r="AD174" s="59"/>
      <c r="AE174" s="59"/>
      <c r="AF174" s="59"/>
      <c r="AG174" s="59"/>
    </row>
    <row r="175" spans="1:33" ht="30" customHeight="1">
      <c r="A175" s="41" t="s">
        <v>21</v>
      </c>
      <c r="B175" s="236" t="s">
        <v>238</v>
      </c>
      <c r="C175" s="232" t="s">
        <v>214</v>
      </c>
      <c r="D175" s="68"/>
      <c r="E175" s="69">
        <f>SUM(E176:E182)</f>
        <v>5</v>
      </c>
      <c r="F175" s="70"/>
      <c r="G175" s="71">
        <f>SUM(G176:G183)</f>
        <v>684</v>
      </c>
      <c r="H175" s="69">
        <f>SUM(H176:H182)</f>
        <v>5</v>
      </c>
      <c r="I175" s="70"/>
      <c r="J175" s="71">
        <f>SUM(J176:J183)</f>
        <v>393.48</v>
      </c>
      <c r="K175" s="69">
        <f>SUM(K176:K182)</f>
        <v>3</v>
      </c>
      <c r="L175" s="70"/>
      <c r="M175" s="71">
        <f>SUM(M176:M183)</f>
        <v>480</v>
      </c>
      <c r="N175" s="69">
        <f>SUM(N176:N182)</f>
        <v>3</v>
      </c>
      <c r="O175" s="70"/>
      <c r="P175" s="71">
        <f>SUM(P176:P183)</f>
        <v>423.9999</v>
      </c>
      <c r="Q175" s="69">
        <f>SUM(Q176:Q182)</f>
        <v>0</v>
      </c>
      <c r="R175" s="70"/>
      <c r="S175" s="71">
        <f>SUM(S176:S183)</f>
        <v>0</v>
      </c>
      <c r="T175" s="69">
        <f>SUM(T176:T182)</f>
        <v>0</v>
      </c>
      <c r="U175" s="70"/>
      <c r="V175" s="71">
        <f>SUM(V176:V183)</f>
        <v>0</v>
      </c>
      <c r="W175" s="71">
        <f>SUM(W176:W183)</f>
        <v>1164</v>
      </c>
      <c r="X175" s="71">
        <f>SUM(X176:X183)</f>
        <v>817.4799</v>
      </c>
      <c r="Y175" s="71">
        <f t="shared" si="45"/>
        <v>346.52009999999996</v>
      </c>
      <c r="Z175" s="71">
        <f>Y175/W175</f>
        <v>0.2976976804123711</v>
      </c>
      <c r="AA175" s="260"/>
      <c r="AB175" s="49"/>
      <c r="AC175" s="49"/>
      <c r="AD175" s="49"/>
      <c r="AE175" s="49"/>
      <c r="AF175" s="49"/>
      <c r="AG175" s="49"/>
    </row>
    <row r="176" spans="1:33" ht="55.5" customHeight="1">
      <c r="A176" s="50" t="s">
        <v>23</v>
      </c>
      <c r="B176" s="204" t="s">
        <v>239</v>
      </c>
      <c r="C176" s="96" t="s">
        <v>351</v>
      </c>
      <c r="D176" s="53"/>
      <c r="E176" s="54">
        <v>1</v>
      </c>
      <c r="F176" s="55">
        <v>160</v>
      </c>
      <c r="G176" s="56">
        <f aca="true" t="shared" si="48" ref="G176:G183">E176*F176</f>
        <v>160</v>
      </c>
      <c r="H176" s="54">
        <v>1</v>
      </c>
      <c r="I176" s="55">
        <v>160</v>
      </c>
      <c r="J176" s="56">
        <f aca="true" t="shared" si="49" ref="J176:J183">H176*I176</f>
        <v>160</v>
      </c>
      <c r="K176" s="54">
        <v>3</v>
      </c>
      <c r="L176" s="55">
        <v>160</v>
      </c>
      <c r="M176" s="56">
        <f aca="true" t="shared" si="50" ref="M176:M182">K176*L176</f>
        <v>480</v>
      </c>
      <c r="N176" s="54">
        <v>3</v>
      </c>
      <c r="O176" s="55">
        <v>141.3333</v>
      </c>
      <c r="P176" s="56">
        <f aca="true" t="shared" si="51" ref="P176:P182">N176*O176</f>
        <v>423.9999</v>
      </c>
      <c r="Q176" s="54"/>
      <c r="R176" s="55"/>
      <c r="S176" s="56">
        <f aca="true" t="shared" si="52" ref="S176:S183">Q176*R176</f>
        <v>0</v>
      </c>
      <c r="T176" s="54"/>
      <c r="U176" s="55"/>
      <c r="V176" s="56">
        <f aca="true" t="shared" si="53" ref="V176:V183">T176*U176</f>
        <v>0</v>
      </c>
      <c r="W176" s="57">
        <f t="shared" si="46"/>
        <v>640</v>
      </c>
      <c r="X176" s="276">
        <f t="shared" si="47"/>
        <v>583.9999</v>
      </c>
      <c r="Y176" s="276">
        <f t="shared" si="45"/>
        <v>56.000099999999975</v>
      </c>
      <c r="Z176" s="283">
        <f aca="true" t="shared" si="54" ref="Z162:Z183">Y176/W176</f>
        <v>0.08750015624999996</v>
      </c>
      <c r="AA176" s="258"/>
      <c r="AB176" s="59"/>
      <c r="AC176" s="59"/>
      <c r="AD176" s="59"/>
      <c r="AE176" s="59"/>
      <c r="AF176" s="59"/>
      <c r="AG176" s="59"/>
    </row>
    <row r="177" spans="1:33" ht="54" customHeight="1">
      <c r="A177" s="50" t="s">
        <v>23</v>
      </c>
      <c r="B177" s="204" t="s">
        <v>240</v>
      </c>
      <c r="C177" s="96" t="s">
        <v>352</v>
      </c>
      <c r="D177" s="53"/>
      <c r="E177" s="54">
        <v>4</v>
      </c>
      <c r="F177" s="55">
        <v>131</v>
      </c>
      <c r="G177" s="56">
        <f t="shared" si="48"/>
        <v>524</v>
      </c>
      <c r="H177" s="54">
        <v>4</v>
      </c>
      <c r="I177" s="55">
        <v>58.37</v>
      </c>
      <c r="J177" s="56">
        <f t="shared" si="49"/>
        <v>233.48</v>
      </c>
      <c r="K177" s="54"/>
      <c r="L177" s="55"/>
      <c r="M177" s="56">
        <f t="shared" si="50"/>
        <v>0</v>
      </c>
      <c r="N177" s="54"/>
      <c r="O177" s="55"/>
      <c r="P177" s="56">
        <f t="shared" si="51"/>
        <v>0</v>
      </c>
      <c r="Q177" s="54"/>
      <c r="R177" s="55"/>
      <c r="S177" s="56">
        <f t="shared" si="52"/>
        <v>0</v>
      </c>
      <c r="T177" s="54"/>
      <c r="U177" s="55"/>
      <c r="V177" s="56">
        <f t="shared" si="53"/>
        <v>0</v>
      </c>
      <c r="W177" s="66">
        <f t="shared" si="46"/>
        <v>524</v>
      </c>
      <c r="X177" s="276">
        <f t="shared" si="47"/>
        <v>233.48</v>
      </c>
      <c r="Y177" s="276">
        <f t="shared" si="45"/>
        <v>290.52</v>
      </c>
      <c r="Z177" s="283">
        <f t="shared" si="54"/>
        <v>0.5544274809160304</v>
      </c>
      <c r="AA177" s="258"/>
      <c r="AB177" s="59"/>
      <c r="AC177" s="59"/>
      <c r="AD177" s="59"/>
      <c r="AE177" s="59"/>
      <c r="AF177" s="59"/>
      <c r="AG177" s="59"/>
    </row>
    <row r="178" spans="1:33" ht="30" customHeight="1">
      <c r="A178" s="50" t="s">
        <v>23</v>
      </c>
      <c r="B178" s="204" t="s">
        <v>241</v>
      </c>
      <c r="C178" s="96" t="s">
        <v>242</v>
      </c>
      <c r="D178" s="53"/>
      <c r="E178" s="54"/>
      <c r="F178" s="55"/>
      <c r="G178" s="56">
        <f t="shared" si="48"/>
        <v>0</v>
      </c>
      <c r="H178" s="54"/>
      <c r="I178" s="55"/>
      <c r="J178" s="56">
        <f t="shared" si="49"/>
        <v>0</v>
      </c>
      <c r="K178" s="54"/>
      <c r="L178" s="55"/>
      <c r="M178" s="56">
        <f t="shared" si="50"/>
        <v>0</v>
      </c>
      <c r="N178" s="54"/>
      <c r="O178" s="55"/>
      <c r="P178" s="56">
        <f t="shared" si="51"/>
        <v>0</v>
      </c>
      <c r="Q178" s="54"/>
      <c r="R178" s="55"/>
      <c r="S178" s="56">
        <f t="shared" si="52"/>
        <v>0</v>
      </c>
      <c r="T178" s="54"/>
      <c r="U178" s="55"/>
      <c r="V178" s="56">
        <f t="shared" si="53"/>
        <v>0</v>
      </c>
      <c r="W178" s="66">
        <f t="shared" si="46"/>
        <v>0</v>
      </c>
      <c r="X178" s="276">
        <f t="shared" si="47"/>
        <v>0</v>
      </c>
      <c r="Y178" s="276">
        <f t="shared" si="45"/>
        <v>0</v>
      </c>
      <c r="Z178" s="283">
        <v>0</v>
      </c>
      <c r="AA178" s="258"/>
      <c r="AB178" s="59"/>
      <c r="AC178" s="59"/>
      <c r="AD178" s="59"/>
      <c r="AE178" s="59"/>
      <c r="AF178" s="59"/>
      <c r="AG178" s="59"/>
    </row>
    <row r="179" spans="1:33" ht="30" customHeight="1">
      <c r="A179" s="50" t="s">
        <v>23</v>
      </c>
      <c r="B179" s="204" t="s">
        <v>243</v>
      </c>
      <c r="C179" s="96" t="s">
        <v>244</v>
      </c>
      <c r="D179" s="53"/>
      <c r="E179" s="54"/>
      <c r="F179" s="55"/>
      <c r="G179" s="56">
        <f t="shared" si="48"/>
        <v>0</v>
      </c>
      <c r="H179" s="54"/>
      <c r="I179" s="55"/>
      <c r="J179" s="56">
        <f t="shared" si="49"/>
        <v>0</v>
      </c>
      <c r="K179" s="54"/>
      <c r="L179" s="55"/>
      <c r="M179" s="56">
        <f t="shared" si="50"/>
        <v>0</v>
      </c>
      <c r="N179" s="54"/>
      <c r="O179" s="55"/>
      <c r="P179" s="56">
        <f t="shared" si="51"/>
        <v>0</v>
      </c>
      <c r="Q179" s="54"/>
      <c r="R179" s="55"/>
      <c r="S179" s="56">
        <f t="shared" si="52"/>
        <v>0</v>
      </c>
      <c r="T179" s="54"/>
      <c r="U179" s="55"/>
      <c r="V179" s="56">
        <f t="shared" si="53"/>
        <v>0</v>
      </c>
      <c r="W179" s="66">
        <f t="shared" si="46"/>
        <v>0</v>
      </c>
      <c r="X179" s="276">
        <f t="shared" si="47"/>
        <v>0</v>
      </c>
      <c r="Y179" s="276">
        <f t="shared" si="45"/>
        <v>0</v>
      </c>
      <c r="Z179" s="283">
        <v>0</v>
      </c>
      <c r="AA179" s="258"/>
      <c r="AB179" s="59"/>
      <c r="AC179" s="59"/>
      <c r="AD179" s="59"/>
      <c r="AE179" s="59"/>
      <c r="AF179" s="59"/>
      <c r="AG179" s="59"/>
    </row>
    <row r="180" spans="1:33" ht="30" customHeight="1">
      <c r="A180" s="50" t="s">
        <v>23</v>
      </c>
      <c r="B180" s="204" t="s">
        <v>245</v>
      </c>
      <c r="C180" s="185" t="s">
        <v>258</v>
      </c>
      <c r="D180" s="53"/>
      <c r="E180" s="54"/>
      <c r="F180" s="55"/>
      <c r="G180" s="56">
        <f t="shared" si="48"/>
        <v>0</v>
      </c>
      <c r="H180" s="54"/>
      <c r="I180" s="55"/>
      <c r="J180" s="56">
        <f t="shared" si="49"/>
        <v>0</v>
      </c>
      <c r="K180" s="54"/>
      <c r="L180" s="55"/>
      <c r="M180" s="56">
        <f t="shared" si="50"/>
        <v>0</v>
      </c>
      <c r="N180" s="54"/>
      <c r="O180" s="55"/>
      <c r="P180" s="56">
        <f t="shared" si="51"/>
        <v>0</v>
      </c>
      <c r="Q180" s="54"/>
      <c r="R180" s="55"/>
      <c r="S180" s="56">
        <f t="shared" si="52"/>
        <v>0</v>
      </c>
      <c r="T180" s="54"/>
      <c r="U180" s="55"/>
      <c r="V180" s="56">
        <f t="shared" si="53"/>
        <v>0</v>
      </c>
      <c r="W180" s="66">
        <f t="shared" si="46"/>
        <v>0</v>
      </c>
      <c r="X180" s="276">
        <f t="shared" si="47"/>
        <v>0</v>
      </c>
      <c r="Y180" s="276">
        <f t="shared" si="45"/>
        <v>0</v>
      </c>
      <c r="Z180" s="283">
        <v>0</v>
      </c>
      <c r="AA180" s="258"/>
      <c r="AB180" s="58"/>
      <c r="AC180" s="59"/>
      <c r="AD180" s="59"/>
      <c r="AE180" s="59"/>
      <c r="AF180" s="59"/>
      <c r="AG180" s="59"/>
    </row>
    <row r="181" spans="1:33" ht="30" customHeight="1">
      <c r="A181" s="50" t="s">
        <v>23</v>
      </c>
      <c r="B181" s="204" t="s">
        <v>246</v>
      </c>
      <c r="C181" s="185" t="s">
        <v>258</v>
      </c>
      <c r="D181" s="53"/>
      <c r="E181" s="54"/>
      <c r="F181" s="55"/>
      <c r="G181" s="56">
        <f t="shared" si="48"/>
        <v>0</v>
      </c>
      <c r="H181" s="54"/>
      <c r="I181" s="55"/>
      <c r="J181" s="56">
        <f t="shared" si="49"/>
        <v>0</v>
      </c>
      <c r="K181" s="54"/>
      <c r="L181" s="55"/>
      <c r="M181" s="56">
        <f t="shared" si="50"/>
        <v>0</v>
      </c>
      <c r="N181" s="54"/>
      <c r="O181" s="55"/>
      <c r="P181" s="56">
        <f t="shared" si="51"/>
        <v>0</v>
      </c>
      <c r="Q181" s="54"/>
      <c r="R181" s="55"/>
      <c r="S181" s="56">
        <f t="shared" si="52"/>
        <v>0</v>
      </c>
      <c r="T181" s="54"/>
      <c r="U181" s="55"/>
      <c r="V181" s="56">
        <f t="shared" si="53"/>
        <v>0</v>
      </c>
      <c r="W181" s="66">
        <f t="shared" si="46"/>
        <v>0</v>
      </c>
      <c r="X181" s="276">
        <f t="shared" si="47"/>
        <v>0</v>
      </c>
      <c r="Y181" s="276">
        <f t="shared" si="45"/>
        <v>0</v>
      </c>
      <c r="Z181" s="283">
        <v>0</v>
      </c>
      <c r="AA181" s="258"/>
      <c r="AB181" s="59"/>
      <c r="AC181" s="59"/>
      <c r="AD181" s="59"/>
      <c r="AE181" s="59"/>
      <c r="AF181" s="59"/>
      <c r="AG181" s="59"/>
    </row>
    <row r="182" spans="1:33" ht="30" customHeight="1">
      <c r="A182" s="60" t="s">
        <v>23</v>
      </c>
      <c r="B182" s="225" t="s">
        <v>247</v>
      </c>
      <c r="C182" s="185" t="s">
        <v>258</v>
      </c>
      <c r="D182" s="62"/>
      <c r="E182" s="63"/>
      <c r="F182" s="64"/>
      <c r="G182" s="65">
        <f t="shared" si="48"/>
        <v>0</v>
      </c>
      <c r="H182" s="63"/>
      <c r="I182" s="64"/>
      <c r="J182" s="65">
        <f t="shared" si="49"/>
        <v>0</v>
      </c>
      <c r="K182" s="63"/>
      <c r="L182" s="64"/>
      <c r="M182" s="65">
        <f t="shared" si="50"/>
        <v>0</v>
      </c>
      <c r="N182" s="63"/>
      <c r="O182" s="64"/>
      <c r="P182" s="65">
        <f t="shared" si="51"/>
        <v>0</v>
      </c>
      <c r="Q182" s="63"/>
      <c r="R182" s="64"/>
      <c r="S182" s="65">
        <f t="shared" si="52"/>
        <v>0</v>
      </c>
      <c r="T182" s="63"/>
      <c r="U182" s="64"/>
      <c r="V182" s="65">
        <f t="shared" si="53"/>
        <v>0</v>
      </c>
      <c r="W182" s="66">
        <f t="shared" si="46"/>
        <v>0</v>
      </c>
      <c r="X182" s="276">
        <f t="shared" si="47"/>
        <v>0</v>
      </c>
      <c r="Y182" s="276">
        <f t="shared" si="45"/>
        <v>0</v>
      </c>
      <c r="Z182" s="283">
        <v>0</v>
      </c>
      <c r="AA182" s="259"/>
      <c r="AB182" s="59"/>
      <c r="AC182" s="59"/>
      <c r="AD182" s="59"/>
      <c r="AE182" s="59"/>
      <c r="AF182" s="59"/>
      <c r="AG182" s="59"/>
    </row>
    <row r="183" spans="1:33" ht="30" customHeight="1" thickBot="1">
      <c r="A183" s="60" t="s">
        <v>23</v>
      </c>
      <c r="B183" s="205" t="s">
        <v>248</v>
      </c>
      <c r="C183" s="97" t="s">
        <v>249</v>
      </c>
      <c r="D183" s="74"/>
      <c r="E183" s="273"/>
      <c r="F183" s="64">
        <v>0.22</v>
      </c>
      <c r="G183" s="65">
        <f t="shared" si="48"/>
        <v>0</v>
      </c>
      <c r="H183" s="273"/>
      <c r="I183" s="64">
        <v>0.22</v>
      </c>
      <c r="J183" s="65">
        <f t="shared" si="49"/>
        <v>0</v>
      </c>
      <c r="K183" s="273"/>
      <c r="L183" s="64">
        <v>0.22</v>
      </c>
      <c r="M183" s="65">
        <f>K183*L183</f>
        <v>0</v>
      </c>
      <c r="N183" s="273"/>
      <c r="O183" s="64">
        <v>0.22</v>
      </c>
      <c r="P183" s="65">
        <f>N183*O183</f>
        <v>0</v>
      </c>
      <c r="Q183" s="273"/>
      <c r="R183" s="64">
        <v>0.22</v>
      </c>
      <c r="S183" s="65">
        <f t="shared" si="52"/>
        <v>0</v>
      </c>
      <c r="T183" s="273"/>
      <c r="U183" s="64">
        <v>0.22</v>
      </c>
      <c r="V183" s="65">
        <f t="shared" si="53"/>
        <v>0</v>
      </c>
      <c r="W183" s="66">
        <f t="shared" si="46"/>
        <v>0</v>
      </c>
      <c r="X183" s="276">
        <f t="shared" si="47"/>
        <v>0</v>
      </c>
      <c r="Y183" s="276">
        <f t="shared" si="45"/>
        <v>0</v>
      </c>
      <c r="Z183" s="283">
        <v>0</v>
      </c>
      <c r="AA183" s="251"/>
      <c r="AB183" s="5"/>
      <c r="AC183" s="5"/>
      <c r="AD183" s="5"/>
      <c r="AE183" s="5"/>
      <c r="AF183" s="5"/>
      <c r="AG183" s="5"/>
    </row>
    <row r="184" spans="1:33" ht="30" customHeight="1" thickBot="1">
      <c r="A184" s="158" t="s">
        <v>250</v>
      </c>
      <c r="B184" s="218"/>
      <c r="C184" s="159"/>
      <c r="D184" s="160"/>
      <c r="E184" s="114">
        <f>E175+E171+E166+E161</f>
        <v>5</v>
      </c>
      <c r="F184" s="90"/>
      <c r="G184" s="161">
        <f>G175+G171+G166+G161</f>
        <v>684</v>
      </c>
      <c r="H184" s="114">
        <f>H175+H171+H166+H161</f>
        <v>5</v>
      </c>
      <c r="I184" s="90"/>
      <c r="J184" s="161">
        <f>J175+J171+J166+J161</f>
        <v>393.48</v>
      </c>
      <c r="K184" s="114">
        <f>K175+K171+K166+K161</f>
        <v>3</v>
      </c>
      <c r="L184" s="90"/>
      <c r="M184" s="161">
        <f>M175+M171+M166+M161</f>
        <v>480</v>
      </c>
      <c r="N184" s="114">
        <f>N175+N171+N166+N161</f>
        <v>3</v>
      </c>
      <c r="O184" s="90"/>
      <c r="P184" s="161">
        <f>P175+P171+P166+P161</f>
        <v>423.9999</v>
      </c>
      <c r="Q184" s="114">
        <f>Q175+Q171+Q166+Q161</f>
        <v>0</v>
      </c>
      <c r="R184" s="90"/>
      <c r="S184" s="161">
        <f>S175+S171+S166+S161</f>
        <v>0</v>
      </c>
      <c r="T184" s="114">
        <f>T175+T171+T166+T161</f>
        <v>0</v>
      </c>
      <c r="U184" s="90"/>
      <c r="V184" s="161">
        <f>V175+V171+V166+V161</f>
        <v>0</v>
      </c>
      <c r="W184" s="162">
        <f>W175+W161+W171+W166</f>
        <v>1164</v>
      </c>
      <c r="X184" s="162">
        <f>X175+X161+X171+X166</f>
        <v>817.4799</v>
      </c>
      <c r="Y184" s="162">
        <f t="shared" si="45"/>
        <v>346.52009999999996</v>
      </c>
      <c r="Z184" s="162">
        <f>Y184/W184</f>
        <v>0.2976976804123711</v>
      </c>
      <c r="AA184" s="261"/>
      <c r="AB184" s="5"/>
      <c r="AC184" s="5"/>
      <c r="AD184" s="5"/>
      <c r="AE184" s="5"/>
      <c r="AF184" s="5"/>
      <c r="AG184" s="5"/>
    </row>
    <row r="185" spans="1:33" ht="30" customHeight="1" thickBot="1">
      <c r="A185" s="163" t="s">
        <v>251</v>
      </c>
      <c r="B185" s="164"/>
      <c r="C185" s="165"/>
      <c r="D185" s="166"/>
      <c r="E185" s="167"/>
      <c r="F185" s="168"/>
      <c r="G185" s="169">
        <f>G33+G47+G56+G83+G97+G113+G126+G134+G142+G149+G153+G159+G184</f>
        <v>138864</v>
      </c>
      <c r="H185" s="167"/>
      <c r="I185" s="168"/>
      <c r="J185" s="169">
        <f>J33+J47+J56+J83+J97+J113+J126+J134+J142+J149+J153+J159+J184</f>
        <v>138573.48</v>
      </c>
      <c r="K185" s="167"/>
      <c r="L185" s="168"/>
      <c r="M185" s="169">
        <f>M33+M47+M56+M83+M97+M113+M126+M134+M142+M149+M153+M159+M184</f>
        <v>100080</v>
      </c>
      <c r="N185" s="167"/>
      <c r="O185" s="168"/>
      <c r="P185" s="169">
        <f>P33+P47+P56+P83+P97+P113+P126+P134+P142+P149+P153+P159+P184</f>
        <v>100023.92989999999</v>
      </c>
      <c r="Q185" s="167"/>
      <c r="R185" s="168"/>
      <c r="S185" s="169">
        <f>S33+S47+S56+S83+S97+S113+S126+S134+S142+S149+S153+S159+S184</f>
        <v>0</v>
      </c>
      <c r="T185" s="167"/>
      <c r="U185" s="168"/>
      <c r="V185" s="169">
        <f>V33+V47+V56+V83+V97+V113+V126+V134+V142+V149+V153+V159+V184</f>
        <v>0</v>
      </c>
      <c r="W185" s="169">
        <f>W33+W47+W56+W83+W97+W113+W126+W134+W142+W149+W153+W159+W184</f>
        <v>238944</v>
      </c>
      <c r="X185" s="169">
        <f>X33+X47+X56+X83+X97+X113+X126+X134+X142+X149+X153+X159+X184</f>
        <v>238597.4099</v>
      </c>
      <c r="Y185" s="169">
        <f>Y33+Y47+Y56+Y83+Y97+Y113+Y126+Y134+Y142+Y149+Y153+Y159+Y184</f>
        <v>346.59009999999967</v>
      </c>
      <c r="Z185" s="282">
        <f>Y185/W185</f>
        <v>0.001450507650328109</v>
      </c>
      <c r="AA185" s="262"/>
      <c r="AB185" s="5"/>
      <c r="AC185" s="5"/>
      <c r="AD185" s="5"/>
      <c r="AE185" s="5"/>
      <c r="AF185" s="5"/>
      <c r="AG185" s="5"/>
    </row>
    <row r="186" spans="1:33" ht="15" customHeight="1" thickBot="1">
      <c r="A186" s="377"/>
      <c r="B186" s="354"/>
      <c r="C186" s="354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1"/>
      <c r="X186" s="21"/>
      <c r="Y186" s="21"/>
      <c r="Z186" s="21"/>
      <c r="AA186" s="244"/>
      <c r="AB186" s="5"/>
      <c r="AC186" s="5"/>
      <c r="AD186" s="5"/>
      <c r="AE186" s="5"/>
      <c r="AF186" s="5"/>
      <c r="AG186" s="5"/>
    </row>
    <row r="187" spans="1:33" ht="30" customHeight="1" thickBot="1">
      <c r="A187" s="378" t="s">
        <v>252</v>
      </c>
      <c r="B187" s="379"/>
      <c r="C187" s="379"/>
      <c r="D187" s="170"/>
      <c r="E187" s="167"/>
      <c r="F187" s="168"/>
      <c r="G187" s="171">
        <f>Фінансування!C27-'Кошторис  витрат'!G185</f>
        <v>0</v>
      </c>
      <c r="H187" s="167"/>
      <c r="I187" s="168"/>
      <c r="J187" s="171">
        <f>Фінансування!C28-'Кошторис  витрат'!J185</f>
        <v>0</v>
      </c>
      <c r="K187" s="167"/>
      <c r="L187" s="168"/>
      <c r="M187" s="171">
        <f>Фінансування!J27-'Кошторис  витрат'!M185</f>
        <v>0</v>
      </c>
      <c r="N187" s="167"/>
      <c r="O187" s="168"/>
      <c r="P187" s="171">
        <f>Фінансування!J28-'Кошторис  витрат'!P185</f>
        <v>0.00010000000474974513</v>
      </c>
      <c r="Q187" s="167"/>
      <c r="R187" s="168"/>
      <c r="S187" s="171">
        <f>Фінансування!L27-'Кошторис  витрат'!S185</f>
        <v>0</v>
      </c>
      <c r="T187" s="167"/>
      <c r="U187" s="168"/>
      <c r="V187" s="171">
        <f>Фінансування!L28-'Кошторис  витрат'!V185</f>
        <v>0</v>
      </c>
      <c r="W187" s="172">
        <f>Фінансування!N27-'Кошторис  витрат'!W185</f>
        <v>0</v>
      </c>
      <c r="X187" s="172">
        <f>Фінансування!N28-'Кошторис  витрат'!X185</f>
        <v>0.00010000000474974513</v>
      </c>
      <c r="Y187" s="172"/>
      <c r="Z187" s="172"/>
      <c r="AA187" s="263"/>
      <c r="AB187" s="5"/>
      <c r="AC187" s="5"/>
      <c r="AD187" s="5"/>
      <c r="AE187" s="5"/>
      <c r="AF187" s="5"/>
      <c r="AG187" s="5"/>
    </row>
    <row r="188" spans="1:33" ht="15.75" customHeight="1">
      <c r="A188" s="1"/>
      <c r="B188" s="173"/>
      <c r="C188" s="2"/>
      <c r="D188" s="174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1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173"/>
      <c r="C189" s="2"/>
      <c r="D189" s="174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1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173"/>
      <c r="C190" s="2"/>
      <c r="D190" s="174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1"/>
      <c r="AB190" s="1"/>
      <c r="AC190" s="1"/>
      <c r="AD190" s="1"/>
      <c r="AE190" s="1"/>
      <c r="AF190" s="1"/>
      <c r="AG190" s="1"/>
    </row>
    <row r="191" spans="1:33" ht="56.25" customHeight="1">
      <c r="A191" s="6"/>
      <c r="B191" s="7"/>
      <c r="C191" s="8" t="s">
        <v>360</v>
      </c>
      <c r="D191" s="174"/>
      <c r="E191" s="175"/>
      <c r="F191" s="175"/>
      <c r="G191" s="9"/>
      <c r="H191" s="175"/>
      <c r="I191" s="175"/>
      <c r="J191" s="9"/>
      <c r="K191" s="375" t="s">
        <v>361</v>
      </c>
      <c r="L191" s="376"/>
      <c r="M191" s="376"/>
      <c r="N191" s="176"/>
      <c r="O191" s="6"/>
      <c r="P191" s="175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1"/>
      <c r="AB191" s="1"/>
      <c r="AC191" s="2"/>
      <c r="AD191" s="1"/>
      <c r="AE191" s="1"/>
      <c r="AF191" s="1"/>
      <c r="AG191" s="1"/>
    </row>
    <row r="192" spans="1:33" ht="15.75" customHeight="1">
      <c r="A192" s="10"/>
      <c r="B192" s="177"/>
      <c r="C192" s="11" t="s">
        <v>7</v>
      </c>
      <c r="D192" s="178"/>
      <c r="E192" s="14"/>
      <c r="F192" s="12" t="s">
        <v>8</v>
      </c>
      <c r="G192" s="14"/>
      <c r="H192" s="14"/>
      <c r="I192" s="12"/>
      <c r="J192" s="14"/>
      <c r="K192" s="15"/>
      <c r="L192" s="13" t="s">
        <v>9</v>
      </c>
      <c r="M192" s="14"/>
      <c r="N192" s="15"/>
      <c r="O192" s="13"/>
      <c r="P192" s="14"/>
      <c r="Q192" s="14"/>
      <c r="R192" s="14"/>
      <c r="S192" s="14"/>
      <c r="T192" s="14"/>
      <c r="U192" s="14"/>
      <c r="V192" s="14"/>
      <c r="W192" s="179"/>
      <c r="X192" s="179"/>
      <c r="Y192" s="179"/>
      <c r="Z192" s="179"/>
      <c r="AA192" s="264"/>
      <c r="AB192" s="181"/>
      <c r="AC192" s="180"/>
      <c r="AD192" s="181"/>
      <c r="AE192" s="181"/>
      <c r="AF192" s="181"/>
      <c r="AG192" s="181"/>
    </row>
    <row r="193" spans="1:33" ht="15.75" customHeight="1">
      <c r="A193" s="1"/>
      <c r="B193" s="173"/>
      <c r="C193" s="2"/>
      <c r="D193" s="174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1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73"/>
      <c r="C194" s="2"/>
      <c r="D194" s="174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6"/>
      <c r="X194" s="16"/>
      <c r="Y194" s="16"/>
      <c r="Z194" s="16"/>
      <c r="AA194" s="241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173"/>
      <c r="C195" s="2"/>
      <c r="D195" s="174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6"/>
      <c r="X195" s="16"/>
      <c r="Y195" s="16"/>
      <c r="Z195" s="16"/>
      <c r="AA195" s="241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173"/>
      <c r="C196" s="2"/>
      <c r="D196" s="174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2"/>
      <c r="X196" s="182"/>
      <c r="Y196" s="182"/>
      <c r="Z196" s="182"/>
      <c r="AA196" s="241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173"/>
      <c r="C197" s="2"/>
      <c r="D197" s="174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2"/>
      <c r="X197" s="182"/>
      <c r="Y197" s="182"/>
      <c r="Z197" s="182"/>
      <c r="AA197" s="241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73"/>
      <c r="C198" s="2"/>
      <c r="D198" s="174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2"/>
      <c r="X198" s="182"/>
      <c r="Y198" s="182"/>
      <c r="Z198" s="182"/>
      <c r="AA198" s="241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73"/>
      <c r="C199" s="2"/>
      <c r="D199" s="174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2"/>
      <c r="X199" s="182"/>
      <c r="Y199" s="182"/>
      <c r="Z199" s="182"/>
      <c r="AA199" s="241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73"/>
      <c r="C200" s="2"/>
      <c r="D200" s="174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2"/>
      <c r="X200" s="182"/>
      <c r="Y200" s="182"/>
      <c r="Z200" s="182"/>
      <c r="AA200" s="241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73"/>
      <c r="C201" s="2"/>
      <c r="D201" s="174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2"/>
      <c r="X201" s="182"/>
      <c r="Y201" s="182"/>
      <c r="Z201" s="182"/>
      <c r="AA201" s="241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73"/>
      <c r="C202" s="2"/>
      <c r="D202" s="174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2"/>
      <c r="X202" s="182"/>
      <c r="Y202" s="182"/>
      <c r="Z202" s="182"/>
      <c r="AA202" s="241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73"/>
      <c r="C203" s="2"/>
      <c r="D203" s="174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2"/>
      <c r="X203" s="182"/>
      <c r="Y203" s="182"/>
      <c r="Z203" s="182"/>
      <c r="AA203" s="241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73"/>
      <c r="C204" s="2"/>
      <c r="D204" s="174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2"/>
      <c r="X204" s="182"/>
      <c r="Y204" s="182"/>
      <c r="Z204" s="182"/>
      <c r="AA204" s="241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73"/>
      <c r="C205" s="2"/>
      <c r="D205" s="174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2"/>
      <c r="X205" s="182"/>
      <c r="Y205" s="182"/>
      <c r="Z205" s="182"/>
      <c r="AA205" s="241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73"/>
      <c r="C206" s="2"/>
      <c r="D206" s="174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2"/>
      <c r="X206" s="182"/>
      <c r="Y206" s="182"/>
      <c r="Z206" s="182"/>
      <c r="AA206" s="241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73"/>
      <c r="C207" s="2"/>
      <c r="D207" s="174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2"/>
      <c r="X207" s="182"/>
      <c r="Y207" s="182"/>
      <c r="Z207" s="182"/>
      <c r="AA207" s="241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73"/>
      <c r="C208" s="2"/>
      <c r="D208" s="174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2"/>
      <c r="X208" s="182"/>
      <c r="Y208" s="182"/>
      <c r="Z208" s="182"/>
      <c r="AA208" s="241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73"/>
      <c r="C209" s="2"/>
      <c r="D209" s="174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2"/>
      <c r="X209" s="182"/>
      <c r="Y209" s="182"/>
      <c r="Z209" s="182"/>
      <c r="AA209" s="241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73"/>
      <c r="C210" s="2"/>
      <c r="D210" s="174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2"/>
      <c r="X210" s="182"/>
      <c r="Y210" s="182"/>
      <c r="Z210" s="182"/>
      <c r="AA210" s="241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73"/>
      <c r="C211" s="2"/>
      <c r="D211" s="174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2"/>
      <c r="X211" s="182"/>
      <c r="Y211" s="182"/>
      <c r="Z211" s="182"/>
      <c r="AA211" s="241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73"/>
      <c r="C212" s="2"/>
      <c r="D212" s="174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2"/>
      <c r="X212" s="182"/>
      <c r="Y212" s="182"/>
      <c r="Z212" s="182"/>
      <c r="AA212" s="241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73"/>
      <c r="C213" s="2"/>
      <c r="D213" s="174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2"/>
      <c r="X213" s="182"/>
      <c r="Y213" s="182"/>
      <c r="Z213" s="182"/>
      <c r="AA213" s="241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73"/>
      <c r="C214" s="2"/>
      <c r="D214" s="174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2"/>
      <c r="X214" s="182"/>
      <c r="Y214" s="182"/>
      <c r="Z214" s="182"/>
      <c r="AA214" s="241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73"/>
      <c r="C215" s="2"/>
      <c r="D215" s="174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2"/>
      <c r="X215" s="182"/>
      <c r="Y215" s="182"/>
      <c r="Z215" s="182"/>
      <c r="AA215" s="241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173"/>
      <c r="C216" s="2"/>
      <c r="D216" s="174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2"/>
      <c r="X216" s="182"/>
      <c r="Y216" s="182"/>
      <c r="Z216" s="182"/>
      <c r="AA216" s="241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173"/>
      <c r="C217" s="2"/>
      <c r="D217" s="174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2"/>
      <c r="X217" s="182"/>
      <c r="Y217" s="182"/>
      <c r="Z217" s="182"/>
      <c r="AA217" s="241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173"/>
      <c r="C218" s="2"/>
      <c r="D218" s="174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2"/>
      <c r="X218" s="182"/>
      <c r="Y218" s="182"/>
      <c r="Z218" s="182"/>
      <c r="AA218" s="241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73"/>
      <c r="C219" s="2"/>
      <c r="D219" s="174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2"/>
      <c r="X219" s="182"/>
      <c r="Y219" s="182"/>
      <c r="Z219" s="182"/>
      <c r="AA219" s="241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73"/>
      <c r="C220" s="2"/>
      <c r="D220" s="174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2"/>
      <c r="X220" s="182"/>
      <c r="Y220" s="182"/>
      <c r="Z220" s="182"/>
      <c r="AA220" s="241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73"/>
      <c r="C221" s="2"/>
      <c r="D221" s="174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2"/>
      <c r="X221" s="182"/>
      <c r="Y221" s="182"/>
      <c r="Z221" s="182"/>
      <c r="AA221" s="241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73"/>
      <c r="C222" s="2"/>
      <c r="D222" s="174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2"/>
      <c r="X222" s="182"/>
      <c r="Y222" s="182"/>
      <c r="Z222" s="182"/>
      <c r="AA222" s="241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73"/>
      <c r="C223" s="2"/>
      <c r="D223" s="174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2"/>
      <c r="X223" s="182"/>
      <c r="Y223" s="182"/>
      <c r="Z223" s="182"/>
      <c r="AA223" s="241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73"/>
      <c r="C224" s="2"/>
      <c r="D224" s="174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2"/>
      <c r="X224" s="182"/>
      <c r="Y224" s="182"/>
      <c r="Z224" s="182"/>
      <c r="AA224" s="241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73"/>
      <c r="C225" s="2"/>
      <c r="D225" s="174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2"/>
      <c r="X225" s="182"/>
      <c r="Y225" s="182"/>
      <c r="Z225" s="182"/>
      <c r="AA225" s="241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73"/>
      <c r="C226" s="2"/>
      <c r="D226" s="174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2"/>
      <c r="X226" s="182"/>
      <c r="Y226" s="182"/>
      <c r="Z226" s="182"/>
      <c r="AA226" s="241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73"/>
      <c r="C227" s="2"/>
      <c r="D227" s="174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2"/>
      <c r="X227" s="182"/>
      <c r="Y227" s="182"/>
      <c r="Z227" s="182"/>
      <c r="AA227" s="241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73"/>
      <c r="C228" s="2"/>
      <c r="D228" s="174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2"/>
      <c r="X228" s="182"/>
      <c r="Y228" s="182"/>
      <c r="Z228" s="182"/>
      <c r="AA228" s="241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73"/>
      <c r="C229" s="2"/>
      <c r="D229" s="174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2"/>
      <c r="X229" s="182"/>
      <c r="Y229" s="182"/>
      <c r="Z229" s="182"/>
      <c r="AA229" s="241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73"/>
      <c r="C230" s="2"/>
      <c r="D230" s="174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2"/>
      <c r="X230" s="182"/>
      <c r="Y230" s="182"/>
      <c r="Z230" s="182"/>
      <c r="AA230" s="241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73"/>
      <c r="C231" s="2"/>
      <c r="D231" s="174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2"/>
      <c r="X231" s="182"/>
      <c r="Y231" s="182"/>
      <c r="Z231" s="182"/>
      <c r="AA231" s="241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73"/>
      <c r="C232" s="2"/>
      <c r="D232" s="174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2"/>
      <c r="X232" s="182"/>
      <c r="Y232" s="182"/>
      <c r="Z232" s="182"/>
      <c r="AA232" s="241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73"/>
      <c r="C233" s="2"/>
      <c r="D233" s="174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2"/>
      <c r="X233" s="182"/>
      <c r="Y233" s="182"/>
      <c r="Z233" s="182"/>
      <c r="AA233" s="241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73"/>
      <c r="C234" s="2"/>
      <c r="D234" s="174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2"/>
      <c r="X234" s="182"/>
      <c r="Y234" s="182"/>
      <c r="Z234" s="182"/>
      <c r="AA234" s="241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73"/>
      <c r="C235" s="2"/>
      <c r="D235" s="174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2"/>
      <c r="X235" s="182"/>
      <c r="Y235" s="182"/>
      <c r="Z235" s="182"/>
      <c r="AA235" s="24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73"/>
      <c r="C236" s="2"/>
      <c r="D236" s="174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2"/>
      <c r="X236" s="182"/>
      <c r="Y236" s="182"/>
      <c r="Z236" s="182"/>
      <c r="AA236" s="24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73"/>
      <c r="C237" s="2"/>
      <c r="D237" s="174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2"/>
      <c r="X237" s="182"/>
      <c r="Y237" s="182"/>
      <c r="Z237" s="182"/>
      <c r="AA237" s="24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73"/>
      <c r="C238" s="2"/>
      <c r="D238" s="174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2"/>
      <c r="X238" s="182"/>
      <c r="Y238" s="182"/>
      <c r="Z238" s="182"/>
      <c r="AA238" s="24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73"/>
      <c r="C239" s="2"/>
      <c r="D239" s="174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2"/>
      <c r="X239" s="182"/>
      <c r="Y239" s="182"/>
      <c r="Z239" s="182"/>
      <c r="AA239" s="24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73"/>
      <c r="C240" s="2"/>
      <c r="D240" s="174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2"/>
      <c r="X240" s="182"/>
      <c r="Y240" s="182"/>
      <c r="Z240" s="182"/>
      <c r="AA240" s="241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73"/>
      <c r="C241" s="2"/>
      <c r="D241" s="174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2"/>
      <c r="X241" s="182"/>
      <c r="Y241" s="182"/>
      <c r="Z241" s="182"/>
      <c r="AA241" s="241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73"/>
      <c r="C242" s="2"/>
      <c r="D242" s="174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2"/>
      <c r="X242" s="182"/>
      <c r="Y242" s="182"/>
      <c r="Z242" s="182"/>
      <c r="AA242" s="241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73"/>
      <c r="C243" s="2"/>
      <c r="D243" s="174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2"/>
      <c r="X243" s="182"/>
      <c r="Y243" s="182"/>
      <c r="Z243" s="182"/>
      <c r="AA243" s="241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73"/>
      <c r="C244" s="2"/>
      <c r="D244" s="174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2"/>
      <c r="X244" s="182"/>
      <c r="Y244" s="182"/>
      <c r="Z244" s="182"/>
      <c r="AA244" s="241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73"/>
      <c r="C245" s="2"/>
      <c r="D245" s="174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2"/>
      <c r="X245" s="182"/>
      <c r="Y245" s="182"/>
      <c r="Z245" s="182"/>
      <c r="AA245" s="241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73"/>
      <c r="C246" s="2"/>
      <c r="D246" s="174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2"/>
      <c r="X246" s="182"/>
      <c r="Y246" s="182"/>
      <c r="Z246" s="182"/>
      <c r="AA246" s="241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73"/>
      <c r="C247" s="2"/>
      <c r="D247" s="174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2"/>
      <c r="X247" s="182"/>
      <c r="Y247" s="182"/>
      <c r="Z247" s="182"/>
      <c r="AA247" s="241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73"/>
      <c r="C248" s="2"/>
      <c r="D248" s="174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2"/>
      <c r="X248" s="182"/>
      <c r="Y248" s="182"/>
      <c r="Z248" s="182"/>
      <c r="AA248" s="241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73"/>
      <c r="C249" s="2"/>
      <c r="D249" s="174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2"/>
      <c r="X249" s="182"/>
      <c r="Y249" s="182"/>
      <c r="Z249" s="182"/>
      <c r="AA249" s="241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73"/>
      <c r="C250" s="2"/>
      <c r="D250" s="174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2"/>
      <c r="X250" s="182"/>
      <c r="Y250" s="182"/>
      <c r="Z250" s="182"/>
      <c r="AA250" s="241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73"/>
      <c r="C251" s="2"/>
      <c r="D251" s="174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2"/>
      <c r="X251" s="182"/>
      <c r="Y251" s="182"/>
      <c r="Z251" s="182"/>
      <c r="AA251" s="241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73"/>
      <c r="C252" s="2"/>
      <c r="D252" s="174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2"/>
      <c r="X252" s="182"/>
      <c r="Y252" s="182"/>
      <c r="Z252" s="182"/>
      <c r="AA252" s="241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73"/>
      <c r="C253" s="2"/>
      <c r="D253" s="174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2"/>
      <c r="X253" s="182"/>
      <c r="Y253" s="182"/>
      <c r="Z253" s="182"/>
      <c r="AA253" s="241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73"/>
      <c r="C254" s="2"/>
      <c r="D254" s="174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2"/>
      <c r="X254" s="182"/>
      <c r="Y254" s="182"/>
      <c r="Z254" s="182"/>
      <c r="AA254" s="241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73"/>
      <c r="C255" s="2"/>
      <c r="D255" s="174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2"/>
      <c r="X255" s="182"/>
      <c r="Y255" s="182"/>
      <c r="Z255" s="182"/>
      <c r="AA255" s="241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73"/>
      <c r="C256" s="2"/>
      <c r="D256" s="174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2"/>
      <c r="X256" s="182"/>
      <c r="Y256" s="182"/>
      <c r="Z256" s="182"/>
      <c r="AA256" s="241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73"/>
      <c r="C257" s="2"/>
      <c r="D257" s="174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2"/>
      <c r="X257" s="182"/>
      <c r="Y257" s="182"/>
      <c r="Z257" s="182"/>
      <c r="AA257" s="241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73"/>
      <c r="C258" s="2"/>
      <c r="D258" s="174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2"/>
      <c r="X258" s="182"/>
      <c r="Y258" s="182"/>
      <c r="Z258" s="182"/>
      <c r="AA258" s="241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73"/>
      <c r="C259" s="2"/>
      <c r="D259" s="174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2"/>
      <c r="X259" s="182"/>
      <c r="Y259" s="182"/>
      <c r="Z259" s="182"/>
      <c r="AA259" s="241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73"/>
      <c r="C260" s="2"/>
      <c r="D260" s="174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2"/>
      <c r="X260" s="182"/>
      <c r="Y260" s="182"/>
      <c r="Z260" s="182"/>
      <c r="AA260" s="241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73"/>
      <c r="C261" s="2"/>
      <c r="D261" s="174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2"/>
      <c r="X261" s="182"/>
      <c r="Y261" s="182"/>
      <c r="Z261" s="182"/>
      <c r="AA261" s="241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73"/>
      <c r="C262" s="2"/>
      <c r="D262" s="174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2"/>
      <c r="X262" s="182"/>
      <c r="Y262" s="182"/>
      <c r="Z262" s="182"/>
      <c r="AA262" s="241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73"/>
      <c r="C263" s="2"/>
      <c r="D263" s="174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2"/>
      <c r="X263" s="182"/>
      <c r="Y263" s="182"/>
      <c r="Z263" s="182"/>
      <c r="AA263" s="241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73"/>
      <c r="C264" s="2"/>
      <c r="D264" s="174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2"/>
      <c r="X264" s="182"/>
      <c r="Y264" s="182"/>
      <c r="Z264" s="182"/>
      <c r="AA264" s="241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73"/>
      <c r="C265" s="2"/>
      <c r="D265" s="174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2"/>
      <c r="X265" s="182"/>
      <c r="Y265" s="182"/>
      <c r="Z265" s="182"/>
      <c r="AA265" s="241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73"/>
      <c r="C266" s="2"/>
      <c r="D266" s="174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2"/>
      <c r="X266" s="182"/>
      <c r="Y266" s="182"/>
      <c r="Z266" s="182"/>
      <c r="AA266" s="241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73"/>
      <c r="C267" s="2"/>
      <c r="D267" s="174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2"/>
      <c r="X267" s="182"/>
      <c r="Y267" s="182"/>
      <c r="Z267" s="182"/>
      <c r="AA267" s="241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73"/>
      <c r="C268" s="2"/>
      <c r="D268" s="174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2"/>
      <c r="X268" s="182"/>
      <c r="Y268" s="182"/>
      <c r="Z268" s="182"/>
      <c r="AA268" s="241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73"/>
      <c r="C269" s="2"/>
      <c r="D269" s="174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2"/>
      <c r="X269" s="182"/>
      <c r="Y269" s="182"/>
      <c r="Z269" s="182"/>
      <c r="AA269" s="241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73"/>
      <c r="C270" s="2"/>
      <c r="D270" s="174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2"/>
      <c r="X270" s="182"/>
      <c r="Y270" s="182"/>
      <c r="Z270" s="182"/>
      <c r="AA270" s="241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73"/>
      <c r="C271" s="2"/>
      <c r="D271" s="174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2"/>
      <c r="X271" s="182"/>
      <c r="Y271" s="182"/>
      <c r="Z271" s="182"/>
      <c r="AA271" s="241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73"/>
      <c r="C272" s="2"/>
      <c r="D272" s="174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2"/>
      <c r="X272" s="182"/>
      <c r="Y272" s="182"/>
      <c r="Z272" s="182"/>
      <c r="AA272" s="241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73"/>
      <c r="C273" s="2"/>
      <c r="D273" s="174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2"/>
      <c r="X273" s="182"/>
      <c r="Y273" s="182"/>
      <c r="Z273" s="182"/>
      <c r="AA273" s="241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73"/>
      <c r="C274" s="2"/>
      <c r="D274" s="174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2"/>
      <c r="X274" s="182"/>
      <c r="Y274" s="182"/>
      <c r="Z274" s="182"/>
      <c r="AA274" s="241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73"/>
      <c r="C275" s="2"/>
      <c r="D275" s="174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2"/>
      <c r="X275" s="182"/>
      <c r="Y275" s="182"/>
      <c r="Z275" s="182"/>
      <c r="AA275" s="241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73"/>
      <c r="C276" s="2"/>
      <c r="D276" s="174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2"/>
      <c r="X276" s="182"/>
      <c r="Y276" s="182"/>
      <c r="Z276" s="182"/>
      <c r="AA276" s="241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73"/>
      <c r="C277" s="2"/>
      <c r="D277" s="174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2"/>
      <c r="X277" s="182"/>
      <c r="Y277" s="182"/>
      <c r="Z277" s="182"/>
      <c r="AA277" s="241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73"/>
      <c r="C278" s="2"/>
      <c r="D278" s="174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2"/>
      <c r="X278" s="182"/>
      <c r="Y278" s="182"/>
      <c r="Z278" s="182"/>
      <c r="AA278" s="241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73"/>
      <c r="C279" s="2"/>
      <c r="D279" s="174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2"/>
      <c r="X279" s="182"/>
      <c r="Y279" s="182"/>
      <c r="Z279" s="182"/>
      <c r="AA279" s="241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73"/>
      <c r="C280" s="2"/>
      <c r="D280" s="174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2"/>
      <c r="X280" s="182"/>
      <c r="Y280" s="182"/>
      <c r="Z280" s="182"/>
      <c r="AA280" s="241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73"/>
      <c r="C281" s="2"/>
      <c r="D281" s="174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2"/>
      <c r="X281" s="182"/>
      <c r="Y281" s="182"/>
      <c r="Z281" s="182"/>
      <c r="AA281" s="241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73"/>
      <c r="C282" s="2"/>
      <c r="D282" s="174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2"/>
      <c r="X282" s="182"/>
      <c r="Y282" s="182"/>
      <c r="Z282" s="182"/>
      <c r="AA282" s="241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73"/>
      <c r="C283" s="2"/>
      <c r="D283" s="174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2"/>
      <c r="X283" s="182"/>
      <c r="Y283" s="182"/>
      <c r="Z283" s="182"/>
      <c r="AA283" s="241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73"/>
      <c r="C284" s="2"/>
      <c r="D284" s="174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2"/>
      <c r="X284" s="182"/>
      <c r="Y284" s="182"/>
      <c r="Z284" s="182"/>
      <c r="AA284" s="241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73"/>
      <c r="C285" s="2"/>
      <c r="D285" s="174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2"/>
      <c r="X285" s="182"/>
      <c r="Y285" s="182"/>
      <c r="Z285" s="182"/>
      <c r="AA285" s="241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73"/>
      <c r="C286" s="2"/>
      <c r="D286" s="174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2"/>
      <c r="X286" s="182"/>
      <c r="Y286" s="182"/>
      <c r="Z286" s="182"/>
      <c r="AA286" s="241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73"/>
      <c r="C287" s="2"/>
      <c r="D287" s="174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2"/>
      <c r="X287" s="182"/>
      <c r="Y287" s="182"/>
      <c r="Z287" s="182"/>
      <c r="AA287" s="241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73"/>
      <c r="C288" s="2"/>
      <c r="D288" s="174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2"/>
      <c r="X288" s="182"/>
      <c r="Y288" s="182"/>
      <c r="Z288" s="182"/>
      <c r="AA288" s="241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73"/>
      <c r="C289" s="2"/>
      <c r="D289" s="174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2"/>
      <c r="X289" s="182"/>
      <c r="Y289" s="182"/>
      <c r="Z289" s="182"/>
      <c r="AA289" s="241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73"/>
      <c r="C290" s="2"/>
      <c r="D290" s="174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2"/>
      <c r="X290" s="182"/>
      <c r="Y290" s="182"/>
      <c r="Z290" s="182"/>
      <c r="AA290" s="241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73"/>
      <c r="C291" s="2"/>
      <c r="D291" s="174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2"/>
      <c r="X291" s="182"/>
      <c r="Y291" s="182"/>
      <c r="Z291" s="182"/>
      <c r="AA291" s="241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73"/>
      <c r="C292" s="2"/>
      <c r="D292" s="174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2"/>
      <c r="X292" s="182"/>
      <c r="Y292" s="182"/>
      <c r="Z292" s="182"/>
      <c r="AA292" s="241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73"/>
      <c r="C293" s="2"/>
      <c r="D293" s="174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2"/>
      <c r="X293" s="182"/>
      <c r="Y293" s="182"/>
      <c r="Z293" s="182"/>
      <c r="AA293" s="241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73"/>
      <c r="C294" s="2"/>
      <c r="D294" s="174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2"/>
      <c r="X294" s="182"/>
      <c r="Y294" s="182"/>
      <c r="Z294" s="182"/>
      <c r="AA294" s="241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73"/>
      <c r="C295" s="2"/>
      <c r="D295" s="174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2"/>
      <c r="X295" s="182"/>
      <c r="Y295" s="182"/>
      <c r="Z295" s="182"/>
      <c r="AA295" s="241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73"/>
      <c r="C296" s="2"/>
      <c r="D296" s="174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2"/>
      <c r="X296" s="182"/>
      <c r="Y296" s="182"/>
      <c r="Z296" s="182"/>
      <c r="AA296" s="241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73"/>
      <c r="C297" s="2"/>
      <c r="D297" s="174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2"/>
      <c r="X297" s="182"/>
      <c r="Y297" s="182"/>
      <c r="Z297" s="182"/>
      <c r="AA297" s="241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73"/>
      <c r="C298" s="2"/>
      <c r="D298" s="174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2"/>
      <c r="X298" s="182"/>
      <c r="Y298" s="182"/>
      <c r="Z298" s="182"/>
      <c r="AA298" s="241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73"/>
      <c r="C299" s="2"/>
      <c r="D299" s="174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2"/>
      <c r="X299" s="182"/>
      <c r="Y299" s="182"/>
      <c r="Z299" s="182"/>
      <c r="AA299" s="241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73"/>
      <c r="C300" s="2"/>
      <c r="D300" s="174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2"/>
      <c r="X300" s="182"/>
      <c r="Y300" s="182"/>
      <c r="Z300" s="182"/>
      <c r="AA300" s="241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73"/>
      <c r="C301" s="2"/>
      <c r="D301" s="174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2"/>
      <c r="X301" s="182"/>
      <c r="Y301" s="182"/>
      <c r="Z301" s="182"/>
      <c r="AA301" s="241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73"/>
      <c r="C302" s="2"/>
      <c r="D302" s="174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2"/>
      <c r="X302" s="182"/>
      <c r="Y302" s="182"/>
      <c r="Z302" s="182"/>
      <c r="AA302" s="241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73"/>
      <c r="C303" s="2"/>
      <c r="D303" s="174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2"/>
      <c r="X303" s="182"/>
      <c r="Y303" s="182"/>
      <c r="Z303" s="182"/>
      <c r="AA303" s="241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73"/>
      <c r="C304" s="2"/>
      <c r="D304" s="174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2"/>
      <c r="X304" s="182"/>
      <c r="Y304" s="182"/>
      <c r="Z304" s="182"/>
      <c r="AA304" s="241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73"/>
      <c r="C305" s="2"/>
      <c r="D305" s="174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2"/>
      <c r="X305" s="182"/>
      <c r="Y305" s="182"/>
      <c r="Z305" s="182"/>
      <c r="AA305" s="241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73"/>
      <c r="C306" s="2"/>
      <c r="D306" s="174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2"/>
      <c r="X306" s="182"/>
      <c r="Y306" s="182"/>
      <c r="Z306" s="182"/>
      <c r="AA306" s="241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73"/>
      <c r="C307" s="2"/>
      <c r="D307" s="174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2"/>
      <c r="X307" s="182"/>
      <c r="Y307" s="182"/>
      <c r="Z307" s="182"/>
      <c r="AA307" s="241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73"/>
      <c r="C308" s="2"/>
      <c r="D308" s="174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2"/>
      <c r="X308" s="182"/>
      <c r="Y308" s="182"/>
      <c r="Z308" s="182"/>
      <c r="AA308" s="241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73"/>
      <c r="C309" s="2"/>
      <c r="D309" s="174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2"/>
      <c r="X309" s="182"/>
      <c r="Y309" s="182"/>
      <c r="Z309" s="182"/>
      <c r="AA309" s="241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73"/>
      <c r="C310" s="2"/>
      <c r="D310" s="174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2"/>
      <c r="X310" s="182"/>
      <c r="Y310" s="182"/>
      <c r="Z310" s="182"/>
      <c r="AA310" s="241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73"/>
      <c r="C311" s="2"/>
      <c r="D311" s="174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2"/>
      <c r="X311" s="182"/>
      <c r="Y311" s="182"/>
      <c r="Z311" s="182"/>
      <c r="AA311" s="241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73"/>
      <c r="C312" s="2"/>
      <c r="D312" s="174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2"/>
      <c r="X312" s="182"/>
      <c r="Y312" s="182"/>
      <c r="Z312" s="182"/>
      <c r="AA312" s="241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73"/>
      <c r="C313" s="2"/>
      <c r="D313" s="174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2"/>
      <c r="X313" s="182"/>
      <c r="Y313" s="182"/>
      <c r="Z313" s="182"/>
      <c r="AA313" s="241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73"/>
      <c r="C314" s="2"/>
      <c r="D314" s="174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2"/>
      <c r="X314" s="182"/>
      <c r="Y314" s="182"/>
      <c r="Z314" s="182"/>
      <c r="AA314" s="241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73"/>
      <c r="C315" s="2"/>
      <c r="D315" s="174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2"/>
      <c r="X315" s="182"/>
      <c r="Y315" s="182"/>
      <c r="Z315" s="182"/>
      <c r="AA315" s="241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73"/>
      <c r="C316" s="2"/>
      <c r="D316" s="174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2"/>
      <c r="X316" s="182"/>
      <c r="Y316" s="182"/>
      <c r="Z316" s="182"/>
      <c r="AA316" s="241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73"/>
      <c r="C317" s="2"/>
      <c r="D317" s="174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2"/>
      <c r="X317" s="182"/>
      <c r="Y317" s="182"/>
      <c r="Z317" s="182"/>
      <c r="AA317" s="241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73"/>
      <c r="C318" s="2"/>
      <c r="D318" s="174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2"/>
      <c r="X318" s="182"/>
      <c r="Y318" s="182"/>
      <c r="Z318" s="182"/>
      <c r="AA318" s="241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73"/>
      <c r="C319" s="2"/>
      <c r="D319" s="174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2"/>
      <c r="X319" s="182"/>
      <c r="Y319" s="182"/>
      <c r="Z319" s="182"/>
      <c r="AA319" s="241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73"/>
      <c r="C320" s="2"/>
      <c r="D320" s="174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2"/>
      <c r="X320" s="182"/>
      <c r="Y320" s="182"/>
      <c r="Z320" s="182"/>
      <c r="AA320" s="241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73"/>
      <c r="C321" s="2"/>
      <c r="D321" s="174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2"/>
      <c r="X321" s="182"/>
      <c r="Y321" s="182"/>
      <c r="Z321" s="182"/>
      <c r="AA321" s="241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73"/>
      <c r="C322" s="2"/>
      <c r="D322" s="174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2"/>
      <c r="X322" s="182"/>
      <c r="Y322" s="182"/>
      <c r="Z322" s="182"/>
      <c r="AA322" s="241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73"/>
      <c r="C323" s="2"/>
      <c r="D323" s="174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2"/>
      <c r="X323" s="182"/>
      <c r="Y323" s="182"/>
      <c r="Z323" s="182"/>
      <c r="AA323" s="241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73"/>
      <c r="C324" s="2"/>
      <c r="D324" s="174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2"/>
      <c r="X324" s="182"/>
      <c r="Y324" s="182"/>
      <c r="Z324" s="182"/>
      <c r="AA324" s="241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73"/>
      <c r="C325" s="2"/>
      <c r="D325" s="174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2"/>
      <c r="X325" s="182"/>
      <c r="Y325" s="182"/>
      <c r="Z325" s="182"/>
      <c r="AA325" s="241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73"/>
      <c r="C326" s="2"/>
      <c r="D326" s="174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2"/>
      <c r="X326" s="182"/>
      <c r="Y326" s="182"/>
      <c r="Z326" s="182"/>
      <c r="AA326" s="241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73"/>
      <c r="C327" s="2"/>
      <c r="D327" s="174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2"/>
      <c r="X327" s="182"/>
      <c r="Y327" s="182"/>
      <c r="Z327" s="182"/>
      <c r="AA327" s="241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73"/>
      <c r="C328" s="2"/>
      <c r="D328" s="174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2"/>
      <c r="X328" s="182"/>
      <c r="Y328" s="182"/>
      <c r="Z328" s="182"/>
      <c r="AA328" s="241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73"/>
      <c r="C329" s="2"/>
      <c r="D329" s="174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2"/>
      <c r="X329" s="182"/>
      <c r="Y329" s="182"/>
      <c r="Z329" s="182"/>
      <c r="AA329" s="241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73"/>
      <c r="C330" s="2"/>
      <c r="D330" s="174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2"/>
      <c r="X330" s="182"/>
      <c r="Y330" s="182"/>
      <c r="Z330" s="182"/>
      <c r="AA330" s="241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73"/>
      <c r="C331" s="2"/>
      <c r="D331" s="174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2"/>
      <c r="X331" s="182"/>
      <c r="Y331" s="182"/>
      <c r="Z331" s="182"/>
      <c r="AA331" s="241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73"/>
      <c r="C332" s="2"/>
      <c r="D332" s="174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2"/>
      <c r="X332" s="182"/>
      <c r="Y332" s="182"/>
      <c r="Z332" s="182"/>
      <c r="AA332" s="241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73"/>
      <c r="C333" s="2"/>
      <c r="D333" s="174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2"/>
      <c r="X333" s="182"/>
      <c r="Y333" s="182"/>
      <c r="Z333" s="182"/>
      <c r="AA333" s="241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73"/>
      <c r="C334" s="2"/>
      <c r="D334" s="174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2"/>
      <c r="X334" s="182"/>
      <c r="Y334" s="182"/>
      <c r="Z334" s="182"/>
      <c r="AA334" s="241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73"/>
      <c r="C335" s="2"/>
      <c r="D335" s="174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2"/>
      <c r="X335" s="182"/>
      <c r="Y335" s="182"/>
      <c r="Z335" s="182"/>
      <c r="AA335" s="241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73"/>
      <c r="C336" s="2"/>
      <c r="D336" s="174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2"/>
      <c r="X336" s="182"/>
      <c r="Y336" s="182"/>
      <c r="Z336" s="182"/>
      <c r="AA336" s="241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73"/>
      <c r="C337" s="2"/>
      <c r="D337" s="174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2"/>
      <c r="X337" s="182"/>
      <c r="Y337" s="182"/>
      <c r="Z337" s="182"/>
      <c r="AA337" s="241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73"/>
      <c r="C338" s="2"/>
      <c r="D338" s="174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2"/>
      <c r="X338" s="182"/>
      <c r="Y338" s="182"/>
      <c r="Z338" s="182"/>
      <c r="AA338" s="241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73"/>
      <c r="C339" s="2"/>
      <c r="D339" s="174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2"/>
      <c r="X339" s="182"/>
      <c r="Y339" s="182"/>
      <c r="Z339" s="182"/>
      <c r="AA339" s="241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73"/>
      <c r="C340" s="2"/>
      <c r="D340" s="174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2"/>
      <c r="X340" s="182"/>
      <c r="Y340" s="182"/>
      <c r="Z340" s="182"/>
      <c r="AA340" s="241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73"/>
      <c r="C341" s="2"/>
      <c r="D341" s="174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2"/>
      <c r="X341" s="182"/>
      <c r="Y341" s="182"/>
      <c r="Z341" s="182"/>
      <c r="AA341" s="241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73"/>
      <c r="C342" s="2"/>
      <c r="D342" s="174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2"/>
      <c r="X342" s="182"/>
      <c r="Y342" s="182"/>
      <c r="Z342" s="182"/>
      <c r="AA342" s="241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73"/>
      <c r="C343" s="2"/>
      <c r="D343" s="174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2"/>
      <c r="X343" s="182"/>
      <c r="Y343" s="182"/>
      <c r="Z343" s="182"/>
      <c r="AA343" s="241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73"/>
      <c r="C344" s="2"/>
      <c r="D344" s="174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2"/>
      <c r="X344" s="182"/>
      <c r="Y344" s="182"/>
      <c r="Z344" s="182"/>
      <c r="AA344" s="241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73"/>
      <c r="C345" s="2"/>
      <c r="D345" s="174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2"/>
      <c r="X345" s="182"/>
      <c r="Y345" s="182"/>
      <c r="Z345" s="182"/>
      <c r="AA345" s="241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73"/>
      <c r="C346" s="2"/>
      <c r="D346" s="174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2"/>
      <c r="X346" s="182"/>
      <c r="Y346" s="182"/>
      <c r="Z346" s="182"/>
      <c r="AA346" s="241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73"/>
      <c r="C347" s="2"/>
      <c r="D347" s="174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2"/>
      <c r="X347" s="182"/>
      <c r="Y347" s="182"/>
      <c r="Z347" s="182"/>
      <c r="AA347" s="241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73"/>
      <c r="C348" s="2"/>
      <c r="D348" s="174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2"/>
      <c r="X348" s="182"/>
      <c r="Y348" s="182"/>
      <c r="Z348" s="182"/>
      <c r="AA348" s="241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73"/>
      <c r="C349" s="2"/>
      <c r="D349" s="174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2"/>
      <c r="X349" s="182"/>
      <c r="Y349" s="182"/>
      <c r="Z349" s="182"/>
      <c r="AA349" s="241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73"/>
      <c r="C350" s="2"/>
      <c r="D350" s="174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2"/>
      <c r="X350" s="182"/>
      <c r="Y350" s="182"/>
      <c r="Z350" s="182"/>
      <c r="AA350" s="241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73"/>
      <c r="C351" s="2"/>
      <c r="D351" s="174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2"/>
      <c r="X351" s="182"/>
      <c r="Y351" s="182"/>
      <c r="Z351" s="182"/>
      <c r="AA351" s="241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73"/>
      <c r="C352" s="2"/>
      <c r="D352" s="174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2"/>
      <c r="X352" s="182"/>
      <c r="Y352" s="182"/>
      <c r="Z352" s="182"/>
      <c r="AA352" s="241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73"/>
      <c r="C353" s="2"/>
      <c r="D353" s="174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2"/>
      <c r="X353" s="182"/>
      <c r="Y353" s="182"/>
      <c r="Z353" s="182"/>
      <c r="AA353" s="241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73"/>
      <c r="C354" s="2"/>
      <c r="D354" s="174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2"/>
      <c r="X354" s="182"/>
      <c r="Y354" s="182"/>
      <c r="Z354" s="182"/>
      <c r="AA354" s="241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73"/>
      <c r="C355" s="2"/>
      <c r="D355" s="174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2"/>
      <c r="X355" s="182"/>
      <c r="Y355" s="182"/>
      <c r="Z355" s="182"/>
      <c r="AA355" s="241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73"/>
      <c r="C356" s="2"/>
      <c r="D356" s="174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2"/>
      <c r="X356" s="182"/>
      <c r="Y356" s="182"/>
      <c r="Z356" s="182"/>
      <c r="AA356" s="241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73"/>
      <c r="C357" s="2"/>
      <c r="D357" s="174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2"/>
      <c r="X357" s="182"/>
      <c r="Y357" s="182"/>
      <c r="Z357" s="182"/>
      <c r="AA357" s="241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73"/>
      <c r="C358" s="2"/>
      <c r="D358" s="174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2"/>
      <c r="X358" s="182"/>
      <c r="Y358" s="182"/>
      <c r="Z358" s="182"/>
      <c r="AA358" s="241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73"/>
      <c r="C359" s="2"/>
      <c r="D359" s="174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2"/>
      <c r="X359" s="182"/>
      <c r="Y359" s="182"/>
      <c r="Z359" s="182"/>
      <c r="AA359" s="241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73"/>
      <c r="C360" s="2"/>
      <c r="D360" s="174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2"/>
      <c r="X360" s="182"/>
      <c r="Y360" s="182"/>
      <c r="Z360" s="182"/>
      <c r="AA360" s="241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73"/>
      <c r="C361" s="2"/>
      <c r="D361" s="174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2"/>
      <c r="X361" s="182"/>
      <c r="Y361" s="182"/>
      <c r="Z361" s="182"/>
      <c r="AA361" s="241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73"/>
      <c r="C362" s="2"/>
      <c r="D362" s="174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2"/>
      <c r="X362" s="182"/>
      <c r="Y362" s="182"/>
      <c r="Z362" s="182"/>
      <c r="AA362" s="241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73"/>
      <c r="C363" s="2"/>
      <c r="D363" s="174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2"/>
      <c r="X363" s="182"/>
      <c r="Y363" s="182"/>
      <c r="Z363" s="182"/>
      <c r="AA363" s="241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73"/>
      <c r="C364" s="2"/>
      <c r="D364" s="174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2"/>
      <c r="X364" s="182"/>
      <c r="Y364" s="182"/>
      <c r="Z364" s="182"/>
      <c r="AA364" s="241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73"/>
      <c r="C365" s="2"/>
      <c r="D365" s="174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2"/>
      <c r="X365" s="182"/>
      <c r="Y365" s="182"/>
      <c r="Z365" s="182"/>
      <c r="AA365" s="241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73"/>
      <c r="C366" s="2"/>
      <c r="D366" s="174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2"/>
      <c r="X366" s="182"/>
      <c r="Y366" s="182"/>
      <c r="Z366" s="182"/>
      <c r="AA366" s="241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73"/>
      <c r="C367" s="2"/>
      <c r="D367" s="174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2"/>
      <c r="X367" s="182"/>
      <c r="Y367" s="182"/>
      <c r="Z367" s="182"/>
      <c r="AA367" s="241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73"/>
      <c r="C368" s="2"/>
      <c r="D368" s="174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2"/>
      <c r="X368" s="182"/>
      <c r="Y368" s="182"/>
      <c r="Z368" s="182"/>
      <c r="AA368" s="241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73"/>
      <c r="C369" s="2"/>
      <c r="D369" s="174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2"/>
      <c r="X369" s="182"/>
      <c r="Y369" s="182"/>
      <c r="Z369" s="182"/>
      <c r="AA369" s="241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73"/>
      <c r="C370" s="2"/>
      <c r="D370" s="174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2"/>
      <c r="X370" s="182"/>
      <c r="Y370" s="182"/>
      <c r="Z370" s="182"/>
      <c r="AA370" s="241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73"/>
      <c r="C371" s="2"/>
      <c r="D371" s="174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2"/>
      <c r="X371" s="182"/>
      <c r="Y371" s="182"/>
      <c r="Z371" s="182"/>
      <c r="AA371" s="241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73"/>
      <c r="C372" s="2"/>
      <c r="D372" s="174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2"/>
      <c r="X372" s="182"/>
      <c r="Y372" s="182"/>
      <c r="Z372" s="182"/>
      <c r="AA372" s="241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73"/>
      <c r="C373" s="2"/>
      <c r="D373" s="174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2"/>
      <c r="X373" s="182"/>
      <c r="Y373" s="182"/>
      <c r="Z373" s="182"/>
      <c r="AA373" s="241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73"/>
      <c r="C374" s="2"/>
      <c r="D374" s="174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2"/>
      <c r="X374" s="182"/>
      <c r="Y374" s="182"/>
      <c r="Z374" s="182"/>
      <c r="AA374" s="241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73"/>
      <c r="C375" s="2"/>
      <c r="D375" s="174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2"/>
      <c r="X375" s="182"/>
      <c r="Y375" s="182"/>
      <c r="Z375" s="182"/>
      <c r="AA375" s="241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73"/>
      <c r="C376" s="2"/>
      <c r="D376" s="174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2"/>
      <c r="X376" s="182"/>
      <c r="Y376" s="182"/>
      <c r="Z376" s="182"/>
      <c r="AA376" s="241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73"/>
      <c r="C377" s="2"/>
      <c r="D377" s="174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2"/>
      <c r="X377" s="182"/>
      <c r="Y377" s="182"/>
      <c r="Z377" s="182"/>
      <c r="AA377" s="241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73"/>
      <c r="C378" s="2"/>
      <c r="D378" s="174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2"/>
      <c r="X378" s="182"/>
      <c r="Y378" s="182"/>
      <c r="Z378" s="182"/>
      <c r="AA378" s="241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73"/>
      <c r="C379" s="2"/>
      <c r="D379" s="174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2"/>
      <c r="X379" s="182"/>
      <c r="Y379" s="182"/>
      <c r="Z379" s="182"/>
      <c r="AA379" s="241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73"/>
      <c r="C380" s="2"/>
      <c r="D380" s="174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2"/>
      <c r="X380" s="182"/>
      <c r="Y380" s="182"/>
      <c r="Z380" s="182"/>
      <c r="AA380" s="241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73"/>
      <c r="C381" s="2"/>
      <c r="D381" s="174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2"/>
      <c r="X381" s="182"/>
      <c r="Y381" s="182"/>
      <c r="Z381" s="182"/>
      <c r="AA381" s="241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73"/>
      <c r="C382" s="2"/>
      <c r="D382" s="174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2"/>
      <c r="X382" s="182"/>
      <c r="Y382" s="182"/>
      <c r="Z382" s="182"/>
      <c r="AA382" s="241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73"/>
      <c r="C383" s="2"/>
      <c r="D383" s="174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2"/>
      <c r="X383" s="182"/>
      <c r="Y383" s="182"/>
      <c r="Z383" s="182"/>
      <c r="AA383" s="241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73"/>
      <c r="C384" s="2"/>
      <c r="D384" s="174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2"/>
      <c r="X384" s="182"/>
      <c r="Y384" s="182"/>
      <c r="Z384" s="182"/>
      <c r="AA384" s="241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73"/>
      <c r="C385" s="2"/>
      <c r="D385" s="174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2"/>
      <c r="X385" s="182"/>
      <c r="Y385" s="182"/>
      <c r="Z385" s="182"/>
      <c r="AA385" s="241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73"/>
      <c r="C386" s="2"/>
      <c r="D386" s="174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2"/>
      <c r="X386" s="182"/>
      <c r="Y386" s="182"/>
      <c r="Z386" s="182"/>
      <c r="AA386" s="241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73"/>
      <c r="C387" s="2"/>
      <c r="D387" s="174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2"/>
      <c r="X387" s="182"/>
      <c r="Y387" s="182"/>
      <c r="Z387" s="182"/>
      <c r="AA387" s="241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174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2"/>
      <c r="X388" s="182"/>
      <c r="Y388" s="182"/>
      <c r="Z388" s="182"/>
      <c r="AA388" s="241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174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2"/>
      <c r="X389" s="182"/>
      <c r="Y389" s="182"/>
      <c r="Z389" s="182"/>
      <c r="AA389" s="241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2"/>
      <c r="D390" s="174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2"/>
      <c r="X390" s="182"/>
      <c r="Y390" s="182"/>
      <c r="Z390" s="182"/>
      <c r="AA390" s="241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2"/>
      <c r="D391" s="174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2"/>
      <c r="X391" s="182"/>
      <c r="Y391" s="182"/>
      <c r="Z391" s="182"/>
      <c r="AA391" s="241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174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2"/>
      <c r="X392" s="182"/>
      <c r="Y392" s="182"/>
      <c r="Z392" s="182"/>
      <c r="AA392" s="241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174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2"/>
      <c r="X393" s="182"/>
      <c r="Y393" s="182"/>
      <c r="Z393" s="182"/>
      <c r="AA393" s="241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174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2"/>
      <c r="X394" s="182"/>
      <c r="Y394" s="182"/>
      <c r="Z394" s="182"/>
      <c r="AA394" s="241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174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2"/>
      <c r="X395" s="182"/>
      <c r="Y395" s="182"/>
      <c r="Z395" s="182"/>
      <c r="AA395" s="241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174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2"/>
      <c r="X396" s="182"/>
      <c r="Y396" s="182"/>
      <c r="Z396" s="182"/>
      <c r="AA396" s="241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174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2"/>
      <c r="X397" s="182"/>
      <c r="Y397" s="182"/>
      <c r="Z397" s="182"/>
      <c r="AA397" s="241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2"/>
      <c r="D398" s="174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2"/>
      <c r="X398" s="182"/>
      <c r="Y398" s="182"/>
      <c r="Z398" s="182"/>
      <c r="AA398" s="241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2"/>
      <c r="D399" s="174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2"/>
      <c r="X399" s="182"/>
      <c r="Y399" s="182"/>
      <c r="Z399" s="182"/>
      <c r="AA399" s="241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"/>
      <c r="C400" s="2"/>
      <c r="D400" s="174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2"/>
      <c r="X400" s="182"/>
      <c r="Y400" s="182"/>
      <c r="Z400" s="182"/>
      <c r="AA400" s="241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"/>
      <c r="C401" s="2"/>
      <c r="D401" s="174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2"/>
      <c r="X401" s="182"/>
      <c r="Y401" s="182"/>
      <c r="Z401" s="182"/>
      <c r="AA401" s="241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"/>
      <c r="C402" s="2"/>
      <c r="D402" s="174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2"/>
      <c r="X402" s="182"/>
      <c r="Y402" s="182"/>
      <c r="Z402" s="182"/>
      <c r="AA402" s="241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2"/>
      <c r="D403" s="174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2"/>
      <c r="X403" s="182"/>
      <c r="Y403" s="182"/>
      <c r="Z403" s="182"/>
      <c r="AA403" s="241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2"/>
      <c r="D404" s="174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2"/>
      <c r="X404" s="182"/>
      <c r="Y404" s="182"/>
      <c r="Z404" s="182"/>
      <c r="AA404" s="241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2"/>
      <c r="D405" s="174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2"/>
      <c r="X405" s="182"/>
      <c r="Y405" s="182"/>
      <c r="Z405" s="182"/>
      <c r="AA405" s="241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2"/>
      <c r="D406" s="174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2"/>
      <c r="X406" s="182"/>
      <c r="Y406" s="182"/>
      <c r="Z406" s="182"/>
      <c r="AA406" s="241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2"/>
      <c r="D407" s="174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2"/>
      <c r="X407" s="182"/>
      <c r="Y407" s="182"/>
      <c r="Z407" s="182"/>
      <c r="AA407" s="241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2"/>
      <c r="D408" s="174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2"/>
      <c r="X408" s="182"/>
      <c r="Y408" s="182"/>
      <c r="Z408" s="182"/>
      <c r="AA408" s="241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2"/>
      <c r="D409" s="174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2"/>
      <c r="X409" s="182"/>
      <c r="Y409" s="182"/>
      <c r="Z409" s="182"/>
      <c r="AA409" s="241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2"/>
      <c r="D410" s="174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2"/>
      <c r="X410" s="182"/>
      <c r="Y410" s="182"/>
      <c r="Z410" s="182"/>
      <c r="AA410" s="241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2"/>
      <c r="D411" s="174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2"/>
      <c r="X411" s="182"/>
      <c r="Y411" s="182"/>
      <c r="Z411" s="182"/>
      <c r="AA411" s="241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2"/>
      <c r="D412" s="174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2"/>
      <c r="X412" s="182"/>
      <c r="Y412" s="182"/>
      <c r="Z412" s="182"/>
      <c r="AA412" s="241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174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2"/>
      <c r="X413" s="182"/>
      <c r="Y413" s="182"/>
      <c r="Z413" s="182"/>
      <c r="AA413" s="241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2"/>
      <c r="D414" s="174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2"/>
      <c r="X414" s="182"/>
      <c r="Y414" s="182"/>
      <c r="Z414" s="182"/>
      <c r="AA414" s="241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2"/>
      <c r="D415" s="174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2"/>
      <c r="X415" s="182"/>
      <c r="Y415" s="182"/>
      <c r="Z415" s="182"/>
      <c r="AA415" s="241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174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2"/>
      <c r="X416" s="182"/>
      <c r="Y416" s="182"/>
      <c r="Z416" s="182"/>
      <c r="AA416" s="241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174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2"/>
      <c r="X417" s="182"/>
      <c r="Y417" s="182"/>
      <c r="Z417" s="182"/>
      <c r="AA417" s="241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74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2"/>
      <c r="X418" s="182"/>
      <c r="Y418" s="182"/>
      <c r="Z418" s="182"/>
      <c r="AA418" s="241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74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2"/>
      <c r="X419" s="182"/>
      <c r="Y419" s="182"/>
      <c r="Z419" s="182"/>
      <c r="AA419" s="241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74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2"/>
      <c r="X420" s="182"/>
      <c r="Y420" s="182"/>
      <c r="Z420" s="182"/>
      <c r="AA420" s="241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74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2"/>
      <c r="X421" s="182"/>
      <c r="Y421" s="182"/>
      <c r="Z421" s="182"/>
      <c r="AA421" s="241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74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2"/>
      <c r="X422" s="182"/>
      <c r="Y422" s="182"/>
      <c r="Z422" s="182"/>
      <c r="AA422" s="241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74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2"/>
      <c r="X423" s="182"/>
      <c r="Y423" s="182"/>
      <c r="Z423" s="182"/>
      <c r="AA423" s="241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74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2"/>
      <c r="X424" s="182"/>
      <c r="Y424" s="182"/>
      <c r="Z424" s="182"/>
      <c r="AA424" s="241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74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2"/>
      <c r="X425" s="182"/>
      <c r="Y425" s="182"/>
      <c r="Z425" s="182"/>
      <c r="AA425" s="241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74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2"/>
      <c r="X426" s="182"/>
      <c r="Y426" s="182"/>
      <c r="Z426" s="182"/>
      <c r="AA426" s="241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74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2"/>
      <c r="X427" s="182"/>
      <c r="Y427" s="182"/>
      <c r="Z427" s="182"/>
      <c r="AA427" s="241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74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2"/>
      <c r="X428" s="182"/>
      <c r="Y428" s="182"/>
      <c r="Z428" s="182"/>
      <c r="AA428" s="241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74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2"/>
      <c r="X429" s="182"/>
      <c r="Y429" s="182"/>
      <c r="Z429" s="182"/>
      <c r="AA429" s="241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74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2"/>
      <c r="X430" s="182"/>
      <c r="Y430" s="182"/>
      <c r="Z430" s="182"/>
      <c r="AA430" s="241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74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2"/>
      <c r="X431" s="182"/>
      <c r="Y431" s="182"/>
      <c r="Z431" s="182"/>
      <c r="AA431" s="241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74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2"/>
      <c r="X432" s="182"/>
      <c r="Y432" s="182"/>
      <c r="Z432" s="182"/>
      <c r="AA432" s="241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74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2"/>
      <c r="X433" s="182"/>
      <c r="Y433" s="182"/>
      <c r="Z433" s="182"/>
      <c r="AA433" s="241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74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2"/>
      <c r="X434" s="182"/>
      <c r="Y434" s="182"/>
      <c r="Z434" s="182"/>
      <c r="AA434" s="241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74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2"/>
      <c r="X435" s="182"/>
      <c r="Y435" s="182"/>
      <c r="Z435" s="182"/>
      <c r="AA435" s="241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74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2"/>
      <c r="X436" s="182"/>
      <c r="Y436" s="182"/>
      <c r="Z436" s="182"/>
      <c r="AA436" s="241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74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2"/>
      <c r="X437" s="182"/>
      <c r="Y437" s="182"/>
      <c r="Z437" s="182"/>
      <c r="AA437" s="241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74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2"/>
      <c r="X438" s="182"/>
      <c r="Y438" s="182"/>
      <c r="Z438" s="182"/>
      <c r="AA438" s="241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74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2"/>
      <c r="X439" s="182"/>
      <c r="Y439" s="182"/>
      <c r="Z439" s="182"/>
      <c r="AA439" s="241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74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2"/>
      <c r="X440" s="182"/>
      <c r="Y440" s="182"/>
      <c r="Z440" s="182"/>
      <c r="AA440" s="241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74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2"/>
      <c r="X441" s="182"/>
      <c r="Y441" s="182"/>
      <c r="Z441" s="182"/>
      <c r="AA441" s="241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74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2"/>
      <c r="X442" s="182"/>
      <c r="Y442" s="182"/>
      <c r="Z442" s="182"/>
      <c r="AA442" s="241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74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2"/>
      <c r="X443" s="182"/>
      <c r="Y443" s="182"/>
      <c r="Z443" s="182"/>
      <c r="AA443" s="241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74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2"/>
      <c r="X444" s="182"/>
      <c r="Y444" s="182"/>
      <c r="Z444" s="182"/>
      <c r="AA444" s="241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74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2"/>
      <c r="X445" s="182"/>
      <c r="Y445" s="182"/>
      <c r="Z445" s="182"/>
      <c r="AA445" s="241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74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2"/>
      <c r="X446" s="182"/>
      <c r="Y446" s="182"/>
      <c r="Z446" s="182"/>
      <c r="AA446" s="241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74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2"/>
      <c r="X447" s="182"/>
      <c r="Y447" s="182"/>
      <c r="Z447" s="182"/>
      <c r="AA447" s="241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74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2"/>
      <c r="X448" s="182"/>
      <c r="Y448" s="182"/>
      <c r="Z448" s="182"/>
      <c r="AA448" s="241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74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2"/>
      <c r="X449" s="182"/>
      <c r="Y449" s="182"/>
      <c r="Z449" s="182"/>
      <c r="AA449" s="241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74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2"/>
      <c r="X450" s="182"/>
      <c r="Y450" s="182"/>
      <c r="Z450" s="182"/>
      <c r="AA450" s="241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74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2"/>
      <c r="X451" s="182"/>
      <c r="Y451" s="182"/>
      <c r="Z451" s="182"/>
      <c r="AA451" s="241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74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2"/>
      <c r="X452" s="182"/>
      <c r="Y452" s="182"/>
      <c r="Z452" s="182"/>
      <c r="AA452" s="241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74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2"/>
      <c r="X453" s="182"/>
      <c r="Y453" s="182"/>
      <c r="Z453" s="182"/>
      <c r="AA453" s="241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74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2"/>
      <c r="X454" s="182"/>
      <c r="Y454" s="182"/>
      <c r="Z454" s="182"/>
      <c r="AA454" s="241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74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2"/>
      <c r="X455" s="182"/>
      <c r="Y455" s="182"/>
      <c r="Z455" s="182"/>
      <c r="AA455" s="241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74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2"/>
      <c r="X456" s="182"/>
      <c r="Y456" s="182"/>
      <c r="Z456" s="182"/>
      <c r="AA456" s="241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74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2"/>
      <c r="X457" s="182"/>
      <c r="Y457" s="182"/>
      <c r="Z457" s="182"/>
      <c r="AA457" s="241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74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2"/>
      <c r="X458" s="182"/>
      <c r="Y458" s="182"/>
      <c r="Z458" s="182"/>
      <c r="AA458" s="241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74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2"/>
      <c r="X459" s="182"/>
      <c r="Y459" s="182"/>
      <c r="Z459" s="182"/>
      <c r="AA459" s="241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74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2"/>
      <c r="X460" s="182"/>
      <c r="Y460" s="182"/>
      <c r="Z460" s="182"/>
      <c r="AA460" s="241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74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2"/>
      <c r="X461" s="182"/>
      <c r="Y461" s="182"/>
      <c r="Z461" s="182"/>
      <c r="AA461" s="241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74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2"/>
      <c r="X462" s="182"/>
      <c r="Y462" s="182"/>
      <c r="Z462" s="182"/>
      <c r="AA462" s="241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74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2"/>
      <c r="X463" s="182"/>
      <c r="Y463" s="182"/>
      <c r="Z463" s="182"/>
      <c r="AA463" s="241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74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2"/>
      <c r="X464" s="182"/>
      <c r="Y464" s="182"/>
      <c r="Z464" s="182"/>
      <c r="AA464" s="241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74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2"/>
      <c r="X465" s="182"/>
      <c r="Y465" s="182"/>
      <c r="Z465" s="182"/>
      <c r="AA465" s="241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74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2"/>
      <c r="X466" s="182"/>
      <c r="Y466" s="182"/>
      <c r="Z466" s="182"/>
      <c r="AA466" s="241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74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2"/>
      <c r="X467" s="182"/>
      <c r="Y467" s="182"/>
      <c r="Z467" s="182"/>
      <c r="AA467" s="241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74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2"/>
      <c r="X468" s="182"/>
      <c r="Y468" s="182"/>
      <c r="Z468" s="182"/>
      <c r="AA468" s="241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74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2"/>
      <c r="X469" s="182"/>
      <c r="Y469" s="182"/>
      <c r="Z469" s="182"/>
      <c r="AA469" s="241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74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2"/>
      <c r="X470" s="182"/>
      <c r="Y470" s="182"/>
      <c r="Z470" s="182"/>
      <c r="AA470" s="241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74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2"/>
      <c r="X471" s="182"/>
      <c r="Y471" s="182"/>
      <c r="Z471" s="182"/>
      <c r="AA471" s="241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74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2"/>
      <c r="X472" s="182"/>
      <c r="Y472" s="182"/>
      <c r="Z472" s="182"/>
      <c r="AA472" s="241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74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2"/>
      <c r="X473" s="182"/>
      <c r="Y473" s="182"/>
      <c r="Z473" s="182"/>
      <c r="AA473" s="241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74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2"/>
      <c r="X474" s="182"/>
      <c r="Y474" s="182"/>
      <c r="Z474" s="182"/>
      <c r="AA474" s="241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74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2"/>
      <c r="X475" s="182"/>
      <c r="Y475" s="182"/>
      <c r="Z475" s="182"/>
      <c r="AA475" s="241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74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2"/>
      <c r="X476" s="182"/>
      <c r="Y476" s="182"/>
      <c r="Z476" s="182"/>
      <c r="AA476" s="241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74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2"/>
      <c r="X477" s="182"/>
      <c r="Y477" s="182"/>
      <c r="Z477" s="182"/>
      <c r="AA477" s="241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74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2"/>
      <c r="X478" s="182"/>
      <c r="Y478" s="182"/>
      <c r="Z478" s="182"/>
      <c r="AA478" s="241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74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2"/>
      <c r="X479" s="182"/>
      <c r="Y479" s="182"/>
      <c r="Z479" s="182"/>
      <c r="AA479" s="241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74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2"/>
      <c r="X480" s="182"/>
      <c r="Y480" s="182"/>
      <c r="Z480" s="182"/>
      <c r="AA480" s="241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74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2"/>
      <c r="X481" s="182"/>
      <c r="Y481" s="182"/>
      <c r="Z481" s="182"/>
      <c r="AA481" s="241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74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2"/>
      <c r="X482" s="182"/>
      <c r="Y482" s="182"/>
      <c r="Z482" s="182"/>
      <c r="AA482" s="241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74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2"/>
      <c r="X483" s="182"/>
      <c r="Y483" s="182"/>
      <c r="Z483" s="182"/>
      <c r="AA483" s="241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74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2"/>
      <c r="X484" s="182"/>
      <c r="Y484" s="182"/>
      <c r="Z484" s="182"/>
      <c r="AA484" s="241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74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2"/>
      <c r="X485" s="182"/>
      <c r="Y485" s="182"/>
      <c r="Z485" s="182"/>
      <c r="AA485" s="241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74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2"/>
      <c r="X486" s="182"/>
      <c r="Y486" s="182"/>
      <c r="Z486" s="182"/>
      <c r="AA486" s="241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74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2"/>
      <c r="X487" s="182"/>
      <c r="Y487" s="182"/>
      <c r="Z487" s="182"/>
      <c r="AA487" s="241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74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2"/>
      <c r="X488" s="182"/>
      <c r="Y488" s="182"/>
      <c r="Z488" s="182"/>
      <c r="AA488" s="241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74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2"/>
      <c r="X489" s="182"/>
      <c r="Y489" s="182"/>
      <c r="Z489" s="182"/>
      <c r="AA489" s="241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74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2"/>
      <c r="X490" s="182"/>
      <c r="Y490" s="182"/>
      <c r="Z490" s="182"/>
      <c r="AA490" s="241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74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2"/>
      <c r="X491" s="182"/>
      <c r="Y491" s="182"/>
      <c r="Z491" s="182"/>
      <c r="AA491" s="241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74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2"/>
      <c r="X492" s="182"/>
      <c r="Y492" s="182"/>
      <c r="Z492" s="182"/>
      <c r="AA492" s="241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74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2"/>
      <c r="X493" s="182"/>
      <c r="Y493" s="182"/>
      <c r="Z493" s="182"/>
      <c r="AA493" s="241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74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2"/>
      <c r="X494" s="182"/>
      <c r="Y494" s="182"/>
      <c r="Z494" s="182"/>
      <c r="AA494" s="241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74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2"/>
      <c r="X495" s="182"/>
      <c r="Y495" s="182"/>
      <c r="Z495" s="182"/>
      <c r="AA495" s="241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74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2"/>
      <c r="X496" s="182"/>
      <c r="Y496" s="182"/>
      <c r="Z496" s="182"/>
      <c r="AA496" s="241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74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2"/>
      <c r="X497" s="182"/>
      <c r="Y497" s="182"/>
      <c r="Z497" s="182"/>
      <c r="AA497" s="241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74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2"/>
      <c r="X498" s="182"/>
      <c r="Y498" s="182"/>
      <c r="Z498" s="182"/>
      <c r="AA498" s="241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74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2"/>
      <c r="X499" s="182"/>
      <c r="Y499" s="182"/>
      <c r="Z499" s="182"/>
      <c r="AA499" s="241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74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2"/>
      <c r="X500" s="182"/>
      <c r="Y500" s="182"/>
      <c r="Z500" s="182"/>
      <c r="AA500" s="241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74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2"/>
      <c r="X501" s="182"/>
      <c r="Y501" s="182"/>
      <c r="Z501" s="182"/>
      <c r="AA501" s="241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74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2"/>
      <c r="X502" s="182"/>
      <c r="Y502" s="182"/>
      <c r="Z502" s="182"/>
      <c r="AA502" s="241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74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2"/>
      <c r="X503" s="182"/>
      <c r="Y503" s="182"/>
      <c r="Z503" s="182"/>
      <c r="AA503" s="241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74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2"/>
      <c r="X504" s="182"/>
      <c r="Y504" s="182"/>
      <c r="Z504" s="182"/>
      <c r="AA504" s="241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74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2"/>
      <c r="X505" s="182"/>
      <c r="Y505" s="182"/>
      <c r="Z505" s="182"/>
      <c r="AA505" s="241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74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2"/>
      <c r="X506" s="182"/>
      <c r="Y506" s="182"/>
      <c r="Z506" s="182"/>
      <c r="AA506" s="241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74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2"/>
      <c r="X507" s="182"/>
      <c r="Y507" s="182"/>
      <c r="Z507" s="182"/>
      <c r="AA507" s="241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74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2"/>
      <c r="X508" s="182"/>
      <c r="Y508" s="182"/>
      <c r="Z508" s="182"/>
      <c r="AA508" s="241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74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2"/>
      <c r="X509" s="182"/>
      <c r="Y509" s="182"/>
      <c r="Z509" s="182"/>
      <c r="AA509" s="241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74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2"/>
      <c r="X510" s="182"/>
      <c r="Y510" s="182"/>
      <c r="Z510" s="182"/>
      <c r="AA510" s="241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74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2"/>
      <c r="X511" s="182"/>
      <c r="Y511" s="182"/>
      <c r="Z511" s="182"/>
      <c r="AA511" s="241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74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2"/>
      <c r="X512" s="182"/>
      <c r="Y512" s="182"/>
      <c r="Z512" s="182"/>
      <c r="AA512" s="241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74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2"/>
      <c r="X513" s="182"/>
      <c r="Y513" s="182"/>
      <c r="Z513" s="182"/>
      <c r="AA513" s="241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74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2"/>
      <c r="X514" s="182"/>
      <c r="Y514" s="182"/>
      <c r="Z514" s="182"/>
      <c r="AA514" s="241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74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2"/>
      <c r="X515" s="182"/>
      <c r="Y515" s="182"/>
      <c r="Z515" s="182"/>
      <c r="AA515" s="241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74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2"/>
      <c r="X516" s="182"/>
      <c r="Y516" s="182"/>
      <c r="Z516" s="182"/>
      <c r="AA516" s="241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74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2"/>
      <c r="X517" s="182"/>
      <c r="Y517" s="182"/>
      <c r="Z517" s="182"/>
      <c r="AA517" s="241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74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2"/>
      <c r="X518" s="182"/>
      <c r="Y518" s="182"/>
      <c r="Z518" s="182"/>
      <c r="AA518" s="241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74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2"/>
      <c r="X519" s="182"/>
      <c r="Y519" s="182"/>
      <c r="Z519" s="182"/>
      <c r="AA519" s="241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74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2"/>
      <c r="X520" s="182"/>
      <c r="Y520" s="182"/>
      <c r="Z520" s="182"/>
      <c r="AA520" s="241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74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2"/>
      <c r="X521" s="182"/>
      <c r="Y521" s="182"/>
      <c r="Z521" s="182"/>
      <c r="AA521" s="241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74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2"/>
      <c r="X522" s="182"/>
      <c r="Y522" s="182"/>
      <c r="Z522" s="182"/>
      <c r="AA522" s="241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74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2"/>
      <c r="X523" s="182"/>
      <c r="Y523" s="182"/>
      <c r="Z523" s="182"/>
      <c r="AA523" s="241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74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2"/>
      <c r="X524" s="182"/>
      <c r="Y524" s="182"/>
      <c r="Z524" s="182"/>
      <c r="AA524" s="241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74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2"/>
      <c r="X525" s="182"/>
      <c r="Y525" s="182"/>
      <c r="Z525" s="182"/>
      <c r="AA525" s="241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74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2"/>
      <c r="X526" s="182"/>
      <c r="Y526" s="182"/>
      <c r="Z526" s="182"/>
      <c r="AA526" s="241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74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2"/>
      <c r="X527" s="182"/>
      <c r="Y527" s="182"/>
      <c r="Z527" s="182"/>
      <c r="AA527" s="241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74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2"/>
      <c r="X528" s="182"/>
      <c r="Y528" s="182"/>
      <c r="Z528" s="182"/>
      <c r="AA528" s="241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74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2"/>
      <c r="X529" s="182"/>
      <c r="Y529" s="182"/>
      <c r="Z529" s="182"/>
      <c r="AA529" s="241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74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2"/>
      <c r="X530" s="182"/>
      <c r="Y530" s="182"/>
      <c r="Z530" s="182"/>
      <c r="AA530" s="241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74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2"/>
      <c r="X531" s="182"/>
      <c r="Y531" s="182"/>
      <c r="Z531" s="182"/>
      <c r="AA531" s="241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74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2"/>
      <c r="X532" s="182"/>
      <c r="Y532" s="182"/>
      <c r="Z532" s="182"/>
      <c r="AA532" s="241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74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2"/>
      <c r="X533" s="182"/>
      <c r="Y533" s="182"/>
      <c r="Z533" s="182"/>
      <c r="AA533" s="241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74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2"/>
      <c r="X534" s="182"/>
      <c r="Y534" s="182"/>
      <c r="Z534" s="182"/>
      <c r="AA534" s="241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74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2"/>
      <c r="X535" s="182"/>
      <c r="Y535" s="182"/>
      <c r="Z535" s="182"/>
      <c r="AA535" s="241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74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2"/>
      <c r="X536" s="182"/>
      <c r="Y536" s="182"/>
      <c r="Z536" s="182"/>
      <c r="AA536" s="241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74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2"/>
      <c r="X537" s="182"/>
      <c r="Y537" s="182"/>
      <c r="Z537" s="182"/>
      <c r="AA537" s="241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74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2"/>
      <c r="X538" s="182"/>
      <c r="Y538" s="182"/>
      <c r="Z538" s="182"/>
      <c r="AA538" s="241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74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2"/>
      <c r="X539" s="182"/>
      <c r="Y539" s="182"/>
      <c r="Z539" s="182"/>
      <c r="AA539" s="241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74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2"/>
      <c r="X540" s="182"/>
      <c r="Y540" s="182"/>
      <c r="Z540" s="182"/>
      <c r="AA540" s="241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74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2"/>
      <c r="X541" s="182"/>
      <c r="Y541" s="182"/>
      <c r="Z541" s="182"/>
      <c r="AA541" s="241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74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2"/>
      <c r="X542" s="182"/>
      <c r="Y542" s="182"/>
      <c r="Z542" s="182"/>
      <c r="AA542" s="241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74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2"/>
      <c r="X543" s="182"/>
      <c r="Y543" s="182"/>
      <c r="Z543" s="182"/>
      <c r="AA543" s="241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74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2"/>
      <c r="X544" s="182"/>
      <c r="Y544" s="182"/>
      <c r="Z544" s="182"/>
      <c r="AA544" s="241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74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2"/>
      <c r="X545" s="182"/>
      <c r="Y545" s="182"/>
      <c r="Z545" s="182"/>
      <c r="AA545" s="241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74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2"/>
      <c r="X546" s="182"/>
      <c r="Y546" s="182"/>
      <c r="Z546" s="182"/>
      <c r="AA546" s="241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74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2"/>
      <c r="X547" s="182"/>
      <c r="Y547" s="182"/>
      <c r="Z547" s="182"/>
      <c r="AA547" s="241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74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2"/>
      <c r="X548" s="182"/>
      <c r="Y548" s="182"/>
      <c r="Z548" s="182"/>
      <c r="AA548" s="241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74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2"/>
      <c r="X549" s="182"/>
      <c r="Y549" s="182"/>
      <c r="Z549" s="182"/>
      <c r="AA549" s="241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74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2"/>
      <c r="X550" s="182"/>
      <c r="Y550" s="182"/>
      <c r="Z550" s="182"/>
      <c r="AA550" s="241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74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2"/>
      <c r="X551" s="182"/>
      <c r="Y551" s="182"/>
      <c r="Z551" s="182"/>
      <c r="AA551" s="241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74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2"/>
      <c r="X552" s="182"/>
      <c r="Y552" s="182"/>
      <c r="Z552" s="182"/>
      <c r="AA552" s="241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74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2"/>
      <c r="X553" s="182"/>
      <c r="Y553" s="182"/>
      <c r="Z553" s="182"/>
      <c r="AA553" s="241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74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2"/>
      <c r="X554" s="182"/>
      <c r="Y554" s="182"/>
      <c r="Z554" s="182"/>
      <c r="AA554" s="241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74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2"/>
      <c r="X555" s="182"/>
      <c r="Y555" s="182"/>
      <c r="Z555" s="182"/>
      <c r="AA555" s="241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74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2"/>
      <c r="X556" s="182"/>
      <c r="Y556" s="182"/>
      <c r="Z556" s="182"/>
      <c r="AA556" s="241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74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2"/>
      <c r="X557" s="182"/>
      <c r="Y557" s="182"/>
      <c r="Z557" s="182"/>
      <c r="AA557" s="241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74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2"/>
      <c r="X558" s="182"/>
      <c r="Y558" s="182"/>
      <c r="Z558" s="182"/>
      <c r="AA558" s="241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74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2"/>
      <c r="X559" s="182"/>
      <c r="Y559" s="182"/>
      <c r="Z559" s="182"/>
      <c r="AA559" s="241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74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2"/>
      <c r="X560" s="182"/>
      <c r="Y560" s="182"/>
      <c r="Z560" s="182"/>
      <c r="AA560" s="241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74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2"/>
      <c r="X561" s="182"/>
      <c r="Y561" s="182"/>
      <c r="Z561" s="182"/>
      <c r="AA561" s="241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74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2"/>
      <c r="X562" s="182"/>
      <c r="Y562" s="182"/>
      <c r="Z562" s="182"/>
      <c r="AA562" s="241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74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2"/>
      <c r="X563" s="182"/>
      <c r="Y563" s="182"/>
      <c r="Z563" s="182"/>
      <c r="AA563" s="241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74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2"/>
      <c r="X564" s="182"/>
      <c r="Y564" s="182"/>
      <c r="Z564" s="182"/>
      <c r="AA564" s="241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74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2"/>
      <c r="X565" s="182"/>
      <c r="Y565" s="182"/>
      <c r="Z565" s="182"/>
      <c r="AA565" s="241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74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2"/>
      <c r="X566" s="182"/>
      <c r="Y566" s="182"/>
      <c r="Z566" s="182"/>
      <c r="AA566" s="241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74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2"/>
      <c r="X567" s="182"/>
      <c r="Y567" s="182"/>
      <c r="Z567" s="182"/>
      <c r="AA567" s="241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74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2"/>
      <c r="X568" s="182"/>
      <c r="Y568" s="182"/>
      <c r="Z568" s="182"/>
      <c r="AA568" s="241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74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2"/>
      <c r="X569" s="182"/>
      <c r="Y569" s="182"/>
      <c r="Z569" s="182"/>
      <c r="AA569" s="241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74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2"/>
      <c r="X570" s="182"/>
      <c r="Y570" s="182"/>
      <c r="Z570" s="182"/>
      <c r="AA570" s="241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74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2"/>
      <c r="X571" s="182"/>
      <c r="Y571" s="182"/>
      <c r="Z571" s="182"/>
      <c r="AA571" s="241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74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2"/>
      <c r="X572" s="182"/>
      <c r="Y572" s="182"/>
      <c r="Z572" s="182"/>
      <c r="AA572" s="241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74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2"/>
      <c r="X573" s="182"/>
      <c r="Y573" s="182"/>
      <c r="Z573" s="182"/>
      <c r="AA573" s="241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74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2"/>
      <c r="X574" s="182"/>
      <c r="Y574" s="182"/>
      <c r="Z574" s="182"/>
      <c r="AA574" s="241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74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2"/>
      <c r="X575" s="182"/>
      <c r="Y575" s="182"/>
      <c r="Z575" s="182"/>
      <c r="AA575" s="241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74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2"/>
      <c r="X576" s="182"/>
      <c r="Y576" s="182"/>
      <c r="Z576" s="182"/>
      <c r="AA576" s="241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74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2"/>
      <c r="X577" s="182"/>
      <c r="Y577" s="182"/>
      <c r="Z577" s="182"/>
      <c r="AA577" s="241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74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2"/>
      <c r="X578" s="182"/>
      <c r="Y578" s="182"/>
      <c r="Z578" s="182"/>
      <c r="AA578" s="241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74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2"/>
      <c r="X579" s="182"/>
      <c r="Y579" s="182"/>
      <c r="Z579" s="182"/>
      <c r="AA579" s="241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74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2"/>
      <c r="X580" s="182"/>
      <c r="Y580" s="182"/>
      <c r="Z580" s="182"/>
      <c r="AA580" s="241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74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2"/>
      <c r="X581" s="182"/>
      <c r="Y581" s="182"/>
      <c r="Z581" s="182"/>
      <c r="AA581" s="241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74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2"/>
      <c r="X582" s="182"/>
      <c r="Y582" s="182"/>
      <c r="Z582" s="182"/>
      <c r="AA582" s="241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74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2"/>
      <c r="X583" s="182"/>
      <c r="Y583" s="182"/>
      <c r="Z583" s="182"/>
      <c r="AA583" s="241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74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2"/>
      <c r="X584" s="182"/>
      <c r="Y584" s="182"/>
      <c r="Z584" s="182"/>
      <c r="AA584" s="241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74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2"/>
      <c r="X585" s="182"/>
      <c r="Y585" s="182"/>
      <c r="Z585" s="182"/>
      <c r="AA585" s="241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74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2"/>
      <c r="X586" s="182"/>
      <c r="Y586" s="182"/>
      <c r="Z586" s="182"/>
      <c r="AA586" s="241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74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2"/>
      <c r="X587" s="182"/>
      <c r="Y587" s="182"/>
      <c r="Z587" s="182"/>
      <c r="AA587" s="241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74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2"/>
      <c r="X588" s="182"/>
      <c r="Y588" s="182"/>
      <c r="Z588" s="182"/>
      <c r="AA588" s="241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74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2"/>
      <c r="X589" s="182"/>
      <c r="Y589" s="182"/>
      <c r="Z589" s="182"/>
      <c r="AA589" s="241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74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2"/>
      <c r="X590" s="182"/>
      <c r="Y590" s="182"/>
      <c r="Z590" s="182"/>
      <c r="AA590" s="241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74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2"/>
      <c r="X591" s="182"/>
      <c r="Y591" s="182"/>
      <c r="Z591" s="182"/>
      <c r="AA591" s="241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74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2"/>
      <c r="X592" s="182"/>
      <c r="Y592" s="182"/>
      <c r="Z592" s="182"/>
      <c r="AA592" s="241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74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2"/>
      <c r="X593" s="182"/>
      <c r="Y593" s="182"/>
      <c r="Z593" s="182"/>
      <c r="AA593" s="241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74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2"/>
      <c r="X594" s="182"/>
      <c r="Y594" s="182"/>
      <c r="Z594" s="182"/>
      <c r="AA594" s="241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74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2"/>
      <c r="X595" s="182"/>
      <c r="Y595" s="182"/>
      <c r="Z595" s="182"/>
      <c r="AA595" s="241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74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2"/>
      <c r="X596" s="182"/>
      <c r="Y596" s="182"/>
      <c r="Z596" s="182"/>
      <c r="AA596" s="241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74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2"/>
      <c r="X597" s="182"/>
      <c r="Y597" s="182"/>
      <c r="Z597" s="182"/>
      <c r="AA597" s="241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74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2"/>
      <c r="X598" s="182"/>
      <c r="Y598" s="182"/>
      <c r="Z598" s="182"/>
      <c r="AA598" s="241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74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2"/>
      <c r="X599" s="182"/>
      <c r="Y599" s="182"/>
      <c r="Z599" s="182"/>
      <c r="AA599" s="241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74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2"/>
      <c r="X600" s="182"/>
      <c r="Y600" s="182"/>
      <c r="Z600" s="182"/>
      <c r="AA600" s="241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74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2"/>
      <c r="X601" s="182"/>
      <c r="Y601" s="182"/>
      <c r="Z601" s="182"/>
      <c r="AA601" s="241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74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2"/>
      <c r="X602" s="182"/>
      <c r="Y602" s="182"/>
      <c r="Z602" s="182"/>
      <c r="AA602" s="241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74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2"/>
      <c r="X603" s="182"/>
      <c r="Y603" s="182"/>
      <c r="Z603" s="182"/>
      <c r="AA603" s="241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74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2"/>
      <c r="X604" s="182"/>
      <c r="Y604" s="182"/>
      <c r="Z604" s="182"/>
      <c r="AA604" s="241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74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2"/>
      <c r="X605" s="182"/>
      <c r="Y605" s="182"/>
      <c r="Z605" s="182"/>
      <c r="AA605" s="241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74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2"/>
      <c r="X606" s="182"/>
      <c r="Y606" s="182"/>
      <c r="Z606" s="182"/>
      <c r="AA606" s="241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74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2"/>
      <c r="X607" s="182"/>
      <c r="Y607" s="182"/>
      <c r="Z607" s="182"/>
      <c r="AA607" s="241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74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2"/>
      <c r="X608" s="182"/>
      <c r="Y608" s="182"/>
      <c r="Z608" s="182"/>
      <c r="AA608" s="241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74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2"/>
      <c r="X609" s="182"/>
      <c r="Y609" s="182"/>
      <c r="Z609" s="182"/>
      <c r="AA609" s="241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74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2"/>
      <c r="X610" s="182"/>
      <c r="Y610" s="182"/>
      <c r="Z610" s="182"/>
      <c r="AA610" s="241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74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2"/>
      <c r="X611" s="182"/>
      <c r="Y611" s="182"/>
      <c r="Z611" s="182"/>
      <c r="AA611" s="241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74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2"/>
      <c r="X612" s="182"/>
      <c r="Y612" s="182"/>
      <c r="Z612" s="182"/>
      <c r="AA612" s="241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74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2"/>
      <c r="X613" s="182"/>
      <c r="Y613" s="182"/>
      <c r="Z613" s="182"/>
      <c r="AA613" s="241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74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2"/>
      <c r="X614" s="182"/>
      <c r="Y614" s="182"/>
      <c r="Z614" s="182"/>
      <c r="AA614" s="241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74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2"/>
      <c r="X615" s="182"/>
      <c r="Y615" s="182"/>
      <c r="Z615" s="182"/>
      <c r="AA615" s="241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74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2"/>
      <c r="X616" s="182"/>
      <c r="Y616" s="182"/>
      <c r="Z616" s="182"/>
      <c r="AA616" s="241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74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2"/>
      <c r="X617" s="182"/>
      <c r="Y617" s="182"/>
      <c r="Z617" s="182"/>
      <c r="AA617" s="241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74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2"/>
      <c r="X618" s="182"/>
      <c r="Y618" s="182"/>
      <c r="Z618" s="182"/>
      <c r="AA618" s="241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74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2"/>
      <c r="X619" s="182"/>
      <c r="Y619" s="182"/>
      <c r="Z619" s="182"/>
      <c r="AA619" s="241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74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2"/>
      <c r="X620" s="182"/>
      <c r="Y620" s="182"/>
      <c r="Z620" s="182"/>
      <c r="AA620" s="241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74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2"/>
      <c r="X621" s="182"/>
      <c r="Y621" s="182"/>
      <c r="Z621" s="182"/>
      <c r="AA621" s="241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74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2"/>
      <c r="X622" s="182"/>
      <c r="Y622" s="182"/>
      <c r="Z622" s="182"/>
      <c r="AA622" s="241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74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2"/>
      <c r="X623" s="182"/>
      <c r="Y623" s="182"/>
      <c r="Z623" s="182"/>
      <c r="AA623" s="241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74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2"/>
      <c r="X624" s="182"/>
      <c r="Y624" s="182"/>
      <c r="Z624" s="182"/>
      <c r="AA624" s="241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74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2"/>
      <c r="X625" s="182"/>
      <c r="Y625" s="182"/>
      <c r="Z625" s="182"/>
      <c r="AA625" s="241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74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2"/>
      <c r="X626" s="182"/>
      <c r="Y626" s="182"/>
      <c r="Z626" s="182"/>
      <c r="AA626" s="241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74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2"/>
      <c r="X627" s="182"/>
      <c r="Y627" s="182"/>
      <c r="Z627" s="182"/>
      <c r="AA627" s="241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74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2"/>
      <c r="X628" s="182"/>
      <c r="Y628" s="182"/>
      <c r="Z628" s="182"/>
      <c r="AA628" s="241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74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2"/>
      <c r="X629" s="182"/>
      <c r="Y629" s="182"/>
      <c r="Z629" s="182"/>
      <c r="AA629" s="241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74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2"/>
      <c r="X630" s="182"/>
      <c r="Y630" s="182"/>
      <c r="Z630" s="182"/>
      <c r="AA630" s="241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74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2"/>
      <c r="X631" s="182"/>
      <c r="Y631" s="182"/>
      <c r="Z631" s="182"/>
      <c r="AA631" s="241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74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2"/>
      <c r="X632" s="182"/>
      <c r="Y632" s="182"/>
      <c r="Z632" s="182"/>
      <c r="AA632" s="241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74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2"/>
      <c r="X633" s="182"/>
      <c r="Y633" s="182"/>
      <c r="Z633" s="182"/>
      <c r="AA633" s="241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74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2"/>
      <c r="X634" s="182"/>
      <c r="Y634" s="182"/>
      <c r="Z634" s="182"/>
      <c r="AA634" s="241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74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2"/>
      <c r="X635" s="182"/>
      <c r="Y635" s="182"/>
      <c r="Z635" s="182"/>
      <c r="AA635" s="241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74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2"/>
      <c r="X636" s="182"/>
      <c r="Y636" s="182"/>
      <c r="Z636" s="182"/>
      <c r="AA636" s="241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74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2"/>
      <c r="X637" s="182"/>
      <c r="Y637" s="182"/>
      <c r="Z637" s="182"/>
      <c r="AA637" s="241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74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2"/>
      <c r="X638" s="182"/>
      <c r="Y638" s="182"/>
      <c r="Z638" s="182"/>
      <c r="AA638" s="241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74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2"/>
      <c r="X639" s="182"/>
      <c r="Y639" s="182"/>
      <c r="Z639" s="182"/>
      <c r="AA639" s="241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74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2"/>
      <c r="X640" s="182"/>
      <c r="Y640" s="182"/>
      <c r="Z640" s="182"/>
      <c r="AA640" s="241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74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2"/>
      <c r="X641" s="182"/>
      <c r="Y641" s="182"/>
      <c r="Z641" s="182"/>
      <c r="AA641" s="241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74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2"/>
      <c r="X642" s="182"/>
      <c r="Y642" s="182"/>
      <c r="Z642" s="182"/>
      <c r="AA642" s="241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74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2"/>
      <c r="X643" s="182"/>
      <c r="Y643" s="182"/>
      <c r="Z643" s="182"/>
      <c r="AA643" s="241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74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2"/>
      <c r="X644" s="182"/>
      <c r="Y644" s="182"/>
      <c r="Z644" s="182"/>
      <c r="AA644" s="241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74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2"/>
      <c r="X645" s="182"/>
      <c r="Y645" s="182"/>
      <c r="Z645" s="182"/>
      <c r="AA645" s="241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74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2"/>
      <c r="X646" s="182"/>
      <c r="Y646" s="182"/>
      <c r="Z646" s="182"/>
      <c r="AA646" s="241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74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2"/>
      <c r="X647" s="182"/>
      <c r="Y647" s="182"/>
      <c r="Z647" s="182"/>
      <c r="AA647" s="241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74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2"/>
      <c r="X648" s="182"/>
      <c r="Y648" s="182"/>
      <c r="Z648" s="182"/>
      <c r="AA648" s="241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74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2"/>
      <c r="X649" s="182"/>
      <c r="Y649" s="182"/>
      <c r="Z649" s="182"/>
      <c r="AA649" s="241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74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2"/>
      <c r="X650" s="182"/>
      <c r="Y650" s="182"/>
      <c r="Z650" s="182"/>
      <c r="AA650" s="241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74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2"/>
      <c r="X651" s="182"/>
      <c r="Y651" s="182"/>
      <c r="Z651" s="182"/>
      <c r="AA651" s="241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74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2"/>
      <c r="X652" s="182"/>
      <c r="Y652" s="182"/>
      <c r="Z652" s="182"/>
      <c r="AA652" s="241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74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2"/>
      <c r="X653" s="182"/>
      <c r="Y653" s="182"/>
      <c r="Z653" s="182"/>
      <c r="AA653" s="241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74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2"/>
      <c r="X654" s="182"/>
      <c r="Y654" s="182"/>
      <c r="Z654" s="182"/>
      <c r="AA654" s="241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74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2"/>
      <c r="X655" s="182"/>
      <c r="Y655" s="182"/>
      <c r="Z655" s="182"/>
      <c r="AA655" s="241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74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2"/>
      <c r="X656" s="182"/>
      <c r="Y656" s="182"/>
      <c r="Z656" s="182"/>
      <c r="AA656" s="241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74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2"/>
      <c r="X657" s="182"/>
      <c r="Y657" s="182"/>
      <c r="Z657" s="182"/>
      <c r="AA657" s="241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74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2"/>
      <c r="X658" s="182"/>
      <c r="Y658" s="182"/>
      <c r="Z658" s="182"/>
      <c r="AA658" s="241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74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2"/>
      <c r="X659" s="182"/>
      <c r="Y659" s="182"/>
      <c r="Z659" s="182"/>
      <c r="AA659" s="241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74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2"/>
      <c r="X660" s="182"/>
      <c r="Y660" s="182"/>
      <c r="Z660" s="182"/>
      <c r="AA660" s="241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74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2"/>
      <c r="X661" s="182"/>
      <c r="Y661" s="182"/>
      <c r="Z661" s="182"/>
      <c r="AA661" s="241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74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2"/>
      <c r="X662" s="182"/>
      <c r="Y662" s="182"/>
      <c r="Z662" s="182"/>
      <c r="AA662" s="241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74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2"/>
      <c r="X663" s="182"/>
      <c r="Y663" s="182"/>
      <c r="Z663" s="182"/>
      <c r="AA663" s="241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74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2"/>
      <c r="X664" s="182"/>
      <c r="Y664" s="182"/>
      <c r="Z664" s="182"/>
      <c r="AA664" s="241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74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2"/>
      <c r="X665" s="182"/>
      <c r="Y665" s="182"/>
      <c r="Z665" s="182"/>
      <c r="AA665" s="241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74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2"/>
      <c r="X666" s="182"/>
      <c r="Y666" s="182"/>
      <c r="Z666" s="182"/>
      <c r="AA666" s="241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74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2"/>
      <c r="X667" s="182"/>
      <c r="Y667" s="182"/>
      <c r="Z667" s="182"/>
      <c r="AA667" s="241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74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2"/>
      <c r="X668" s="182"/>
      <c r="Y668" s="182"/>
      <c r="Z668" s="182"/>
      <c r="AA668" s="241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74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2"/>
      <c r="X669" s="182"/>
      <c r="Y669" s="182"/>
      <c r="Z669" s="182"/>
      <c r="AA669" s="241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74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2"/>
      <c r="X670" s="182"/>
      <c r="Y670" s="182"/>
      <c r="Z670" s="182"/>
      <c r="AA670" s="241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74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2"/>
      <c r="X671" s="182"/>
      <c r="Y671" s="182"/>
      <c r="Z671" s="182"/>
      <c r="AA671" s="241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74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2"/>
      <c r="X672" s="182"/>
      <c r="Y672" s="182"/>
      <c r="Z672" s="182"/>
      <c r="AA672" s="241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74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2"/>
      <c r="X673" s="182"/>
      <c r="Y673" s="182"/>
      <c r="Z673" s="182"/>
      <c r="AA673" s="241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74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2"/>
      <c r="X674" s="182"/>
      <c r="Y674" s="182"/>
      <c r="Z674" s="182"/>
      <c r="AA674" s="241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74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2"/>
      <c r="X675" s="182"/>
      <c r="Y675" s="182"/>
      <c r="Z675" s="182"/>
      <c r="AA675" s="241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74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2"/>
      <c r="X676" s="182"/>
      <c r="Y676" s="182"/>
      <c r="Z676" s="182"/>
      <c r="AA676" s="241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74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2"/>
      <c r="X677" s="182"/>
      <c r="Y677" s="182"/>
      <c r="Z677" s="182"/>
      <c r="AA677" s="241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74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2"/>
      <c r="X678" s="182"/>
      <c r="Y678" s="182"/>
      <c r="Z678" s="182"/>
      <c r="AA678" s="241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74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2"/>
      <c r="X679" s="182"/>
      <c r="Y679" s="182"/>
      <c r="Z679" s="182"/>
      <c r="AA679" s="241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74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2"/>
      <c r="X680" s="182"/>
      <c r="Y680" s="182"/>
      <c r="Z680" s="182"/>
      <c r="AA680" s="241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74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2"/>
      <c r="X681" s="182"/>
      <c r="Y681" s="182"/>
      <c r="Z681" s="182"/>
      <c r="AA681" s="241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74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2"/>
      <c r="X682" s="182"/>
      <c r="Y682" s="182"/>
      <c r="Z682" s="182"/>
      <c r="AA682" s="241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74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2"/>
      <c r="X683" s="182"/>
      <c r="Y683" s="182"/>
      <c r="Z683" s="182"/>
      <c r="AA683" s="241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74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2"/>
      <c r="X684" s="182"/>
      <c r="Y684" s="182"/>
      <c r="Z684" s="182"/>
      <c r="AA684" s="241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74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2"/>
      <c r="X685" s="182"/>
      <c r="Y685" s="182"/>
      <c r="Z685" s="182"/>
      <c r="AA685" s="241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74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2"/>
      <c r="X686" s="182"/>
      <c r="Y686" s="182"/>
      <c r="Z686" s="182"/>
      <c r="AA686" s="241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74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2"/>
      <c r="X687" s="182"/>
      <c r="Y687" s="182"/>
      <c r="Z687" s="182"/>
      <c r="AA687" s="241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74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2"/>
      <c r="X688" s="182"/>
      <c r="Y688" s="182"/>
      <c r="Z688" s="182"/>
      <c r="AA688" s="241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74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2"/>
      <c r="X689" s="182"/>
      <c r="Y689" s="182"/>
      <c r="Z689" s="182"/>
      <c r="AA689" s="241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74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2"/>
      <c r="X690" s="182"/>
      <c r="Y690" s="182"/>
      <c r="Z690" s="182"/>
      <c r="AA690" s="241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74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2"/>
      <c r="X691" s="182"/>
      <c r="Y691" s="182"/>
      <c r="Z691" s="182"/>
      <c r="AA691" s="241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74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2"/>
      <c r="X692" s="182"/>
      <c r="Y692" s="182"/>
      <c r="Z692" s="182"/>
      <c r="AA692" s="241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74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2"/>
      <c r="X693" s="182"/>
      <c r="Y693" s="182"/>
      <c r="Z693" s="182"/>
      <c r="AA693" s="241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74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2"/>
      <c r="X694" s="182"/>
      <c r="Y694" s="182"/>
      <c r="Z694" s="182"/>
      <c r="AA694" s="241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74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2"/>
      <c r="X695" s="182"/>
      <c r="Y695" s="182"/>
      <c r="Z695" s="182"/>
      <c r="AA695" s="241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74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2"/>
      <c r="X696" s="182"/>
      <c r="Y696" s="182"/>
      <c r="Z696" s="182"/>
      <c r="AA696" s="241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74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2"/>
      <c r="X697" s="182"/>
      <c r="Y697" s="182"/>
      <c r="Z697" s="182"/>
      <c r="AA697" s="241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74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2"/>
      <c r="X698" s="182"/>
      <c r="Y698" s="182"/>
      <c r="Z698" s="182"/>
      <c r="AA698" s="241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74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2"/>
      <c r="X699" s="182"/>
      <c r="Y699" s="182"/>
      <c r="Z699" s="182"/>
      <c r="AA699" s="241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74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2"/>
      <c r="X700" s="182"/>
      <c r="Y700" s="182"/>
      <c r="Z700" s="182"/>
      <c r="AA700" s="241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74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2"/>
      <c r="X701" s="182"/>
      <c r="Y701" s="182"/>
      <c r="Z701" s="182"/>
      <c r="AA701" s="241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74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2"/>
      <c r="X702" s="182"/>
      <c r="Y702" s="182"/>
      <c r="Z702" s="182"/>
      <c r="AA702" s="241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74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2"/>
      <c r="X703" s="182"/>
      <c r="Y703" s="182"/>
      <c r="Z703" s="182"/>
      <c r="AA703" s="241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74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2"/>
      <c r="X704" s="182"/>
      <c r="Y704" s="182"/>
      <c r="Z704" s="182"/>
      <c r="AA704" s="241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74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2"/>
      <c r="X705" s="182"/>
      <c r="Y705" s="182"/>
      <c r="Z705" s="182"/>
      <c r="AA705" s="241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74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2"/>
      <c r="X706" s="182"/>
      <c r="Y706" s="182"/>
      <c r="Z706" s="182"/>
      <c r="AA706" s="241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74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2"/>
      <c r="X707" s="182"/>
      <c r="Y707" s="182"/>
      <c r="Z707" s="182"/>
      <c r="AA707" s="241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74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2"/>
      <c r="X708" s="182"/>
      <c r="Y708" s="182"/>
      <c r="Z708" s="182"/>
      <c r="AA708" s="241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74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2"/>
      <c r="X709" s="182"/>
      <c r="Y709" s="182"/>
      <c r="Z709" s="182"/>
      <c r="AA709" s="241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74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2"/>
      <c r="X710" s="182"/>
      <c r="Y710" s="182"/>
      <c r="Z710" s="182"/>
      <c r="AA710" s="241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74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2"/>
      <c r="X711" s="182"/>
      <c r="Y711" s="182"/>
      <c r="Z711" s="182"/>
      <c r="AA711" s="241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74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2"/>
      <c r="X712" s="182"/>
      <c r="Y712" s="182"/>
      <c r="Z712" s="182"/>
      <c r="AA712" s="241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74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2"/>
      <c r="X713" s="182"/>
      <c r="Y713" s="182"/>
      <c r="Z713" s="182"/>
      <c r="AA713" s="241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74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2"/>
      <c r="X714" s="182"/>
      <c r="Y714" s="182"/>
      <c r="Z714" s="182"/>
      <c r="AA714" s="241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74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2"/>
      <c r="X715" s="182"/>
      <c r="Y715" s="182"/>
      <c r="Z715" s="182"/>
      <c r="AA715" s="241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74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2"/>
      <c r="X716" s="182"/>
      <c r="Y716" s="182"/>
      <c r="Z716" s="182"/>
      <c r="AA716" s="241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74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2"/>
      <c r="X717" s="182"/>
      <c r="Y717" s="182"/>
      <c r="Z717" s="182"/>
      <c r="AA717" s="241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74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2"/>
      <c r="X718" s="182"/>
      <c r="Y718" s="182"/>
      <c r="Z718" s="182"/>
      <c r="AA718" s="241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74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2"/>
      <c r="X719" s="182"/>
      <c r="Y719" s="182"/>
      <c r="Z719" s="182"/>
      <c r="AA719" s="241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74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2"/>
      <c r="X720" s="182"/>
      <c r="Y720" s="182"/>
      <c r="Z720" s="182"/>
      <c r="AA720" s="241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74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2"/>
      <c r="X721" s="182"/>
      <c r="Y721" s="182"/>
      <c r="Z721" s="182"/>
      <c r="AA721" s="241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74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2"/>
      <c r="X722" s="182"/>
      <c r="Y722" s="182"/>
      <c r="Z722" s="182"/>
      <c r="AA722" s="241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74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2"/>
      <c r="X723" s="182"/>
      <c r="Y723" s="182"/>
      <c r="Z723" s="182"/>
      <c r="AA723" s="241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74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2"/>
      <c r="X724" s="182"/>
      <c r="Y724" s="182"/>
      <c r="Z724" s="182"/>
      <c r="AA724" s="241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74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2"/>
      <c r="X725" s="182"/>
      <c r="Y725" s="182"/>
      <c r="Z725" s="182"/>
      <c r="AA725" s="241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74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2"/>
      <c r="X726" s="182"/>
      <c r="Y726" s="182"/>
      <c r="Z726" s="182"/>
      <c r="AA726" s="241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74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2"/>
      <c r="X727" s="182"/>
      <c r="Y727" s="182"/>
      <c r="Z727" s="182"/>
      <c r="AA727" s="241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74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2"/>
      <c r="X728" s="182"/>
      <c r="Y728" s="182"/>
      <c r="Z728" s="182"/>
      <c r="AA728" s="241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74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2"/>
      <c r="X729" s="182"/>
      <c r="Y729" s="182"/>
      <c r="Z729" s="182"/>
      <c r="AA729" s="241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74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2"/>
      <c r="X730" s="182"/>
      <c r="Y730" s="182"/>
      <c r="Z730" s="182"/>
      <c r="AA730" s="241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74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2"/>
      <c r="X731" s="182"/>
      <c r="Y731" s="182"/>
      <c r="Z731" s="182"/>
      <c r="AA731" s="241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74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2"/>
      <c r="X732" s="182"/>
      <c r="Y732" s="182"/>
      <c r="Z732" s="182"/>
      <c r="AA732" s="241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74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2"/>
      <c r="X733" s="182"/>
      <c r="Y733" s="182"/>
      <c r="Z733" s="182"/>
      <c r="AA733" s="241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74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2"/>
      <c r="X734" s="182"/>
      <c r="Y734" s="182"/>
      <c r="Z734" s="182"/>
      <c r="AA734" s="241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74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2"/>
      <c r="X735" s="182"/>
      <c r="Y735" s="182"/>
      <c r="Z735" s="182"/>
      <c r="AA735" s="241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74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2"/>
      <c r="X736" s="182"/>
      <c r="Y736" s="182"/>
      <c r="Z736" s="182"/>
      <c r="AA736" s="241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74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2"/>
      <c r="X737" s="182"/>
      <c r="Y737" s="182"/>
      <c r="Z737" s="182"/>
      <c r="AA737" s="241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74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2"/>
      <c r="X738" s="182"/>
      <c r="Y738" s="182"/>
      <c r="Z738" s="182"/>
      <c r="AA738" s="241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74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2"/>
      <c r="X739" s="182"/>
      <c r="Y739" s="182"/>
      <c r="Z739" s="182"/>
      <c r="AA739" s="241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74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2"/>
      <c r="X740" s="182"/>
      <c r="Y740" s="182"/>
      <c r="Z740" s="182"/>
      <c r="AA740" s="241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74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2"/>
      <c r="X741" s="182"/>
      <c r="Y741" s="182"/>
      <c r="Z741" s="182"/>
      <c r="AA741" s="241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74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2"/>
      <c r="X742" s="182"/>
      <c r="Y742" s="182"/>
      <c r="Z742" s="182"/>
      <c r="AA742" s="241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74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2"/>
      <c r="X743" s="182"/>
      <c r="Y743" s="182"/>
      <c r="Z743" s="182"/>
      <c r="AA743" s="241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74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2"/>
      <c r="X744" s="182"/>
      <c r="Y744" s="182"/>
      <c r="Z744" s="182"/>
      <c r="AA744" s="241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74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2"/>
      <c r="X745" s="182"/>
      <c r="Y745" s="182"/>
      <c r="Z745" s="182"/>
      <c r="AA745" s="241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74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2"/>
      <c r="X746" s="182"/>
      <c r="Y746" s="182"/>
      <c r="Z746" s="182"/>
      <c r="AA746" s="241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74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2"/>
      <c r="X747" s="182"/>
      <c r="Y747" s="182"/>
      <c r="Z747" s="182"/>
      <c r="AA747" s="241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74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2"/>
      <c r="X748" s="182"/>
      <c r="Y748" s="182"/>
      <c r="Z748" s="182"/>
      <c r="AA748" s="241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74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2"/>
      <c r="X749" s="182"/>
      <c r="Y749" s="182"/>
      <c r="Z749" s="182"/>
      <c r="AA749" s="241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74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2"/>
      <c r="X750" s="182"/>
      <c r="Y750" s="182"/>
      <c r="Z750" s="182"/>
      <c r="AA750" s="241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74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2"/>
      <c r="X751" s="182"/>
      <c r="Y751" s="182"/>
      <c r="Z751" s="182"/>
      <c r="AA751" s="241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74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2"/>
      <c r="X752" s="182"/>
      <c r="Y752" s="182"/>
      <c r="Z752" s="182"/>
      <c r="AA752" s="241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74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2"/>
      <c r="X753" s="182"/>
      <c r="Y753" s="182"/>
      <c r="Z753" s="182"/>
      <c r="AA753" s="241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74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2"/>
      <c r="X754" s="182"/>
      <c r="Y754" s="182"/>
      <c r="Z754" s="182"/>
      <c r="AA754" s="241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74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2"/>
      <c r="X755" s="182"/>
      <c r="Y755" s="182"/>
      <c r="Z755" s="182"/>
      <c r="AA755" s="241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74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2"/>
      <c r="X756" s="182"/>
      <c r="Y756" s="182"/>
      <c r="Z756" s="182"/>
      <c r="AA756" s="241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74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2"/>
      <c r="X757" s="182"/>
      <c r="Y757" s="182"/>
      <c r="Z757" s="182"/>
      <c r="AA757" s="241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74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2"/>
      <c r="X758" s="182"/>
      <c r="Y758" s="182"/>
      <c r="Z758" s="182"/>
      <c r="AA758" s="241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74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2"/>
      <c r="X759" s="182"/>
      <c r="Y759" s="182"/>
      <c r="Z759" s="182"/>
      <c r="AA759" s="241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74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2"/>
      <c r="X760" s="182"/>
      <c r="Y760" s="182"/>
      <c r="Z760" s="182"/>
      <c r="AA760" s="241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74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2"/>
      <c r="X761" s="182"/>
      <c r="Y761" s="182"/>
      <c r="Z761" s="182"/>
      <c r="AA761" s="241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74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2"/>
      <c r="X762" s="182"/>
      <c r="Y762" s="182"/>
      <c r="Z762" s="182"/>
      <c r="AA762" s="241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74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2"/>
      <c r="X763" s="182"/>
      <c r="Y763" s="182"/>
      <c r="Z763" s="182"/>
      <c r="AA763" s="241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74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2"/>
      <c r="X764" s="182"/>
      <c r="Y764" s="182"/>
      <c r="Z764" s="182"/>
      <c r="AA764" s="241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74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2"/>
      <c r="X765" s="182"/>
      <c r="Y765" s="182"/>
      <c r="Z765" s="182"/>
      <c r="AA765" s="241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74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2"/>
      <c r="X766" s="182"/>
      <c r="Y766" s="182"/>
      <c r="Z766" s="182"/>
      <c r="AA766" s="241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74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2"/>
      <c r="X767" s="182"/>
      <c r="Y767" s="182"/>
      <c r="Z767" s="182"/>
      <c r="AA767" s="241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74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2"/>
      <c r="X768" s="182"/>
      <c r="Y768" s="182"/>
      <c r="Z768" s="182"/>
      <c r="AA768" s="241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74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2"/>
      <c r="X769" s="182"/>
      <c r="Y769" s="182"/>
      <c r="Z769" s="182"/>
      <c r="AA769" s="241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74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2"/>
      <c r="X770" s="182"/>
      <c r="Y770" s="182"/>
      <c r="Z770" s="182"/>
      <c r="AA770" s="241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74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2"/>
      <c r="X771" s="182"/>
      <c r="Y771" s="182"/>
      <c r="Z771" s="182"/>
      <c r="AA771" s="241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74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2"/>
      <c r="X772" s="182"/>
      <c r="Y772" s="182"/>
      <c r="Z772" s="182"/>
      <c r="AA772" s="241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74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2"/>
      <c r="X773" s="182"/>
      <c r="Y773" s="182"/>
      <c r="Z773" s="182"/>
      <c r="AA773" s="241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74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2"/>
      <c r="X774" s="182"/>
      <c r="Y774" s="182"/>
      <c r="Z774" s="182"/>
      <c r="AA774" s="241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74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2"/>
      <c r="X775" s="182"/>
      <c r="Y775" s="182"/>
      <c r="Z775" s="182"/>
      <c r="AA775" s="241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74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2"/>
      <c r="X776" s="182"/>
      <c r="Y776" s="182"/>
      <c r="Z776" s="182"/>
      <c r="AA776" s="241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74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2"/>
      <c r="X777" s="182"/>
      <c r="Y777" s="182"/>
      <c r="Z777" s="182"/>
      <c r="AA777" s="241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74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2"/>
      <c r="X778" s="182"/>
      <c r="Y778" s="182"/>
      <c r="Z778" s="182"/>
      <c r="AA778" s="241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74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2"/>
      <c r="X779" s="182"/>
      <c r="Y779" s="182"/>
      <c r="Z779" s="182"/>
      <c r="AA779" s="241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74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2"/>
      <c r="X780" s="182"/>
      <c r="Y780" s="182"/>
      <c r="Z780" s="182"/>
      <c r="AA780" s="241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74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2"/>
      <c r="X781" s="182"/>
      <c r="Y781" s="182"/>
      <c r="Z781" s="182"/>
      <c r="AA781" s="241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74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2"/>
      <c r="X782" s="182"/>
      <c r="Y782" s="182"/>
      <c r="Z782" s="182"/>
      <c r="AA782" s="241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74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2"/>
      <c r="X783" s="182"/>
      <c r="Y783" s="182"/>
      <c r="Z783" s="182"/>
      <c r="AA783" s="241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74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2"/>
      <c r="X784" s="182"/>
      <c r="Y784" s="182"/>
      <c r="Z784" s="182"/>
      <c r="AA784" s="241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74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2"/>
      <c r="X785" s="182"/>
      <c r="Y785" s="182"/>
      <c r="Z785" s="182"/>
      <c r="AA785" s="241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74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2"/>
      <c r="X786" s="182"/>
      <c r="Y786" s="182"/>
      <c r="Z786" s="182"/>
      <c r="AA786" s="241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74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2"/>
      <c r="X787" s="182"/>
      <c r="Y787" s="182"/>
      <c r="Z787" s="182"/>
      <c r="AA787" s="241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74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2"/>
      <c r="X788" s="182"/>
      <c r="Y788" s="182"/>
      <c r="Z788" s="182"/>
      <c r="AA788" s="241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74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2"/>
      <c r="X789" s="182"/>
      <c r="Y789" s="182"/>
      <c r="Z789" s="182"/>
      <c r="AA789" s="241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74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2"/>
      <c r="X790" s="182"/>
      <c r="Y790" s="182"/>
      <c r="Z790" s="182"/>
      <c r="AA790" s="241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74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2"/>
      <c r="X791" s="182"/>
      <c r="Y791" s="182"/>
      <c r="Z791" s="182"/>
      <c r="AA791" s="241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74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2"/>
      <c r="X792" s="182"/>
      <c r="Y792" s="182"/>
      <c r="Z792" s="182"/>
      <c r="AA792" s="241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74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2"/>
      <c r="X793" s="182"/>
      <c r="Y793" s="182"/>
      <c r="Z793" s="182"/>
      <c r="AA793" s="241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74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2"/>
      <c r="X794" s="182"/>
      <c r="Y794" s="182"/>
      <c r="Z794" s="182"/>
      <c r="AA794" s="241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74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2"/>
      <c r="X795" s="182"/>
      <c r="Y795" s="182"/>
      <c r="Z795" s="182"/>
      <c r="AA795" s="241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74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2"/>
      <c r="X796" s="182"/>
      <c r="Y796" s="182"/>
      <c r="Z796" s="182"/>
      <c r="AA796" s="241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74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2"/>
      <c r="X797" s="182"/>
      <c r="Y797" s="182"/>
      <c r="Z797" s="182"/>
      <c r="AA797" s="241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74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2"/>
      <c r="X798" s="182"/>
      <c r="Y798" s="182"/>
      <c r="Z798" s="182"/>
      <c r="AA798" s="241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74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2"/>
      <c r="X799" s="182"/>
      <c r="Y799" s="182"/>
      <c r="Z799" s="182"/>
      <c r="AA799" s="241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74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2"/>
      <c r="X800" s="182"/>
      <c r="Y800" s="182"/>
      <c r="Z800" s="182"/>
      <c r="AA800" s="241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74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2"/>
      <c r="X801" s="182"/>
      <c r="Y801" s="182"/>
      <c r="Z801" s="182"/>
      <c r="AA801" s="241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74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2"/>
      <c r="X802" s="182"/>
      <c r="Y802" s="182"/>
      <c r="Z802" s="182"/>
      <c r="AA802" s="241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74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2"/>
      <c r="X803" s="182"/>
      <c r="Y803" s="182"/>
      <c r="Z803" s="182"/>
      <c r="AA803" s="241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74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2"/>
      <c r="X804" s="182"/>
      <c r="Y804" s="182"/>
      <c r="Z804" s="182"/>
      <c r="AA804" s="241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74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2"/>
      <c r="X805" s="182"/>
      <c r="Y805" s="182"/>
      <c r="Z805" s="182"/>
      <c r="AA805" s="241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74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2"/>
      <c r="X806" s="182"/>
      <c r="Y806" s="182"/>
      <c r="Z806" s="182"/>
      <c r="AA806" s="241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74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2"/>
      <c r="X807" s="182"/>
      <c r="Y807" s="182"/>
      <c r="Z807" s="182"/>
      <c r="AA807" s="241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74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2"/>
      <c r="X808" s="182"/>
      <c r="Y808" s="182"/>
      <c r="Z808" s="182"/>
      <c r="AA808" s="241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74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2"/>
      <c r="X809" s="182"/>
      <c r="Y809" s="182"/>
      <c r="Z809" s="182"/>
      <c r="AA809" s="241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74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2"/>
      <c r="X810" s="182"/>
      <c r="Y810" s="182"/>
      <c r="Z810" s="182"/>
      <c r="AA810" s="241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74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2"/>
      <c r="X811" s="182"/>
      <c r="Y811" s="182"/>
      <c r="Z811" s="182"/>
      <c r="AA811" s="241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74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2"/>
      <c r="X812" s="182"/>
      <c r="Y812" s="182"/>
      <c r="Z812" s="182"/>
      <c r="AA812" s="241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74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2"/>
      <c r="X813" s="182"/>
      <c r="Y813" s="182"/>
      <c r="Z813" s="182"/>
      <c r="AA813" s="241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74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2"/>
      <c r="X814" s="182"/>
      <c r="Y814" s="182"/>
      <c r="Z814" s="182"/>
      <c r="AA814" s="241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74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2"/>
      <c r="X815" s="182"/>
      <c r="Y815" s="182"/>
      <c r="Z815" s="182"/>
      <c r="AA815" s="241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74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2"/>
      <c r="X816" s="182"/>
      <c r="Y816" s="182"/>
      <c r="Z816" s="182"/>
      <c r="AA816" s="241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74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2"/>
      <c r="X817" s="182"/>
      <c r="Y817" s="182"/>
      <c r="Z817" s="182"/>
      <c r="AA817" s="241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74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2"/>
      <c r="X818" s="182"/>
      <c r="Y818" s="182"/>
      <c r="Z818" s="182"/>
      <c r="AA818" s="241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74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2"/>
      <c r="X819" s="182"/>
      <c r="Y819" s="182"/>
      <c r="Z819" s="182"/>
      <c r="AA819" s="241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74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2"/>
      <c r="X820" s="182"/>
      <c r="Y820" s="182"/>
      <c r="Z820" s="182"/>
      <c r="AA820" s="241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74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2"/>
      <c r="X821" s="182"/>
      <c r="Y821" s="182"/>
      <c r="Z821" s="182"/>
      <c r="AA821" s="241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74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2"/>
      <c r="X822" s="182"/>
      <c r="Y822" s="182"/>
      <c r="Z822" s="182"/>
      <c r="AA822" s="241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74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2"/>
      <c r="X823" s="182"/>
      <c r="Y823" s="182"/>
      <c r="Z823" s="182"/>
      <c r="AA823" s="241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74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2"/>
      <c r="X824" s="182"/>
      <c r="Y824" s="182"/>
      <c r="Z824" s="182"/>
      <c r="AA824" s="241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74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2"/>
      <c r="X825" s="182"/>
      <c r="Y825" s="182"/>
      <c r="Z825" s="182"/>
      <c r="AA825" s="241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74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2"/>
      <c r="X826" s="182"/>
      <c r="Y826" s="182"/>
      <c r="Z826" s="182"/>
      <c r="AA826" s="241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74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2"/>
      <c r="X827" s="182"/>
      <c r="Y827" s="182"/>
      <c r="Z827" s="182"/>
      <c r="AA827" s="241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74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2"/>
      <c r="X828" s="182"/>
      <c r="Y828" s="182"/>
      <c r="Z828" s="182"/>
      <c r="AA828" s="241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74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2"/>
      <c r="X829" s="182"/>
      <c r="Y829" s="182"/>
      <c r="Z829" s="182"/>
      <c r="AA829" s="241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74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2"/>
      <c r="X830" s="182"/>
      <c r="Y830" s="182"/>
      <c r="Z830" s="182"/>
      <c r="AA830" s="241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74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2"/>
      <c r="X831" s="182"/>
      <c r="Y831" s="182"/>
      <c r="Z831" s="182"/>
      <c r="AA831" s="241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74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2"/>
      <c r="X832" s="182"/>
      <c r="Y832" s="182"/>
      <c r="Z832" s="182"/>
      <c r="AA832" s="241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74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2"/>
      <c r="X833" s="182"/>
      <c r="Y833" s="182"/>
      <c r="Z833" s="182"/>
      <c r="AA833" s="241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74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2"/>
      <c r="X834" s="182"/>
      <c r="Y834" s="182"/>
      <c r="Z834" s="182"/>
      <c r="AA834" s="241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74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2"/>
      <c r="X835" s="182"/>
      <c r="Y835" s="182"/>
      <c r="Z835" s="182"/>
      <c r="AA835" s="241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74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2"/>
      <c r="X836" s="182"/>
      <c r="Y836" s="182"/>
      <c r="Z836" s="182"/>
      <c r="AA836" s="241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74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2"/>
      <c r="X837" s="182"/>
      <c r="Y837" s="182"/>
      <c r="Z837" s="182"/>
      <c r="AA837" s="241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74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2"/>
      <c r="X838" s="182"/>
      <c r="Y838" s="182"/>
      <c r="Z838" s="182"/>
      <c r="AA838" s="241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74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2"/>
      <c r="X839" s="182"/>
      <c r="Y839" s="182"/>
      <c r="Z839" s="182"/>
      <c r="AA839" s="241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74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2"/>
      <c r="X840" s="182"/>
      <c r="Y840" s="182"/>
      <c r="Z840" s="182"/>
      <c r="AA840" s="241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74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2"/>
      <c r="X841" s="182"/>
      <c r="Y841" s="182"/>
      <c r="Z841" s="182"/>
      <c r="AA841" s="241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74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2"/>
      <c r="X842" s="182"/>
      <c r="Y842" s="182"/>
      <c r="Z842" s="182"/>
      <c r="AA842" s="241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74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2"/>
      <c r="X843" s="182"/>
      <c r="Y843" s="182"/>
      <c r="Z843" s="182"/>
      <c r="AA843" s="241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74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2"/>
      <c r="X844" s="182"/>
      <c r="Y844" s="182"/>
      <c r="Z844" s="182"/>
      <c r="AA844" s="241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74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2"/>
      <c r="X845" s="182"/>
      <c r="Y845" s="182"/>
      <c r="Z845" s="182"/>
      <c r="AA845" s="241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74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2"/>
      <c r="X846" s="182"/>
      <c r="Y846" s="182"/>
      <c r="Z846" s="182"/>
      <c r="AA846" s="241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74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2"/>
      <c r="X847" s="182"/>
      <c r="Y847" s="182"/>
      <c r="Z847" s="182"/>
      <c r="AA847" s="241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74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2"/>
      <c r="X848" s="182"/>
      <c r="Y848" s="182"/>
      <c r="Z848" s="182"/>
      <c r="AA848" s="241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74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2"/>
      <c r="X849" s="182"/>
      <c r="Y849" s="182"/>
      <c r="Z849" s="182"/>
      <c r="AA849" s="241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74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2"/>
      <c r="X850" s="182"/>
      <c r="Y850" s="182"/>
      <c r="Z850" s="182"/>
      <c r="AA850" s="241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74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2"/>
      <c r="X851" s="182"/>
      <c r="Y851" s="182"/>
      <c r="Z851" s="182"/>
      <c r="AA851" s="241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74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2"/>
      <c r="X852" s="182"/>
      <c r="Y852" s="182"/>
      <c r="Z852" s="182"/>
      <c r="AA852" s="241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74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2"/>
      <c r="X853" s="182"/>
      <c r="Y853" s="182"/>
      <c r="Z853" s="182"/>
      <c r="AA853" s="241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74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2"/>
      <c r="X854" s="182"/>
      <c r="Y854" s="182"/>
      <c r="Z854" s="182"/>
      <c r="AA854" s="241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74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2"/>
      <c r="X855" s="182"/>
      <c r="Y855" s="182"/>
      <c r="Z855" s="182"/>
      <c r="AA855" s="241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74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2"/>
      <c r="X856" s="182"/>
      <c r="Y856" s="182"/>
      <c r="Z856" s="182"/>
      <c r="AA856" s="241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74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2"/>
      <c r="X857" s="182"/>
      <c r="Y857" s="182"/>
      <c r="Z857" s="182"/>
      <c r="AA857" s="241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74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2"/>
      <c r="X858" s="182"/>
      <c r="Y858" s="182"/>
      <c r="Z858" s="182"/>
      <c r="AA858" s="241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74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2"/>
      <c r="X859" s="182"/>
      <c r="Y859" s="182"/>
      <c r="Z859" s="182"/>
      <c r="AA859" s="241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74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2"/>
      <c r="X860" s="182"/>
      <c r="Y860" s="182"/>
      <c r="Z860" s="182"/>
      <c r="AA860" s="241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74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2"/>
      <c r="X861" s="182"/>
      <c r="Y861" s="182"/>
      <c r="Z861" s="182"/>
      <c r="AA861" s="241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74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2"/>
      <c r="X862" s="182"/>
      <c r="Y862" s="182"/>
      <c r="Z862" s="182"/>
      <c r="AA862" s="241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74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2"/>
      <c r="X863" s="182"/>
      <c r="Y863" s="182"/>
      <c r="Z863" s="182"/>
      <c r="AA863" s="241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74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2"/>
      <c r="X864" s="182"/>
      <c r="Y864" s="182"/>
      <c r="Z864" s="182"/>
      <c r="AA864" s="241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74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2"/>
      <c r="X865" s="182"/>
      <c r="Y865" s="182"/>
      <c r="Z865" s="182"/>
      <c r="AA865" s="241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74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2"/>
      <c r="X866" s="182"/>
      <c r="Y866" s="182"/>
      <c r="Z866" s="182"/>
      <c r="AA866" s="241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74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2"/>
      <c r="X867" s="182"/>
      <c r="Y867" s="182"/>
      <c r="Z867" s="182"/>
      <c r="AA867" s="241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74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2"/>
      <c r="X868" s="182"/>
      <c r="Y868" s="182"/>
      <c r="Z868" s="182"/>
      <c r="AA868" s="241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74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2"/>
      <c r="X869" s="182"/>
      <c r="Y869" s="182"/>
      <c r="Z869" s="182"/>
      <c r="AA869" s="241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74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2"/>
      <c r="X870" s="182"/>
      <c r="Y870" s="182"/>
      <c r="Z870" s="182"/>
      <c r="AA870" s="241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74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2"/>
      <c r="X871" s="182"/>
      <c r="Y871" s="182"/>
      <c r="Z871" s="182"/>
      <c r="AA871" s="241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74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2"/>
      <c r="X872" s="182"/>
      <c r="Y872" s="182"/>
      <c r="Z872" s="182"/>
      <c r="AA872" s="241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74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2"/>
      <c r="X873" s="182"/>
      <c r="Y873" s="182"/>
      <c r="Z873" s="182"/>
      <c r="AA873" s="241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74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2"/>
      <c r="X874" s="182"/>
      <c r="Y874" s="182"/>
      <c r="Z874" s="182"/>
      <c r="AA874" s="241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74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2"/>
      <c r="X875" s="182"/>
      <c r="Y875" s="182"/>
      <c r="Z875" s="182"/>
      <c r="AA875" s="241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74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2"/>
      <c r="X876" s="182"/>
      <c r="Y876" s="182"/>
      <c r="Z876" s="182"/>
      <c r="AA876" s="241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74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2"/>
      <c r="X877" s="182"/>
      <c r="Y877" s="182"/>
      <c r="Z877" s="182"/>
      <c r="AA877" s="241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74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2"/>
      <c r="X878" s="182"/>
      <c r="Y878" s="182"/>
      <c r="Z878" s="182"/>
      <c r="AA878" s="241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74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2"/>
      <c r="X879" s="182"/>
      <c r="Y879" s="182"/>
      <c r="Z879" s="182"/>
      <c r="AA879" s="241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74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2"/>
      <c r="X880" s="182"/>
      <c r="Y880" s="182"/>
      <c r="Z880" s="182"/>
      <c r="AA880" s="241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74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2"/>
      <c r="X881" s="182"/>
      <c r="Y881" s="182"/>
      <c r="Z881" s="182"/>
      <c r="AA881" s="241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74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2"/>
      <c r="X882" s="182"/>
      <c r="Y882" s="182"/>
      <c r="Z882" s="182"/>
      <c r="AA882" s="241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74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2"/>
      <c r="X883" s="182"/>
      <c r="Y883" s="182"/>
      <c r="Z883" s="182"/>
      <c r="AA883" s="241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74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2"/>
      <c r="X884" s="182"/>
      <c r="Y884" s="182"/>
      <c r="Z884" s="182"/>
      <c r="AA884" s="241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74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2"/>
      <c r="X885" s="182"/>
      <c r="Y885" s="182"/>
      <c r="Z885" s="182"/>
      <c r="AA885" s="241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74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2"/>
      <c r="X886" s="182"/>
      <c r="Y886" s="182"/>
      <c r="Z886" s="182"/>
      <c r="AA886" s="241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74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2"/>
      <c r="X887" s="182"/>
      <c r="Y887" s="182"/>
      <c r="Z887" s="182"/>
      <c r="AA887" s="241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74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2"/>
      <c r="X888" s="182"/>
      <c r="Y888" s="182"/>
      <c r="Z888" s="182"/>
      <c r="AA888" s="241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74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2"/>
      <c r="X889" s="182"/>
      <c r="Y889" s="182"/>
      <c r="Z889" s="182"/>
      <c r="AA889" s="241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74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2"/>
      <c r="X890" s="182"/>
      <c r="Y890" s="182"/>
      <c r="Z890" s="182"/>
      <c r="AA890" s="241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74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2"/>
      <c r="X891" s="182"/>
      <c r="Y891" s="182"/>
      <c r="Z891" s="182"/>
      <c r="AA891" s="241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74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2"/>
      <c r="X892" s="182"/>
      <c r="Y892" s="182"/>
      <c r="Z892" s="182"/>
      <c r="AA892" s="241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74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2"/>
      <c r="X893" s="182"/>
      <c r="Y893" s="182"/>
      <c r="Z893" s="182"/>
      <c r="AA893" s="241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74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2"/>
      <c r="X894" s="182"/>
      <c r="Y894" s="182"/>
      <c r="Z894" s="182"/>
      <c r="AA894" s="241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74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2"/>
      <c r="X895" s="182"/>
      <c r="Y895" s="182"/>
      <c r="Z895" s="182"/>
      <c r="AA895" s="241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74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2"/>
      <c r="X896" s="182"/>
      <c r="Y896" s="182"/>
      <c r="Z896" s="182"/>
      <c r="AA896" s="241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74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2"/>
      <c r="X897" s="182"/>
      <c r="Y897" s="182"/>
      <c r="Z897" s="182"/>
      <c r="AA897" s="241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74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2"/>
      <c r="X898" s="182"/>
      <c r="Y898" s="182"/>
      <c r="Z898" s="182"/>
      <c r="AA898" s="241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74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2"/>
      <c r="X899" s="182"/>
      <c r="Y899" s="182"/>
      <c r="Z899" s="182"/>
      <c r="AA899" s="241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74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2"/>
      <c r="X900" s="182"/>
      <c r="Y900" s="182"/>
      <c r="Z900" s="182"/>
      <c r="AA900" s="241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74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2"/>
      <c r="X901" s="182"/>
      <c r="Y901" s="182"/>
      <c r="Z901" s="182"/>
      <c r="AA901" s="241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74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2"/>
      <c r="X902" s="182"/>
      <c r="Y902" s="182"/>
      <c r="Z902" s="182"/>
      <c r="AA902" s="241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74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2"/>
      <c r="X903" s="182"/>
      <c r="Y903" s="182"/>
      <c r="Z903" s="182"/>
      <c r="AA903" s="241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74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2"/>
      <c r="X904" s="182"/>
      <c r="Y904" s="182"/>
      <c r="Z904" s="182"/>
      <c r="AA904" s="241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74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2"/>
      <c r="X905" s="182"/>
      <c r="Y905" s="182"/>
      <c r="Z905" s="182"/>
      <c r="AA905" s="241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74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2"/>
      <c r="X906" s="182"/>
      <c r="Y906" s="182"/>
      <c r="Z906" s="182"/>
      <c r="AA906" s="241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74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2"/>
      <c r="X907" s="182"/>
      <c r="Y907" s="182"/>
      <c r="Z907" s="182"/>
      <c r="AA907" s="241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74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2"/>
      <c r="X908" s="182"/>
      <c r="Y908" s="182"/>
      <c r="Z908" s="182"/>
      <c r="AA908" s="241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74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2"/>
      <c r="X909" s="182"/>
      <c r="Y909" s="182"/>
      <c r="Z909" s="182"/>
      <c r="AA909" s="241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74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2"/>
      <c r="X910" s="182"/>
      <c r="Y910" s="182"/>
      <c r="Z910" s="182"/>
      <c r="AA910" s="241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74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2"/>
      <c r="X911" s="182"/>
      <c r="Y911" s="182"/>
      <c r="Z911" s="182"/>
      <c r="AA911" s="241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74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2"/>
      <c r="X912" s="182"/>
      <c r="Y912" s="182"/>
      <c r="Z912" s="182"/>
      <c r="AA912" s="241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74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2"/>
      <c r="X913" s="182"/>
      <c r="Y913" s="182"/>
      <c r="Z913" s="182"/>
      <c r="AA913" s="241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74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2"/>
      <c r="X914" s="182"/>
      <c r="Y914" s="182"/>
      <c r="Z914" s="182"/>
      <c r="AA914" s="241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74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2"/>
      <c r="X915" s="182"/>
      <c r="Y915" s="182"/>
      <c r="Z915" s="182"/>
      <c r="AA915" s="241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74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2"/>
      <c r="X916" s="182"/>
      <c r="Y916" s="182"/>
      <c r="Z916" s="182"/>
      <c r="AA916" s="241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74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2"/>
      <c r="X917" s="182"/>
      <c r="Y917" s="182"/>
      <c r="Z917" s="182"/>
      <c r="AA917" s="241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74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2"/>
      <c r="X918" s="182"/>
      <c r="Y918" s="182"/>
      <c r="Z918" s="182"/>
      <c r="AA918" s="241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74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2"/>
      <c r="X919" s="182"/>
      <c r="Y919" s="182"/>
      <c r="Z919" s="182"/>
      <c r="AA919" s="241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74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2"/>
      <c r="X920" s="182"/>
      <c r="Y920" s="182"/>
      <c r="Z920" s="182"/>
      <c r="AA920" s="241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74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2"/>
      <c r="X921" s="182"/>
      <c r="Y921" s="182"/>
      <c r="Z921" s="182"/>
      <c r="AA921" s="241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74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2"/>
      <c r="X922" s="182"/>
      <c r="Y922" s="182"/>
      <c r="Z922" s="182"/>
      <c r="AA922" s="241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74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2"/>
      <c r="X923" s="182"/>
      <c r="Y923" s="182"/>
      <c r="Z923" s="182"/>
      <c r="AA923" s="241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74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2"/>
      <c r="X924" s="182"/>
      <c r="Y924" s="182"/>
      <c r="Z924" s="182"/>
      <c r="AA924" s="241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74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2"/>
      <c r="X925" s="182"/>
      <c r="Y925" s="182"/>
      <c r="Z925" s="182"/>
      <c r="AA925" s="241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74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2"/>
      <c r="X926" s="182"/>
      <c r="Y926" s="182"/>
      <c r="Z926" s="182"/>
      <c r="AA926" s="241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74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2"/>
      <c r="X927" s="182"/>
      <c r="Y927" s="182"/>
      <c r="Z927" s="182"/>
      <c r="AA927" s="241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74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2"/>
      <c r="X928" s="182"/>
      <c r="Y928" s="182"/>
      <c r="Z928" s="182"/>
      <c r="AA928" s="241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74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2"/>
      <c r="X929" s="182"/>
      <c r="Y929" s="182"/>
      <c r="Z929" s="182"/>
      <c r="AA929" s="241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74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2"/>
      <c r="X930" s="182"/>
      <c r="Y930" s="182"/>
      <c r="Z930" s="182"/>
      <c r="AA930" s="241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74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2"/>
      <c r="X931" s="182"/>
      <c r="Y931" s="182"/>
      <c r="Z931" s="182"/>
      <c r="AA931" s="241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74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2"/>
      <c r="X932" s="182"/>
      <c r="Y932" s="182"/>
      <c r="Z932" s="182"/>
      <c r="AA932" s="241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74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2"/>
      <c r="X933" s="182"/>
      <c r="Y933" s="182"/>
      <c r="Z933" s="182"/>
      <c r="AA933" s="241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74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2"/>
      <c r="X934" s="182"/>
      <c r="Y934" s="182"/>
      <c r="Z934" s="182"/>
      <c r="AA934" s="241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74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2"/>
      <c r="X935" s="182"/>
      <c r="Y935" s="182"/>
      <c r="Z935" s="182"/>
      <c r="AA935" s="241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74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2"/>
      <c r="X936" s="182"/>
      <c r="Y936" s="182"/>
      <c r="Z936" s="182"/>
      <c r="AA936" s="241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74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2"/>
      <c r="X937" s="182"/>
      <c r="Y937" s="182"/>
      <c r="Z937" s="182"/>
      <c r="AA937" s="241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74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2"/>
      <c r="X938" s="182"/>
      <c r="Y938" s="182"/>
      <c r="Z938" s="182"/>
      <c r="AA938" s="241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74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2"/>
      <c r="X939" s="182"/>
      <c r="Y939" s="182"/>
      <c r="Z939" s="182"/>
      <c r="AA939" s="241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74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2"/>
      <c r="X940" s="182"/>
      <c r="Y940" s="182"/>
      <c r="Z940" s="182"/>
      <c r="AA940" s="241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74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2"/>
      <c r="X941" s="182"/>
      <c r="Y941" s="182"/>
      <c r="Z941" s="182"/>
      <c r="AA941" s="241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74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2"/>
      <c r="X942" s="182"/>
      <c r="Y942" s="182"/>
      <c r="Z942" s="182"/>
      <c r="AA942" s="241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74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2"/>
      <c r="X943" s="182"/>
      <c r="Y943" s="182"/>
      <c r="Z943" s="182"/>
      <c r="AA943" s="241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74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2"/>
      <c r="X944" s="182"/>
      <c r="Y944" s="182"/>
      <c r="Z944" s="182"/>
      <c r="AA944" s="241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74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2"/>
      <c r="X945" s="182"/>
      <c r="Y945" s="182"/>
      <c r="Z945" s="182"/>
      <c r="AA945" s="241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74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2"/>
      <c r="X946" s="182"/>
      <c r="Y946" s="182"/>
      <c r="Z946" s="182"/>
      <c r="AA946" s="241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74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2"/>
      <c r="X947" s="182"/>
      <c r="Y947" s="182"/>
      <c r="Z947" s="182"/>
      <c r="AA947" s="241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74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2"/>
      <c r="X948" s="182"/>
      <c r="Y948" s="182"/>
      <c r="Z948" s="182"/>
      <c r="AA948" s="241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74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2"/>
      <c r="X949" s="182"/>
      <c r="Y949" s="182"/>
      <c r="Z949" s="182"/>
      <c r="AA949" s="241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74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2"/>
      <c r="X950" s="182"/>
      <c r="Y950" s="182"/>
      <c r="Z950" s="182"/>
      <c r="AA950" s="241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74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2"/>
      <c r="X951" s="182"/>
      <c r="Y951" s="182"/>
      <c r="Z951" s="182"/>
      <c r="AA951" s="241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74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2"/>
      <c r="X952" s="182"/>
      <c r="Y952" s="182"/>
      <c r="Z952" s="182"/>
      <c r="AA952" s="241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74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2"/>
      <c r="X953" s="182"/>
      <c r="Y953" s="182"/>
      <c r="Z953" s="182"/>
      <c r="AA953" s="241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74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2"/>
      <c r="X954" s="182"/>
      <c r="Y954" s="182"/>
      <c r="Z954" s="182"/>
      <c r="AA954" s="241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74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2"/>
      <c r="X955" s="182"/>
      <c r="Y955" s="182"/>
      <c r="Z955" s="182"/>
      <c r="AA955" s="241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74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2"/>
      <c r="X956" s="182"/>
      <c r="Y956" s="182"/>
      <c r="Z956" s="182"/>
      <c r="AA956" s="241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74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2"/>
      <c r="X957" s="182"/>
      <c r="Y957" s="182"/>
      <c r="Z957" s="182"/>
      <c r="AA957" s="241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74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2"/>
      <c r="X958" s="182"/>
      <c r="Y958" s="182"/>
      <c r="Z958" s="182"/>
      <c r="AA958" s="241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74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2"/>
      <c r="X959" s="182"/>
      <c r="Y959" s="182"/>
      <c r="Z959" s="182"/>
      <c r="AA959" s="241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74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2"/>
      <c r="X960" s="182"/>
      <c r="Y960" s="182"/>
      <c r="Z960" s="182"/>
      <c r="AA960" s="241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74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2"/>
      <c r="X961" s="182"/>
      <c r="Y961" s="182"/>
      <c r="Z961" s="182"/>
      <c r="AA961" s="241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74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2"/>
      <c r="X962" s="182"/>
      <c r="Y962" s="182"/>
      <c r="Z962" s="182"/>
      <c r="AA962" s="241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74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2"/>
      <c r="X963" s="182"/>
      <c r="Y963" s="182"/>
      <c r="Z963" s="182"/>
      <c r="AA963" s="241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74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2"/>
      <c r="X964" s="182"/>
      <c r="Y964" s="182"/>
      <c r="Z964" s="182"/>
      <c r="AA964" s="241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74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2"/>
      <c r="X965" s="182"/>
      <c r="Y965" s="182"/>
      <c r="Z965" s="182"/>
      <c r="AA965" s="241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74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2"/>
      <c r="X966" s="182"/>
      <c r="Y966" s="182"/>
      <c r="Z966" s="182"/>
      <c r="AA966" s="241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74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2"/>
      <c r="X967" s="182"/>
      <c r="Y967" s="182"/>
      <c r="Z967" s="182"/>
      <c r="AA967" s="241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74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2"/>
      <c r="X968" s="182"/>
      <c r="Y968" s="182"/>
      <c r="Z968" s="182"/>
      <c r="AA968" s="241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74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2"/>
      <c r="X969" s="182"/>
      <c r="Y969" s="182"/>
      <c r="Z969" s="182"/>
      <c r="AA969" s="241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74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2"/>
      <c r="X970" s="182"/>
      <c r="Y970" s="182"/>
      <c r="Z970" s="182"/>
      <c r="AA970" s="241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74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2"/>
      <c r="X971" s="182"/>
      <c r="Y971" s="182"/>
      <c r="Z971" s="182"/>
      <c r="AA971" s="241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74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2"/>
      <c r="X972" s="182"/>
      <c r="Y972" s="182"/>
      <c r="Z972" s="182"/>
      <c r="AA972" s="241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74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2"/>
      <c r="X973" s="182"/>
      <c r="Y973" s="182"/>
      <c r="Z973" s="182"/>
      <c r="AA973" s="241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74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2"/>
      <c r="X974" s="182"/>
      <c r="Y974" s="182"/>
      <c r="Z974" s="182"/>
      <c r="AA974" s="241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74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2"/>
      <c r="X975" s="182"/>
      <c r="Y975" s="182"/>
      <c r="Z975" s="182"/>
      <c r="AA975" s="241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74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2"/>
      <c r="X976" s="182"/>
      <c r="Y976" s="182"/>
      <c r="Z976" s="182"/>
      <c r="AA976" s="241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74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2"/>
      <c r="X977" s="182"/>
      <c r="Y977" s="182"/>
      <c r="Z977" s="182"/>
      <c r="AA977" s="241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74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2"/>
      <c r="X978" s="182"/>
      <c r="Y978" s="182"/>
      <c r="Z978" s="182"/>
      <c r="AA978" s="241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74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2"/>
      <c r="X979" s="182"/>
      <c r="Y979" s="182"/>
      <c r="Z979" s="182"/>
      <c r="AA979" s="241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74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2"/>
      <c r="X980" s="182"/>
      <c r="Y980" s="182"/>
      <c r="Z980" s="182"/>
      <c r="AA980" s="241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74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2"/>
      <c r="X981" s="182"/>
      <c r="Y981" s="182"/>
      <c r="Z981" s="182"/>
      <c r="AA981" s="241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74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2"/>
      <c r="X982" s="182"/>
      <c r="Y982" s="182"/>
      <c r="Z982" s="182"/>
      <c r="AA982" s="241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74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2"/>
      <c r="X983" s="182"/>
      <c r="Y983" s="182"/>
      <c r="Z983" s="182"/>
      <c r="AA983" s="241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74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2"/>
      <c r="X984" s="182"/>
      <c r="Y984" s="182"/>
      <c r="Z984" s="182"/>
      <c r="AA984" s="241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74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2"/>
      <c r="X985" s="182"/>
      <c r="Y985" s="182"/>
      <c r="Z985" s="182"/>
      <c r="AA985" s="241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74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2"/>
      <c r="X986" s="182"/>
      <c r="Y986" s="182"/>
      <c r="Z986" s="182"/>
      <c r="AA986" s="241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74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2"/>
      <c r="X987" s="182"/>
      <c r="Y987" s="182"/>
      <c r="Z987" s="182"/>
      <c r="AA987" s="241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74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2"/>
      <c r="X988" s="182"/>
      <c r="Y988" s="182"/>
      <c r="Z988" s="182"/>
      <c r="AA988" s="241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74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2"/>
      <c r="X989" s="182"/>
      <c r="Y989" s="182"/>
      <c r="Z989" s="182"/>
      <c r="AA989" s="241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74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2"/>
      <c r="X990" s="182"/>
      <c r="Y990" s="182"/>
      <c r="Z990" s="182"/>
      <c r="AA990" s="241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74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2"/>
      <c r="X991" s="182"/>
      <c r="Y991" s="182"/>
      <c r="Z991" s="182"/>
      <c r="AA991" s="241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74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2"/>
      <c r="X992" s="182"/>
      <c r="Y992" s="182"/>
      <c r="Z992" s="182"/>
      <c r="AA992" s="241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74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2"/>
      <c r="X993" s="182"/>
      <c r="Y993" s="182"/>
      <c r="Z993" s="182"/>
      <c r="AA993" s="241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74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2"/>
      <c r="X994" s="182"/>
      <c r="Y994" s="182"/>
      <c r="Z994" s="182"/>
      <c r="AA994" s="241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74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2"/>
      <c r="X995" s="182"/>
      <c r="Y995" s="182"/>
      <c r="Z995" s="182"/>
      <c r="AA995" s="241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74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2"/>
      <c r="X996" s="182"/>
      <c r="Y996" s="182"/>
      <c r="Z996" s="182"/>
      <c r="AA996" s="241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74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2"/>
      <c r="X997" s="182"/>
      <c r="Y997" s="182"/>
      <c r="Z997" s="182"/>
      <c r="AA997" s="241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74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2"/>
      <c r="X998" s="182"/>
      <c r="Y998" s="182"/>
      <c r="Z998" s="182"/>
      <c r="AA998" s="241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74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2"/>
      <c r="X999" s="182"/>
      <c r="Y999" s="182"/>
      <c r="Z999" s="182"/>
      <c r="AA999" s="241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74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2"/>
      <c r="X1000" s="182"/>
      <c r="Y1000" s="182"/>
      <c r="Z1000" s="182"/>
      <c r="AA1000" s="241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74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2"/>
      <c r="X1001" s="182"/>
      <c r="Y1001" s="182"/>
      <c r="Z1001" s="182"/>
      <c r="AA1001" s="241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74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2"/>
      <c r="X1002" s="182"/>
      <c r="Y1002" s="182"/>
      <c r="Z1002" s="182"/>
      <c r="AA1002" s="241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74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2"/>
      <c r="X1003" s="182"/>
      <c r="Y1003" s="182"/>
      <c r="Z1003" s="182"/>
      <c r="AA1003" s="241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74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2"/>
      <c r="X1004" s="182"/>
      <c r="Y1004" s="182"/>
      <c r="Z1004" s="182"/>
      <c r="AA1004" s="241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74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2"/>
      <c r="X1005" s="182"/>
      <c r="Y1005" s="182"/>
      <c r="Z1005" s="182"/>
      <c r="AA1005" s="241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74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2"/>
      <c r="X1006" s="182"/>
      <c r="Y1006" s="182"/>
      <c r="Z1006" s="182"/>
      <c r="AA1006" s="241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74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2"/>
      <c r="X1007" s="182"/>
      <c r="Y1007" s="182"/>
      <c r="Z1007" s="182"/>
      <c r="AA1007" s="241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74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2"/>
      <c r="X1008" s="182"/>
      <c r="Y1008" s="182"/>
      <c r="Z1008" s="182"/>
      <c r="AA1008" s="241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74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2"/>
      <c r="X1009" s="182"/>
      <c r="Y1009" s="182"/>
      <c r="Z1009" s="182"/>
      <c r="AA1009" s="241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74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2"/>
      <c r="X1010" s="182"/>
      <c r="Y1010" s="182"/>
      <c r="Z1010" s="182"/>
      <c r="AA1010" s="241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74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2"/>
      <c r="X1011" s="182"/>
      <c r="Y1011" s="182"/>
      <c r="Z1011" s="182"/>
      <c r="AA1011" s="241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74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2"/>
      <c r="X1012" s="182"/>
      <c r="Y1012" s="182"/>
      <c r="Z1012" s="182"/>
      <c r="AA1012" s="241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74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2"/>
      <c r="X1013" s="182"/>
      <c r="Y1013" s="182"/>
      <c r="Z1013" s="182"/>
      <c r="AA1013" s="241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74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2"/>
      <c r="X1014" s="182"/>
      <c r="Y1014" s="182"/>
      <c r="Z1014" s="182"/>
      <c r="AA1014" s="241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74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2"/>
      <c r="X1015" s="182"/>
      <c r="Y1015" s="182"/>
      <c r="Z1015" s="182"/>
      <c r="AA1015" s="241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74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2"/>
      <c r="X1016" s="182"/>
      <c r="Y1016" s="182"/>
      <c r="Z1016" s="182"/>
      <c r="AA1016" s="241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74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2"/>
      <c r="X1017" s="182"/>
      <c r="Y1017" s="182"/>
      <c r="Z1017" s="182"/>
      <c r="AA1017" s="241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74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82"/>
      <c r="X1018" s="182"/>
      <c r="Y1018" s="182"/>
      <c r="Z1018" s="182"/>
      <c r="AA1018" s="241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74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82"/>
      <c r="X1019" s="182"/>
      <c r="Y1019" s="182"/>
      <c r="Z1019" s="182"/>
      <c r="AA1019" s="241"/>
      <c r="AB1019" s="1"/>
      <c r="AC1019" s="1"/>
      <c r="AD1019" s="1"/>
      <c r="AE1019" s="1"/>
      <c r="AF1019" s="1"/>
      <c r="AG1019" s="1"/>
    </row>
  </sheetData>
  <sheetProtection/>
  <mergeCells count="26">
    <mergeCell ref="Y8:Z8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H54:J55"/>
    <mergeCell ref="E7:J7"/>
    <mergeCell ref="N8:P8"/>
    <mergeCell ref="K7:P7"/>
    <mergeCell ref="A153:D153"/>
    <mergeCell ref="K191:M191"/>
    <mergeCell ref="A186:C186"/>
    <mergeCell ref="A187:C187"/>
    <mergeCell ref="E54:G55"/>
    <mergeCell ref="A97:D97"/>
    <mergeCell ref="A1:E1"/>
    <mergeCell ref="A7:A9"/>
    <mergeCell ref="B7:B9"/>
    <mergeCell ref="C7:C9"/>
    <mergeCell ref="D7:D9"/>
  </mergeCells>
  <printOptions/>
  <pageMargins left="0" right="0" top="0.35433070866141736" bottom="0.35433070866141736" header="0" footer="0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Пользователь Windows</cp:lastModifiedBy>
  <cp:lastPrinted>2021-11-01T13:20:53Z</cp:lastPrinted>
  <dcterms:created xsi:type="dcterms:W3CDTF">2020-11-14T13:09:40Z</dcterms:created>
  <dcterms:modified xsi:type="dcterms:W3CDTF">2021-11-01T13:22:47Z</dcterms:modified>
  <cp:category/>
  <cp:version/>
  <cp:contentType/>
  <cp:contentStatus/>
</cp:coreProperties>
</file>