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1\OneDrive\Робочий стіл\віка\УКФ\для аудитора\останні змини\"/>
    </mc:Choice>
  </mc:AlternateContent>
  <xr:revisionPtr revIDLastSave="0" documentId="13_ncr:1_{2E0915BE-1634-4041-85A5-F15A4EFF57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інансування" sheetId="1" r:id="rId1"/>
    <sheet name="Витрати" sheetId="2" r:id="rId2"/>
    <sheet name="Реєстр документів" sheetId="5" r:id="rId3"/>
    <sheet name="Лист1" sheetId="6" r:id="rId4"/>
  </sheets>
  <definedNames>
    <definedName name="_xlnm._FilterDatabase" localSheetId="1" hidden="1">Витрати!$A$9:$Z$9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140" i="5" l="1"/>
  <c r="D183" i="5"/>
  <c r="F183" i="5"/>
  <c r="I183" i="5"/>
  <c r="J142" i="2" l="1"/>
  <c r="X142" i="2" s="1"/>
  <c r="J144" i="2"/>
  <c r="X144" i="2" s="1"/>
  <c r="X182" i="2"/>
  <c r="X183" i="2"/>
  <c r="Y183" i="2" s="1"/>
  <c r="Z183" i="2" s="1"/>
  <c r="X184" i="2"/>
  <c r="X185" i="2"/>
  <c r="X186" i="2"/>
  <c r="X187" i="2"/>
  <c r="X188" i="2"/>
  <c r="W183" i="2"/>
  <c r="W188" i="2"/>
  <c r="X139" i="2"/>
  <c r="X140" i="2"/>
  <c r="X141" i="2"/>
  <c r="X102" i="2"/>
  <c r="W104" i="2"/>
  <c r="X98" i="2"/>
  <c r="X77" i="2"/>
  <c r="X72" i="2"/>
  <c r="X69" i="2"/>
  <c r="X68" i="2"/>
  <c r="X64" i="2"/>
  <c r="X63" i="2"/>
  <c r="X62" i="2"/>
  <c r="S76" i="2"/>
  <c r="S75" i="2"/>
  <c r="S74" i="2"/>
  <c r="S73" i="2"/>
  <c r="S71" i="2"/>
  <c r="S70" i="2"/>
  <c r="W70" i="2" s="1"/>
  <c r="S67" i="2"/>
  <c r="S66" i="2"/>
  <c r="S65" i="2"/>
  <c r="S61" i="2"/>
  <c r="V73" i="2"/>
  <c r="X73" i="2" s="1"/>
  <c r="V74" i="2"/>
  <c r="X74" i="2" s="1"/>
  <c r="V75" i="2"/>
  <c r="X75" i="2" s="1"/>
  <c r="V76" i="2"/>
  <c r="X76" i="2" s="1"/>
  <c r="Y188" i="2" l="1"/>
  <c r="Z188" i="2" s="1"/>
  <c r="V70" i="2"/>
  <c r="X70" i="2" s="1"/>
  <c r="V71" i="2"/>
  <c r="X71" i="2" s="1"/>
  <c r="V66" i="2"/>
  <c r="X66" i="2" s="1"/>
  <c r="V65" i="2"/>
  <c r="X65" i="2" s="1"/>
  <c r="V67" i="2"/>
  <c r="X67" i="2" s="1"/>
  <c r="V61" i="2"/>
  <c r="X61" i="2" s="1"/>
  <c r="O77" i="2"/>
  <c r="O76" i="2"/>
  <c r="O75" i="2"/>
  <c r="O74" i="2"/>
  <c r="O73" i="2"/>
  <c r="O72" i="2"/>
  <c r="O68" i="2"/>
  <c r="O67" i="2"/>
  <c r="O66" i="2"/>
  <c r="O65" i="2"/>
  <c r="O64" i="2"/>
  <c r="O69" i="2"/>
  <c r="O71" i="2"/>
  <c r="O62" i="2"/>
  <c r="O61" i="2"/>
  <c r="P99" i="2" l="1"/>
  <c r="O98" i="2"/>
  <c r="P87" i="2"/>
  <c r="P107" i="2"/>
  <c r="O63" i="2"/>
  <c r="I140" i="5"/>
  <c r="F140" i="5"/>
  <c r="C21" i="1" s="1"/>
  <c r="I94" i="2"/>
  <c r="I93" i="2"/>
  <c r="H181" i="2"/>
  <c r="I182" i="2"/>
  <c r="J191" i="2"/>
  <c r="J190" i="2"/>
  <c r="J189" i="2"/>
  <c r="J163" i="2"/>
  <c r="J162" i="2"/>
  <c r="J145" i="2"/>
  <c r="X145" i="2" s="1"/>
  <c r="J143" i="2"/>
  <c r="X143" i="2" s="1"/>
  <c r="J138" i="2"/>
  <c r="X138" i="2" s="1"/>
  <c r="J137" i="2"/>
  <c r="X137" i="2" s="1"/>
  <c r="J134" i="2"/>
  <c r="X134" i="2" s="1"/>
  <c r="J133" i="2"/>
  <c r="X133" i="2" s="1"/>
  <c r="J132" i="2"/>
  <c r="X132" i="2" s="1"/>
  <c r="J131" i="2"/>
  <c r="X131" i="2" s="1"/>
  <c r="J130" i="2"/>
  <c r="X130" i="2" s="1"/>
  <c r="J129" i="2"/>
  <c r="X129" i="2" s="1"/>
  <c r="J128" i="2"/>
  <c r="X128" i="2" s="1"/>
  <c r="J127" i="2"/>
  <c r="X127" i="2" s="1"/>
  <c r="J126" i="2"/>
  <c r="X126" i="2" s="1"/>
  <c r="J125" i="2"/>
  <c r="X125" i="2" s="1"/>
  <c r="J124" i="2"/>
  <c r="X124" i="2" s="1"/>
  <c r="J123" i="2"/>
  <c r="X123" i="2" s="1"/>
  <c r="J122" i="2"/>
  <c r="X122" i="2" s="1"/>
  <c r="J121" i="2"/>
  <c r="X121" i="2" s="1"/>
  <c r="J120" i="2"/>
  <c r="X120" i="2" s="1"/>
  <c r="J119" i="2"/>
  <c r="X119" i="2" s="1"/>
  <c r="J118" i="2"/>
  <c r="X118" i="2" s="1"/>
  <c r="J106" i="2"/>
  <c r="X106" i="2" s="1"/>
  <c r="J105" i="2"/>
  <c r="X105" i="2" s="1"/>
  <c r="J103" i="2"/>
  <c r="X103" i="2" s="1"/>
  <c r="J104" i="2"/>
  <c r="X104" i="2" s="1"/>
  <c r="J87" i="2"/>
  <c r="I80" i="2"/>
  <c r="J57" i="2"/>
  <c r="J29" i="2"/>
  <c r="J27" i="2"/>
  <c r="J22" i="2"/>
  <c r="I143" i="2" l="1"/>
  <c r="J28" i="2"/>
  <c r="X28" i="2" s="1"/>
  <c r="X29" i="2"/>
  <c r="J135" i="2"/>
  <c r="X135" i="2" s="1"/>
  <c r="J166" i="2"/>
  <c r="J21" i="2"/>
  <c r="J161" i="2"/>
  <c r="J30" i="2"/>
  <c r="J140" i="5"/>
  <c r="J192" i="2" l="1"/>
  <c r="X192" i="2" s="1"/>
  <c r="G29" i="2"/>
  <c r="W29" i="2" s="1"/>
  <c r="G107" i="2" l="1"/>
  <c r="G106" i="2"/>
  <c r="W106" i="2" s="1"/>
  <c r="G105" i="2"/>
  <c r="W105" i="2" s="1"/>
  <c r="E99" i="2"/>
  <c r="M98" i="2"/>
  <c r="W98" i="2" s="1"/>
  <c r="G134" i="2"/>
  <c r="W134" i="2" s="1"/>
  <c r="G133" i="2"/>
  <c r="G132" i="2"/>
  <c r="W132" i="2" s="1"/>
  <c r="G131" i="2"/>
  <c r="W131" i="2" s="1"/>
  <c r="G130" i="2"/>
  <c r="W130" i="2" s="1"/>
  <c r="G129" i="2"/>
  <c r="G128" i="2"/>
  <c r="W128" i="2" s="1"/>
  <c r="G127" i="2"/>
  <c r="G126" i="2"/>
  <c r="W126" i="2" s="1"/>
  <c r="G125" i="2"/>
  <c r="G124" i="2"/>
  <c r="W124" i="2" s="1"/>
  <c r="G123" i="2"/>
  <c r="G122" i="2"/>
  <c r="W122" i="2" s="1"/>
  <c r="G121" i="2"/>
  <c r="G120" i="2"/>
  <c r="W120" i="2" s="1"/>
  <c r="G119" i="2"/>
  <c r="W119" i="2" s="1"/>
  <c r="G118" i="2"/>
  <c r="W118" i="2" s="1"/>
  <c r="M187" i="2"/>
  <c r="M186" i="2"/>
  <c r="M185" i="2"/>
  <c r="G190" i="2"/>
  <c r="G189" i="2"/>
  <c r="G187" i="2"/>
  <c r="G186" i="2"/>
  <c r="G185" i="2"/>
  <c r="W185" i="2" s="1"/>
  <c r="G184" i="2"/>
  <c r="G182" i="2"/>
  <c r="G181" i="2"/>
  <c r="G163" i="2"/>
  <c r="G162" i="2"/>
  <c r="G145" i="2"/>
  <c r="W145" i="2" s="1"/>
  <c r="G144" i="2"/>
  <c r="G143" i="2"/>
  <c r="W143" i="2" s="1"/>
  <c r="G142" i="2"/>
  <c r="W142" i="2" s="1"/>
  <c r="G141" i="2"/>
  <c r="W141" i="2" s="1"/>
  <c r="G140" i="2"/>
  <c r="G139" i="2"/>
  <c r="W139" i="2" s="1"/>
  <c r="G138" i="2"/>
  <c r="W138" i="2" s="1"/>
  <c r="G137" i="2"/>
  <c r="W137" i="2" s="1"/>
  <c r="G94" i="2"/>
  <c r="G93" i="2"/>
  <c r="M81" i="2"/>
  <c r="G80" i="2"/>
  <c r="G79" i="2"/>
  <c r="M77" i="2"/>
  <c r="W77" i="2" s="1"/>
  <c r="M76" i="2"/>
  <c r="W76" i="2" s="1"/>
  <c r="M75" i="2"/>
  <c r="W75" i="2" s="1"/>
  <c r="M74" i="2"/>
  <c r="W74" i="2" s="1"/>
  <c r="M73" i="2"/>
  <c r="W73" i="2" s="1"/>
  <c r="M72" i="2"/>
  <c r="M71" i="2"/>
  <c r="W71" i="2" s="1"/>
  <c r="M69" i="2"/>
  <c r="W69" i="2" s="1"/>
  <c r="M68" i="2"/>
  <c r="W68" i="2" s="1"/>
  <c r="M67" i="2"/>
  <c r="W67" i="2" s="1"/>
  <c r="M66" i="2"/>
  <c r="W66" i="2" s="1"/>
  <c r="M65" i="2"/>
  <c r="W65" i="2" s="1"/>
  <c r="M64" i="2"/>
  <c r="W64" i="2" s="1"/>
  <c r="M63" i="2"/>
  <c r="W63" i="2" s="1"/>
  <c r="M62" i="2"/>
  <c r="W62" i="2" s="1"/>
  <c r="M61" i="2"/>
  <c r="W61" i="2" s="1"/>
  <c r="G24" i="2"/>
  <c r="V24" i="2"/>
  <c r="S24" i="2"/>
  <c r="P24" i="2"/>
  <c r="M24" i="2"/>
  <c r="V23" i="2"/>
  <c r="S23" i="2"/>
  <c r="P23" i="2"/>
  <c r="M23" i="2"/>
  <c r="G23" i="2"/>
  <c r="V22" i="2"/>
  <c r="S22" i="2"/>
  <c r="P22" i="2"/>
  <c r="M22" i="2"/>
  <c r="G22" i="2"/>
  <c r="V191" i="2"/>
  <c r="S191" i="2"/>
  <c r="P191" i="2"/>
  <c r="X191" i="2" s="1"/>
  <c r="M191" i="2"/>
  <c r="W191" i="2" s="1"/>
  <c r="V190" i="2"/>
  <c r="S190" i="2"/>
  <c r="P190" i="2"/>
  <c r="X190" i="2" s="1"/>
  <c r="M190" i="2"/>
  <c r="V189" i="2"/>
  <c r="S189" i="2"/>
  <c r="P189" i="2"/>
  <c r="X189" i="2" s="1"/>
  <c r="M189" i="2"/>
  <c r="V181" i="2"/>
  <c r="S181" i="2"/>
  <c r="P181" i="2"/>
  <c r="X181" i="2" s="1"/>
  <c r="M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U175" i="2"/>
  <c r="T175" i="2"/>
  <c r="R175" i="2"/>
  <c r="Q175" i="2"/>
  <c r="O175" i="2"/>
  <c r="N175" i="2"/>
  <c r="L175" i="2"/>
  <c r="K175" i="2"/>
  <c r="I175" i="2"/>
  <c r="H175" i="2"/>
  <c r="F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U171" i="2"/>
  <c r="T171" i="2"/>
  <c r="R171" i="2"/>
  <c r="Q171" i="2"/>
  <c r="O171" i="2"/>
  <c r="N171" i="2"/>
  <c r="L171" i="2"/>
  <c r="K171" i="2"/>
  <c r="I171" i="2"/>
  <c r="H171" i="2"/>
  <c r="F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P167" i="2" s="1"/>
  <c r="M168" i="2"/>
  <c r="J168" i="2"/>
  <c r="G168" i="2"/>
  <c r="U167" i="2"/>
  <c r="T167" i="2"/>
  <c r="R167" i="2"/>
  <c r="Q167" i="2"/>
  <c r="O167" i="2"/>
  <c r="N167" i="2"/>
  <c r="L167" i="2"/>
  <c r="K167" i="2"/>
  <c r="I167" i="2"/>
  <c r="H167" i="2"/>
  <c r="F167" i="2"/>
  <c r="E167" i="2"/>
  <c r="V165" i="2"/>
  <c r="S165" i="2"/>
  <c r="P165" i="2"/>
  <c r="M165" i="2"/>
  <c r="J165" i="2"/>
  <c r="G165" i="2"/>
  <c r="V164" i="2"/>
  <c r="S164" i="2"/>
  <c r="P164" i="2"/>
  <c r="M164" i="2"/>
  <c r="J164" i="2"/>
  <c r="V163" i="2"/>
  <c r="S163" i="2"/>
  <c r="P163" i="2"/>
  <c r="X163" i="2" s="1"/>
  <c r="M163" i="2"/>
  <c r="V162" i="2"/>
  <c r="S162" i="2"/>
  <c r="P162" i="2"/>
  <c r="X162" i="2" s="1"/>
  <c r="M162" i="2"/>
  <c r="U159" i="2"/>
  <c r="T159" i="2"/>
  <c r="R159" i="2"/>
  <c r="Q159" i="2"/>
  <c r="O159" i="2"/>
  <c r="N159" i="2"/>
  <c r="L159" i="2"/>
  <c r="K159" i="2"/>
  <c r="I159" i="2"/>
  <c r="H159" i="2"/>
  <c r="F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U146" i="2"/>
  <c r="T146" i="2"/>
  <c r="R146" i="2"/>
  <c r="Q146" i="2"/>
  <c r="O146" i="2"/>
  <c r="N146" i="2"/>
  <c r="L146" i="2"/>
  <c r="K146" i="2"/>
  <c r="I14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U112" i="2"/>
  <c r="T112" i="2"/>
  <c r="R112" i="2"/>
  <c r="Q112" i="2"/>
  <c r="O112" i="2"/>
  <c r="N112" i="2"/>
  <c r="L112" i="2"/>
  <c r="K112" i="2"/>
  <c r="I112" i="2"/>
  <c r="H112" i="2"/>
  <c r="F112" i="2"/>
  <c r="E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U108" i="2"/>
  <c r="T108" i="2"/>
  <c r="R108" i="2"/>
  <c r="Q108" i="2"/>
  <c r="O108" i="2"/>
  <c r="N108" i="2"/>
  <c r="L108" i="2"/>
  <c r="K108" i="2"/>
  <c r="I108" i="2"/>
  <c r="H108" i="2"/>
  <c r="F108" i="2"/>
  <c r="E108" i="2"/>
  <c r="V107" i="2"/>
  <c r="S107" i="2"/>
  <c r="M107" i="2"/>
  <c r="J107" i="2"/>
  <c r="X107" i="2" s="1"/>
  <c r="G103" i="2"/>
  <c r="W103" i="2" s="1"/>
  <c r="G102" i="2"/>
  <c r="W102" i="2" s="1"/>
  <c r="U101" i="2"/>
  <c r="T101" i="2"/>
  <c r="R101" i="2"/>
  <c r="Q101" i="2"/>
  <c r="O101" i="2"/>
  <c r="N101" i="2"/>
  <c r="L101" i="2"/>
  <c r="K101" i="2"/>
  <c r="V96" i="2"/>
  <c r="S96" i="2"/>
  <c r="P96" i="2"/>
  <c r="M96" i="2"/>
  <c r="J96" i="2"/>
  <c r="G96" i="2"/>
  <c r="V94" i="2"/>
  <c r="S94" i="2"/>
  <c r="P94" i="2"/>
  <c r="X94" i="2" s="1"/>
  <c r="M94" i="2"/>
  <c r="V93" i="2"/>
  <c r="S93" i="2"/>
  <c r="P93" i="2"/>
  <c r="X93" i="2" s="1"/>
  <c r="M93" i="2"/>
  <c r="U92" i="2"/>
  <c r="U99" i="2" s="1"/>
  <c r="T92" i="2"/>
  <c r="T99" i="2" s="1"/>
  <c r="R92" i="2"/>
  <c r="R99" i="2" s="1"/>
  <c r="Q92" i="2"/>
  <c r="Q99" i="2" s="1"/>
  <c r="O92" i="2"/>
  <c r="O99" i="2" s="1"/>
  <c r="N92" i="2"/>
  <c r="N99" i="2" s="1"/>
  <c r="L92" i="2"/>
  <c r="K92" i="2"/>
  <c r="I92" i="2"/>
  <c r="I99" i="2" s="1"/>
  <c r="H92" i="2"/>
  <c r="H99" i="2" s="1"/>
  <c r="F99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X87" i="2" s="1"/>
  <c r="S87" i="2"/>
  <c r="M87" i="2"/>
  <c r="G87" i="2"/>
  <c r="U86" i="2"/>
  <c r="T86" i="2"/>
  <c r="R86" i="2"/>
  <c r="Q86" i="2"/>
  <c r="O86" i="2"/>
  <c r="N86" i="2"/>
  <c r="L86" i="2"/>
  <c r="K86" i="2"/>
  <c r="I86" i="2"/>
  <c r="H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U82" i="2"/>
  <c r="T82" i="2"/>
  <c r="R82" i="2"/>
  <c r="Q82" i="2"/>
  <c r="O82" i="2"/>
  <c r="N82" i="2"/>
  <c r="L82" i="2"/>
  <c r="K82" i="2"/>
  <c r="I82" i="2"/>
  <c r="H82" i="2"/>
  <c r="F82" i="2"/>
  <c r="E82" i="2"/>
  <c r="V81" i="2"/>
  <c r="S81" i="2"/>
  <c r="P81" i="2"/>
  <c r="J81" i="2"/>
  <c r="G81" i="2"/>
  <c r="W81" i="2" s="1"/>
  <c r="V80" i="2"/>
  <c r="S80" i="2"/>
  <c r="P80" i="2"/>
  <c r="M80" i="2"/>
  <c r="V79" i="2"/>
  <c r="S79" i="2"/>
  <c r="P79" i="2"/>
  <c r="M79" i="2"/>
  <c r="U78" i="2"/>
  <c r="T78" i="2"/>
  <c r="R78" i="2"/>
  <c r="Q78" i="2"/>
  <c r="O78" i="2"/>
  <c r="N78" i="2"/>
  <c r="L78" i="2"/>
  <c r="K78" i="2"/>
  <c r="I78" i="2"/>
  <c r="H78" i="2"/>
  <c r="F78" i="2"/>
  <c r="E78" i="2"/>
  <c r="U60" i="2"/>
  <c r="T60" i="2"/>
  <c r="R60" i="2"/>
  <c r="Q60" i="2"/>
  <c r="L60" i="2"/>
  <c r="K60" i="2"/>
  <c r="I60" i="2"/>
  <c r="H60" i="2"/>
  <c r="V59" i="2"/>
  <c r="S59" i="2"/>
  <c r="P59" i="2"/>
  <c r="M59" i="2"/>
  <c r="J59" i="2"/>
  <c r="G59" i="2"/>
  <c r="V58" i="2"/>
  <c r="S58" i="2"/>
  <c r="P58" i="2"/>
  <c r="M58" i="2"/>
  <c r="J58" i="2"/>
  <c r="G58" i="2"/>
  <c r="W58" i="2" s="1"/>
  <c r="V57" i="2"/>
  <c r="S57" i="2"/>
  <c r="P57" i="2"/>
  <c r="M57" i="2"/>
  <c r="G57" i="2"/>
  <c r="U56" i="2"/>
  <c r="T56" i="2"/>
  <c r="R56" i="2"/>
  <c r="Q56" i="2"/>
  <c r="O56" i="2"/>
  <c r="N56" i="2"/>
  <c r="L56" i="2"/>
  <c r="K56" i="2"/>
  <c r="I56" i="2"/>
  <c r="H56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V50" i="2" s="1"/>
  <c r="S51" i="2"/>
  <c r="P51" i="2"/>
  <c r="M51" i="2"/>
  <c r="J51" i="2"/>
  <c r="J50" i="2" s="1"/>
  <c r="G51" i="2"/>
  <c r="U50" i="2"/>
  <c r="T50" i="2"/>
  <c r="R50" i="2"/>
  <c r="Q50" i="2"/>
  <c r="O50" i="2"/>
  <c r="N50" i="2"/>
  <c r="L50" i="2"/>
  <c r="K50" i="2"/>
  <c r="I50" i="2"/>
  <c r="H50" i="2"/>
  <c r="F50" i="2"/>
  <c r="E50" i="2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P46" i="2" s="1"/>
  <c r="M47" i="2"/>
  <c r="J47" i="2"/>
  <c r="G47" i="2"/>
  <c r="U46" i="2"/>
  <c r="T46" i="2"/>
  <c r="R46" i="2"/>
  <c r="Q46" i="2"/>
  <c r="O46" i="2"/>
  <c r="N46" i="2"/>
  <c r="L46" i="2"/>
  <c r="K46" i="2"/>
  <c r="I46" i="2"/>
  <c r="H46" i="2"/>
  <c r="F46" i="2"/>
  <c r="E46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U40" i="2"/>
  <c r="T40" i="2"/>
  <c r="R40" i="2"/>
  <c r="Q40" i="2"/>
  <c r="O40" i="2"/>
  <c r="N40" i="2"/>
  <c r="L40" i="2"/>
  <c r="K40" i="2"/>
  <c r="I40" i="2"/>
  <c r="H40" i="2"/>
  <c r="F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U36" i="2"/>
  <c r="T36" i="2"/>
  <c r="R36" i="2"/>
  <c r="Q36" i="2"/>
  <c r="O36" i="2"/>
  <c r="N36" i="2"/>
  <c r="L36" i="2"/>
  <c r="K36" i="2"/>
  <c r="I36" i="2"/>
  <c r="H36" i="2"/>
  <c r="F36" i="2"/>
  <c r="E36" i="2"/>
  <c r="V35" i="2"/>
  <c r="S35" i="2"/>
  <c r="P35" i="2"/>
  <c r="M35" i="2"/>
  <c r="J35" i="2"/>
  <c r="G35" i="2"/>
  <c r="V34" i="2"/>
  <c r="S34" i="2"/>
  <c r="P34" i="2"/>
  <c r="M34" i="2"/>
  <c r="J34" i="2"/>
  <c r="G34" i="2"/>
  <c r="V33" i="2"/>
  <c r="S33" i="2"/>
  <c r="P33" i="2"/>
  <c r="M33" i="2"/>
  <c r="J33" i="2"/>
  <c r="G33" i="2"/>
  <c r="V27" i="2"/>
  <c r="S27" i="2"/>
  <c r="P27" i="2"/>
  <c r="X27" i="2" s="1"/>
  <c r="M27" i="2"/>
  <c r="G27" i="2"/>
  <c r="V26" i="2"/>
  <c r="S26" i="2"/>
  <c r="P26" i="2"/>
  <c r="M26" i="2"/>
  <c r="G26" i="2"/>
  <c r="V25" i="2"/>
  <c r="S25" i="2"/>
  <c r="P25" i="2"/>
  <c r="M25" i="2"/>
  <c r="G25" i="2"/>
  <c r="S20" i="2"/>
  <c r="M20" i="2"/>
  <c r="J20" i="2"/>
  <c r="X20" i="2" s="1"/>
  <c r="G20" i="2"/>
  <c r="S19" i="2"/>
  <c r="M19" i="2"/>
  <c r="J19" i="2"/>
  <c r="X19" i="2" s="1"/>
  <c r="G19" i="2"/>
  <c r="S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M13" i="2" s="1"/>
  <c r="J14" i="2"/>
  <c r="G14" i="2"/>
  <c r="L23" i="1"/>
  <c r="H23" i="1"/>
  <c r="G23" i="1"/>
  <c r="F23" i="1"/>
  <c r="D23" i="1"/>
  <c r="J22" i="1"/>
  <c r="J21" i="1"/>
  <c r="J20" i="1"/>
  <c r="N20" i="1" s="1"/>
  <c r="P13" i="2" l="1"/>
  <c r="W26" i="2"/>
  <c r="S46" i="2"/>
  <c r="X57" i="2"/>
  <c r="X58" i="2"/>
  <c r="X79" i="2"/>
  <c r="X80" i="2"/>
  <c r="X81" i="2"/>
  <c r="W87" i="2"/>
  <c r="X96" i="2"/>
  <c r="W23" i="2"/>
  <c r="M108" i="2"/>
  <c r="G167" i="2"/>
  <c r="S167" i="2"/>
  <c r="M171" i="2"/>
  <c r="X22" i="2"/>
  <c r="W25" i="2"/>
  <c r="G95" i="2"/>
  <c r="W96" i="2"/>
  <c r="W22" i="2"/>
  <c r="W80" i="2"/>
  <c r="W182" i="2"/>
  <c r="Y182" i="2" s="1"/>
  <c r="Z182" i="2" s="1"/>
  <c r="W187" i="2"/>
  <c r="Y72" i="2"/>
  <c r="Z72" i="2" s="1"/>
  <c r="W72" i="2"/>
  <c r="W162" i="2"/>
  <c r="W184" i="2"/>
  <c r="Y184" i="2" s="1"/>
  <c r="Z184" i="2" s="1"/>
  <c r="W189" i="2"/>
  <c r="W121" i="2"/>
  <c r="Y121" i="2" s="1"/>
  <c r="Z121" i="2" s="1"/>
  <c r="W125" i="2"/>
  <c r="Y125" i="2" s="1"/>
  <c r="Z125" i="2" s="1"/>
  <c r="W129" i="2"/>
  <c r="Y129" i="2" s="1"/>
  <c r="Z129" i="2" s="1"/>
  <c r="W133" i="2"/>
  <c r="Y133" i="2" s="1"/>
  <c r="Z133" i="2" s="1"/>
  <c r="X25" i="2"/>
  <c r="W27" i="2"/>
  <c r="J159" i="2"/>
  <c r="V159" i="2"/>
  <c r="W24" i="2"/>
  <c r="W93" i="2"/>
  <c r="W163" i="2"/>
  <c r="W190" i="2"/>
  <c r="X26" i="2"/>
  <c r="W57" i="2"/>
  <c r="M82" i="2"/>
  <c r="S86" i="2"/>
  <c r="X23" i="2"/>
  <c r="X24" i="2"/>
  <c r="Y24" i="2" s="1"/>
  <c r="Z24" i="2" s="1"/>
  <c r="W79" i="2"/>
  <c r="W94" i="2"/>
  <c r="W140" i="2"/>
  <c r="Y140" i="2" s="1"/>
  <c r="Z140" i="2" s="1"/>
  <c r="Y144" i="2"/>
  <c r="Z144" i="2" s="1"/>
  <c r="W144" i="2"/>
  <c r="W181" i="2"/>
  <c r="W186" i="2"/>
  <c r="Y186" i="2" s="1"/>
  <c r="Z186" i="2" s="1"/>
  <c r="W123" i="2"/>
  <c r="Y123" i="2" s="1"/>
  <c r="Z123" i="2" s="1"/>
  <c r="W127" i="2"/>
  <c r="Y127" i="2" s="1"/>
  <c r="Z127" i="2" s="1"/>
  <c r="W107" i="2"/>
  <c r="S112" i="2"/>
  <c r="S175" i="2"/>
  <c r="Y187" i="2"/>
  <c r="Z187" i="2" s="1"/>
  <c r="P32" i="2"/>
  <c r="P40" i="2"/>
  <c r="G46" i="2"/>
  <c r="G86" i="2"/>
  <c r="M112" i="2"/>
  <c r="P159" i="2"/>
  <c r="V167" i="2"/>
  <c r="V175" i="2"/>
  <c r="P21" i="2"/>
  <c r="J13" i="2"/>
  <c r="V13" i="2"/>
  <c r="X13" i="2" s="1"/>
  <c r="G32" i="2"/>
  <c r="P50" i="2"/>
  <c r="V82" i="2"/>
  <c r="V108" i="2"/>
  <c r="P112" i="2"/>
  <c r="G150" i="2"/>
  <c r="S150" i="2"/>
  <c r="G159" i="2"/>
  <c r="G171" i="2"/>
  <c r="W171" i="2" s="1"/>
  <c r="S171" i="2"/>
  <c r="Y185" i="2"/>
  <c r="Z185" i="2" s="1"/>
  <c r="Y74" i="2"/>
  <c r="Z74" i="2" s="1"/>
  <c r="Y70" i="2"/>
  <c r="Z70" i="2" s="1"/>
  <c r="Y143" i="2"/>
  <c r="Z143" i="2" s="1"/>
  <c r="Y139" i="2"/>
  <c r="Z139" i="2" s="1"/>
  <c r="Y131" i="2"/>
  <c r="Z131" i="2" s="1"/>
  <c r="B20" i="1"/>
  <c r="I20" i="1"/>
  <c r="N22" i="1"/>
  <c r="B22" i="1" s="1"/>
  <c r="N21" i="1"/>
  <c r="B21" i="1" s="1"/>
  <c r="Y120" i="2"/>
  <c r="Z120" i="2" s="1"/>
  <c r="Y124" i="2"/>
  <c r="Z124" i="2" s="1"/>
  <c r="Y128" i="2"/>
  <c r="Z128" i="2" s="1"/>
  <c r="Y132" i="2"/>
  <c r="Z132" i="2" s="1"/>
  <c r="J23" i="1"/>
  <c r="N23" i="1" s="1"/>
  <c r="G161" i="2"/>
  <c r="M166" i="2"/>
  <c r="G166" i="2"/>
  <c r="G192" i="2" s="1"/>
  <c r="Y105" i="2"/>
  <c r="Z105" i="2" s="1"/>
  <c r="G135" i="2"/>
  <c r="W135" i="2" s="1"/>
  <c r="G108" i="2"/>
  <c r="Y141" i="2"/>
  <c r="Z141" i="2" s="1"/>
  <c r="Y145" i="2"/>
  <c r="Z145" i="2" s="1"/>
  <c r="Y104" i="2"/>
  <c r="Z104" i="2" s="1"/>
  <c r="Y122" i="2"/>
  <c r="Z122" i="2" s="1"/>
  <c r="Y126" i="2"/>
  <c r="Z126" i="2" s="1"/>
  <c r="Y130" i="2"/>
  <c r="Z130" i="2" s="1"/>
  <c r="Y138" i="2"/>
  <c r="Z138" i="2" s="1"/>
  <c r="Y142" i="2"/>
  <c r="Z142" i="2" s="1"/>
  <c r="Y106" i="2"/>
  <c r="Z106" i="2" s="1"/>
  <c r="M150" i="2"/>
  <c r="G92" i="2"/>
  <c r="M101" i="2"/>
  <c r="Y98" i="2"/>
  <c r="Z98" i="2" s="1"/>
  <c r="G50" i="2"/>
  <c r="M97" i="2"/>
  <c r="M99" i="2" s="1"/>
  <c r="G112" i="2"/>
  <c r="W112" i="2" s="1"/>
  <c r="V171" i="2"/>
  <c r="Y66" i="2"/>
  <c r="Z66" i="2" s="1"/>
  <c r="G146" i="2"/>
  <c r="S108" i="2"/>
  <c r="P154" i="2"/>
  <c r="Y64" i="2"/>
  <c r="Z64" i="2" s="1"/>
  <c r="Y68" i="2"/>
  <c r="Z68" i="2" s="1"/>
  <c r="M92" i="2"/>
  <c r="Y73" i="2"/>
  <c r="Z73" i="2" s="1"/>
  <c r="Y67" i="2"/>
  <c r="Z67" i="2" s="1"/>
  <c r="Y65" i="2"/>
  <c r="Z65" i="2" s="1"/>
  <c r="Y77" i="2"/>
  <c r="Z77" i="2" s="1"/>
  <c r="Y69" i="2"/>
  <c r="Z69" i="2" s="1"/>
  <c r="Y71" i="2"/>
  <c r="Z71" i="2" s="1"/>
  <c r="Y63" i="2"/>
  <c r="Z63" i="2" s="1"/>
  <c r="J92" i="2"/>
  <c r="V92" i="2"/>
  <c r="V99" i="2" s="1"/>
  <c r="M60" i="2"/>
  <c r="X149" i="2"/>
  <c r="X152" i="2"/>
  <c r="X164" i="2"/>
  <c r="M78" i="2"/>
  <c r="W83" i="2"/>
  <c r="W84" i="2"/>
  <c r="X52" i="2"/>
  <c r="X53" i="2"/>
  <c r="W152" i="2"/>
  <c r="X170" i="2"/>
  <c r="W48" i="2"/>
  <c r="W49" i="2"/>
  <c r="M56" i="2"/>
  <c r="R54" i="2"/>
  <c r="X16" i="2"/>
  <c r="X88" i="2"/>
  <c r="R116" i="2"/>
  <c r="X178" i="2"/>
  <c r="X179" i="2"/>
  <c r="X180" i="2"/>
  <c r="N54" i="2"/>
  <c r="V146" i="2"/>
  <c r="I54" i="2"/>
  <c r="S159" i="2"/>
  <c r="X34" i="2"/>
  <c r="X35" i="2"/>
  <c r="X38" i="2"/>
  <c r="X48" i="2"/>
  <c r="X49" i="2"/>
  <c r="Q54" i="2"/>
  <c r="P54" i="2"/>
  <c r="P78" i="2"/>
  <c r="X83" i="2"/>
  <c r="W89" i="2"/>
  <c r="W111" i="2"/>
  <c r="E116" i="2"/>
  <c r="X114" i="2"/>
  <c r="X115" i="2"/>
  <c r="G154" i="2"/>
  <c r="W172" i="2"/>
  <c r="W173" i="2"/>
  <c r="W174" i="2"/>
  <c r="S154" i="2"/>
  <c r="W14" i="2"/>
  <c r="W15" i="2"/>
  <c r="W16" i="2"/>
  <c r="L54" i="2"/>
  <c r="W51" i="2"/>
  <c r="W52" i="2"/>
  <c r="M86" i="2"/>
  <c r="U116" i="2"/>
  <c r="S146" i="2"/>
  <c r="W164" i="2"/>
  <c r="X174" i="2"/>
  <c r="G175" i="2"/>
  <c r="W178" i="2"/>
  <c r="P175" i="2"/>
  <c r="G21" i="2"/>
  <c r="N90" i="2"/>
  <c r="L90" i="2"/>
  <c r="X59" i="2"/>
  <c r="H90" i="2"/>
  <c r="P56" i="2"/>
  <c r="W42" i="2"/>
  <c r="X42" i="2"/>
  <c r="G36" i="2"/>
  <c r="S36" i="2"/>
  <c r="P36" i="2"/>
  <c r="T54" i="2"/>
  <c r="W110" i="2"/>
  <c r="J146" i="2"/>
  <c r="M17" i="2"/>
  <c r="S21" i="2"/>
  <c r="W33" i="2"/>
  <c r="S32" i="2"/>
  <c r="W34" i="2"/>
  <c r="J36" i="2"/>
  <c r="V36" i="2"/>
  <c r="W39" i="2"/>
  <c r="M40" i="2"/>
  <c r="X43" i="2"/>
  <c r="M46" i="2"/>
  <c r="F54" i="2"/>
  <c r="U54" i="2"/>
  <c r="M50" i="2"/>
  <c r="J56" i="2"/>
  <c r="V56" i="2"/>
  <c r="W59" i="2"/>
  <c r="S92" i="2"/>
  <c r="S99" i="2" s="1"/>
  <c r="J101" i="2"/>
  <c r="V101" i="2"/>
  <c r="X110" i="2"/>
  <c r="X111" i="2"/>
  <c r="K116" i="2"/>
  <c r="O116" i="2"/>
  <c r="X156" i="2"/>
  <c r="X158" i="2"/>
  <c r="W179" i="2"/>
  <c r="E54" i="2"/>
  <c r="W18" i="2"/>
  <c r="M36" i="2"/>
  <c r="X39" i="2"/>
  <c r="T90" i="2"/>
  <c r="W88" i="2"/>
  <c r="X89" i="2"/>
  <c r="F116" i="2"/>
  <c r="W114" i="2"/>
  <c r="W115" i="2"/>
  <c r="W149" i="2"/>
  <c r="W153" i="2"/>
  <c r="X165" i="2"/>
  <c r="W180" i="2"/>
  <c r="J82" i="2"/>
  <c r="X15" i="2"/>
  <c r="M21" i="2"/>
  <c r="M32" i="2"/>
  <c r="G40" i="2"/>
  <c r="S40" i="2"/>
  <c r="H54" i="2"/>
  <c r="S50" i="2"/>
  <c r="S54" i="2" s="1"/>
  <c r="V60" i="2"/>
  <c r="V193" i="2" s="1"/>
  <c r="G82" i="2"/>
  <c r="S82" i="2"/>
  <c r="K90" i="2"/>
  <c r="O90" i="2"/>
  <c r="V86" i="2"/>
  <c r="J86" i="2"/>
  <c r="P108" i="2"/>
  <c r="J150" i="2"/>
  <c r="V150" i="2"/>
  <c r="M159" i="2"/>
  <c r="X157" i="2"/>
  <c r="S13" i="2"/>
  <c r="G17" i="2"/>
  <c r="W20" i="2"/>
  <c r="Y20" i="2" s="1"/>
  <c r="Z20" i="2" s="1"/>
  <c r="X37" i="2"/>
  <c r="W47" i="2"/>
  <c r="P92" i="2"/>
  <c r="S17" i="2"/>
  <c r="W19" i="2"/>
  <c r="Y19" i="2" s="1"/>
  <c r="Z19" i="2" s="1"/>
  <c r="W35" i="2"/>
  <c r="W38" i="2"/>
  <c r="W41" i="2"/>
  <c r="W43" i="2"/>
  <c r="J46" i="2"/>
  <c r="J54" i="2" s="1"/>
  <c r="V46" i="2"/>
  <c r="V54" i="2" s="1"/>
  <c r="O54" i="2"/>
  <c r="W53" i="2"/>
  <c r="G60" i="2"/>
  <c r="S60" i="2"/>
  <c r="G13" i="2"/>
  <c r="V21" i="2"/>
  <c r="J32" i="2"/>
  <c r="V32" i="2"/>
  <c r="X33" i="2"/>
  <c r="J40" i="2"/>
  <c r="V40" i="2"/>
  <c r="X41" i="2"/>
  <c r="K54" i="2"/>
  <c r="J60" i="2"/>
  <c r="J78" i="2"/>
  <c r="V78" i="2"/>
  <c r="W109" i="2"/>
  <c r="X14" i="2"/>
  <c r="X18" i="2"/>
  <c r="J17" i="2"/>
  <c r="X17" i="2" s="1"/>
  <c r="W37" i="2"/>
  <c r="X50" i="2"/>
  <c r="X47" i="2"/>
  <c r="X51" i="2"/>
  <c r="P82" i="2"/>
  <c r="X84" i="2"/>
  <c r="W85" i="2"/>
  <c r="R90" i="2"/>
  <c r="Q116" i="2"/>
  <c r="P150" i="2"/>
  <c r="X148" i="2"/>
  <c r="G56" i="2"/>
  <c r="W56" i="2" s="1"/>
  <c r="S56" i="2"/>
  <c r="G78" i="2"/>
  <c r="S78" i="2"/>
  <c r="X85" i="2"/>
  <c r="P86" i="2"/>
  <c r="I116" i="2"/>
  <c r="X176" i="2"/>
  <c r="J175" i="2"/>
  <c r="U90" i="2"/>
  <c r="P101" i="2"/>
  <c r="J108" i="2"/>
  <c r="X113" i="2"/>
  <c r="J112" i="2"/>
  <c r="V112" i="2"/>
  <c r="I90" i="2"/>
  <c r="Q90" i="2"/>
  <c r="G101" i="2"/>
  <c r="S101" i="2"/>
  <c r="J154" i="2"/>
  <c r="X153" i="2"/>
  <c r="W156" i="2"/>
  <c r="X173" i="2"/>
  <c r="J171" i="2"/>
  <c r="X168" i="2"/>
  <c r="J167" i="2"/>
  <c r="W170" i="2"/>
  <c r="P171" i="2"/>
  <c r="X172" i="2"/>
  <c r="X109" i="2"/>
  <c r="N116" i="2"/>
  <c r="P146" i="2"/>
  <c r="M175" i="2"/>
  <c r="W113" i="2"/>
  <c r="W148" i="2"/>
  <c r="M167" i="2"/>
  <c r="H116" i="2"/>
  <c r="L116" i="2"/>
  <c r="T116" i="2"/>
  <c r="V154" i="2"/>
  <c r="W158" i="2"/>
  <c r="W168" i="2"/>
  <c r="X169" i="2"/>
  <c r="W176" i="2"/>
  <c r="X177" i="2"/>
  <c r="M146" i="2"/>
  <c r="M154" i="2"/>
  <c r="W157" i="2"/>
  <c r="W165" i="2"/>
  <c r="W169" i="2"/>
  <c r="W177" i="2"/>
  <c r="M116" i="2" l="1"/>
  <c r="X167" i="2"/>
  <c r="X86" i="2"/>
  <c r="X146" i="2"/>
  <c r="G54" i="2"/>
  <c r="W86" i="2"/>
  <c r="X101" i="2"/>
  <c r="X56" i="2"/>
  <c r="W21" i="2"/>
  <c r="W192" i="2"/>
  <c r="W60" i="2"/>
  <c r="X78" i="2"/>
  <c r="W78" i="2"/>
  <c r="J99" i="2"/>
  <c r="X99" i="2" s="1"/>
  <c r="X92" i="2"/>
  <c r="X159" i="2"/>
  <c r="W101" i="2"/>
  <c r="Y152" i="2"/>
  <c r="Z152" i="2" s="1"/>
  <c r="W146" i="2"/>
  <c r="G99" i="2"/>
  <c r="W99" i="2" s="1"/>
  <c r="W92" i="2"/>
  <c r="X21" i="2"/>
  <c r="M192" i="2"/>
  <c r="J90" i="2"/>
  <c r="P44" i="2"/>
  <c r="B23" i="1"/>
  <c r="M20" i="1"/>
  <c r="I21" i="1"/>
  <c r="M21" i="1" s="1"/>
  <c r="I22" i="1"/>
  <c r="M22" i="1" s="1"/>
  <c r="W108" i="2"/>
  <c r="W150" i="2"/>
  <c r="G116" i="2"/>
  <c r="S116" i="2"/>
  <c r="Y96" i="2"/>
  <c r="Z96" i="2" s="1"/>
  <c r="Y83" i="2"/>
  <c r="Z83" i="2" s="1"/>
  <c r="Y26" i="2"/>
  <c r="Z26" i="2" s="1"/>
  <c r="Y111" i="2"/>
  <c r="Z111" i="2" s="1"/>
  <c r="Y172" i="2"/>
  <c r="Z172" i="2" s="1"/>
  <c r="Y80" i="2"/>
  <c r="Z80" i="2" s="1"/>
  <c r="Y162" i="2"/>
  <c r="Z162" i="2" s="1"/>
  <c r="Y137" i="2"/>
  <c r="Z137" i="2" s="1"/>
  <c r="Y81" i="2"/>
  <c r="Z81" i="2" s="1"/>
  <c r="Y79" i="2"/>
  <c r="Z79" i="2" s="1"/>
  <c r="Y110" i="2"/>
  <c r="Z110" i="2" s="1"/>
  <c r="Y191" i="2"/>
  <c r="Z191" i="2" s="1"/>
  <c r="Y180" i="2"/>
  <c r="Z180" i="2" s="1"/>
  <c r="Y89" i="2"/>
  <c r="Z89" i="2" s="1"/>
  <c r="Y49" i="2"/>
  <c r="Z49" i="2" s="1"/>
  <c r="Y156" i="2"/>
  <c r="Z156" i="2" s="1"/>
  <c r="Y38" i="2"/>
  <c r="Z38" i="2" s="1"/>
  <c r="Y115" i="2"/>
  <c r="Z115" i="2" s="1"/>
  <c r="W46" i="2"/>
  <c r="Y53" i="2"/>
  <c r="Z53" i="2" s="1"/>
  <c r="Y15" i="2"/>
  <c r="Z15" i="2" s="1"/>
  <c r="Y149" i="2"/>
  <c r="Z149" i="2" s="1"/>
  <c r="Y16" i="2"/>
  <c r="Z16" i="2" s="1"/>
  <c r="Y164" i="2"/>
  <c r="Z164" i="2" s="1"/>
  <c r="Y84" i="2"/>
  <c r="Z84" i="2" s="1"/>
  <c r="Y103" i="2"/>
  <c r="Z103" i="2" s="1"/>
  <c r="Y42" i="2"/>
  <c r="Z42" i="2" s="1"/>
  <c r="Y170" i="2"/>
  <c r="Z170" i="2" s="1"/>
  <c r="Y27" i="2"/>
  <c r="Z27" i="2" s="1"/>
  <c r="Y62" i="2"/>
  <c r="Z62" i="2" s="1"/>
  <c r="Y52" i="2"/>
  <c r="Z52" i="2" s="1"/>
  <c r="Y57" i="2"/>
  <c r="Z57" i="2" s="1"/>
  <c r="W159" i="2"/>
  <c r="Y159" i="2" s="1"/>
  <c r="Z159" i="2" s="1"/>
  <c r="Y88" i="2"/>
  <c r="Z88" i="2" s="1"/>
  <c r="Y174" i="2"/>
  <c r="Z174" i="2" s="1"/>
  <c r="Y181" i="2"/>
  <c r="Z181" i="2" s="1"/>
  <c r="Y48" i="2"/>
  <c r="Z48" i="2" s="1"/>
  <c r="Y148" i="2"/>
  <c r="Z148" i="2" s="1"/>
  <c r="Y14" i="2"/>
  <c r="Z14" i="2" s="1"/>
  <c r="Y93" i="2"/>
  <c r="Z93" i="2" s="1"/>
  <c r="W32" i="2"/>
  <c r="Y179" i="2"/>
  <c r="Z179" i="2" s="1"/>
  <c r="Y34" i="2"/>
  <c r="Z34" i="2" s="1"/>
  <c r="Y165" i="2"/>
  <c r="Z165" i="2" s="1"/>
  <c r="V116" i="2"/>
  <c r="X82" i="2"/>
  <c r="Y134" i="2"/>
  <c r="Z134" i="2" s="1"/>
  <c r="W82" i="2"/>
  <c r="W50" i="2"/>
  <c r="Y50" i="2" s="1"/>
  <c r="Z50" i="2" s="1"/>
  <c r="Y178" i="2"/>
  <c r="Z178" i="2" s="1"/>
  <c r="Y177" i="2"/>
  <c r="Z177" i="2" s="1"/>
  <c r="Y157" i="2"/>
  <c r="Z157" i="2" s="1"/>
  <c r="Y118" i="2"/>
  <c r="Z118" i="2" s="1"/>
  <c r="W17" i="2"/>
  <c r="Y17" i="2" s="1"/>
  <c r="Z17" i="2" s="1"/>
  <c r="Y163" i="2"/>
  <c r="Z163" i="2" s="1"/>
  <c r="Y51" i="2"/>
  <c r="Z51" i="2" s="1"/>
  <c r="Y23" i="2"/>
  <c r="Z23" i="2" s="1"/>
  <c r="Y94" i="2"/>
  <c r="Z94" i="2" s="1"/>
  <c r="W36" i="2"/>
  <c r="M90" i="2"/>
  <c r="M193" i="2" s="1"/>
  <c r="Y87" i="2"/>
  <c r="Z87" i="2" s="1"/>
  <c r="Y35" i="2"/>
  <c r="Z35" i="2" s="1"/>
  <c r="Y114" i="2"/>
  <c r="Z114" i="2" s="1"/>
  <c r="Y25" i="2"/>
  <c r="Z25" i="2" s="1"/>
  <c r="Y22" i="2"/>
  <c r="Z22" i="2" s="1"/>
  <c r="W167" i="2"/>
  <c r="W175" i="2"/>
  <c r="Y173" i="2"/>
  <c r="Z173" i="2" s="1"/>
  <c r="X154" i="2"/>
  <c r="Y102" i="2"/>
  <c r="Z102" i="2" s="1"/>
  <c r="X175" i="2"/>
  <c r="Y189" i="2"/>
  <c r="Z189" i="2" s="1"/>
  <c r="Y158" i="2"/>
  <c r="Z158" i="2" s="1"/>
  <c r="Y18" i="2"/>
  <c r="Z18" i="2" s="1"/>
  <c r="Y33" i="2"/>
  <c r="Z33" i="2" s="1"/>
  <c r="Y61" i="2"/>
  <c r="Z61" i="2" s="1"/>
  <c r="G44" i="2"/>
  <c r="V90" i="2"/>
  <c r="S90" i="2"/>
  <c r="Y59" i="2"/>
  <c r="Z59" i="2" s="1"/>
  <c r="M44" i="2"/>
  <c r="Y43" i="2"/>
  <c r="Z43" i="2" s="1"/>
  <c r="S44" i="2"/>
  <c r="W154" i="2"/>
  <c r="Y168" i="2"/>
  <c r="Z168" i="2" s="1"/>
  <c r="P116" i="2"/>
  <c r="X108" i="2"/>
  <c r="X150" i="2"/>
  <c r="Y119" i="2"/>
  <c r="Z119" i="2" s="1"/>
  <c r="Y58" i="2"/>
  <c r="Z58" i="2" s="1"/>
  <c r="M54" i="2"/>
  <c r="Y39" i="2"/>
  <c r="Z39" i="2" s="1"/>
  <c r="Y107" i="2"/>
  <c r="Z107" i="2" s="1"/>
  <c r="W13" i="2"/>
  <c r="Y13" i="2" s="1"/>
  <c r="Z13" i="2" s="1"/>
  <c r="W40" i="2"/>
  <c r="Y153" i="2"/>
  <c r="Z153" i="2" s="1"/>
  <c r="Y41" i="2"/>
  <c r="Z41" i="2" s="1"/>
  <c r="X36" i="2"/>
  <c r="Y109" i="2"/>
  <c r="Z109" i="2" s="1"/>
  <c r="Y113" i="2"/>
  <c r="Z113" i="2" s="1"/>
  <c r="Y85" i="2"/>
  <c r="Z85" i="2" s="1"/>
  <c r="V44" i="2"/>
  <c r="X32" i="2"/>
  <c r="G90" i="2"/>
  <c r="X46" i="2"/>
  <c r="Y169" i="2"/>
  <c r="Z169" i="2" s="1"/>
  <c r="Y190" i="2"/>
  <c r="Z190" i="2" s="1"/>
  <c r="Y176" i="2"/>
  <c r="Z176" i="2" s="1"/>
  <c r="X171" i="2"/>
  <c r="Y171" i="2" s="1"/>
  <c r="Z171" i="2" s="1"/>
  <c r="X112" i="2"/>
  <c r="Y112" i="2" s="1"/>
  <c r="Z112" i="2" s="1"/>
  <c r="J116" i="2"/>
  <c r="Y37" i="2"/>
  <c r="Z37" i="2" s="1"/>
  <c r="J44" i="2"/>
  <c r="X40" i="2"/>
  <c r="Y47" i="2"/>
  <c r="Z47" i="2" s="1"/>
  <c r="X116" i="2" l="1"/>
  <c r="W116" i="2"/>
  <c r="Y116" i="2" s="1"/>
  <c r="Z116" i="2" s="1"/>
  <c r="J193" i="2"/>
  <c r="Y167" i="2"/>
  <c r="Z167" i="2" s="1"/>
  <c r="W90" i="2"/>
  <c r="S193" i="2"/>
  <c r="Y108" i="2"/>
  <c r="Z108" i="2" s="1"/>
  <c r="Y150" i="2"/>
  <c r="Z150" i="2" s="1"/>
  <c r="Y101" i="2"/>
  <c r="Z101" i="2" s="1"/>
  <c r="Y86" i="2"/>
  <c r="Z86" i="2" s="1"/>
  <c r="W54" i="2"/>
  <c r="Y21" i="2"/>
  <c r="Z21" i="2" s="1"/>
  <c r="Y40" i="2"/>
  <c r="Z40" i="2" s="1"/>
  <c r="Y92" i="2"/>
  <c r="Z92" i="2" s="1"/>
  <c r="Y99" i="2"/>
  <c r="Z99" i="2" s="1"/>
  <c r="Y146" i="2"/>
  <c r="Y82" i="2"/>
  <c r="Z82" i="2" s="1"/>
  <c r="Y36" i="2"/>
  <c r="Z36" i="2" s="1"/>
  <c r="W44" i="2"/>
  <c r="Y135" i="2"/>
  <c r="Z135" i="2" s="1"/>
  <c r="Y154" i="2"/>
  <c r="Z154" i="2" s="1"/>
  <c r="Y175" i="2"/>
  <c r="Z175" i="2" s="1"/>
  <c r="Y56" i="2"/>
  <c r="Z56" i="2" s="1"/>
  <c r="X44" i="2"/>
  <c r="Y32" i="2"/>
  <c r="Z32" i="2" s="1"/>
  <c r="X30" i="2"/>
  <c r="X54" i="2"/>
  <c r="Y46" i="2"/>
  <c r="Z46" i="2" s="1"/>
  <c r="Y78" i="2"/>
  <c r="Z78" i="2" s="1"/>
  <c r="Y54" i="2" l="1"/>
  <c r="Z54" i="2" s="1"/>
  <c r="Z146" i="2"/>
  <c r="Y192" i="2"/>
  <c r="Z192" i="2" s="1"/>
  <c r="Y44" i="2"/>
  <c r="Z44" i="2" s="1"/>
  <c r="G28" i="2"/>
  <c r="J195" i="2"/>
  <c r="G30" i="2" l="1"/>
  <c r="G193" i="2" s="1"/>
  <c r="G195" i="2" s="1"/>
  <c r="W28" i="2"/>
  <c r="Y29" i="2"/>
  <c r="Y28" i="2" l="1"/>
  <c r="Z28" i="2" s="1"/>
  <c r="W30" i="2"/>
  <c r="W193" i="2" s="1"/>
  <c r="Z29" i="2"/>
  <c r="Y30" i="2"/>
  <c r="Z30" i="2" l="1"/>
  <c r="W195" i="2"/>
  <c r="Y75" i="2"/>
  <c r="Z75" i="2" s="1"/>
  <c r="Y76" i="2"/>
  <c r="Z76" i="2" s="1"/>
  <c r="P60" i="2" l="1"/>
  <c r="X60" i="2" s="1"/>
  <c r="X90" i="2" s="1"/>
  <c r="P90" i="2" l="1"/>
  <c r="P193" i="2" s="1"/>
  <c r="Y60" i="2" l="1"/>
  <c r="Z60" i="2" s="1"/>
  <c r="Y90" i="2" l="1"/>
  <c r="Z90" i="2" s="1"/>
  <c r="X193" i="2"/>
  <c r="Y193" i="2" l="1"/>
  <c r="Z193" i="2" s="1"/>
  <c r="X195" i="2"/>
  <c r="Y195" i="2" s="1"/>
  <c r="Z195" i="2" s="1"/>
</calcChain>
</file>

<file path=xl/sharedStrings.xml><?xml version="1.0" encoding="utf-8"?>
<sst xmlns="http://schemas.openxmlformats.org/spreadsheetml/2006/main" count="1585" uniqueCount="711">
  <si>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</si>
  <si>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</si>
  <si>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</si>
  <si>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</si>
  <si>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</si>
  <si>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</si>
  <si>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</si>
  <si>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</si>
  <si>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</si>
  <si>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</si>
  <si>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</si>
  <si>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</si>
  <si>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</si>
  <si>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</si>
  <si>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</si>
  <si>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</si>
  <si>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</si>
  <si>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</si>
  <si>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</si>
  <si>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</si>
  <si>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</si>
  <si>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</si>
  <si>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</si>
  <si>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</si>
  <si>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</si>
  <si>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</si>
  <si>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</si>
  <si>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</si>
  <si>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</si>
  <si>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</si>
  <si>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</si>
  <si>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</si>
  <si>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</si>
  <si>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</si>
  <si>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</si>
  <si>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</si>
  <si>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</si>
  <si>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</si>
  <si>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</si>
  <si>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</si>
  <si>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</si>
  <si>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</si>
  <si>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</si>
  <si>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</si>
  <si>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</si>
  <si>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</si>
  <si>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</si>
  <si>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</si>
  <si>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</si>
  <si>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</si>
  <si>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</si>
  <si>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</si>
  <si>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</si>
  <si>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</si>
  <si>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</si>
  <si>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</si>
  <si>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</si>
  <si>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</si>
  <si>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</si>
  <si>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</si>
  <si>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</si>
  <si>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</si>
  <si>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</si>
  <si>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</si>
  <si>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</si>
  <si>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</si>
  <si>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</si>
  <si>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</si>
  <si>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</si>
  <si>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</si>
  <si>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</si>
  <si>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</si>
  <si>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</si>
  <si>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</si>
  <si>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</si>
  <si>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</si>
  <si>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</si>
  <si>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</si>
  <si>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</si>
  <si>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</si>
  <si>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</si>
  <si>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AC=G+M+S+Y</t>
  </si>
  <si>
    <t>AD=J+P+V+AB</t>
  </si>
  <si>
    <t>AE=AC-AD</t>
  </si>
  <si>
    <t>AF=AE/AC</t>
  </si>
  <si>
    <t>Витрати:</t>
  </si>
  <si>
    <t>Підрозділ: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</si>
  <si>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</si>
  <si>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</si>
  <si>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</si>
  <si>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</si>
  <si>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</si>
  <si>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</si>
  <si>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</si>
  <si>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</si>
  <si>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</si>
  <si>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</si>
  <si>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</si>
  <si>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</si>
  <si>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</si>
  <si>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</si>
  <si>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</si>
  <si>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</si>
  <si>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</si>
  <si>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</si>
  <si>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</si>
  <si>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</si>
  <si>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</si>
  <si>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</si>
  <si>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</si>
  <si>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</si>
  <si>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</si>
  <si>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</si>
  <si>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</si>
  <si>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</si>
  <si>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</si>
  <si>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</si>
  <si>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</si>
  <si>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</si>
  <si>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</si>
  <si>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</si>
  <si>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</si>
  <si>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</si>
  <si>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</si>
  <si>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</si>
  <si>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</si>
  <si>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</si>
  <si>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</si>
  <si>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</si>
  <si>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</si>
  <si>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</si>
  <si>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</si>
  <si>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</si>
  <si>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</si>
  <si>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</si>
  <si>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</si>
  <si>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</si>
  <si>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</si>
  <si>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</si>
  <si>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</si>
  <si>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</si>
  <si>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Інші об'єкти оренди</t>
  </si>
  <si>
    <t>6.1</t>
  </si>
  <si>
    <t>Вид харчування або назва заходу або сніданок/обід/вечеря/кава-брейк тощо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</si>
  <si>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</si>
  <si>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</si>
  <si>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</si>
  <si>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</si>
  <si>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</si>
  <si>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</si>
  <si>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</si>
  <si>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</si>
  <si>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Поліграфічні послуги</t>
  </si>
  <si>
    <t>г</t>
  </si>
  <si>
    <t>д</t>
  </si>
  <si>
    <t>Послуги з просування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</si>
  <si>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</si>
  <si>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</si>
  <si>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</si>
  <si>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</si>
  <si>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</si>
  <si>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</si>
  <si>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</si>
  <si>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</si>
  <si>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</si>
  <si>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</si>
  <si>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</si>
  <si>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</si>
  <si>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</si>
  <si>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</si>
  <si>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</si>
  <si>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</si>
  <si>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</si>
  <si>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</si>
  <si>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</si>
  <si>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</si>
  <si>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</si>
  <si>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</si>
  <si>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</si>
  <si>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</si>
  <si>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</si>
  <si>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</si>
  <si>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</si>
  <si>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</si>
  <si>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</si>
  <si>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</si>
  <si>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</si>
  <si>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</si>
  <si>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</si>
  <si>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</si>
  <si>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</si>
  <si>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</si>
  <si>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</si>
  <si>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</si>
  <si>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</si>
  <si>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</si>
  <si>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</si>
  <si>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</si>
  <si>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</si>
  <si>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</si>
  <si>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</si>
  <si>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</si>
  <si>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</si>
  <si>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</si>
  <si>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</si>
  <si>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</si>
  <si>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</si>
  <si>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</si>
  <si>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</si>
  <si>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"Культура. Туризм. Регіони"</t>
  </si>
  <si>
    <t>ЛОТ: Локальний фестиваль</t>
  </si>
  <si>
    <t>Назва Заявника: Громадська організація "Черкаська регіональна кінокомісія"</t>
  </si>
  <si>
    <t>Назва проекту: Черкаський фестиваль короткометражного кіно «КіноШот</t>
  </si>
  <si>
    <t>до Договору про надання гранту № 4REG31-00018</t>
  </si>
  <si>
    <t>1.3.1</t>
  </si>
  <si>
    <t>1.3.2</t>
  </si>
  <si>
    <t>1.3.3</t>
  </si>
  <si>
    <t>1.3.4</t>
  </si>
  <si>
    <t>1.3.5</t>
  </si>
  <si>
    <t>1.3.6</t>
  </si>
  <si>
    <t xml:space="preserve"> Квятковська Ольга Василівна, асистент керівника проекту, менеджерка проекту</t>
  </si>
  <si>
    <t>Левченко Олена Володимирівна, координатор волонтерів</t>
  </si>
  <si>
    <t>Щепак Олена Вікторівна, медійний комунікатор</t>
  </si>
  <si>
    <t>Гилюк Ірина Петрівна, модератор творчих зустрічей</t>
  </si>
  <si>
    <t>Соціальні внески за договорами ЦПХ</t>
  </si>
  <si>
    <t>дні</t>
  </si>
  <si>
    <t>Елемент лінійного масиву на базі 8", Park Audio PE532E, 2,5 зміни</t>
  </si>
  <si>
    <t>Елемент лінійного масиву на базі 12" Park Audio TX5122, за 2,5 зміни</t>
  </si>
  <si>
    <t>Субвуфери 2*18" Park Audio SW128 MKII за 2,5 зміни</t>
  </si>
  <si>
    <t>підсилювач із контролем від FOH Park Audio RX9D за2,5 зміни</t>
  </si>
  <si>
    <t>Цифрова мікшерна консоль зі стейджбоксом та кабелем Allen&amp;Heath SQ5 + DX168 за 2,5 зміни</t>
  </si>
  <si>
    <t>Напольний монітор ParkAudio CSM154 за 2,5 зміни</t>
  </si>
  <si>
    <t>Радіосистема з ручним передавачем Shure QLXD + SM58 за 2,5 зміни</t>
  </si>
  <si>
    <t>Захисні капи AdamHall Defender за 2,5 зміни</t>
  </si>
  <si>
    <t>електрощитова (50м) Electricity box за 2,5 зміни</t>
  </si>
  <si>
    <t>Пульт керування DMX 512 за 2,5 зміни</t>
  </si>
  <si>
    <t>18x15W LED PAR P1815 за 2,5 зміни</t>
  </si>
  <si>
    <t>Відеосервер, пульт керування за 2,5 зміни</t>
  </si>
  <si>
    <t>Полотно для трансляції 10*4 за 2,5 зміни</t>
  </si>
  <si>
    <t>Проектор + стійка 4000 Лм за 2,5 зміни</t>
  </si>
  <si>
    <t>Конструкція для полотна  10*6 за 2,5 зміни</t>
  </si>
  <si>
    <t>Сценічний подіум 12 кв.м за 2,5 зміни</t>
  </si>
  <si>
    <t>Конструкція для підвісу звуку за 2,5 зміни</t>
  </si>
  <si>
    <t xml:space="preserve">Оренда легкового автомобіля </t>
  </si>
  <si>
    <t xml:space="preserve">Оренда вантажного автомобіля </t>
  </si>
  <si>
    <t>Вартість оренди транспорту (вантажівка і автомобіль) за дві зміни</t>
  </si>
  <si>
    <t>день</t>
  </si>
  <si>
    <r>
      <t xml:space="preserve">Витрати за рахунок  Співфінансування </t>
    </r>
    <r>
      <rPr>
        <b/>
        <sz val="10"/>
        <color rgb="FF002060"/>
        <rFont val="Arial"/>
        <family val="2"/>
        <charset val="204"/>
      </rPr>
      <t>Держане агенство України з питань кіно</t>
    </r>
  </si>
  <si>
    <r>
      <t>Витрати за рахунок  Співфінансування від</t>
    </r>
    <r>
      <rPr>
        <b/>
        <sz val="10"/>
        <color rgb="FF002060"/>
        <rFont val="Arial"/>
        <family val="2"/>
        <charset val="204"/>
      </rPr>
      <t xml:space="preserve"> Черкаської міської ради</t>
    </r>
  </si>
  <si>
    <t>Послуги з харчування - обіди для гостей та учасників фестивалю за 2 дні</t>
  </si>
  <si>
    <t>учасн.</t>
  </si>
  <si>
    <t>Послуги з харчування  - вечеря для гостей та учасників фестивалю за 3 дні</t>
  </si>
  <si>
    <t>Друк афіш А3  130гр. для розміщення по місту</t>
  </si>
  <si>
    <t>Друк Афіші для кінотеатру Україна та художнього музею спец розмір 180*200 150 гр. з програмою фестивалю на 3 дні</t>
  </si>
  <si>
    <t>Друк програмок А5 170 гр.</t>
  </si>
  <si>
    <t>Друк плакатів 80*180 з програмою на кожен день: локація кінотеатр Україна</t>
  </si>
  <si>
    <t>Друк флаєрів (євростандарт) 170 гр</t>
  </si>
  <si>
    <t>Друк банера 80*180 для розміщення в Черкаському художньому музею</t>
  </si>
  <si>
    <t xml:space="preserve">Друк банерної сітки  2*6 (оформлення екрану) </t>
  </si>
  <si>
    <t>Друк  банера 3*2 ( прес вол і програма)</t>
  </si>
  <si>
    <t>Друк грамот для волонтерів 200 гр.</t>
  </si>
  <si>
    <t>Друк запрошень для представників органів місцевого самоврядування 200 гр</t>
  </si>
  <si>
    <t>Друк анкет, опитувальників А4, колір</t>
  </si>
  <si>
    <t>Друк інформаційного буклета про місто А5 170 гр., глянець</t>
  </si>
  <si>
    <t>Друк бейджів для організаторів, учасників</t>
  </si>
  <si>
    <t>Послуги дизайнера за довговором ЦПХ</t>
  </si>
  <si>
    <t>Послуги копірайтера _ написання промов 2 шт, сценарію ведення заходу за договором ЦПХ</t>
  </si>
  <si>
    <t>Інші поліграфічні послуги: виготовлення тематичної фотозони</t>
  </si>
  <si>
    <t xml:space="preserve">Соціальні внески за договорами ЦПХ з підрядниками (ЄСВ) розділу "Поліграфічні послуги" </t>
  </si>
  <si>
    <t>Послуга фотографа на три дні фестивалю</t>
  </si>
  <si>
    <t>особа</t>
  </si>
  <si>
    <t>Рекламні витрати : розміщення афіш  по місту</t>
  </si>
  <si>
    <t>Рекламні витрати: рекламний ролик 20 секунд по 10 раз за годину   про фестиваль на відеоплощинах в місцях скупчення людей ТРЦ Депот та ТРЦ Будинок торгівлі)</t>
  </si>
  <si>
    <t>Рекламні витрати: анонс фестивалю перед показами в кінотеатрах міста (три кінотеатра Черкас протягом серпня місяця)</t>
  </si>
  <si>
    <t>Створення проморолика про фестиваль</t>
  </si>
  <si>
    <t>Створення рекламної кампанії: створення креативів, копірайтинг, налаштування тергету, аналітика рекламної кампанії.</t>
  </si>
  <si>
    <t>Супроводження сторінки фестивалю з кроспостингом в другу мережу: створення віжуалу, копірайтинг, створення історій, розміщення, супроводження та відповідь на коментарі, статистика по періоду</t>
  </si>
  <si>
    <t>Соціальні внески за договорами ЦПХ з підрядниками (ЄСВ) розділу "Послуги з просування"</t>
  </si>
  <si>
    <t>Юридичні послуги - ФОП Курявий Олександр Валерійович</t>
  </si>
  <si>
    <t>Банківська комісія за переказ (відповідно до тарифів обслуговуючого банку)</t>
  </si>
  <si>
    <t>переказ</t>
  </si>
  <si>
    <t>Розрахунково-касове обслуговування (відповідно до тарифів обслуговуючого банку)</t>
  </si>
  <si>
    <t>місяць</t>
  </si>
  <si>
    <t>Інші послуги банку (відповідно до тарифів обслуговуючого банку)</t>
  </si>
  <si>
    <t>Поштові послуги</t>
  </si>
  <si>
    <t>Відеорежисер - з підготовчою робтою за 3 зміни</t>
  </si>
  <si>
    <t>Звукорежисер /світлорежисер за  3 зміни</t>
  </si>
  <si>
    <t>Інженер сцени/стейджмен/охорона за 3 зміни</t>
  </si>
  <si>
    <t>Музичний супровід заходу за договором ЦПХ</t>
  </si>
  <si>
    <t>Послуги експертів (7 осіб) за договором ЦПХ</t>
  </si>
  <si>
    <t>Послуги з ведення заходу (ведучий) за договором ЦПХ - 5 заходів</t>
  </si>
  <si>
    <t>Соціальні внески за договорами ЦПХ з підрядниками (ЄСВ) розділу "Інші прямі витрати"</t>
  </si>
  <si>
    <t>1 уп.</t>
  </si>
  <si>
    <t>Вартість квитків учасників фестивалю з різних регіонів України (вято середня вартість квитків від ближчих до дальіх регіонів України)</t>
  </si>
  <si>
    <t>Витрати на проїзд учасників заходів</t>
  </si>
  <si>
    <t>Витрати на проживання учасників заходів</t>
  </si>
  <si>
    <t>Рахунки з готелів з проживання учасників та гостей фестивалю за 3 доби</t>
  </si>
  <si>
    <t>Рамки для грамот для волонтерів</t>
  </si>
  <si>
    <t>Дерев'яні таблички-вказівники на локаціях</t>
  </si>
  <si>
    <t>Стенд Х-банер 80*180</t>
  </si>
  <si>
    <t>Мобільний розборний каркас для банера 2*3 (пресвол)</t>
  </si>
  <si>
    <t>Футболки з логотипами фестивалю та області ( для учасників, гостей ,команди та волонтерів)</t>
  </si>
  <si>
    <t>Сумки з логотипом фестивалю та області ( для учасників, гостей ,команди та волонтерів)</t>
  </si>
  <si>
    <t>Оренда стільців</t>
  </si>
  <si>
    <t>13.1.2.</t>
  </si>
  <si>
    <t>Платіж.доруч. №1 від 02.08.21</t>
  </si>
  <si>
    <t>6.1.1</t>
  </si>
  <si>
    <t>ТОВ "Епіцентр К", 32490244</t>
  </si>
  <si>
    <t>ФОП Курявий О.В., 3384604979</t>
  </si>
  <si>
    <t>Рахунок №Счт/СН-0270724 від 02.08.21</t>
  </si>
  <si>
    <t>Платіж.доруч. №2 від 02.08.21</t>
  </si>
  <si>
    <r>
      <t xml:space="preserve">за проектом </t>
    </r>
    <r>
      <rPr>
        <b/>
        <sz val="14"/>
        <color rgb="FF002060"/>
        <rFont val="Calibri"/>
        <family val="2"/>
        <charset val="204"/>
      </rPr>
      <t>"Черкаський фестиваль короткометражного кіно «КіноШот"</t>
    </r>
  </si>
  <si>
    <t>6.1.3</t>
  </si>
  <si>
    <t>ФОП Світличний О.Л., 3120816699</t>
  </si>
  <si>
    <t>Рахунок №23228/2 від 02.08.21</t>
  </si>
  <si>
    <t>Платіж.доруч. №3 від 03.08.21</t>
  </si>
  <si>
    <t>Видат.накладна №Рнк/СН-0270944 від 03.08.21</t>
  </si>
  <si>
    <t>Маркетингові витрати на просування: платна реклама в соціальних мережах</t>
  </si>
  <si>
    <t>ФОП Касьянова О.А., 2836008649</t>
  </si>
  <si>
    <t>Рахунок-фактура №79 від 10.08.21</t>
  </si>
  <si>
    <t>Платіж.доруч. № 6 від 10.08.21</t>
  </si>
  <si>
    <t>ФОП Касьянова О.А., 2836008650</t>
  </si>
  <si>
    <t>Рахунок-фактура №77 від 10.08.21</t>
  </si>
  <si>
    <t>ФОП Касьянова О.А., 2836008651</t>
  </si>
  <si>
    <t>ТОВ "МакЛаут", 31332876</t>
  </si>
  <si>
    <t>Договір №УКФ-7/2021 від 05.07.21, Рахунок №28 від 10.08.21</t>
  </si>
  <si>
    <t>Видаткова накладна №22 від 13.08.21</t>
  </si>
  <si>
    <t>7.5</t>
  </si>
  <si>
    <t>7.7</t>
  </si>
  <si>
    <t>7.9</t>
  </si>
  <si>
    <t>7.10</t>
  </si>
  <si>
    <t>7.13</t>
  </si>
  <si>
    <t>7.12</t>
  </si>
  <si>
    <t>7.8</t>
  </si>
  <si>
    <t>7.4</t>
  </si>
  <si>
    <t>7.6</t>
  </si>
  <si>
    <t>Друк банера 80*180 для розміщення в Долині Троянд</t>
  </si>
  <si>
    <t>7.11</t>
  </si>
  <si>
    <t>Друк Афіші для кінотеатру Україна таресторану Резеденція 180*200 150 гр. з програмою фестивалю на 3 дні</t>
  </si>
  <si>
    <t>7.16</t>
  </si>
  <si>
    <t>ПП "Прінт-Сервіс"</t>
  </si>
  <si>
    <t>Договір №УКФ-8/2021 від 20.07.21, Рахунок №108 від 10.08.21</t>
  </si>
  <si>
    <t>Видаткова накладна №117 від 13.08.21</t>
  </si>
  <si>
    <t>6.1.2</t>
  </si>
  <si>
    <t>Деревяні таблички вказівники на локаціях</t>
  </si>
  <si>
    <t>ФОП Чабаненко Ю.А., 2682520785</t>
  </si>
  <si>
    <t>Договір №УКФ-9/2021 від 22.07.21, Рахунок №271 від 10.08.21</t>
  </si>
  <si>
    <t>Видат.накладна №254 від 13.08.21</t>
  </si>
  <si>
    <t>6.1.4</t>
  </si>
  <si>
    <t>6.1.5</t>
  </si>
  <si>
    <t>Футболки з логотипами фестивалю та області (для учасників, гостей, команди та волонтерів)</t>
  </si>
  <si>
    <t>Акт наданих послуг №80 від 10.08.21</t>
  </si>
  <si>
    <t>Акт наданих послуг №79 від 10.08.21</t>
  </si>
  <si>
    <t>Акт наданих послуг №77 від 10.08.21</t>
  </si>
  <si>
    <t>Платіж.доруч. № 8 від 13.08.21</t>
  </si>
  <si>
    <t>Платіж.доруч. № 10 від 13.08.21</t>
  </si>
  <si>
    <t>Платіж.доруч. № 9 від 13.08.21</t>
  </si>
  <si>
    <t>ФОП Пунтус І.В., 3243209310</t>
  </si>
  <si>
    <t xml:space="preserve"> Акт №1 від 02.08.21</t>
  </si>
  <si>
    <t>Договір №УКФ-11/2021 від 22.07.21</t>
  </si>
  <si>
    <t>Платіж.доруч. №11 від 17.08.21</t>
  </si>
  <si>
    <t>9.5</t>
  </si>
  <si>
    <t>4.3.1</t>
  </si>
  <si>
    <t>4.3.2</t>
  </si>
  <si>
    <t>ФОП Усіченко А.В., 3068113399</t>
  </si>
  <si>
    <t>Договір №УКФ-13/2021 від 19.08.21</t>
  </si>
  <si>
    <t>Акт №3 від 25.08.21</t>
  </si>
  <si>
    <t>Акт №4 від 25.08.21</t>
  </si>
  <si>
    <t>Платіж.доруч. №14 від 27.08.21</t>
  </si>
  <si>
    <t>Платіж.доруч. №15 від 27.08.21</t>
  </si>
  <si>
    <t>5.1.1</t>
  </si>
  <si>
    <t>5.1.2</t>
  </si>
  <si>
    <t>Платіж.доруч. №13 від 25.08.21</t>
  </si>
  <si>
    <t>13.4.2</t>
  </si>
  <si>
    <t>КБ "Приватбанк", 14360570</t>
  </si>
  <si>
    <t>Договір відкритої аферти банку №б/н від 10.09.18</t>
  </si>
  <si>
    <t>Меморіальний ордер №ARБ/Н від 18.08.21</t>
  </si>
  <si>
    <t>Меморіальний ордер №ARБ/Н від 27.08.21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</si>
  <si>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</si>
  <si>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</si>
  <si>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</si>
  <si>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</si>
  <si>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</si>
  <si>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</si>
  <si>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</si>
  <si>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</si>
  <si>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</si>
  <si>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</si>
  <si>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</si>
  <si>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</si>
  <si>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</si>
  <si>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</si>
  <si>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</si>
  <si>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</si>
  <si>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</si>
  <si>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ФОП Васенко О.М, 3135913014</t>
  </si>
  <si>
    <t>ФОП Васенко О.М, 3135913015</t>
  </si>
  <si>
    <t>ФОП Васенко О.М, 3135913016</t>
  </si>
  <si>
    <t>ФОП Васенко О.М, 3135913017</t>
  </si>
  <si>
    <t>ФОП Васенко О.М, 3135913018</t>
  </si>
  <si>
    <t>ФОП Васенко О.М, 3135913019</t>
  </si>
  <si>
    <t>ФОП Васенко О.М, 3135913020</t>
  </si>
  <si>
    <t>ФОП Васенко О.М, 3135913021</t>
  </si>
  <si>
    <t>ФОП Васенко О.М, 3135913022</t>
  </si>
  <si>
    <t>ФОП Васенко О.М, 3135913023</t>
  </si>
  <si>
    <t>ФОП Васенко О.М, 3135913024</t>
  </si>
  <si>
    <t>ФОП Васенко О.М, 3135913025</t>
  </si>
  <si>
    <t>ФОП Васенко О.М, 3135913026</t>
  </si>
  <si>
    <t>ФОП Васенко О.М, 3135913027</t>
  </si>
  <si>
    <t>ФОП Васенко О.М, 3135913028</t>
  </si>
  <si>
    <t>ФОП Васенко О.М, 3135913029</t>
  </si>
  <si>
    <t>ФОП Васенко О.М, 3135913030</t>
  </si>
  <si>
    <t>Корнєйко Наталія Вікторівна, програмний координатор фестивалю</t>
  </si>
  <si>
    <t>1.4</t>
  </si>
  <si>
    <t>1.4.3</t>
  </si>
  <si>
    <t>Підстаття:</t>
  </si>
  <si>
    <t>Винагорода членам команди проєкту</t>
  </si>
  <si>
    <t xml:space="preserve">Всього по статті 1 "Винагорода членам команди": </t>
  </si>
  <si>
    <t>4.1.1</t>
  </si>
  <si>
    <t>4.1.2</t>
  </si>
  <si>
    <t>9.2</t>
  </si>
  <si>
    <t>4.3</t>
  </si>
  <si>
    <t>9.3</t>
  </si>
  <si>
    <t>4.3.3</t>
  </si>
  <si>
    <t>4.5</t>
  </si>
  <si>
    <t>9.7</t>
  </si>
  <si>
    <t>4.5.1</t>
  </si>
  <si>
    <t>Всього по підрозділу 4 "Витрати пов'язані з орендою":</t>
  </si>
  <si>
    <t>Витрати учасників апроєкту, які беруть участь у заходах проєкту та не отримують оплату праці та/або винагороду</t>
  </si>
  <si>
    <t>5.2.1</t>
  </si>
  <si>
    <t>5.3.1</t>
  </si>
  <si>
    <t>Всього по пірозділу 5 "Витрати учасників апроєкту, які беруть участь у заходах проєкту та не отримують оплату праці та/або винагороду"</t>
  </si>
  <si>
    <t>6.1.6</t>
  </si>
  <si>
    <t>Всього по підрозділу 6 "Матеріальні витрати":</t>
  </si>
  <si>
    <t>7.14</t>
  </si>
  <si>
    <t>7.15</t>
  </si>
  <si>
    <t>7.17</t>
  </si>
  <si>
    <t>Всього по підрозділу 7 "Поліграфічні послуги":</t>
  </si>
  <si>
    <t>9.1</t>
  </si>
  <si>
    <t>9.4</t>
  </si>
  <si>
    <t>9.6</t>
  </si>
  <si>
    <t>9.8</t>
  </si>
  <si>
    <t>9.9</t>
  </si>
  <si>
    <t>Всього по статті 9 "Послуги з просування":</t>
  </si>
  <si>
    <t>13.2</t>
  </si>
  <si>
    <t>13.1.1</t>
  </si>
  <si>
    <t>13.1.2</t>
  </si>
  <si>
    <t>13.4</t>
  </si>
  <si>
    <t>13.4.3</t>
  </si>
  <si>
    <t>13.4.4</t>
  </si>
  <si>
    <t>13.4.5</t>
  </si>
  <si>
    <t>13.4.6</t>
  </si>
  <si>
    <t>13.4.7</t>
  </si>
  <si>
    <t>13.4.8</t>
  </si>
  <si>
    <t>13.4.10</t>
  </si>
  <si>
    <t>13.4.11</t>
  </si>
  <si>
    <t>13.4.12</t>
  </si>
  <si>
    <t>13.4.14</t>
  </si>
  <si>
    <t>Всього по підрозділу 13 "Інші прямі витрати":</t>
  </si>
  <si>
    <t>ФОП Скрипник А.М., 2845607522</t>
  </si>
  <si>
    <t>Договір №УКФ-10/2021 від 19.08.21, Рахунок №СФ-000049 від 30.08.21</t>
  </si>
  <si>
    <t>Договір №УКФ-12/2021 від 19.08.21, Рахунок №СФ-000048 від 30.08.21</t>
  </si>
  <si>
    <t>Акт №1 від 30.08.2021</t>
  </si>
  <si>
    <t>ОКП "ГК "Дніпро", 14183754</t>
  </si>
  <si>
    <t>Акт №РН-0001766 від 24.08.21</t>
  </si>
  <si>
    <t>Договір №28 від 19.08.21, Рахунок №СФ-0000541 від 24.08.21</t>
  </si>
  <si>
    <t>ТДВ "Агенство нерухомості "МАРТ", 21364947</t>
  </si>
  <si>
    <t>Рахунок-фактура №М-00000048 від 01.08.21</t>
  </si>
  <si>
    <t>Рахунок-фактура №М-00000049 від 01.08.21</t>
  </si>
  <si>
    <t>Рекламні витрати: рекламний ролик 20 секунд по 10 раз за годину про фестиваль на відеоплощинах в місцях скупчення людей ТРЦ Депот та ТРЦ Будинок торгівлі)</t>
  </si>
  <si>
    <t>Платіж.доруч. №16 від 02.09.21</t>
  </si>
  <si>
    <t>Платіж.доруч. №17 від 02.09.21</t>
  </si>
  <si>
    <t>Меморіальний ордер №ARБ/Н від 03.09.21</t>
  </si>
  <si>
    <t>Демонстрація короткометражних фільмів КП "Кінотеатр Україна", чевона  зала,517 місць, м. Черкаси, вул. Смілянська, 21</t>
  </si>
  <si>
    <t xml:space="preserve"> АКТ №1 вiд 25.08.21 (Сєнцов)</t>
  </si>
  <si>
    <t>Договір ЦПХ №УКФ-19/2021 від 19.08.21</t>
  </si>
  <si>
    <t>Платіж.доруч. №18 від 09.09.21</t>
  </si>
  <si>
    <t>Платіж.доруч. №19 від 09.09.21</t>
  </si>
  <si>
    <t>ОВВ, Головне управління Державної казначейської служби (ПДФО)</t>
  </si>
  <si>
    <t>ОВВ, Головне управління Державної казначейської служби (Війс.збір)</t>
  </si>
  <si>
    <t>Платіж.доруч. №20 від 09.09.21</t>
  </si>
  <si>
    <t>ГОЛОВНЕ УПРАВЛIННЯ ДПС (Сєнцов)</t>
  </si>
  <si>
    <t>Платіж.доруч. №21 від 09.09.21</t>
  </si>
  <si>
    <t xml:space="preserve"> АКТ №1 вiд 25.08.21 (Лавренішин)</t>
  </si>
  <si>
    <t>Договір ЦПХ №УКФ-21/2021 від 19.08.21</t>
  </si>
  <si>
    <t>ГОЛОВНЕ УПРАВЛIННЯ ДПС (Лавренішин)</t>
  </si>
  <si>
    <t>Платіж.доруч. №22 від 09.09.21</t>
  </si>
  <si>
    <t>Платіж.доруч. №23 від 09.09.21</t>
  </si>
  <si>
    <t>ГОЛОВНЕ УПРАВЛIННЯ ДПС (Нищук)</t>
  </si>
  <si>
    <t>Платіж.доруч. №24 від 09.09.21</t>
  </si>
  <si>
    <t>Договір ЦПХ №УКФ-20/2021 від 19.08.21</t>
  </si>
  <si>
    <t xml:space="preserve"> АКТ №1 вiд 25.08.21 (Нищук)</t>
  </si>
  <si>
    <t>Платіж.доруч. №25 від 09.09.21</t>
  </si>
  <si>
    <t>Платіж.доруч. №26 від 09.09.21</t>
  </si>
  <si>
    <t>ГОЛОВНЕ УПРАВЛIННЯ ДПС (Іванов)</t>
  </si>
  <si>
    <t>Договір ЦПХ №УКФ-23/2021 від 19.08.21</t>
  </si>
  <si>
    <t>ГОЛОВНЕ УПРАВЛIННЯ ДПС (Гусєв)</t>
  </si>
  <si>
    <t xml:space="preserve"> АКТ №1 вiд 25.08.21 (Гусєв)</t>
  </si>
  <si>
    <t>Платіж.доруч. №27 від 09.09.21</t>
  </si>
  <si>
    <t>Платіж.доруч. №28 від 09.09.21</t>
  </si>
  <si>
    <t>Платіж.доруч. №29 від 09.09.21</t>
  </si>
  <si>
    <t>ГОЛОВНЕ УПРАВЛIННЯ ДПС (Кокотюха)</t>
  </si>
  <si>
    <t>Договір ЦПХ №УКФ-22/2021 від 19.08.21</t>
  </si>
  <si>
    <t xml:space="preserve"> АКТ №1 вiд 25.08.21 (Кокотюха)</t>
  </si>
  <si>
    <t>Платіж.доруч. №30 від 09.09.21</t>
  </si>
  <si>
    <t>Платіж.доруч. №31 від 09.09.21</t>
  </si>
  <si>
    <t>Платіж.доруч. №32 від 09.09.21</t>
  </si>
  <si>
    <t>ГОЛОВНЕ УПРАВЛIННЯ ДПС (Єрмоленко)</t>
  </si>
  <si>
    <t>Договір ЦПХ №УКФ-24/2021 від 19.08.21</t>
  </si>
  <si>
    <t xml:space="preserve"> АКТ №1 вiд 25.08.21 (Єрмоленко)</t>
  </si>
  <si>
    <t>Платіж.доруч. №33 від 09.09.21</t>
  </si>
  <si>
    <t>Платіж.доруч. №34 від 09.09.21</t>
  </si>
  <si>
    <t>Платіж.доруч. №35 від 09.09.21</t>
  </si>
  <si>
    <t>Договір ЦПХ №УКФ-25/2021 від 19.08.21</t>
  </si>
  <si>
    <t xml:space="preserve"> АКТ №1 вiд 25.08.21 (Іванов)</t>
  </si>
  <si>
    <t>Платіж.доруч. №36 від 09.09.21</t>
  </si>
  <si>
    <t>Платіж.доруч. №37 від 09.09.21</t>
  </si>
  <si>
    <t>Платіж.доруч. №38 від 09.09.21</t>
  </si>
  <si>
    <t>Договір ЦПХ №УКФ-10/2021 від 02.08.21</t>
  </si>
  <si>
    <t>Платіж.доруч. №40 від 09.09.21</t>
  </si>
  <si>
    <t>Платіж.доруч. №41 від 09.09.21</t>
  </si>
  <si>
    <t>ГОЛОВНЕ УПРАВЛIННЯ ДПС (Окунєва)</t>
  </si>
  <si>
    <t>Платіж.доруч. №39 від 09.09.21</t>
  </si>
  <si>
    <t xml:space="preserve"> АКТ №1 вiд 22.09.21 (Окунєва)</t>
  </si>
  <si>
    <t>ГОЛОВНЕ УПРАВЛIННЯ ДПС (Гончаров)</t>
  </si>
  <si>
    <t xml:space="preserve"> АКТ №1 вiд 22.09.21 (Гончаров)</t>
  </si>
  <si>
    <t>Платіж.доруч. №42 від 09.09.21</t>
  </si>
  <si>
    <t>Договір ЦПХ №УКФ-14/2021 від 19.08.21</t>
  </si>
  <si>
    <t>Платіж.доруч. №43 від 09.09.21</t>
  </si>
  <si>
    <t>Платіж.доруч. №44 від 09.09.21</t>
  </si>
  <si>
    <t>Договір ЦПХ №УКФ-14/2021-1 від 19.08.21</t>
  </si>
  <si>
    <t>Платіж.доруч. №46 від 09.09.21</t>
  </si>
  <si>
    <t>Платіж.доруч. №47 від 09.09.21</t>
  </si>
  <si>
    <t>ГОЛОВНЕ УПРАВЛIННЯ ДПС (Король)</t>
  </si>
  <si>
    <t>Договір ЦПХ №УКФ-16/2021 від 19.08.21</t>
  </si>
  <si>
    <t xml:space="preserve"> АКТ №1 вiд 22.09.21 (Король)</t>
  </si>
  <si>
    <t>Платіж.доруч. №49 від 09.09.21</t>
  </si>
  <si>
    <t>Платіж.доруч. №50 від 09.09.21</t>
  </si>
  <si>
    <t>ГОЛОВНЕ УПРАВЛIННЯ ДПС (Тарановська)</t>
  </si>
  <si>
    <t>Договір ЦПХ №УКФ-15/2021 від 19.08.21</t>
  </si>
  <si>
    <t xml:space="preserve"> АКТ №1 вiд 22.09.21 (Тарановська)</t>
  </si>
  <si>
    <t>Платіж.доруч. №51 від 09.09.21</t>
  </si>
  <si>
    <t>Платіж.доруч. №52 від 09.09.21</t>
  </si>
  <si>
    <t>Платіж.доруч. №53 від 09.09.21</t>
  </si>
  <si>
    <t>ГОЛОВНЕ УПРАВЛIННЯ ДПС (Дубина)</t>
  </si>
  <si>
    <t>Платіж.доруч. №54 від 09.09.21</t>
  </si>
  <si>
    <t>Договір ЦПХ №УКФ-17/2021 від 19.08.21</t>
  </si>
  <si>
    <t xml:space="preserve"> АКТ №1 вiд 22.09.21 (Дубина)</t>
  </si>
  <si>
    <t>Платіж.доруч. №55 від 09.09.21</t>
  </si>
  <si>
    <t>Платіж.доруч. №56 від 09.09.21</t>
  </si>
  <si>
    <t>ГОЛОВНЕ УПРАВЛIННЯ ДПС (Щепак)</t>
  </si>
  <si>
    <t xml:space="preserve"> АКТ №1 вiд 30.09.21 (Щепак)</t>
  </si>
  <si>
    <t>Платіж.доруч. №58 від 09.09.21</t>
  </si>
  <si>
    <t>Платіж.доруч. №57 від 09.09.21</t>
  </si>
  <si>
    <t>Платіж.доруч. №59 від 09.09.21</t>
  </si>
  <si>
    <t>ГОЛОВНЕ УПРАВЛIННЯ ДПС (Гилюк)</t>
  </si>
  <si>
    <t>Платіж.доруч. №60 від 09.09.21</t>
  </si>
  <si>
    <t>Платіж.доруч. №61 від 09.09.21</t>
  </si>
  <si>
    <t>Платіж.доруч. №62 від 09.09.21</t>
  </si>
  <si>
    <t xml:space="preserve"> АКТ №1 вiд 22.09.21 (Гилюк)</t>
  </si>
  <si>
    <t>ГОЛОВНЕ УПРАВЛIННЯ ДПС (Квятковська)</t>
  </si>
  <si>
    <t>Договір ЦПХ №УКФ-2/2021 від 05.07.21</t>
  </si>
  <si>
    <t>Платіж.доруч. №63 від 09.09.21</t>
  </si>
  <si>
    <t xml:space="preserve"> АКТ №1 вiд 22.09.21 (Квятковська)</t>
  </si>
  <si>
    <t>Платіж.доруч. №64 від 09.09.21</t>
  </si>
  <si>
    <t>Платіж.доруч. №65 від 09.09.21</t>
  </si>
  <si>
    <t>ГОЛОВНЕ УПРАВЛIННЯ ДПС (Корнєйко)</t>
  </si>
  <si>
    <t>Договір ЦПХ №УКФ-1/2021 від 05.07.21</t>
  </si>
  <si>
    <t>Договір ЦПХ №УКФ-6/2021 від 05.07.21</t>
  </si>
  <si>
    <t>Договір ЦПХ №УКФ-5/2021 від 05.07.21</t>
  </si>
  <si>
    <t xml:space="preserve"> АКТ №1 вiд 22.09.21 (Корнєйко)</t>
  </si>
  <si>
    <t>Платіж.доруч. №66 від 09.09.21</t>
  </si>
  <si>
    <t>Платіж.доруч. №67 від 09.09.21</t>
  </si>
  <si>
    <t>Платіж.доруч. №68 від 09.09.21</t>
  </si>
  <si>
    <t>ГОЛОВНЕ УПРАВЛIННЯ ДПС (Луценко)</t>
  </si>
  <si>
    <t>Договір ЦПХ №УКФ-3/2021 від 05.07.21</t>
  </si>
  <si>
    <t xml:space="preserve"> АКТ №1 вiд 22.09.21 (Луценко)</t>
  </si>
  <si>
    <t>Платіж.доруч. №69 від 09.09.21</t>
  </si>
  <si>
    <t>Платіж.доруч. №70 від 09.09.21</t>
  </si>
  <si>
    <t>Платіж.доруч. №71 від 09.09.21</t>
  </si>
  <si>
    <t>ГОЛОВНЕ УПРАВЛIННЯ ДПС (Левченко)</t>
  </si>
  <si>
    <t xml:space="preserve"> АКТ №1 вiд 22.09.21 (Левченко)</t>
  </si>
  <si>
    <t>Договір ЦПХ №УКФ-4/2021 від 05.07.21</t>
  </si>
  <si>
    <t>Платіж.доруч. №72 від 09.09.21</t>
  </si>
  <si>
    <t>Платіж.доруч. №73 від 09.09.21</t>
  </si>
  <si>
    <t>Платіж.доруч. №74 від 09.09.21</t>
  </si>
  <si>
    <t>Меморіальний ордер №ARБ/Н від 10.09.21</t>
  </si>
  <si>
    <t>Луценко Тетяна Андріївна, гостьовий координатор</t>
  </si>
  <si>
    <t>Соціальні внески  з оплати праці команді проекту за договорами ЦПХ</t>
  </si>
  <si>
    <t>Платіж.доруч. №45 від 09.09.21</t>
  </si>
  <si>
    <t>Платіж.доруч. №48 від 09.09.21</t>
  </si>
  <si>
    <t>Гончаров Павло Дмитрович, 275691653</t>
  </si>
  <si>
    <t>Платіж.доруч. №75 від 22.09.21</t>
  </si>
  <si>
    <t>Тарановська Ірина Володимирівна, 3133714108</t>
  </si>
  <si>
    <t>Платіж.доруч. №78 від 22.09.21</t>
  </si>
  <si>
    <t>Платіж.доруч. №79 від 22.09.21</t>
  </si>
  <si>
    <t>Король Олена Олександрівна, 2950706680</t>
  </si>
  <si>
    <t>Платіж.доруч. №80 від 22.09.21</t>
  </si>
  <si>
    <t>7.15.</t>
  </si>
  <si>
    <t>Гилюк Ірина Петрівна, 2891806483</t>
  </si>
  <si>
    <t>Платіж.доруч. №81 від 22.09.21</t>
  </si>
  <si>
    <t>Дубина Олександр Олександрович, 3325418716</t>
  </si>
  <si>
    <t>Платіж.доруч. №82 від 22.09.21</t>
  </si>
  <si>
    <t>Платіж.доруч. №83 від 22.09.21</t>
  </si>
  <si>
    <t>Окунєва Олена Борисівна, 3360006520</t>
  </si>
  <si>
    <t>Платіж.доруч. №84 від 22.09.21</t>
  </si>
  <si>
    <t>Меморіальний ордер №ARБ/Н від 24.09.21</t>
  </si>
  <si>
    <t>ФОП Остряніна Світлана Михайлівна, 3010724943</t>
  </si>
  <si>
    <t>Договір №УКФ/2021 від 05.07.21</t>
  </si>
  <si>
    <t xml:space="preserve"> Акт наданих послуг №1 вiд 30.09.21 </t>
  </si>
  <si>
    <t>Платіж.доруч. №104 від 30.09.21</t>
  </si>
  <si>
    <t>у період з 27.07.2021 року по 30.10.2021 року</t>
  </si>
  <si>
    <t>Єрмоленко Вадим Миколайович, 2299603154</t>
  </si>
  <si>
    <t>Платіж.доруч. №100 від 30.09.21</t>
  </si>
  <si>
    <t>Сєнцов Олег Геннадійович, 2795321554</t>
  </si>
  <si>
    <t>Платіж.доруч. №96 від 30.09.21</t>
  </si>
  <si>
    <t>Нищук Євген Миколайович, 2629509253</t>
  </si>
  <si>
    <t>Платіж.доруч. №97 від 30.09.21</t>
  </si>
  <si>
    <t>Платіж.доруч. №98 від 30.09.21</t>
  </si>
  <si>
    <t>Кокотюха Андрій Анатолійович, 2588807918</t>
  </si>
  <si>
    <t>Гусєв Олександр Олександрович, 2907013812</t>
  </si>
  <si>
    <t>Платіж.доруч. №99 від 30.09.21</t>
  </si>
  <si>
    <t>Іванов Дмитро Анатолійович, 2444212971</t>
  </si>
  <si>
    <t>Платіж.доруч. №101 від 30.09.22</t>
  </si>
  <si>
    <t>Лавренішин Анатолій Вячеславович, 2947800837</t>
  </si>
  <si>
    <t>Платіж.доруч. №102 від 30.09.22</t>
  </si>
  <si>
    <t>Корнєйко Наталія Вікторівна, 3557501101</t>
  </si>
  <si>
    <t>Меморіальний ордер №ARБ/Н від 01.10.21</t>
  </si>
  <si>
    <t>№ УКФ- 27/2021 вiд 01.08.21</t>
  </si>
  <si>
    <t>Платіж.доруч. №107 від 05.10.21</t>
  </si>
  <si>
    <t>Платіж.доруч. №103 від 30.09.21</t>
  </si>
  <si>
    <t>КП "Кінотеатр Україна", 21380113</t>
  </si>
  <si>
    <t>Акт приймання-передача послуг №б/н від 01.08.2021</t>
  </si>
  <si>
    <t>Меморіальний ордер №ARБ/Н від 01.09.21</t>
  </si>
  <si>
    <t>Меморіальний ордер №ARБ/Н від 06.10.21</t>
  </si>
  <si>
    <t>Сумки з логотипом фестивалю та області (для учасників, гостей, команди та волонтерів)</t>
  </si>
  <si>
    <t>за період з 27.07.2021 року по 30.10.2021 року</t>
  </si>
  <si>
    <t>Голова організації</t>
  </si>
  <si>
    <t>Лаврентьєва Вікторія Олександрівна</t>
  </si>
  <si>
    <t>Х</t>
  </si>
  <si>
    <t>Договір №ДК-9 від 01.08.21</t>
  </si>
  <si>
    <t>Накладна №268 від 20.08.21</t>
  </si>
  <si>
    <t>Акт про надання послуг №12121 від 23.08.21</t>
  </si>
  <si>
    <t>Договір №12121 від 16.08.21                 Рахунок № 12121 від 16.08.21</t>
  </si>
  <si>
    <t>Договір №12121 від 16.08.21                 Рахунок № 12121 від 16.08.22</t>
  </si>
  <si>
    <t>Акт про надання послуг №12121 від 23.08.22</t>
  </si>
  <si>
    <t>Договір №12121 від 16.08.21                 Рахунок № 12121 від 16.08.23</t>
  </si>
  <si>
    <t>Акт про надання послуг №12121 від 23.08.23</t>
  </si>
  <si>
    <t>Договір №12121 від 16.08.21                 Рахунок № 12121 від 16.08.24</t>
  </si>
  <si>
    <t>Акт про надання послуг №12121 від 23.08.24</t>
  </si>
  <si>
    <t>Договір №12121 від 16.08.21                 Рахунок № 12121 від 16.08.25</t>
  </si>
  <si>
    <t>Акт про надання послуг №12121 від 23.08.25</t>
  </si>
  <si>
    <t>Договір №12121 від 16.08.21                 Рахунок № 12121 від 16.08.26</t>
  </si>
  <si>
    <t>Акт про надання послуг №12121 від 23.08.26</t>
  </si>
  <si>
    <t>Договір №12121 від 16.08.21                 Рахунок № 12121 від 16.08.27</t>
  </si>
  <si>
    <t>Акт про надання послуг №12121 від 23.08.27</t>
  </si>
  <si>
    <t>Договір №12121 від 16.08.21                 Рахунок № 12121 від 16.08.28</t>
  </si>
  <si>
    <t>Акт про надання послуг №12121 від 23.08.28</t>
  </si>
  <si>
    <t>Договір №12121 від 16.08.21                 Рахунок № 12121 від 16.08.29</t>
  </si>
  <si>
    <t>Акт про надання послуг №12121 від 23.08.29</t>
  </si>
  <si>
    <t>Договір №12121 від 16.08.21                 Рахунок № 12121 від 16.08.30</t>
  </si>
  <si>
    <t>Акт про надання послуг №12121 від 23.08.30</t>
  </si>
  <si>
    <t>Договір №12121 від 16.08.21                 Рахунок № 12121 від 16.08.31</t>
  </si>
  <si>
    <t>Акт про надання послуг №12121 від 23.08.31</t>
  </si>
  <si>
    <t>Договір №12121 від 16.08.21                 Рахунок № 12121 від 16.08.32</t>
  </si>
  <si>
    <t>Акт про надання послуг №12121 від 23.08.32</t>
  </si>
  <si>
    <t>Договір №12121 від 16.08.21                 Рахунок № 12121 від 16.08.33</t>
  </si>
  <si>
    <t>Акт про надання послуг №12121 від 23.08.33</t>
  </si>
  <si>
    <t>Договір №12121 від 16.08.21                 Рахунок № 12121 від 16.08.34</t>
  </si>
  <si>
    <t>Акт про надання послуг №12121 від 23.08.34</t>
  </si>
  <si>
    <t>Договір №12121 від 16.08.21                 Рахунок № 12121 від 16.08.35</t>
  </si>
  <si>
    <t>Акт про надання послуг №12121 від 23.08.35</t>
  </si>
  <si>
    <t>Договір №12121 від 16.08.21                 Рахунок № 12121 від 16.08.36</t>
  </si>
  <si>
    <t>Акт про надання послуг №12121 від 23.08.36</t>
  </si>
  <si>
    <t>Договір №12121 від 16.08.21                 Рахунок № 12121 від 16.08.37</t>
  </si>
  <si>
    <t>Акт про надання послуг №12121 від 23.08.37</t>
  </si>
  <si>
    <t>Договір №02/07-21 від 05.07.21,                              Рахунок №280721 від 05.07.21</t>
  </si>
  <si>
    <t>Акт №1 приймання-передачі послуг від 06.09.21</t>
  </si>
  <si>
    <t>Акт №27/2021 від 25.08.21</t>
  </si>
  <si>
    <t>Видат. накладна №89 від 23.08.21</t>
  </si>
  <si>
    <t>ФОП Хуцiшвiлi І.Н., 2557522236</t>
  </si>
  <si>
    <t>Рахунок-фактура №101 від 01.09.21</t>
  </si>
  <si>
    <t>Акт наданих послуг №101 від 01.09.21</t>
  </si>
  <si>
    <t>Платіж.доруч. №110 від 12.10.21</t>
  </si>
  <si>
    <t>Платіж.доруч. №111 від 12.10.21</t>
  </si>
  <si>
    <t>Рахунок-фактура №103 від 01.09.21</t>
  </si>
  <si>
    <t>Акт наданих послуг №103 від 01.09.21</t>
  </si>
  <si>
    <t>Рахунок-фактура №102 від 01.09.21</t>
  </si>
  <si>
    <t>Акт наданих послуг №102 від 01.09.21</t>
  </si>
  <si>
    <t xml:space="preserve"> Квятковська Ольга Василівна, 2896206447</t>
  </si>
  <si>
    <t>Луценко Тетяна Андріївна, 3635905962</t>
  </si>
  <si>
    <t>Левченко Олена Володимирівна, 3434704349</t>
  </si>
  <si>
    <t>Щепак Олена Вікторівна, 3406315405</t>
  </si>
  <si>
    <t>Квятковська Ольга Василівна, асистент керівника проекту, менеджерка проекту</t>
  </si>
  <si>
    <t>Оренда приміщення 70 кв. м.Черкський обласний художній музей, для проведення тематичних майстер класів, дискусій , м. Черкаси, вул. Хрещатик, 259 70</t>
  </si>
  <si>
    <t>не виплачена</t>
  </si>
  <si>
    <t>ФОП Хуцiшвiлi І.Н., 2557522237</t>
  </si>
  <si>
    <t>Рахунок №55 від 20.08.21</t>
  </si>
  <si>
    <t>Платіж.доруч. №7 від 10.08.21</t>
  </si>
  <si>
    <t>Платіж.доруч. №4 від 10.08.21</t>
  </si>
  <si>
    <t>ФОП Васенко О.М., 3135913014</t>
  </si>
  <si>
    <t>Договір надання послуг №34 від 02.08.21</t>
  </si>
  <si>
    <t>Акт про надання послуг №34 від 12.08.21</t>
  </si>
  <si>
    <t>Платіж.доруч. №91 від 20.08.21</t>
  </si>
  <si>
    <t>Платіж.доруч. №113 від 29.10.21</t>
  </si>
  <si>
    <t>Платіж.доруч. №115 від 29.10.21</t>
  </si>
  <si>
    <t>Платіж.доруч. №114 від 29.10.21</t>
  </si>
  <si>
    <t>Платіж.доруч. №116 від 29.10.21</t>
  </si>
  <si>
    <t>від "30" червня 2021 року</t>
  </si>
  <si>
    <t>немає</t>
  </si>
  <si>
    <t>Меморіальний ордер №ARБ/Н від 08.10.21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</si>
</sst>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"/>
  </numFmts>
  <fonts count="5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rgb="FF002060"/>
      <name val="Calibri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Calibri"/>
      <family val="2"/>
      <charset val="204"/>
      <scheme val="major"/>
    </font>
    <font>
      <sz val="10"/>
      <name val="Calibri"/>
      <family val="2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73">
    <xf numFmtId="0" fontId="0" fillId="0" borderId="0" xfId="0" applyFont="1" applyAlignment="1"/>
    <xf numFmtId="0" fontId="7" fillId="0" borderId="0" xfId="0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/>
    <xf numFmtId="10" fontId="10" fillId="0" borderId="0" xfId="0" applyNumberFormat="1" applyFont="1"/>
    <xf numFmtId="4" fontId="9" fillId="0" borderId="0" xfId="0" applyNumberFormat="1" applyFont="1"/>
    <xf numFmtId="10" fontId="9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10" fontId="12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wrapText="1"/>
    </xf>
    <xf numFmtId="10" fontId="8" fillId="0" borderId="12" xfId="0" applyNumberFormat="1" applyFont="1" applyBorder="1" applyAlignment="1">
      <alignment horizontal="center" wrapText="1"/>
    </xf>
    <xf numFmtId="10" fontId="8" fillId="0" borderId="1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9" xfId="0" applyFont="1" applyBorder="1"/>
    <xf numFmtId="10" fontId="17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18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3" fontId="10" fillId="2" borderId="35" xfId="0" applyNumberFormat="1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 wrapText="1"/>
    </xf>
    <xf numFmtId="164" fontId="10" fillId="2" borderId="39" xfId="0" applyNumberFormat="1" applyFont="1" applyFill="1" applyBorder="1" applyAlignment="1">
      <alignment horizontal="center" vertical="center" wrapText="1"/>
    </xf>
    <xf numFmtId="164" fontId="10" fillId="2" borderId="40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3" fontId="10" fillId="3" borderId="35" xfId="0" applyNumberFormat="1" applyFont="1" applyFill="1" applyBorder="1" applyAlignment="1">
      <alignment horizontal="center" vertical="center" wrapText="1"/>
    </xf>
    <xf numFmtId="3" fontId="10" fillId="3" borderId="36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/>
    </xf>
    <xf numFmtId="3" fontId="10" fillId="3" borderId="41" xfId="0" applyNumberFormat="1" applyFont="1" applyFill="1" applyBorder="1" applyAlignment="1">
      <alignment horizontal="center" vertical="center" wrapText="1"/>
    </xf>
    <xf numFmtId="3" fontId="10" fillId="3" borderId="37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vertical="top"/>
    </xf>
    <xf numFmtId="0" fontId="14" fillId="4" borderId="41" xfId="0" applyFont="1" applyFill="1" applyBorder="1" applyAlignment="1">
      <alignment horizontal="center" vertical="top"/>
    </xf>
    <xf numFmtId="0" fontId="14" fillId="4" borderId="41" xfId="0" applyFont="1" applyFill="1" applyBorder="1" applyAlignment="1">
      <alignment vertical="top" wrapText="1"/>
    </xf>
    <xf numFmtId="165" fontId="21" fillId="4" borderId="41" xfId="0" applyNumberFormat="1" applyFont="1" applyFill="1" applyBorder="1" applyAlignment="1">
      <alignment vertical="top"/>
    </xf>
    <xf numFmtId="165" fontId="21" fillId="4" borderId="35" xfId="0" applyNumberFormat="1" applyFont="1" applyFill="1" applyBorder="1" applyAlignment="1">
      <alignment vertical="top"/>
    </xf>
    <xf numFmtId="165" fontId="21" fillId="4" borderId="37" xfId="0" applyNumberFormat="1" applyFont="1" applyFill="1" applyBorder="1" applyAlignment="1">
      <alignment vertical="top"/>
    </xf>
    <xf numFmtId="165" fontId="22" fillId="4" borderId="35" xfId="0" applyNumberFormat="1" applyFont="1" applyFill="1" applyBorder="1" applyAlignment="1">
      <alignment vertical="top"/>
    </xf>
    <xf numFmtId="165" fontId="22" fillId="4" borderId="41" xfId="0" applyNumberFormat="1" applyFont="1" applyFill="1" applyBorder="1" applyAlignment="1">
      <alignment vertical="top"/>
    </xf>
    <xf numFmtId="0" fontId="22" fillId="4" borderId="36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10" fillId="5" borderId="36" xfId="0" applyFont="1" applyFill="1" applyBorder="1" applyAlignment="1">
      <alignment vertical="top"/>
    </xf>
    <xf numFmtId="0" fontId="10" fillId="5" borderId="35" xfId="0" applyFont="1" applyFill="1" applyBorder="1" applyAlignment="1">
      <alignment horizontal="center" vertical="top"/>
    </xf>
    <xf numFmtId="0" fontId="10" fillId="5" borderId="42" xfId="0" applyFont="1" applyFill="1" applyBorder="1" applyAlignment="1">
      <alignment vertical="top" wrapText="1"/>
    </xf>
    <xf numFmtId="165" fontId="12" fillId="5" borderId="43" xfId="0" applyNumberFormat="1" applyFont="1" applyFill="1" applyBorder="1" applyAlignment="1">
      <alignment vertical="top"/>
    </xf>
    <xf numFmtId="4" fontId="12" fillId="5" borderId="42" xfId="0" applyNumberFormat="1" applyFont="1" applyFill="1" applyBorder="1" applyAlignment="1">
      <alignment horizontal="right" vertical="top"/>
    </xf>
    <xf numFmtId="4" fontId="12" fillId="5" borderId="43" xfId="0" applyNumberFormat="1" applyFont="1" applyFill="1" applyBorder="1" applyAlignment="1">
      <alignment horizontal="right" vertical="top"/>
    </xf>
    <xf numFmtId="4" fontId="12" fillId="5" borderId="44" xfId="0" applyNumberFormat="1" applyFont="1" applyFill="1" applyBorder="1" applyAlignment="1">
      <alignment horizontal="right" vertical="top"/>
    </xf>
    <xf numFmtId="4" fontId="12" fillId="5" borderId="45" xfId="0" applyNumberFormat="1" applyFont="1" applyFill="1" applyBorder="1" applyAlignment="1">
      <alignment horizontal="right" vertical="top"/>
    </xf>
    <xf numFmtId="4" fontId="12" fillId="5" borderId="46" xfId="0" applyNumberFormat="1" applyFont="1" applyFill="1" applyBorder="1" applyAlignment="1">
      <alignment horizontal="right" vertical="top"/>
    </xf>
    <xf numFmtId="4" fontId="12" fillId="5" borderId="47" xfId="0" applyNumberFormat="1" applyFont="1" applyFill="1" applyBorder="1" applyAlignment="1">
      <alignment horizontal="right" vertical="top"/>
    </xf>
    <xf numFmtId="4" fontId="23" fillId="5" borderId="42" xfId="0" applyNumberFormat="1" applyFont="1" applyFill="1" applyBorder="1" applyAlignment="1">
      <alignment horizontal="right" vertical="top"/>
    </xf>
    <xf numFmtId="4" fontId="23" fillId="5" borderId="43" xfId="0" applyNumberFormat="1" applyFont="1" applyFill="1" applyBorder="1" applyAlignment="1">
      <alignment horizontal="right" vertical="top"/>
    </xf>
    <xf numFmtId="10" fontId="23" fillId="5" borderId="43" xfId="0" applyNumberFormat="1" applyFont="1" applyFill="1" applyBorder="1" applyAlignment="1">
      <alignment horizontal="right" vertical="top"/>
    </xf>
    <xf numFmtId="0" fontId="23" fillId="5" borderId="48" xfId="0" applyFont="1" applyFill="1" applyBorder="1" applyAlignment="1">
      <alignment horizontal="right" vertical="top" wrapText="1"/>
    </xf>
    <xf numFmtId="4" fontId="8" fillId="0" borderId="0" xfId="0" applyNumberFormat="1" applyFont="1" applyAlignment="1">
      <alignment vertical="top"/>
    </xf>
    <xf numFmtId="166" fontId="10" fillId="6" borderId="49" xfId="0" applyNumberFormat="1" applyFont="1" applyFill="1" applyBorder="1" applyAlignment="1">
      <alignment vertical="top"/>
    </xf>
    <xf numFmtId="49" fontId="10" fillId="6" borderId="50" xfId="0" applyNumberFormat="1" applyFont="1" applyFill="1" applyBorder="1" applyAlignment="1">
      <alignment horizontal="center" vertical="top"/>
    </xf>
    <xf numFmtId="166" fontId="20" fillId="6" borderId="51" xfId="0" applyNumberFormat="1" applyFont="1" applyFill="1" applyBorder="1" applyAlignment="1">
      <alignment vertical="top" wrapText="1"/>
    </xf>
    <xf numFmtId="166" fontId="10" fillId="6" borderId="52" xfId="0" applyNumberFormat="1" applyFont="1" applyFill="1" applyBorder="1" applyAlignment="1">
      <alignment vertical="top"/>
    </xf>
    <xf numFmtId="4" fontId="10" fillId="6" borderId="49" xfId="0" applyNumberFormat="1" applyFont="1" applyFill="1" applyBorder="1" applyAlignment="1">
      <alignment horizontal="right" vertical="top"/>
    </xf>
    <xf numFmtId="4" fontId="10" fillId="6" borderId="50" xfId="0" applyNumberFormat="1" applyFont="1" applyFill="1" applyBorder="1" applyAlignment="1">
      <alignment horizontal="right" vertical="top"/>
    </xf>
    <xf numFmtId="4" fontId="10" fillId="6" borderId="51" xfId="0" applyNumberFormat="1" applyFont="1" applyFill="1" applyBorder="1" applyAlignment="1">
      <alignment horizontal="right" vertical="top"/>
    </xf>
    <xf numFmtId="4" fontId="23" fillId="6" borderId="53" xfId="0" applyNumberFormat="1" applyFont="1" applyFill="1" applyBorder="1" applyAlignment="1">
      <alignment horizontal="right" vertical="top"/>
    </xf>
    <xf numFmtId="4" fontId="23" fillId="6" borderId="37" xfId="0" applyNumberFormat="1" applyFont="1" applyFill="1" applyBorder="1" applyAlignment="1">
      <alignment horizontal="right" vertical="top"/>
    </xf>
    <xf numFmtId="4" fontId="23" fillId="6" borderId="54" xfId="0" applyNumberFormat="1" applyFont="1" applyFill="1" applyBorder="1" applyAlignment="1">
      <alignment horizontal="right" vertical="top"/>
    </xf>
    <xf numFmtId="10" fontId="23" fillId="6" borderId="55" xfId="0" applyNumberFormat="1" applyFont="1" applyFill="1" applyBorder="1" applyAlignment="1">
      <alignment horizontal="right" vertical="top"/>
    </xf>
    <xf numFmtId="0" fontId="23" fillId="6" borderId="56" xfId="0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vertical="top"/>
    </xf>
    <xf numFmtId="166" fontId="10" fillId="0" borderId="11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vertical="top" wrapText="1"/>
    </xf>
    <xf numFmtId="166" fontId="12" fillId="0" borderId="57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right" vertical="top"/>
    </xf>
    <xf numFmtId="4" fontId="12" fillId="0" borderId="12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horizontal="right" vertical="top"/>
    </xf>
    <xf numFmtId="4" fontId="12" fillId="0" borderId="11" xfId="0" applyNumberFormat="1" applyFont="1" applyBorder="1" applyAlignment="1">
      <alignment horizontal="right" vertical="top"/>
    </xf>
    <xf numFmtId="4" fontId="12" fillId="0" borderId="12" xfId="0" applyNumberFormat="1" applyFont="1" applyBorder="1" applyAlignment="1">
      <alignment horizontal="right" vertical="top"/>
    </xf>
    <xf numFmtId="4" fontId="23" fillId="0" borderId="11" xfId="0" applyNumberFormat="1" applyFont="1" applyBorder="1" applyAlignment="1">
      <alignment horizontal="right" vertical="top"/>
    </xf>
    <xf numFmtId="4" fontId="23" fillId="0" borderId="17" xfId="0" applyNumberFormat="1" applyFont="1" applyBorder="1" applyAlignment="1">
      <alignment horizontal="right" vertical="top"/>
    </xf>
    <xf numFmtId="4" fontId="23" fillId="0" borderId="58" xfId="0" applyNumberFormat="1" applyFont="1" applyBorder="1" applyAlignment="1">
      <alignment horizontal="right" vertical="top"/>
    </xf>
    <xf numFmtId="10" fontId="24" fillId="0" borderId="13" xfId="0" applyNumberFormat="1" applyFont="1" applyBorder="1" applyAlignment="1">
      <alignment horizontal="right" vertical="top"/>
    </xf>
    <xf numFmtId="0" fontId="24" fillId="0" borderId="22" xfId="0" applyFont="1" applyBorder="1" applyAlignment="1">
      <alignment horizontal="right" vertical="top" wrapText="1"/>
    </xf>
    <xf numFmtId="166" fontId="10" fillId="0" borderId="59" xfId="0" applyNumberFormat="1" applyFont="1" applyBorder="1" applyAlignment="1">
      <alignment vertical="top"/>
    </xf>
    <xf numFmtId="49" fontId="10" fillId="0" borderId="60" xfId="0" applyNumberFormat="1" applyFont="1" applyBorder="1" applyAlignment="1">
      <alignment horizontal="center" vertical="top"/>
    </xf>
    <xf numFmtId="166" fontId="12" fillId="0" borderId="61" xfId="0" applyNumberFormat="1" applyFont="1" applyBorder="1" applyAlignment="1">
      <alignment vertical="top" wrapText="1"/>
    </xf>
    <xf numFmtId="166" fontId="12" fillId="0" borderId="62" xfId="0" applyNumberFormat="1" applyFont="1" applyBorder="1" applyAlignment="1">
      <alignment horizontal="center" vertical="top"/>
    </xf>
    <xf numFmtId="4" fontId="12" fillId="0" borderId="59" xfId="0" applyNumberFormat="1" applyFont="1" applyBorder="1" applyAlignment="1">
      <alignment horizontal="right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61" xfId="0" applyNumberFormat="1" applyFont="1" applyBorder="1" applyAlignment="1">
      <alignment horizontal="right" vertical="top"/>
    </xf>
    <xf numFmtId="4" fontId="23" fillId="0" borderId="59" xfId="0" applyNumberFormat="1" applyFont="1" applyBorder="1" applyAlignment="1">
      <alignment horizontal="right" vertical="top"/>
    </xf>
    <xf numFmtId="4" fontId="23" fillId="0" borderId="63" xfId="0" applyNumberFormat="1" applyFont="1" applyBorder="1" applyAlignment="1">
      <alignment horizontal="right" vertical="top"/>
    </xf>
    <xf numFmtId="4" fontId="23" fillId="0" borderId="64" xfId="0" applyNumberFormat="1" applyFont="1" applyBorder="1" applyAlignment="1">
      <alignment horizontal="right" vertical="top"/>
    </xf>
    <xf numFmtId="10" fontId="24" fillId="0" borderId="65" xfId="0" applyNumberFormat="1" applyFont="1" applyBorder="1" applyAlignment="1">
      <alignment horizontal="right" vertical="top"/>
    </xf>
    <xf numFmtId="0" fontId="24" fillId="0" borderId="23" xfId="0" applyFont="1" applyBorder="1" applyAlignment="1">
      <alignment horizontal="right" vertical="top" wrapText="1"/>
    </xf>
    <xf numFmtId="4" fontId="10" fillId="6" borderId="66" xfId="0" applyNumberFormat="1" applyFont="1" applyFill="1" applyBorder="1" applyAlignment="1">
      <alignment horizontal="right" vertical="top"/>
    </xf>
    <xf numFmtId="4" fontId="12" fillId="0" borderId="17" xfId="0" applyNumberFormat="1" applyFont="1" applyBorder="1" applyAlignment="1">
      <alignment horizontal="right" vertical="top"/>
    </xf>
    <xf numFmtId="166" fontId="10" fillId="0" borderId="67" xfId="0" applyNumberFormat="1" applyFont="1" applyBorder="1" applyAlignment="1">
      <alignment vertical="top"/>
    </xf>
    <xf numFmtId="49" fontId="10" fillId="0" borderId="68" xfId="0" applyNumberFormat="1" applyFont="1" applyBorder="1" applyAlignment="1">
      <alignment horizontal="center" vertical="top"/>
    </xf>
    <xf numFmtId="166" fontId="12" fillId="0" borderId="65" xfId="0" applyNumberFormat="1" applyFont="1" applyBorder="1" applyAlignment="1">
      <alignment vertical="top" wrapText="1"/>
    </xf>
    <xf numFmtId="166" fontId="12" fillId="0" borderId="69" xfId="0" applyNumberFormat="1" applyFont="1" applyBorder="1" applyAlignment="1">
      <alignment horizontal="center" vertical="top"/>
    </xf>
    <xf numFmtId="4" fontId="12" fillId="0" borderId="67" xfId="0" applyNumberFormat="1" applyFont="1" applyBorder="1" applyAlignment="1">
      <alignment horizontal="right" vertical="top"/>
    </xf>
    <xf numFmtId="4" fontId="12" fillId="0" borderId="68" xfId="0" applyNumberFormat="1" applyFont="1" applyBorder="1" applyAlignment="1">
      <alignment horizontal="right" vertical="top"/>
    </xf>
    <xf numFmtId="4" fontId="12" fillId="0" borderId="65" xfId="0" applyNumberFormat="1" applyFont="1" applyBorder="1" applyAlignment="1">
      <alignment horizontal="right" vertical="top"/>
    </xf>
    <xf numFmtId="4" fontId="12" fillId="0" borderId="70" xfId="0" applyNumberFormat="1" applyFont="1" applyBorder="1" applyAlignment="1">
      <alignment horizontal="right" vertical="top"/>
    </xf>
    <xf numFmtId="10" fontId="23" fillId="6" borderId="71" xfId="0" applyNumberFormat="1" applyFont="1" applyFill="1" applyBorder="1" applyAlignment="1">
      <alignment horizontal="right" vertical="top"/>
    </xf>
    <xf numFmtId="0" fontId="23" fillId="6" borderId="22" xfId="0" applyFont="1" applyFill="1" applyBorder="1" applyAlignment="1">
      <alignment horizontal="right" vertical="top" wrapText="1"/>
    </xf>
    <xf numFmtId="10" fontId="24" fillId="0" borderId="61" xfId="0" applyNumberFormat="1" applyFont="1" applyBorder="1" applyAlignment="1">
      <alignment horizontal="right" vertical="top"/>
    </xf>
    <xf numFmtId="0" fontId="24" fillId="0" borderId="72" xfId="0" applyFont="1" applyBorder="1" applyAlignment="1">
      <alignment horizontal="right" vertical="top" wrapText="1"/>
    </xf>
    <xf numFmtId="166" fontId="20" fillId="7" borderId="48" xfId="0" applyNumberFormat="1" applyFont="1" applyFill="1" applyBorder="1" applyAlignment="1">
      <alignment vertical="top"/>
    </xf>
    <xf numFmtId="166" fontId="10" fillId="7" borderId="73" xfId="0" applyNumberFormat="1" applyFont="1" applyFill="1" applyBorder="1" applyAlignment="1">
      <alignment horizontal="center" vertical="top"/>
    </xf>
    <xf numFmtId="4" fontId="10" fillId="7" borderId="44" xfId="0" applyNumberFormat="1" applyFont="1" applyFill="1" applyBorder="1" applyAlignment="1">
      <alignment horizontal="right" vertical="top"/>
    </xf>
    <xf numFmtId="4" fontId="10" fillId="7" borderId="42" xfId="0" applyNumberFormat="1" applyFont="1" applyFill="1" applyBorder="1" applyAlignment="1">
      <alignment horizontal="right" vertical="top"/>
    </xf>
    <xf numFmtId="4" fontId="10" fillId="7" borderId="45" xfId="0" applyNumberFormat="1" applyFont="1" applyFill="1" applyBorder="1" applyAlignment="1">
      <alignment horizontal="right" vertical="top"/>
    </xf>
    <xf numFmtId="4" fontId="10" fillId="7" borderId="48" xfId="0" applyNumberFormat="1" applyFont="1" applyFill="1" applyBorder="1" applyAlignment="1">
      <alignment horizontal="right" vertical="top"/>
    </xf>
    <xf numFmtId="4" fontId="10" fillId="7" borderId="73" xfId="0" applyNumberFormat="1" applyFont="1" applyFill="1" applyBorder="1" applyAlignment="1">
      <alignment horizontal="right" vertical="top"/>
    </xf>
    <xf numFmtId="4" fontId="10" fillId="7" borderId="43" xfId="0" applyNumberFormat="1" applyFont="1" applyFill="1" applyBorder="1" applyAlignment="1">
      <alignment horizontal="right" vertical="top"/>
    </xf>
    <xf numFmtId="10" fontId="10" fillId="7" borderId="75" xfId="0" applyNumberFormat="1" applyFont="1" applyFill="1" applyBorder="1" applyAlignment="1">
      <alignment horizontal="right" vertical="top"/>
    </xf>
    <xf numFmtId="0" fontId="10" fillId="7" borderId="48" xfId="0" applyFont="1" applyFill="1" applyBorder="1" applyAlignment="1">
      <alignment horizontal="right" vertical="top" wrapText="1"/>
    </xf>
    <xf numFmtId="166" fontId="10" fillId="5" borderId="76" xfId="0" applyNumberFormat="1" applyFont="1" applyFill="1" applyBorder="1" applyAlignment="1">
      <alignment vertical="top"/>
    </xf>
    <xf numFmtId="166" fontId="10" fillId="5" borderId="42" xfId="0" applyNumberFormat="1" applyFont="1" applyFill="1" applyBorder="1" applyAlignment="1">
      <alignment horizontal="left" vertical="top" wrapText="1"/>
    </xf>
    <xf numFmtId="166" fontId="20" fillId="6" borderId="55" xfId="0" applyNumberFormat="1" applyFont="1" applyFill="1" applyBorder="1" applyAlignment="1">
      <alignment vertical="top" wrapText="1"/>
    </xf>
    <xf numFmtId="166" fontId="10" fillId="7" borderId="75" xfId="0" applyNumberFormat="1" applyFont="1" applyFill="1" applyBorder="1" applyAlignment="1">
      <alignment vertical="top" wrapText="1"/>
    </xf>
    <xf numFmtId="166" fontId="10" fillId="7" borderId="42" xfId="0" applyNumberFormat="1" applyFont="1" applyFill="1" applyBorder="1" applyAlignment="1">
      <alignment vertical="top"/>
    </xf>
    <xf numFmtId="49" fontId="10" fillId="5" borderId="79" xfId="0" applyNumberFormat="1" applyFont="1" applyFill="1" applyBorder="1" applyAlignment="1">
      <alignment horizontal="center" vertical="top"/>
    </xf>
    <xf numFmtId="166" fontId="10" fillId="5" borderId="80" xfId="0" applyNumberFormat="1" applyFont="1" applyFill="1" applyBorder="1" applyAlignment="1">
      <alignment horizontal="left" vertical="top" wrapText="1"/>
    </xf>
    <xf numFmtId="166" fontId="12" fillId="5" borderId="81" xfId="0" applyNumberFormat="1" applyFont="1" applyFill="1" applyBorder="1" applyAlignment="1">
      <alignment vertical="top"/>
    </xf>
    <xf numFmtId="4" fontId="12" fillId="5" borderId="80" xfId="0" applyNumberFormat="1" applyFont="1" applyFill="1" applyBorder="1" applyAlignment="1">
      <alignment horizontal="right" vertical="top"/>
    </xf>
    <xf numFmtId="4" fontId="12" fillId="5" borderId="81" xfId="0" applyNumberFormat="1" applyFont="1" applyFill="1" applyBorder="1" applyAlignment="1">
      <alignment horizontal="right" vertical="top"/>
    </xf>
    <xf numFmtId="166" fontId="10" fillId="6" borderId="78" xfId="0" applyNumberFormat="1" applyFont="1" applyFill="1" applyBorder="1" applyAlignment="1">
      <alignment vertical="top"/>
    </xf>
    <xf numFmtId="10" fontId="23" fillId="6" borderId="82" xfId="0" applyNumberFormat="1" applyFont="1" applyFill="1" applyBorder="1" applyAlignment="1">
      <alignment horizontal="right" vertical="top"/>
    </xf>
    <xf numFmtId="4" fontId="23" fillId="0" borderId="14" xfId="0" applyNumberFormat="1" applyFont="1" applyBorder="1" applyAlignment="1">
      <alignment horizontal="right" vertical="top"/>
    </xf>
    <xf numFmtId="10" fontId="24" fillId="0" borderId="83" xfId="0" applyNumberFormat="1" applyFont="1" applyBorder="1" applyAlignment="1">
      <alignment horizontal="right" vertical="top"/>
    </xf>
    <xf numFmtId="4" fontId="23" fillId="0" borderId="84" xfId="0" applyNumberFormat="1" applyFont="1" applyBorder="1" applyAlignment="1">
      <alignment horizontal="right" vertical="top"/>
    </xf>
    <xf numFmtId="10" fontId="23" fillId="6" borderId="85" xfId="0" applyNumberFormat="1" applyFont="1" applyFill="1" applyBorder="1" applyAlignment="1">
      <alignment horizontal="right" vertical="top"/>
    </xf>
    <xf numFmtId="166" fontId="20" fillId="7" borderId="44" xfId="0" applyNumberFormat="1" applyFont="1" applyFill="1" applyBorder="1" applyAlignment="1">
      <alignment vertical="top"/>
    </xf>
    <xf numFmtId="166" fontId="10" fillId="7" borderId="45" xfId="0" applyNumberFormat="1" applyFont="1" applyFill="1" applyBorder="1" applyAlignment="1">
      <alignment horizontal="center" vertical="top"/>
    </xf>
    <xf numFmtId="166" fontId="12" fillId="7" borderId="74" xfId="0" applyNumberFormat="1" applyFont="1" applyFill="1" applyBorder="1" applyAlignment="1">
      <alignment vertical="top" wrapText="1"/>
    </xf>
    <xf numFmtId="166" fontId="12" fillId="7" borderId="35" xfId="0" applyNumberFormat="1" applyFont="1" applyFill="1" applyBorder="1" applyAlignment="1">
      <alignment vertical="top"/>
    </xf>
    <xf numFmtId="4" fontId="10" fillId="7" borderId="53" xfId="0" applyNumberFormat="1" applyFont="1" applyFill="1" applyBorder="1" applyAlignment="1">
      <alignment horizontal="right" vertical="top"/>
    </xf>
    <xf numFmtId="4" fontId="10" fillId="7" borderId="86" xfId="0" applyNumberFormat="1" applyFont="1" applyFill="1" applyBorder="1" applyAlignment="1">
      <alignment horizontal="right" vertical="top"/>
    </xf>
    <xf numFmtId="4" fontId="10" fillId="7" borderId="74" xfId="0" applyNumberFormat="1" applyFont="1" applyFill="1" applyBorder="1" applyAlignment="1">
      <alignment horizontal="right" vertical="top"/>
    </xf>
    <xf numFmtId="4" fontId="10" fillId="7" borderId="54" xfId="0" applyNumberFormat="1" applyFont="1" applyFill="1" applyBorder="1" applyAlignment="1">
      <alignment horizontal="right" vertical="top"/>
    </xf>
    <xf numFmtId="4" fontId="10" fillId="7" borderId="87" xfId="0" applyNumberFormat="1" applyFont="1" applyFill="1" applyBorder="1" applyAlignment="1">
      <alignment horizontal="right" vertical="top"/>
    </xf>
    <xf numFmtId="4" fontId="10" fillId="7" borderId="41" xfId="0" applyNumberFormat="1" applyFont="1" applyFill="1" applyBorder="1" applyAlignment="1">
      <alignment horizontal="right" vertical="top"/>
    </xf>
    <xf numFmtId="10" fontId="10" fillId="7" borderId="88" xfId="0" applyNumberFormat="1" applyFont="1" applyFill="1" applyBorder="1" applyAlignment="1">
      <alignment horizontal="right" vertical="top"/>
    </xf>
    <xf numFmtId="0" fontId="10" fillId="7" borderId="89" xfId="0" applyFont="1" applyFill="1" applyBorder="1" applyAlignment="1">
      <alignment horizontal="right" vertical="top" wrapText="1"/>
    </xf>
    <xf numFmtId="166" fontId="10" fillId="5" borderId="90" xfId="0" applyNumberFormat="1" applyFont="1" applyFill="1" applyBorder="1" applyAlignment="1">
      <alignment vertical="top"/>
    </xf>
    <xf numFmtId="49" fontId="10" fillId="5" borderId="77" xfId="0" applyNumberFormat="1" applyFont="1" applyFill="1" applyBorder="1" applyAlignment="1">
      <alignment horizontal="center" vertical="top"/>
    </xf>
    <xf numFmtId="166" fontId="12" fillId="5" borderId="43" xfId="0" applyNumberFormat="1" applyFont="1" applyFill="1" applyBorder="1" applyAlignment="1">
      <alignment vertical="top"/>
    </xf>
    <xf numFmtId="4" fontId="10" fillId="6" borderId="91" xfId="0" applyNumberFormat="1" applyFont="1" applyFill="1" applyBorder="1" applyAlignment="1">
      <alignment horizontal="right" vertical="top"/>
    </xf>
    <xf numFmtId="4" fontId="10" fillId="6" borderId="92" xfId="0" applyNumberFormat="1" applyFont="1" applyFill="1" applyBorder="1" applyAlignment="1">
      <alignment horizontal="right" vertical="top"/>
    </xf>
    <xf numFmtId="4" fontId="10" fillId="6" borderId="55" xfId="0" applyNumberFormat="1" applyFont="1" applyFill="1" applyBorder="1" applyAlignment="1">
      <alignment horizontal="right" vertical="top"/>
    </xf>
    <xf numFmtId="4" fontId="10" fillId="6" borderId="93" xfId="0" applyNumberFormat="1" applyFont="1" applyFill="1" applyBorder="1" applyAlignment="1">
      <alignment horizontal="right" vertical="top"/>
    </xf>
    <xf numFmtId="166" fontId="12" fillId="0" borderId="57" xfId="0" applyNumberFormat="1" applyFont="1" applyBorder="1" applyAlignment="1">
      <alignment vertical="top"/>
    </xf>
    <xf numFmtId="4" fontId="12" fillId="0" borderId="58" xfId="0" applyNumberFormat="1" applyFont="1" applyBorder="1" applyAlignment="1">
      <alignment horizontal="right" vertical="top"/>
    </xf>
    <xf numFmtId="166" fontId="12" fillId="0" borderId="69" xfId="0" applyNumberFormat="1" applyFont="1" applyBorder="1" applyAlignment="1">
      <alignment vertical="top"/>
    </xf>
    <xf numFmtId="4" fontId="12" fillId="0" borderId="94" xfId="0" applyNumberFormat="1" applyFont="1" applyBorder="1" applyAlignment="1">
      <alignment horizontal="right" vertical="top"/>
    </xf>
    <xf numFmtId="4" fontId="10" fillId="7" borderId="46" xfId="0" applyNumberFormat="1" applyFont="1" applyFill="1" applyBorder="1" applyAlignment="1">
      <alignment horizontal="right" vertical="top"/>
    </xf>
    <xf numFmtId="10" fontId="10" fillId="7" borderId="74" xfId="0" applyNumberFormat="1" applyFont="1" applyFill="1" applyBorder="1" applyAlignment="1">
      <alignment horizontal="right" vertical="top"/>
    </xf>
    <xf numFmtId="0" fontId="10" fillId="7" borderId="36" xfId="0" applyFont="1" applyFill="1" applyBorder="1" applyAlignment="1">
      <alignment horizontal="right" vertical="top" wrapText="1"/>
    </xf>
    <xf numFmtId="166" fontId="10" fillId="5" borderId="53" xfId="0" applyNumberFormat="1" applyFont="1" applyFill="1" applyBorder="1" applyAlignment="1">
      <alignment vertical="top"/>
    </xf>
    <xf numFmtId="49" fontId="10" fillId="5" borderId="74" xfId="0" applyNumberFormat="1" applyFont="1" applyFill="1" applyBorder="1" applyAlignment="1">
      <alignment horizontal="center" vertical="top"/>
    </xf>
    <xf numFmtId="4" fontId="10" fillId="6" borderId="95" xfId="0" applyNumberFormat="1" applyFont="1" applyFill="1" applyBorder="1" applyAlignment="1">
      <alignment horizontal="right" vertical="top"/>
    </xf>
    <xf numFmtId="4" fontId="10" fillId="6" borderId="96" xfId="0" applyNumberFormat="1" applyFont="1" applyFill="1" applyBorder="1" applyAlignment="1">
      <alignment horizontal="right" vertical="top"/>
    </xf>
    <xf numFmtId="4" fontId="12" fillId="0" borderId="11" xfId="0" applyNumberFormat="1" applyFont="1" applyBorder="1" applyAlignment="1">
      <alignment horizontal="right" vertical="top" wrapText="1"/>
    </xf>
    <xf numFmtId="4" fontId="12" fillId="0" borderId="12" xfId="0" applyNumberFormat="1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horizontal="right" vertical="top" wrapText="1"/>
    </xf>
    <xf numFmtId="4" fontId="12" fillId="0" borderId="17" xfId="0" applyNumberFormat="1" applyFont="1" applyBorder="1" applyAlignment="1">
      <alignment horizontal="right" vertical="top" wrapText="1"/>
    </xf>
    <xf numFmtId="166" fontId="12" fillId="0" borderId="62" xfId="0" applyNumberFormat="1" applyFont="1" applyBorder="1" applyAlignment="1">
      <alignment vertical="top" wrapText="1"/>
    </xf>
    <xf numFmtId="4" fontId="12" fillId="0" borderId="59" xfId="0" applyNumberFormat="1" applyFont="1" applyBorder="1" applyAlignment="1">
      <alignment horizontal="right" vertical="top" wrapText="1"/>
    </xf>
    <xf numFmtId="4" fontId="12" fillId="0" borderId="60" xfId="0" applyNumberFormat="1" applyFont="1" applyBorder="1" applyAlignment="1">
      <alignment horizontal="right" vertical="top" wrapText="1"/>
    </xf>
    <xf numFmtId="4" fontId="12" fillId="0" borderId="61" xfId="0" applyNumberFormat="1" applyFont="1" applyBorder="1" applyAlignment="1">
      <alignment horizontal="right" vertical="top" wrapText="1"/>
    </xf>
    <xf numFmtId="4" fontId="12" fillId="0" borderId="67" xfId="0" applyNumberFormat="1" applyFont="1" applyBorder="1" applyAlignment="1">
      <alignment horizontal="right" vertical="top" wrapText="1"/>
    </xf>
    <xf numFmtId="4" fontId="12" fillId="0" borderId="68" xfId="0" applyNumberFormat="1" applyFont="1" applyBorder="1" applyAlignment="1">
      <alignment horizontal="right" vertical="top" wrapText="1"/>
    </xf>
    <xf numFmtId="4" fontId="12" fillId="0" borderId="70" xfId="0" applyNumberFormat="1" applyFont="1" applyBorder="1" applyAlignment="1">
      <alignment horizontal="right" vertical="top" wrapText="1"/>
    </xf>
    <xf numFmtId="4" fontId="12" fillId="0" borderId="64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49" fontId="10" fillId="5" borderId="74" xfId="0" applyNumberFormat="1" applyFont="1" applyFill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right" vertical="top"/>
    </xf>
    <xf numFmtId="4" fontId="23" fillId="0" borderId="70" xfId="0" applyNumberFormat="1" applyFont="1" applyBorder="1" applyAlignment="1">
      <alignment horizontal="right" vertical="top"/>
    </xf>
    <xf numFmtId="4" fontId="23" fillId="0" borderId="97" xfId="0" applyNumberFormat="1" applyFont="1" applyBorder="1" applyAlignment="1">
      <alignment horizontal="right" vertical="top"/>
    </xf>
    <xf numFmtId="166" fontId="10" fillId="5" borderId="43" xfId="0" applyNumberFormat="1" applyFont="1" applyFill="1" applyBorder="1" applyAlignment="1">
      <alignment vertical="top"/>
    </xf>
    <xf numFmtId="4" fontId="10" fillId="5" borderId="42" xfId="0" applyNumberFormat="1" applyFont="1" applyFill="1" applyBorder="1" applyAlignment="1">
      <alignment horizontal="right" vertical="top"/>
    </xf>
    <xf numFmtId="4" fontId="10" fillId="5" borderId="43" xfId="0" applyNumberFormat="1" applyFont="1" applyFill="1" applyBorder="1" applyAlignment="1">
      <alignment horizontal="right" vertical="top"/>
    </xf>
    <xf numFmtId="4" fontId="10" fillId="5" borderId="47" xfId="0" applyNumberFormat="1" applyFont="1" applyFill="1" applyBorder="1" applyAlignment="1">
      <alignment horizontal="right" vertical="top"/>
    </xf>
    <xf numFmtId="166" fontId="20" fillId="6" borderId="55" xfId="0" applyNumberFormat="1" applyFont="1" applyFill="1" applyBorder="1" applyAlignment="1">
      <alignment horizontal="left" vertical="top" wrapText="1"/>
    </xf>
    <xf numFmtId="166" fontId="20" fillId="6" borderId="51" xfId="0" applyNumberFormat="1" applyFont="1" applyFill="1" applyBorder="1" applyAlignment="1">
      <alignment horizontal="left" vertical="top" wrapText="1"/>
    </xf>
    <xf numFmtId="10" fontId="10" fillId="7" borderId="41" xfId="0" applyNumberFormat="1" applyFont="1" applyFill="1" applyBorder="1" applyAlignment="1">
      <alignment horizontal="right" vertical="top"/>
    </xf>
    <xf numFmtId="166" fontId="10" fillId="5" borderId="36" xfId="0" applyNumberFormat="1" applyFont="1" applyFill="1" applyBorder="1" applyAlignment="1">
      <alignment vertical="top"/>
    </xf>
    <xf numFmtId="49" fontId="10" fillId="5" borderId="35" xfId="0" applyNumberFormat="1" applyFont="1" applyFill="1" applyBorder="1" applyAlignment="1">
      <alignment horizontal="center" vertical="top"/>
    </xf>
    <xf numFmtId="10" fontId="10" fillId="7" borderId="98" xfId="0" applyNumberFormat="1" applyFont="1" applyFill="1" applyBorder="1" applyAlignment="1">
      <alignment horizontal="right" vertical="top"/>
    </xf>
    <xf numFmtId="166" fontId="10" fillId="5" borderId="35" xfId="0" applyNumberFormat="1" applyFont="1" applyFill="1" applyBorder="1" applyAlignment="1">
      <alignment horizontal="left" vertical="top" wrapText="1"/>
    </xf>
    <xf numFmtId="166" fontId="12" fillId="5" borderId="41" xfId="0" applyNumberFormat="1" applyFont="1" applyFill="1" applyBorder="1" applyAlignment="1">
      <alignment horizontal="center" vertical="top"/>
    </xf>
    <xf numFmtId="4" fontId="12" fillId="5" borderId="35" xfId="0" applyNumberFormat="1" applyFont="1" applyFill="1" applyBorder="1" applyAlignment="1">
      <alignment horizontal="right" vertical="top"/>
    </xf>
    <xf numFmtId="4" fontId="12" fillId="5" borderId="41" xfId="0" applyNumberFormat="1" applyFont="1" applyFill="1" applyBorder="1" applyAlignment="1">
      <alignment horizontal="right" vertical="top"/>
    </xf>
    <xf numFmtId="4" fontId="12" fillId="5" borderId="37" xfId="0" applyNumberFormat="1" applyFont="1" applyFill="1" applyBorder="1" applyAlignment="1">
      <alignment horizontal="right" vertical="top"/>
    </xf>
    <xf numFmtId="10" fontId="10" fillId="5" borderId="43" xfId="0" applyNumberFormat="1" applyFont="1" applyFill="1" applyBorder="1" applyAlignment="1">
      <alignment horizontal="right" vertical="top"/>
    </xf>
    <xf numFmtId="0" fontId="10" fillId="5" borderId="48" xfId="0" applyFont="1" applyFill="1" applyBorder="1" applyAlignment="1">
      <alignment horizontal="right" vertical="top" wrapText="1"/>
    </xf>
    <xf numFmtId="166" fontId="10" fillId="0" borderId="49" xfId="0" applyNumberFormat="1" applyFont="1" applyBorder="1" applyAlignment="1">
      <alignment vertical="top"/>
    </xf>
    <xf numFmtId="167" fontId="10" fillId="0" borderId="50" xfId="0" applyNumberFormat="1" applyFont="1" applyBorder="1" applyAlignment="1">
      <alignment horizontal="center" vertical="top"/>
    </xf>
    <xf numFmtId="166" fontId="12" fillId="0" borderId="50" xfId="0" applyNumberFormat="1" applyFont="1" applyBorder="1" applyAlignment="1">
      <alignment vertical="top" wrapText="1"/>
    </xf>
    <xf numFmtId="166" fontId="12" fillId="0" borderId="99" xfId="0" applyNumberFormat="1" applyFont="1" applyBorder="1" applyAlignment="1">
      <alignment horizontal="center" vertical="top"/>
    </xf>
    <xf numFmtId="4" fontId="12" fillId="0" borderId="49" xfId="0" applyNumberFormat="1" applyFont="1" applyBorder="1" applyAlignment="1">
      <alignment horizontal="right" vertical="top"/>
    </xf>
    <xf numFmtId="4" fontId="12" fillId="0" borderId="50" xfId="0" applyNumberFormat="1" applyFont="1" applyBorder="1" applyAlignment="1">
      <alignment horizontal="right" vertical="top"/>
    </xf>
    <xf numFmtId="4" fontId="12" fillId="0" borderId="99" xfId="0" applyNumberFormat="1" applyFont="1" applyBorder="1" applyAlignment="1">
      <alignment horizontal="right" vertical="top"/>
    </xf>
    <xf numFmtId="4" fontId="12" fillId="0" borderId="66" xfId="0" applyNumberFormat="1" applyFont="1" applyBorder="1" applyAlignment="1">
      <alignment horizontal="right" vertical="top"/>
    </xf>
    <xf numFmtId="4" fontId="12" fillId="0" borderId="100" xfId="0" applyNumberFormat="1" applyFont="1" applyBorder="1" applyAlignment="1">
      <alignment horizontal="right" vertical="top"/>
    </xf>
    <xf numFmtId="4" fontId="23" fillId="0" borderId="49" xfId="0" applyNumberFormat="1" applyFont="1" applyBorder="1" applyAlignment="1">
      <alignment horizontal="right" vertical="top"/>
    </xf>
    <xf numFmtId="4" fontId="23" fillId="0" borderId="66" xfId="0" applyNumberFormat="1" applyFont="1" applyBorder="1" applyAlignment="1">
      <alignment horizontal="right" vertical="top"/>
    </xf>
    <xf numFmtId="4" fontId="23" fillId="0" borderId="6" xfId="0" applyNumberFormat="1" applyFont="1" applyBorder="1" applyAlignment="1">
      <alignment horizontal="right" vertical="top"/>
    </xf>
    <xf numFmtId="10" fontId="23" fillId="0" borderId="99" xfId="0" applyNumberFormat="1" applyFont="1" applyBorder="1" applyAlignment="1">
      <alignment horizontal="right" vertical="top"/>
    </xf>
    <xf numFmtId="0" fontId="23" fillId="0" borderId="101" xfId="0" applyFont="1" applyBorder="1" applyAlignment="1">
      <alignment horizontal="right" vertical="top" wrapText="1"/>
    </xf>
    <xf numFmtId="167" fontId="10" fillId="0" borderId="12" xfId="0" applyNumberFormat="1" applyFont="1" applyBorder="1" applyAlignment="1">
      <alignment horizontal="center" vertical="top"/>
    </xf>
    <xf numFmtId="166" fontId="12" fillId="0" borderId="12" xfId="0" applyNumberFormat="1" applyFont="1" applyBorder="1" applyAlignment="1">
      <alignment vertical="top" wrapText="1"/>
    </xf>
    <xf numFmtId="166" fontId="12" fillId="0" borderId="13" xfId="0" applyNumberFormat="1" applyFont="1" applyBorder="1" applyAlignment="1">
      <alignment horizontal="center" vertical="top"/>
    </xf>
    <xf numFmtId="10" fontId="23" fillId="0" borderId="13" xfId="0" applyNumberFormat="1" applyFont="1" applyBorder="1" applyAlignment="1">
      <alignment horizontal="right" vertical="top"/>
    </xf>
    <xf numFmtId="0" fontId="23" fillId="0" borderId="22" xfId="0" applyFont="1" applyBorder="1" applyAlignment="1">
      <alignment horizontal="right" vertical="top" wrapText="1"/>
    </xf>
    <xf numFmtId="167" fontId="10" fillId="0" borderId="68" xfId="0" applyNumberFormat="1" applyFont="1" applyBorder="1" applyAlignment="1">
      <alignment horizontal="center" vertical="top"/>
    </xf>
    <xf numFmtId="166" fontId="12" fillId="0" borderId="68" xfId="0" applyNumberFormat="1" applyFont="1" applyBorder="1" applyAlignment="1">
      <alignment vertical="top" wrapText="1"/>
    </xf>
    <xf numFmtId="166" fontId="12" fillId="0" borderId="65" xfId="0" applyNumberFormat="1" applyFont="1" applyBorder="1" applyAlignment="1">
      <alignment horizontal="center" vertical="top"/>
    </xf>
    <xf numFmtId="166" fontId="20" fillId="7" borderId="102" xfId="0" applyNumberFormat="1" applyFont="1" applyFill="1" applyBorder="1" applyAlignment="1">
      <alignment vertical="top"/>
    </xf>
    <xf numFmtId="166" fontId="10" fillId="7" borderId="103" xfId="0" applyNumberFormat="1" applyFont="1" applyFill="1" applyBorder="1" applyAlignment="1">
      <alignment horizontal="center" vertical="top"/>
    </xf>
    <xf numFmtId="166" fontId="12" fillId="7" borderId="79" xfId="0" applyNumberFormat="1" applyFont="1" applyFill="1" applyBorder="1" applyAlignment="1">
      <alignment vertical="top" wrapText="1"/>
    </xf>
    <xf numFmtId="166" fontId="12" fillId="7" borderId="77" xfId="0" applyNumberFormat="1" applyFont="1" applyFill="1" applyBorder="1" applyAlignment="1">
      <alignment vertical="top"/>
    </xf>
    <xf numFmtId="4" fontId="10" fillId="7" borderId="76" xfId="0" applyNumberFormat="1" applyFont="1" applyFill="1" applyBorder="1" applyAlignment="1">
      <alignment horizontal="right" vertical="top"/>
    </xf>
    <xf numFmtId="4" fontId="10" fillId="7" borderId="104" xfId="0" applyNumberFormat="1" applyFont="1" applyFill="1" applyBorder="1" applyAlignment="1">
      <alignment horizontal="right" vertical="top"/>
    </xf>
    <xf numFmtId="4" fontId="10" fillId="7" borderId="79" xfId="0" applyNumberFormat="1" applyFont="1" applyFill="1" applyBorder="1" applyAlignment="1">
      <alignment horizontal="right" vertical="top"/>
    </xf>
    <xf numFmtId="4" fontId="10" fillId="7" borderId="102" xfId="0" applyNumberFormat="1" applyFont="1" applyFill="1" applyBorder="1" applyAlignment="1">
      <alignment horizontal="right" vertical="top"/>
    </xf>
    <xf numFmtId="4" fontId="10" fillId="7" borderId="103" xfId="0" applyNumberFormat="1" applyFont="1" applyFill="1" applyBorder="1" applyAlignment="1">
      <alignment horizontal="right" vertical="top"/>
    </xf>
    <xf numFmtId="4" fontId="10" fillId="7" borderId="105" xfId="0" applyNumberFormat="1" applyFont="1" applyFill="1" applyBorder="1" applyAlignment="1">
      <alignment horizontal="right" vertical="top"/>
    </xf>
    <xf numFmtId="4" fontId="10" fillId="7" borderId="106" xfId="0" applyNumberFormat="1" applyFont="1" applyFill="1" applyBorder="1" applyAlignment="1">
      <alignment horizontal="right" vertical="top"/>
    </xf>
    <xf numFmtId="4" fontId="10" fillId="7" borderId="107" xfId="0" applyNumberFormat="1" applyFont="1" applyFill="1" applyBorder="1" applyAlignment="1">
      <alignment horizontal="right" vertical="top"/>
    </xf>
    <xf numFmtId="49" fontId="10" fillId="5" borderId="52" xfId="0" applyNumberFormat="1" applyFont="1" applyFill="1" applyBorder="1" applyAlignment="1">
      <alignment horizontal="center" vertical="top"/>
    </xf>
    <xf numFmtId="166" fontId="12" fillId="5" borderId="43" xfId="0" applyNumberFormat="1" applyFont="1" applyFill="1" applyBorder="1" applyAlignment="1">
      <alignment horizontal="center" vertical="top"/>
    </xf>
    <xf numFmtId="166" fontId="10" fillId="0" borderId="22" xfId="0" applyNumberFormat="1" applyFont="1" applyBorder="1" applyAlignment="1">
      <alignment vertical="top"/>
    </xf>
    <xf numFmtId="167" fontId="10" fillId="0" borderId="22" xfId="0" applyNumberFormat="1" applyFont="1" applyBorder="1" applyAlignment="1">
      <alignment horizontal="center" vertical="top"/>
    </xf>
    <xf numFmtId="166" fontId="12" fillId="0" borderId="9" xfId="0" applyNumberFormat="1" applyFont="1" applyBorder="1" applyAlignment="1">
      <alignment vertical="top" wrapText="1"/>
    </xf>
    <xf numFmtId="166" fontId="12" fillId="0" borderId="15" xfId="0" applyNumberFormat="1" applyFont="1" applyBorder="1" applyAlignment="1">
      <alignment horizontal="center" vertical="top"/>
    </xf>
    <xf numFmtId="4" fontId="12" fillId="0" borderId="108" xfId="0" applyNumberFormat="1" applyFont="1" applyBorder="1" applyAlignment="1">
      <alignment horizontal="right" vertical="top"/>
    </xf>
    <xf numFmtId="4" fontId="12" fillId="0" borderId="109" xfId="0" applyNumberFormat="1" applyFont="1" applyBorder="1" applyAlignment="1">
      <alignment horizontal="right" vertical="top"/>
    </xf>
    <xf numFmtId="4" fontId="12" fillId="0" borderId="110" xfId="0" applyNumberFormat="1" applyFont="1" applyBorder="1" applyAlignment="1">
      <alignment horizontal="right" vertical="top"/>
    </xf>
    <xf numFmtId="4" fontId="12" fillId="0" borderId="111" xfId="0" applyNumberFormat="1" applyFont="1" applyBorder="1" applyAlignment="1">
      <alignment horizontal="right" vertical="top"/>
    </xf>
    <xf numFmtId="4" fontId="12" fillId="0" borderId="112" xfId="0" applyNumberFormat="1" applyFont="1" applyBorder="1" applyAlignment="1">
      <alignment horizontal="right" vertical="top"/>
    </xf>
    <xf numFmtId="166" fontId="10" fillId="0" borderId="72" xfId="0" applyNumberFormat="1" applyFont="1" applyBorder="1" applyAlignment="1">
      <alignment vertical="top"/>
    </xf>
    <xf numFmtId="166" fontId="12" fillId="0" borderId="113" xfId="0" applyNumberFormat="1" applyFont="1" applyBorder="1" applyAlignment="1">
      <alignment vertical="top" wrapText="1"/>
    </xf>
    <xf numFmtId="10" fontId="10" fillId="7" borderId="114" xfId="0" applyNumberFormat="1" applyFont="1" applyFill="1" applyBorder="1" applyAlignment="1">
      <alignment horizontal="right" vertical="top"/>
    </xf>
    <xf numFmtId="0" fontId="10" fillId="7" borderId="23" xfId="0" applyFont="1" applyFill="1" applyBorder="1" applyAlignment="1">
      <alignment horizontal="right" vertical="top" wrapText="1"/>
    </xf>
    <xf numFmtId="166" fontId="10" fillId="5" borderId="56" xfId="0" applyNumberFormat="1" applyFont="1" applyFill="1" applyBorder="1" applyAlignment="1">
      <alignment vertical="top"/>
    </xf>
    <xf numFmtId="166" fontId="10" fillId="8" borderId="35" xfId="0" applyNumberFormat="1" applyFont="1" applyFill="1" applyBorder="1" applyAlignment="1">
      <alignment horizontal="center" vertical="top"/>
    </xf>
    <xf numFmtId="4" fontId="10" fillId="8" borderId="36" xfId="0" applyNumberFormat="1" applyFont="1" applyFill="1" applyBorder="1" applyAlignment="1">
      <alignment horizontal="right" vertical="top"/>
    </xf>
    <xf numFmtId="4" fontId="10" fillId="8" borderId="87" xfId="0" applyNumberFormat="1" applyFont="1" applyFill="1" applyBorder="1" applyAlignment="1">
      <alignment horizontal="right" vertical="top"/>
    </xf>
    <xf numFmtId="4" fontId="10" fillId="8" borderId="74" xfId="0" applyNumberFormat="1" applyFont="1" applyFill="1" applyBorder="1" applyAlignment="1">
      <alignment horizontal="right" vertical="top"/>
    </xf>
    <xf numFmtId="4" fontId="10" fillId="8" borderId="48" xfId="0" applyNumberFormat="1" applyFont="1" applyFill="1" applyBorder="1" applyAlignment="1">
      <alignment horizontal="right" vertical="top"/>
    </xf>
    <xf numFmtId="4" fontId="10" fillId="8" borderId="46" xfId="0" applyNumberFormat="1" applyFont="1" applyFill="1" applyBorder="1" applyAlignment="1">
      <alignment horizontal="right" vertical="top"/>
    </xf>
    <xf numFmtId="4" fontId="10" fillId="8" borderId="37" xfId="0" applyNumberFormat="1" applyFont="1" applyFill="1" applyBorder="1" applyAlignment="1">
      <alignment horizontal="right" vertical="top"/>
    </xf>
    <xf numFmtId="10" fontId="10" fillId="8" borderId="71" xfId="0" applyNumberFormat="1" applyFont="1" applyFill="1" applyBorder="1" applyAlignment="1">
      <alignment horizontal="right" vertical="top"/>
    </xf>
    <xf numFmtId="0" fontId="10" fillId="8" borderId="22" xfId="0" applyFont="1" applyFill="1" applyBorder="1" applyAlignment="1">
      <alignment horizontal="right" vertical="top" wrapText="1"/>
    </xf>
    <xf numFmtId="166" fontId="10" fillId="5" borderId="41" xfId="0" applyNumberFormat="1" applyFont="1" applyFill="1" applyBorder="1" applyAlignment="1">
      <alignment horizontal="center" vertical="top"/>
    </xf>
    <xf numFmtId="4" fontId="10" fillId="5" borderId="35" xfId="0" applyNumberFormat="1" applyFont="1" applyFill="1" applyBorder="1" applyAlignment="1">
      <alignment horizontal="right" vertical="top"/>
    </xf>
    <xf numFmtId="4" fontId="10" fillId="5" borderId="41" xfId="0" applyNumberFormat="1" applyFont="1" applyFill="1" applyBorder="1" applyAlignment="1">
      <alignment horizontal="right" vertical="top"/>
    </xf>
    <xf numFmtId="4" fontId="10" fillId="5" borderId="37" xfId="0" applyNumberFormat="1" applyFont="1" applyFill="1" applyBorder="1" applyAlignment="1">
      <alignment horizontal="right" vertical="top"/>
    </xf>
    <xf numFmtId="4" fontId="23" fillId="0" borderId="99" xfId="0" applyNumberFormat="1" applyFont="1" applyBorder="1" applyAlignment="1">
      <alignment horizontal="right" vertical="top"/>
    </xf>
    <xf numFmtId="4" fontId="23" fillId="0" borderId="101" xfId="0" applyNumberFormat="1" applyFont="1" applyBorder="1" applyAlignment="1">
      <alignment horizontal="right" vertical="top"/>
    </xf>
    <xf numFmtId="10" fontId="23" fillId="0" borderId="83" xfId="0" applyNumberFormat="1" applyFont="1" applyBorder="1" applyAlignment="1">
      <alignment horizontal="right" vertical="top"/>
    </xf>
    <xf numFmtId="4" fontId="23" fillId="0" borderId="13" xfId="0" applyNumberFormat="1" applyFont="1" applyBorder="1" applyAlignment="1">
      <alignment horizontal="right" vertical="top"/>
    </xf>
    <xf numFmtId="4" fontId="23" fillId="0" borderId="22" xfId="0" applyNumberFormat="1" applyFont="1" applyBorder="1" applyAlignment="1">
      <alignment horizontal="right" vertical="top"/>
    </xf>
    <xf numFmtId="4" fontId="23" fillId="0" borderId="65" xfId="0" applyNumberFormat="1" applyFont="1" applyBorder="1" applyAlignment="1">
      <alignment horizontal="right" vertical="top"/>
    </xf>
    <xf numFmtId="166" fontId="10" fillId="8" borderId="77" xfId="0" applyNumberFormat="1" applyFont="1" applyFill="1" applyBorder="1" applyAlignment="1">
      <alignment horizontal="center" vertical="top"/>
    </xf>
    <xf numFmtId="4" fontId="10" fillId="8" borderId="90" xfId="0" applyNumberFormat="1" applyFont="1" applyFill="1" applyBorder="1" applyAlignment="1">
      <alignment horizontal="right" vertical="top"/>
    </xf>
    <xf numFmtId="4" fontId="10" fillId="8" borderId="107" xfId="0" applyNumberFormat="1" applyFont="1" applyFill="1" applyBorder="1" applyAlignment="1">
      <alignment horizontal="right" vertical="top"/>
    </xf>
    <xf numFmtId="4" fontId="10" fillId="8" borderId="79" xfId="0" applyNumberFormat="1" applyFont="1" applyFill="1" applyBorder="1" applyAlignment="1">
      <alignment horizontal="right" vertical="top"/>
    </xf>
    <xf numFmtId="4" fontId="10" fillId="8" borderId="118" xfId="0" applyNumberFormat="1" applyFont="1" applyFill="1" applyBorder="1" applyAlignment="1">
      <alignment horizontal="right" vertical="top"/>
    </xf>
    <xf numFmtId="4" fontId="10" fillId="8" borderId="105" xfId="0" applyNumberFormat="1" applyFont="1" applyFill="1" applyBorder="1" applyAlignment="1">
      <alignment horizontal="right" vertical="top"/>
    </xf>
    <xf numFmtId="4" fontId="10" fillId="8" borderId="39" xfId="0" applyNumberFormat="1" applyFont="1" applyFill="1" applyBorder="1" applyAlignment="1">
      <alignment horizontal="right" vertical="top"/>
    </xf>
    <xf numFmtId="4" fontId="10" fillId="7" borderId="81" xfId="0" applyNumberFormat="1" applyFont="1" applyFill="1" applyBorder="1" applyAlignment="1">
      <alignment horizontal="right" vertical="top"/>
    </xf>
    <xf numFmtId="4" fontId="10" fillId="7" borderId="23" xfId="0" applyNumberFormat="1" applyFont="1" applyFill="1" applyBorder="1" applyAlignment="1">
      <alignment horizontal="right" vertical="top"/>
    </xf>
    <xf numFmtId="10" fontId="10" fillId="8" borderId="85" xfId="0" applyNumberFormat="1" applyFont="1" applyFill="1" applyBorder="1" applyAlignment="1">
      <alignment horizontal="right" vertical="top"/>
    </xf>
    <xf numFmtId="10" fontId="10" fillId="5" borderId="41" xfId="0" applyNumberFormat="1" applyFont="1" applyFill="1" applyBorder="1" applyAlignment="1">
      <alignment horizontal="right" vertical="top"/>
    </xf>
    <xf numFmtId="0" fontId="10" fillId="5" borderId="36" xfId="0" applyFont="1" applyFill="1" applyBorder="1" applyAlignment="1">
      <alignment horizontal="right" vertical="top" wrapText="1"/>
    </xf>
    <xf numFmtId="10" fontId="23" fillId="0" borderId="65" xfId="0" applyNumberFormat="1" applyFont="1" applyBorder="1" applyAlignment="1">
      <alignment horizontal="right" vertical="top"/>
    </xf>
    <xf numFmtId="0" fontId="23" fillId="0" borderId="23" xfId="0" applyFont="1" applyBorder="1" applyAlignment="1">
      <alignment horizontal="right" vertical="top" wrapText="1"/>
    </xf>
    <xf numFmtId="4" fontId="10" fillId="7" borderId="118" xfId="0" applyNumberFormat="1" applyFont="1" applyFill="1" applyBorder="1" applyAlignment="1">
      <alignment horizontal="right" vertical="top"/>
    </xf>
    <xf numFmtId="4" fontId="23" fillId="6" borderId="41" xfId="0" applyNumberFormat="1" applyFont="1" applyFill="1" applyBorder="1" applyAlignment="1">
      <alignment horizontal="right" vertical="top"/>
    </xf>
    <xf numFmtId="4" fontId="23" fillId="6" borderId="49" xfId="0" applyNumberFormat="1" applyFont="1" applyFill="1" applyBorder="1" applyAlignment="1">
      <alignment horizontal="right" vertical="top"/>
    </xf>
    <xf numFmtId="10" fontId="23" fillId="6" borderId="51" xfId="0" applyNumberFormat="1" applyFont="1" applyFill="1" applyBorder="1" applyAlignment="1">
      <alignment horizontal="right" vertical="top"/>
    </xf>
    <xf numFmtId="0" fontId="23" fillId="6" borderId="101" xfId="0" applyFont="1" applyFill="1" applyBorder="1" applyAlignment="1">
      <alignment horizontal="right" vertical="top" wrapText="1"/>
    </xf>
    <xf numFmtId="10" fontId="23" fillId="0" borderId="61" xfId="0" applyNumberFormat="1" applyFont="1" applyBorder="1" applyAlignment="1">
      <alignment horizontal="right" vertical="top"/>
    </xf>
    <xf numFmtId="0" fontId="23" fillId="0" borderId="72" xfId="0" applyFont="1" applyBorder="1" applyAlignment="1">
      <alignment horizontal="right" vertical="top" wrapText="1"/>
    </xf>
    <xf numFmtId="4" fontId="23" fillId="0" borderId="61" xfId="0" applyNumberFormat="1" applyFont="1" applyBorder="1" applyAlignment="1">
      <alignment horizontal="right" vertical="top"/>
    </xf>
    <xf numFmtId="4" fontId="23" fillId="6" borderId="51" xfId="0" applyNumberFormat="1" applyFont="1" applyFill="1" applyBorder="1" applyAlignment="1">
      <alignment horizontal="right" vertical="top"/>
    </xf>
    <xf numFmtId="166" fontId="10" fillId="8" borderId="42" xfId="0" applyNumberFormat="1" applyFont="1" applyFill="1" applyBorder="1" applyAlignment="1">
      <alignment horizontal="center" vertical="top"/>
    </xf>
    <xf numFmtId="4" fontId="10" fillId="8" borderId="47" xfId="0" applyNumberFormat="1" applyFont="1" applyFill="1" applyBorder="1" applyAlignment="1">
      <alignment horizontal="right" vertical="top"/>
    </xf>
    <xf numFmtId="10" fontId="10" fillId="8" borderId="80" xfId="0" applyNumberFormat="1" applyFont="1" applyFill="1" applyBorder="1" applyAlignment="1">
      <alignment horizontal="right" vertical="top"/>
    </xf>
    <xf numFmtId="0" fontId="10" fillId="8" borderId="118" xfId="0" applyFont="1" applyFill="1" applyBorder="1" applyAlignment="1">
      <alignment horizontal="right" vertical="top" wrapText="1"/>
    </xf>
    <xf numFmtId="166" fontId="25" fillId="4" borderId="118" xfId="0" applyNumberFormat="1" applyFont="1" applyFill="1" applyBorder="1" applyAlignment="1">
      <alignment vertical="top"/>
    </xf>
    <xf numFmtId="166" fontId="14" fillId="4" borderId="119" xfId="0" applyNumberFormat="1" applyFont="1" applyFill="1" applyBorder="1" applyAlignment="1">
      <alignment horizontal="center" vertical="top"/>
    </xf>
    <xf numFmtId="166" fontId="14" fillId="4" borderId="120" xfId="0" applyNumberFormat="1" applyFont="1" applyFill="1" applyBorder="1" applyAlignment="1">
      <alignment vertical="top" wrapText="1"/>
    </xf>
    <xf numFmtId="166" fontId="14" fillId="4" borderId="80" xfId="0" applyNumberFormat="1" applyFont="1" applyFill="1" applyBorder="1" applyAlignment="1">
      <alignment vertical="top"/>
    </xf>
    <xf numFmtId="4" fontId="14" fillId="4" borderId="102" xfId="0" applyNumberFormat="1" applyFont="1" applyFill="1" applyBorder="1" applyAlignment="1">
      <alignment horizontal="right" vertical="top"/>
    </xf>
    <xf numFmtId="4" fontId="14" fillId="4" borderId="118" xfId="0" applyNumberFormat="1" applyFont="1" applyFill="1" applyBorder="1" applyAlignment="1">
      <alignment horizontal="right" vertical="top"/>
    </xf>
    <xf numFmtId="4" fontId="14" fillId="4" borderId="80" xfId="0" applyNumberFormat="1" applyFont="1" applyFill="1" applyBorder="1" applyAlignment="1">
      <alignment horizontal="right" vertical="top"/>
    </xf>
    <xf numFmtId="10" fontId="14" fillId="4" borderId="80" xfId="0" applyNumberFormat="1" applyFont="1" applyFill="1" applyBorder="1" applyAlignment="1">
      <alignment horizontal="right" vertical="top"/>
    </xf>
    <xf numFmtId="0" fontId="14" fillId="4" borderId="118" xfId="0" applyFont="1" applyFill="1" applyBorder="1" applyAlignment="1">
      <alignment horizontal="right" vertical="top" wrapText="1"/>
    </xf>
    <xf numFmtId="4" fontId="17" fillId="0" borderId="0" xfId="0" applyNumberFormat="1" applyFont="1" applyAlignment="1">
      <alignment vertical="top"/>
    </xf>
    <xf numFmtId="166" fontId="12" fillId="0" borderId="0" xfId="0" applyNumberFormat="1" applyFont="1"/>
    <xf numFmtId="4" fontId="1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 wrapText="1"/>
    </xf>
    <xf numFmtId="166" fontId="10" fillId="4" borderId="48" xfId="0" applyNumberFormat="1" applyFont="1" applyFill="1" applyBorder="1"/>
    <xf numFmtId="4" fontId="10" fillId="4" borderId="44" xfId="0" applyNumberFormat="1" applyFont="1" applyFill="1" applyBorder="1" applyAlignment="1">
      <alignment horizontal="right"/>
    </xf>
    <xf numFmtId="4" fontId="10" fillId="4" borderId="42" xfId="0" applyNumberFormat="1" applyFont="1" applyFill="1" applyBorder="1" applyAlignment="1">
      <alignment horizontal="right"/>
    </xf>
    <xf numFmtId="10" fontId="10" fillId="4" borderId="42" xfId="0" applyNumberFormat="1" applyFont="1" applyFill="1" applyBorder="1" applyAlignment="1">
      <alignment horizontal="right"/>
    </xf>
    <xf numFmtId="0" fontId="10" fillId="4" borderId="48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168" fontId="12" fillId="0" borderId="0" xfId="0" applyNumberFormat="1" applyFont="1"/>
    <xf numFmtId="169" fontId="23" fillId="0" borderId="0" xfId="0" applyNumberFormat="1" applyFont="1"/>
    <xf numFmtId="0" fontId="2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6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/>
    <xf numFmtId="0" fontId="8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4" fontId="7" fillId="0" borderId="12" xfId="0" applyNumberFormat="1" applyFont="1" applyBorder="1"/>
    <xf numFmtId="0" fontId="30" fillId="0" borderId="0" xfId="0" applyFont="1"/>
    <xf numFmtId="4" fontId="30" fillId="0" borderId="0" xfId="0" applyNumberFormat="1" applyFont="1"/>
    <xf numFmtId="166" fontId="20" fillId="6" borderId="110" xfId="0" applyNumberFormat="1" applyFont="1" applyFill="1" applyBorder="1" applyAlignment="1">
      <alignment vertical="top" wrapText="1"/>
    </xf>
    <xf numFmtId="4" fontId="33" fillId="0" borderId="58" xfId="0" applyNumberFormat="1" applyFont="1" applyBorder="1" applyAlignment="1">
      <alignment horizontal="right" vertical="top"/>
    </xf>
    <xf numFmtId="4" fontId="33" fillId="0" borderId="12" xfId="0" applyNumberFormat="1" applyFont="1" applyBorder="1" applyAlignment="1">
      <alignment horizontal="right" vertical="top"/>
    </xf>
    <xf numFmtId="4" fontId="33" fillId="0" borderId="64" xfId="0" applyNumberFormat="1" applyFont="1" applyBorder="1" applyAlignment="1">
      <alignment horizontal="right" vertical="top"/>
    </xf>
    <xf numFmtId="4" fontId="33" fillId="0" borderId="60" xfId="0" applyNumberFormat="1" applyFont="1" applyBorder="1" applyAlignment="1">
      <alignment horizontal="right" vertical="top"/>
    </xf>
    <xf numFmtId="4" fontId="33" fillId="9" borderId="64" xfId="0" applyNumberFormat="1" applyFont="1" applyFill="1" applyBorder="1" applyAlignment="1">
      <alignment horizontal="right" vertical="top"/>
    </xf>
    <xf numFmtId="166" fontId="12" fillId="0" borderId="121" xfId="0" applyNumberFormat="1" applyFont="1" applyBorder="1" applyAlignment="1">
      <alignment horizontal="center" vertical="top"/>
    </xf>
    <xf numFmtId="4" fontId="33" fillId="0" borderId="121" xfId="0" applyNumberFormat="1" applyFont="1" applyBorder="1" applyAlignment="1">
      <alignment horizontal="right" vertical="top"/>
    </xf>
    <xf numFmtId="166" fontId="10" fillId="0" borderId="121" xfId="0" applyNumberFormat="1" applyFont="1" applyBorder="1" applyAlignment="1">
      <alignment vertical="top"/>
    </xf>
    <xf numFmtId="170" fontId="33" fillId="0" borderId="121" xfId="0" applyNumberFormat="1" applyFont="1" applyBorder="1" applyAlignment="1">
      <alignment horizontal="center" vertical="top"/>
    </xf>
    <xf numFmtId="4" fontId="33" fillId="0" borderId="113" xfId="0" applyNumberFormat="1" applyFont="1" applyBorder="1" applyAlignment="1">
      <alignment horizontal="right" vertical="top"/>
    </xf>
    <xf numFmtId="4" fontId="12" fillId="0" borderId="98" xfId="0" applyNumberFormat="1" applyFont="1" applyBorder="1" applyAlignment="1">
      <alignment horizontal="right" vertical="top"/>
    </xf>
    <xf numFmtId="4" fontId="12" fillId="0" borderId="121" xfId="0" applyNumberFormat="1" applyFont="1" applyBorder="1" applyAlignment="1">
      <alignment horizontal="right" vertical="top"/>
    </xf>
    <xf numFmtId="166" fontId="12" fillId="0" borderId="98" xfId="0" applyNumberFormat="1" applyFont="1" applyBorder="1" applyAlignment="1">
      <alignment vertical="top" wrapText="1"/>
    </xf>
    <xf numFmtId="166" fontId="10" fillId="6" borderId="124" xfId="0" applyNumberFormat="1" applyFont="1" applyFill="1" applyBorder="1" applyAlignment="1">
      <alignment vertical="top"/>
    </xf>
    <xf numFmtId="49" fontId="10" fillId="6" borderId="125" xfId="0" applyNumberFormat="1" applyFont="1" applyFill="1" applyBorder="1" applyAlignment="1">
      <alignment horizontal="center" vertical="top"/>
    </xf>
    <xf numFmtId="166" fontId="20" fillId="6" borderId="126" xfId="0" applyNumberFormat="1" applyFont="1" applyFill="1" applyBorder="1" applyAlignment="1">
      <alignment vertical="top" wrapText="1"/>
    </xf>
    <xf numFmtId="166" fontId="10" fillId="6" borderId="127" xfId="0" applyNumberFormat="1" applyFont="1" applyFill="1" applyBorder="1" applyAlignment="1">
      <alignment vertical="top"/>
    </xf>
    <xf numFmtId="4" fontId="10" fillId="6" borderId="128" xfId="0" applyNumberFormat="1" applyFont="1" applyFill="1" applyBorder="1" applyAlignment="1">
      <alignment horizontal="right" vertical="top"/>
    </xf>
    <xf numFmtId="4" fontId="10" fillId="6" borderId="125" xfId="0" applyNumberFormat="1" applyFont="1" applyFill="1" applyBorder="1" applyAlignment="1">
      <alignment horizontal="right" vertical="top"/>
    </xf>
    <xf numFmtId="4" fontId="10" fillId="6" borderId="129" xfId="0" applyNumberFormat="1" applyFont="1" applyFill="1" applyBorder="1" applyAlignment="1">
      <alignment horizontal="right" vertical="top"/>
    </xf>
    <xf numFmtId="166" fontId="10" fillId="0" borderId="130" xfId="0" applyNumberFormat="1" applyFont="1" applyBorder="1" applyAlignment="1">
      <alignment vertical="top"/>
    </xf>
    <xf numFmtId="4" fontId="12" fillId="0" borderId="131" xfId="0" applyNumberFormat="1" applyFont="1" applyBorder="1" applyAlignment="1">
      <alignment horizontal="right" vertical="top"/>
    </xf>
    <xf numFmtId="4" fontId="12" fillId="0" borderId="132" xfId="0" applyNumberFormat="1" applyFont="1" applyBorder="1" applyAlignment="1">
      <alignment horizontal="right" vertical="top"/>
    </xf>
    <xf numFmtId="166" fontId="10" fillId="0" borderId="133" xfId="0" applyNumberFormat="1" applyFont="1" applyBorder="1" applyAlignment="1">
      <alignment vertical="top"/>
    </xf>
    <xf numFmtId="166" fontId="10" fillId="0" borderId="135" xfId="0" applyNumberFormat="1" applyFont="1" applyBorder="1" applyAlignment="1">
      <alignment vertical="top"/>
    </xf>
    <xf numFmtId="166" fontId="10" fillId="0" borderId="136" xfId="0" applyNumberFormat="1" applyFont="1" applyBorder="1" applyAlignment="1">
      <alignment vertical="top"/>
    </xf>
    <xf numFmtId="166" fontId="10" fillId="0" borderId="137" xfId="0" applyNumberFormat="1" applyFont="1" applyBorder="1" applyAlignment="1">
      <alignment vertical="top"/>
    </xf>
    <xf numFmtId="170" fontId="33" fillId="0" borderId="139" xfId="0" applyNumberFormat="1" applyFont="1" applyBorder="1" applyAlignment="1">
      <alignment horizontal="center" vertical="top"/>
    </xf>
    <xf numFmtId="4" fontId="33" fillId="0" borderId="140" xfId="0" applyNumberFormat="1" applyFont="1" applyBorder="1" applyAlignment="1">
      <alignment horizontal="right" vertical="top"/>
    </xf>
    <xf numFmtId="0" fontId="33" fillId="0" borderId="85" xfId="0" applyFont="1" applyBorder="1" applyAlignment="1">
      <alignment vertical="top" wrapText="1"/>
    </xf>
    <xf numFmtId="0" fontId="33" fillId="0" borderId="113" xfId="0" applyFont="1" applyBorder="1" applyAlignment="1">
      <alignment vertical="top" wrapText="1"/>
    </xf>
    <xf numFmtId="0" fontId="32" fillId="0" borderId="57" xfId="0" applyFont="1" applyBorder="1" applyAlignment="1">
      <alignment horizontal="center" vertical="top" wrapText="1"/>
    </xf>
    <xf numFmtId="4" fontId="33" fillId="9" borderId="12" xfId="0" applyNumberFormat="1" applyFont="1" applyFill="1" applyBorder="1" applyAlignment="1">
      <alignment horizontal="right" vertical="top" wrapText="1"/>
    </xf>
    <xf numFmtId="4" fontId="33" fillId="0" borderId="60" xfId="0" applyNumberFormat="1" applyFont="1" applyBorder="1" applyAlignment="1">
      <alignment horizontal="right" vertical="top" wrapText="1"/>
    </xf>
    <xf numFmtId="3" fontId="33" fillId="0" borderId="11" xfId="0" applyNumberFormat="1" applyFont="1" applyBorder="1" applyAlignment="1">
      <alignment horizontal="center" vertical="top" wrapText="1"/>
    </xf>
    <xf numFmtId="3" fontId="33" fillId="0" borderId="59" xfId="0" applyNumberFormat="1" applyFont="1" applyBorder="1" applyAlignment="1">
      <alignment horizontal="center" vertical="top" wrapText="1"/>
    </xf>
    <xf numFmtId="0" fontId="31" fillId="0" borderId="0" xfId="0" applyFont="1"/>
    <xf numFmtId="0" fontId="31" fillId="0" borderId="0" xfId="0" applyFont="1" applyAlignment="1">
      <alignment vertical="center"/>
    </xf>
    <xf numFmtId="10" fontId="24" fillId="0" borderId="71" xfId="0" applyNumberFormat="1" applyFont="1" applyBorder="1" applyAlignment="1">
      <alignment horizontal="right" vertical="top"/>
    </xf>
    <xf numFmtId="166" fontId="10" fillId="6" borderId="142" xfId="0" applyNumberFormat="1" applyFont="1" applyFill="1" applyBorder="1" applyAlignment="1">
      <alignment vertical="top"/>
    </xf>
    <xf numFmtId="49" fontId="10" fillId="6" borderId="143" xfId="0" applyNumberFormat="1" applyFont="1" applyFill="1" applyBorder="1" applyAlignment="1">
      <alignment horizontal="center" vertical="top"/>
    </xf>
    <xf numFmtId="166" fontId="10" fillId="0" borderId="124" xfId="0" applyNumberFormat="1" applyFont="1" applyBorder="1" applyAlignment="1">
      <alignment vertical="top"/>
    </xf>
    <xf numFmtId="0" fontId="32" fillId="0" borderId="134" xfId="0" applyFont="1" applyBorder="1" applyAlignment="1">
      <alignment vertical="top" wrapText="1"/>
    </xf>
    <xf numFmtId="0" fontId="32" fillId="0" borderId="146" xfId="0" applyFont="1" applyBorder="1" applyAlignment="1">
      <alignment vertical="top" wrapText="1"/>
    </xf>
    <xf numFmtId="0" fontId="33" fillId="0" borderId="85" xfId="0" applyFont="1" applyBorder="1" applyAlignment="1">
      <alignment horizontal="left" vertical="top" wrapText="1"/>
    </xf>
    <xf numFmtId="0" fontId="32" fillId="0" borderId="57" xfId="0" applyFont="1" applyBorder="1" applyAlignment="1">
      <alignment horizontal="center" vertical="top"/>
    </xf>
    <xf numFmtId="0" fontId="33" fillId="0" borderId="113" xfId="0" applyFont="1" applyBorder="1" applyAlignment="1">
      <alignment horizontal="left" vertical="top" wrapText="1"/>
    </xf>
    <xf numFmtId="4" fontId="33" fillId="0" borderId="11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4" fontId="33" fillId="0" borderId="59" xfId="0" applyNumberFormat="1" applyFont="1" applyBorder="1" applyAlignment="1">
      <alignment horizontal="right" vertical="top"/>
    </xf>
    <xf numFmtId="4" fontId="33" fillId="0" borderId="63" xfId="0" applyNumberFormat="1" applyFont="1" applyBorder="1" applyAlignment="1">
      <alignment horizontal="right" vertical="top"/>
    </xf>
    <xf numFmtId="3" fontId="33" fillId="0" borderId="11" xfId="0" applyNumberFormat="1" applyFont="1" applyBorder="1" applyAlignment="1">
      <alignment horizontal="center" vertical="top"/>
    </xf>
    <xf numFmtId="3" fontId="33" fillId="0" borderId="59" xfId="0" applyNumberFormat="1" applyFont="1" applyBorder="1" applyAlignment="1">
      <alignment horizontal="center" vertical="top"/>
    </xf>
    <xf numFmtId="0" fontId="32" fillId="0" borderId="71" xfId="0" applyFont="1" applyBorder="1" applyAlignment="1">
      <alignment vertical="top" wrapText="1"/>
    </xf>
    <xf numFmtId="4" fontId="12" fillId="0" borderId="71" xfId="0" applyNumberFormat="1" applyFont="1" applyBorder="1" applyAlignment="1">
      <alignment horizontal="right" vertical="top"/>
    </xf>
    <xf numFmtId="0" fontId="33" fillId="0" borderId="58" xfId="0" applyFont="1" applyBorder="1" applyAlignment="1">
      <alignment vertical="top" wrapText="1"/>
    </xf>
    <xf numFmtId="0" fontId="32" fillId="0" borderId="114" xfId="0" applyFont="1" applyBorder="1" applyAlignment="1">
      <alignment vertical="top" wrapText="1"/>
    </xf>
    <xf numFmtId="0" fontId="23" fillId="0" borderId="56" xfId="0" applyFont="1" applyBorder="1" applyAlignment="1">
      <alignment horizontal="right" vertical="top" wrapText="1"/>
    </xf>
    <xf numFmtId="0" fontId="33" fillId="0" borderId="101" xfId="0" applyFont="1" applyBorder="1" applyAlignment="1">
      <alignment horizontal="center" vertical="top"/>
    </xf>
    <xf numFmtId="4" fontId="33" fillId="0" borderId="50" xfId="0" applyNumberFormat="1" applyFont="1" applyBorder="1" applyAlignment="1">
      <alignment horizontal="right" vertical="top"/>
    </xf>
    <xf numFmtId="4" fontId="33" fillId="0" borderId="66" xfId="0" applyNumberFormat="1" applyFont="1" applyBorder="1" applyAlignment="1">
      <alignment horizontal="right" vertical="top"/>
    </xf>
    <xf numFmtId="0" fontId="33" fillId="0" borderId="22" xfId="0" applyFont="1" applyBorder="1" applyAlignment="1">
      <alignment horizontal="center" vertical="top"/>
    </xf>
    <xf numFmtId="0" fontId="33" fillId="0" borderId="69" xfId="0" applyFont="1" applyBorder="1" applyAlignment="1">
      <alignment horizontal="center" vertical="top"/>
    </xf>
    <xf numFmtId="0" fontId="33" fillId="0" borderId="111" xfId="0" applyFont="1" applyBorder="1" applyAlignment="1">
      <alignment vertical="top" wrapText="1"/>
    </xf>
    <xf numFmtId="0" fontId="33" fillId="0" borderId="57" xfId="0" applyFont="1" applyBorder="1" applyAlignment="1">
      <alignment horizontal="center" vertical="top"/>
    </xf>
    <xf numFmtId="4" fontId="32" fillId="0" borderId="17" xfId="0" applyNumberFormat="1" applyFont="1" applyBorder="1" applyAlignment="1">
      <alignment horizontal="right" vertical="top"/>
    </xf>
    <xf numFmtId="0" fontId="33" fillId="0" borderId="62" xfId="0" applyFont="1" applyBorder="1" applyAlignment="1">
      <alignment horizontal="center" vertical="top"/>
    </xf>
    <xf numFmtId="0" fontId="32" fillId="0" borderId="147" xfId="0" applyFont="1" applyBorder="1" applyAlignment="1">
      <alignment vertical="top" wrapText="1"/>
    </xf>
    <xf numFmtId="0" fontId="33" fillId="9" borderId="62" xfId="0" applyFont="1" applyFill="1" applyBorder="1" applyAlignment="1">
      <alignment horizontal="center" vertical="top"/>
    </xf>
    <xf numFmtId="4" fontId="33" fillId="9" borderId="59" xfId="0" applyNumberFormat="1" applyFont="1" applyFill="1" applyBorder="1" applyAlignment="1">
      <alignment horizontal="right" vertical="top"/>
    </xf>
    <xf numFmtId="166" fontId="10" fillId="5" borderId="122" xfId="0" applyNumberFormat="1" applyFont="1" applyFill="1" applyBorder="1" applyAlignment="1">
      <alignment horizontal="left" vertical="top" wrapText="1"/>
    </xf>
    <xf numFmtId="0" fontId="35" fillId="10" borderId="98" xfId="0" applyFont="1" applyFill="1" applyBorder="1" applyAlignment="1">
      <alignment vertical="top" wrapText="1"/>
    </xf>
    <xf numFmtId="4" fontId="12" fillId="10" borderId="60" xfId="0" applyNumberFormat="1" applyFont="1" applyFill="1" applyBorder="1" applyAlignment="1">
      <alignment horizontal="right" vertical="top"/>
    </xf>
    <xf numFmtId="166" fontId="33" fillId="0" borderId="98" xfId="0" applyNumberFormat="1" applyFont="1" applyBorder="1" applyAlignment="1">
      <alignment vertical="top" wrapText="1"/>
    </xf>
    <xf numFmtId="10" fontId="24" fillId="0" borderId="98" xfId="0" applyNumberFormat="1" applyFont="1" applyBorder="1" applyAlignment="1">
      <alignment horizontal="right" vertical="top"/>
    </xf>
    <xf numFmtId="0" fontId="24" fillId="0" borderId="89" xfId="0" applyFont="1" applyBorder="1" applyAlignment="1">
      <alignment horizontal="right" vertical="top" wrapText="1"/>
    </xf>
    <xf numFmtId="49" fontId="10" fillId="10" borderId="121" xfId="0" applyNumberFormat="1" applyFont="1" applyFill="1" applyBorder="1" applyAlignment="1">
      <alignment horizontal="center" vertical="top"/>
    </xf>
    <xf numFmtId="4" fontId="12" fillId="10" borderId="121" xfId="0" applyNumberFormat="1" applyFont="1" applyFill="1" applyBorder="1" applyAlignment="1">
      <alignment horizontal="right" vertical="top"/>
    </xf>
    <xf numFmtId="49" fontId="10" fillId="0" borderId="121" xfId="0" applyNumberFormat="1" applyFont="1" applyBorder="1" applyAlignment="1">
      <alignment horizontal="center" vertical="top"/>
    </xf>
    <xf numFmtId="4" fontId="23" fillId="0" borderId="121" xfId="0" applyNumberFormat="1" applyFont="1" applyBorder="1" applyAlignment="1">
      <alignment horizontal="right" vertical="top"/>
    </xf>
    <xf numFmtId="10" fontId="24" fillId="0" borderId="121" xfId="0" applyNumberFormat="1" applyFont="1" applyBorder="1" applyAlignment="1">
      <alignment horizontal="right" vertical="top"/>
    </xf>
    <xf numFmtId="0" fontId="24" fillId="0" borderId="121" xfId="0" applyFont="1" applyBorder="1" applyAlignment="1">
      <alignment horizontal="right" vertical="top" wrapText="1"/>
    </xf>
    <xf numFmtId="4" fontId="12" fillId="0" borderId="148" xfId="0" applyNumberFormat="1" applyFont="1" applyBorder="1" applyAlignment="1">
      <alignment horizontal="right" vertical="top"/>
    </xf>
    <xf numFmtId="166" fontId="10" fillId="0" borderId="76" xfId="0" applyNumberFormat="1" applyFont="1" applyBorder="1" applyAlignment="1">
      <alignment vertical="top"/>
    </xf>
    <xf numFmtId="166" fontId="10" fillId="6" borderId="121" xfId="0" applyNumberFormat="1" applyFont="1" applyFill="1" applyBorder="1" applyAlignment="1">
      <alignment vertical="top"/>
    </xf>
    <xf numFmtId="166" fontId="36" fillId="10" borderId="148" xfId="0" applyNumberFormat="1" applyFont="1" applyFill="1" applyBorder="1" applyAlignment="1">
      <alignment vertical="top" wrapText="1"/>
    </xf>
    <xf numFmtId="166" fontId="33" fillId="0" borderId="148" xfId="0" applyNumberFormat="1" applyFont="1" applyBorder="1" applyAlignment="1">
      <alignment vertical="top" wrapText="1"/>
    </xf>
    <xf numFmtId="4" fontId="12" fillId="10" borderId="123" xfId="0" applyNumberFormat="1" applyFont="1" applyFill="1" applyBorder="1" applyAlignment="1">
      <alignment horizontal="right" vertical="top"/>
    </xf>
    <xf numFmtId="166" fontId="12" fillId="7" borderId="115" xfId="0" applyNumberFormat="1" applyFont="1" applyFill="1" applyBorder="1" applyAlignment="1">
      <alignment vertical="top"/>
    </xf>
    <xf numFmtId="166" fontId="10" fillId="6" borderId="149" xfId="0" applyNumberFormat="1" applyFont="1" applyFill="1" applyBorder="1" applyAlignment="1">
      <alignment vertical="top"/>
    </xf>
    <xf numFmtId="0" fontId="32" fillId="0" borderId="150" xfId="0" applyFont="1" applyBorder="1" applyAlignment="1">
      <alignment horizontal="center" vertical="top"/>
    </xf>
    <xf numFmtId="0" fontId="32" fillId="10" borderId="151" xfId="0" applyFont="1" applyFill="1" applyBorder="1" applyAlignment="1">
      <alignment horizontal="center" vertical="top"/>
    </xf>
    <xf numFmtId="166" fontId="33" fillId="0" borderId="151" xfId="0" applyNumberFormat="1" applyFont="1" applyBorder="1" applyAlignment="1">
      <alignment horizontal="center" vertical="top"/>
    </xf>
    <xf numFmtId="166" fontId="33" fillId="10" borderId="152" xfId="0" applyNumberFormat="1" applyFont="1" applyFill="1" applyBorder="1" applyAlignment="1">
      <alignment horizontal="center" vertical="top"/>
    </xf>
    <xf numFmtId="166" fontId="33" fillId="0" borderId="153" xfId="0" applyNumberFormat="1" applyFont="1" applyBorder="1" applyAlignment="1">
      <alignment horizontal="center" vertical="top"/>
    </xf>
    <xf numFmtId="4" fontId="31" fillId="10" borderId="60" xfId="0" applyNumberFormat="1" applyFont="1" applyFill="1" applyBorder="1" applyAlignment="1">
      <alignment horizontal="right" vertical="top"/>
    </xf>
    <xf numFmtId="4" fontId="10" fillId="7" borderId="154" xfId="0" applyNumberFormat="1" applyFont="1" applyFill="1" applyBorder="1" applyAlignment="1">
      <alignment horizontal="right" vertical="top"/>
    </xf>
    <xf numFmtId="4" fontId="10" fillId="7" borderId="155" xfId="0" applyNumberFormat="1" applyFont="1" applyFill="1" applyBorder="1" applyAlignment="1">
      <alignment horizontal="right" vertical="top"/>
    </xf>
    <xf numFmtId="4" fontId="10" fillId="7" borderId="156" xfId="0" applyNumberFormat="1" applyFont="1" applyFill="1" applyBorder="1" applyAlignment="1">
      <alignment horizontal="right" vertical="top"/>
    </xf>
    <xf numFmtId="0" fontId="33" fillId="0" borderId="82" xfId="0" applyFont="1" applyBorder="1" applyAlignment="1">
      <alignment vertical="top" wrapText="1"/>
    </xf>
    <xf numFmtId="4" fontId="12" fillId="0" borderId="138" xfId="0" applyNumberFormat="1" applyFont="1" applyBorder="1" applyAlignment="1">
      <alignment horizontal="right" vertical="top"/>
    </xf>
    <xf numFmtId="10" fontId="10" fillId="7" borderId="120" xfId="0" applyNumberFormat="1" applyFont="1" applyFill="1" applyBorder="1" applyAlignment="1">
      <alignment horizontal="right" vertical="top"/>
    </xf>
    <xf numFmtId="0" fontId="10" fillId="7" borderId="118" xfId="0" applyFont="1" applyFill="1" applyBorder="1" applyAlignment="1">
      <alignment horizontal="right" vertical="top" wrapText="1"/>
    </xf>
    <xf numFmtId="4" fontId="10" fillId="6" borderId="121" xfId="0" applyNumberFormat="1" applyFont="1" applyFill="1" applyBorder="1" applyAlignment="1">
      <alignment horizontal="right" vertical="top"/>
    </xf>
    <xf numFmtId="4" fontId="23" fillId="6" borderId="121" xfId="0" applyNumberFormat="1" applyFont="1" applyFill="1" applyBorder="1" applyAlignment="1">
      <alignment horizontal="right" vertical="top"/>
    </xf>
    <xf numFmtId="0" fontId="23" fillId="6" borderId="121" xfId="0" applyFont="1" applyFill="1" applyBorder="1" applyAlignment="1">
      <alignment horizontal="right" vertical="top" wrapText="1"/>
    </xf>
    <xf numFmtId="4" fontId="10" fillId="6" borderId="143" xfId="0" applyNumberFormat="1" applyFont="1" applyFill="1" applyBorder="1" applyAlignment="1">
      <alignment horizontal="right" vertical="top"/>
    </xf>
    <xf numFmtId="4" fontId="10" fillId="6" borderId="126" xfId="0" applyNumberFormat="1" applyFont="1" applyFill="1" applyBorder="1" applyAlignment="1">
      <alignment horizontal="right" vertical="top"/>
    </xf>
    <xf numFmtId="4" fontId="10" fillId="6" borderId="157" xfId="0" applyNumberFormat="1" applyFont="1" applyFill="1" applyBorder="1" applyAlignment="1">
      <alignment horizontal="right" vertical="top"/>
    </xf>
    <xf numFmtId="4" fontId="23" fillId="6" borderId="157" xfId="0" applyNumberFormat="1" applyFont="1" applyFill="1" applyBorder="1" applyAlignment="1">
      <alignment horizontal="right" vertical="top"/>
    </xf>
    <xf numFmtId="10" fontId="23" fillId="6" borderId="157" xfId="0" applyNumberFormat="1" applyFont="1" applyFill="1" applyBorder="1" applyAlignment="1">
      <alignment horizontal="right" vertical="top"/>
    </xf>
    <xf numFmtId="0" fontId="23" fillId="6" borderId="157" xfId="0" applyFont="1" applyFill="1" applyBorder="1" applyAlignment="1">
      <alignment horizontal="right" vertical="top" wrapText="1"/>
    </xf>
    <xf numFmtId="166" fontId="12" fillId="0" borderId="158" xfId="0" applyNumberFormat="1" applyFont="1" applyBorder="1" applyAlignment="1">
      <alignment horizontal="center" vertical="top"/>
    </xf>
    <xf numFmtId="170" fontId="33" fillId="0" borderId="159" xfId="0" applyNumberFormat="1" applyFont="1" applyBorder="1" applyAlignment="1">
      <alignment horizontal="center" vertical="top"/>
    </xf>
    <xf numFmtId="4" fontId="33" fillId="0" borderId="160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4" fontId="12" fillId="0" borderId="159" xfId="0" applyNumberFormat="1" applyFont="1" applyBorder="1" applyAlignment="1">
      <alignment horizontal="right" vertical="top"/>
    </xf>
    <xf numFmtId="4" fontId="23" fillId="0" borderId="159" xfId="0" applyNumberFormat="1" applyFont="1" applyBorder="1" applyAlignment="1">
      <alignment horizontal="right" vertical="top"/>
    </xf>
    <xf numFmtId="10" fontId="24" fillId="0" borderId="159" xfId="0" applyNumberFormat="1" applyFont="1" applyBorder="1" applyAlignment="1">
      <alignment horizontal="right" vertical="top"/>
    </xf>
    <xf numFmtId="0" fontId="24" fillId="0" borderId="145" xfId="0" applyFont="1" applyBorder="1" applyAlignment="1">
      <alignment horizontal="right" vertical="top" wrapText="1"/>
    </xf>
    <xf numFmtId="166" fontId="12" fillId="0" borderId="135" xfId="0" applyNumberFormat="1" applyFont="1" applyBorder="1" applyAlignment="1">
      <alignment horizontal="center" vertical="top"/>
    </xf>
    <xf numFmtId="0" fontId="24" fillId="0" borderId="134" xfId="0" applyFont="1" applyBorder="1" applyAlignment="1">
      <alignment horizontal="right" vertical="top" wrapText="1"/>
    </xf>
    <xf numFmtId="166" fontId="12" fillId="0" borderId="161" xfId="0" applyNumberFormat="1" applyFont="1" applyBorder="1" applyAlignment="1">
      <alignment horizontal="center" vertical="top"/>
    </xf>
    <xf numFmtId="4" fontId="12" fillId="0" borderId="139" xfId="0" applyNumberFormat="1" applyFont="1" applyBorder="1" applyAlignment="1">
      <alignment horizontal="right" vertical="top"/>
    </xf>
    <xf numFmtId="4" fontId="23" fillId="0" borderId="139" xfId="0" applyNumberFormat="1" applyFont="1" applyBorder="1" applyAlignment="1">
      <alignment horizontal="right" vertical="top"/>
    </xf>
    <xf numFmtId="10" fontId="24" fillId="0" borderId="139" xfId="0" applyNumberFormat="1" applyFont="1" applyBorder="1" applyAlignment="1">
      <alignment horizontal="right" vertical="top"/>
    </xf>
    <xf numFmtId="0" fontId="24" fillId="0" borderId="146" xfId="0" applyFont="1" applyBorder="1" applyAlignment="1">
      <alignment horizontal="right" vertical="top" wrapText="1"/>
    </xf>
    <xf numFmtId="166" fontId="33" fillId="0" borderId="79" xfId="0" applyNumberFormat="1" applyFont="1" applyBorder="1" applyAlignment="1">
      <alignment vertical="top" wrapText="1"/>
    </xf>
    <xf numFmtId="166" fontId="20" fillId="6" borderId="122" xfId="0" applyNumberFormat="1" applyFont="1" applyFill="1" applyBorder="1" applyAlignment="1">
      <alignment vertical="top" wrapText="1"/>
    </xf>
    <xf numFmtId="166" fontId="10" fillId="6" borderId="122" xfId="0" applyNumberFormat="1" applyFont="1" applyFill="1" applyBorder="1" applyAlignment="1">
      <alignment horizontal="left" vertical="top"/>
    </xf>
    <xf numFmtId="49" fontId="10" fillId="6" borderId="122" xfId="0" applyNumberFormat="1" applyFont="1" applyFill="1" applyBorder="1" applyAlignment="1">
      <alignment horizontal="center" vertical="top"/>
    </xf>
    <xf numFmtId="49" fontId="10" fillId="6" borderId="121" xfId="0" applyNumberFormat="1" applyFont="1" applyFill="1" applyBorder="1" applyAlignment="1">
      <alignment horizontal="center" vertical="top"/>
    </xf>
    <xf numFmtId="166" fontId="12" fillId="0" borderId="121" xfId="0" applyNumberFormat="1" applyFont="1" applyBorder="1" applyAlignment="1">
      <alignment vertical="top" wrapText="1"/>
    </xf>
    <xf numFmtId="10" fontId="24" fillId="0" borderId="148" xfId="0" applyNumberFormat="1" applyFont="1" applyBorder="1" applyAlignment="1">
      <alignment horizontal="right" vertical="top"/>
    </xf>
    <xf numFmtId="10" fontId="23" fillId="6" borderId="148" xfId="0" applyNumberFormat="1" applyFont="1" applyFill="1" applyBorder="1" applyAlignment="1">
      <alignment horizontal="right" vertical="top"/>
    </xf>
    <xf numFmtId="0" fontId="23" fillId="6" borderId="89" xfId="0" applyFont="1" applyFill="1" applyBorder="1" applyAlignment="1">
      <alignment horizontal="right" vertical="top" wrapText="1"/>
    </xf>
    <xf numFmtId="166" fontId="10" fillId="0" borderId="162" xfId="0" applyNumberFormat="1" applyFont="1" applyBorder="1" applyAlignment="1">
      <alignment vertical="top"/>
    </xf>
    <xf numFmtId="49" fontId="10" fillId="0" borderId="162" xfId="0" applyNumberFormat="1" applyFont="1" applyBorder="1" applyAlignment="1">
      <alignment horizontal="center" vertical="top"/>
    </xf>
    <xf numFmtId="166" fontId="12" fillId="0" borderId="162" xfId="0" applyNumberFormat="1" applyFont="1" applyBorder="1" applyAlignment="1">
      <alignment vertical="top" wrapText="1"/>
    </xf>
    <xf numFmtId="166" fontId="20" fillId="6" borderId="129" xfId="0" applyNumberFormat="1" applyFont="1" applyFill="1" applyBorder="1" applyAlignment="1">
      <alignment vertical="top" wrapText="1"/>
    </xf>
    <xf numFmtId="0" fontId="33" fillId="0" borderId="163" xfId="0" applyFont="1" applyBorder="1" applyAlignment="1">
      <alignment horizontal="left" vertical="top" wrapText="1"/>
    </xf>
    <xf numFmtId="0" fontId="33" fillId="0" borderId="164" xfId="0" applyFont="1" applyBorder="1" applyAlignment="1">
      <alignment horizontal="left" vertical="top" wrapText="1"/>
    </xf>
    <xf numFmtId="0" fontId="33" fillId="9" borderId="134" xfId="0" applyFont="1" applyFill="1" applyBorder="1" applyAlignment="1">
      <alignment horizontal="left" vertical="top" wrapText="1"/>
    </xf>
    <xf numFmtId="166" fontId="10" fillId="6" borderId="135" xfId="0" applyNumberFormat="1" applyFont="1" applyFill="1" applyBorder="1" applyAlignment="1">
      <alignment vertical="top"/>
    </xf>
    <xf numFmtId="166" fontId="20" fillId="6" borderId="134" xfId="0" applyNumberFormat="1" applyFont="1" applyFill="1" applyBorder="1" applyAlignment="1">
      <alignment vertical="top" wrapText="1"/>
    </xf>
    <xf numFmtId="166" fontId="12" fillId="0" borderId="134" xfId="0" applyNumberFormat="1" applyFont="1" applyBorder="1" applyAlignment="1">
      <alignment vertical="top" wrapText="1"/>
    </xf>
    <xf numFmtId="166" fontId="10" fillId="0" borderId="161" xfId="0" applyNumberFormat="1" applyFont="1" applyBorder="1" applyAlignment="1">
      <alignment vertical="top"/>
    </xf>
    <xf numFmtId="166" fontId="33" fillId="0" borderId="146" xfId="0" applyNumberFormat="1" applyFont="1" applyBorder="1" applyAlignment="1">
      <alignment vertical="top" wrapText="1"/>
    </xf>
    <xf numFmtId="49" fontId="10" fillId="10" borderId="64" xfId="0" applyNumberFormat="1" applyFont="1" applyFill="1" applyBorder="1" applyAlignment="1">
      <alignment horizontal="center" vertical="top"/>
    </xf>
    <xf numFmtId="4" fontId="33" fillId="0" borderId="131" xfId="0" applyNumberFormat="1" applyFont="1" applyBorder="1" applyAlignment="1">
      <alignment horizontal="right" vertical="top"/>
    </xf>
    <xf numFmtId="4" fontId="31" fillId="10" borderId="132" xfId="0" applyNumberFormat="1" applyFont="1" applyFill="1" applyBorder="1" applyAlignment="1">
      <alignment horizontal="right" vertical="top"/>
    </xf>
    <xf numFmtId="4" fontId="12" fillId="10" borderId="134" xfId="0" applyNumberFormat="1" applyFont="1" applyFill="1" applyBorder="1" applyAlignment="1">
      <alignment horizontal="right" vertical="top"/>
    </xf>
    <xf numFmtId="4" fontId="12" fillId="0" borderId="141" xfId="0" applyNumberFormat="1" applyFont="1" applyBorder="1" applyAlignment="1">
      <alignment horizontal="right" vertical="top"/>
    </xf>
    <xf numFmtId="4" fontId="12" fillId="0" borderId="146" xfId="0" applyNumberFormat="1" applyFont="1" applyBorder="1" applyAlignment="1">
      <alignment horizontal="right" vertical="top"/>
    </xf>
    <xf numFmtId="4" fontId="10" fillId="6" borderId="124" xfId="0" applyNumberFormat="1" applyFont="1" applyFill="1" applyBorder="1" applyAlignment="1">
      <alignment horizontal="right" vertical="top"/>
    </xf>
    <xf numFmtId="4" fontId="12" fillId="0" borderId="130" xfId="0" applyNumberFormat="1" applyFont="1" applyBorder="1" applyAlignment="1">
      <alignment horizontal="right" vertical="top"/>
    </xf>
    <xf numFmtId="4" fontId="12" fillId="10" borderId="133" xfId="0" applyNumberFormat="1" applyFont="1" applyFill="1" applyBorder="1" applyAlignment="1">
      <alignment horizontal="right" vertical="top"/>
    </xf>
    <xf numFmtId="4" fontId="12" fillId="10" borderId="132" xfId="0" applyNumberFormat="1" applyFont="1" applyFill="1" applyBorder="1" applyAlignment="1">
      <alignment horizontal="right" vertical="top"/>
    </xf>
    <xf numFmtId="4" fontId="12" fillId="0" borderId="133" xfId="0" applyNumberFormat="1" applyFont="1" applyBorder="1" applyAlignment="1">
      <alignment horizontal="right" vertical="top"/>
    </xf>
    <xf numFmtId="4" fontId="12" fillId="10" borderId="135" xfId="0" applyNumberFormat="1" applyFont="1" applyFill="1" applyBorder="1" applyAlignment="1">
      <alignment horizontal="right" vertical="top"/>
    </xf>
    <xf numFmtId="4" fontId="12" fillId="0" borderId="161" xfId="0" applyNumberFormat="1" applyFont="1" applyBorder="1" applyAlignment="1">
      <alignment horizontal="right" vertical="top"/>
    </xf>
    <xf numFmtId="4" fontId="31" fillId="10" borderId="134" xfId="0" applyNumberFormat="1" applyFont="1" applyFill="1" applyBorder="1" applyAlignment="1">
      <alignment horizontal="right" vertical="top"/>
    </xf>
    <xf numFmtId="4" fontId="23" fillId="5" borderId="117" xfId="0" applyNumberFormat="1" applyFont="1" applyFill="1" applyBorder="1" applyAlignment="1">
      <alignment horizontal="right" vertical="top"/>
    </xf>
    <xf numFmtId="4" fontId="10" fillId="7" borderId="117" xfId="0" applyNumberFormat="1" applyFont="1" applyFill="1" applyBorder="1" applyAlignment="1">
      <alignment horizontal="right" vertical="top"/>
    </xf>
    <xf numFmtId="4" fontId="23" fillId="6" borderId="142" xfId="0" applyNumberFormat="1" applyFont="1" applyFill="1" applyBorder="1" applyAlignment="1">
      <alignment horizontal="right" vertical="top"/>
    </xf>
    <xf numFmtId="4" fontId="23" fillId="6" borderId="165" xfId="0" applyNumberFormat="1" applyFont="1" applyFill="1" applyBorder="1" applyAlignment="1">
      <alignment horizontal="right" vertical="top"/>
    </xf>
    <xf numFmtId="4" fontId="23" fillId="0" borderId="130" xfId="0" applyNumberFormat="1" applyFont="1" applyBorder="1" applyAlignment="1">
      <alignment horizontal="right" vertical="top"/>
    </xf>
    <xf numFmtId="4" fontId="23" fillId="0" borderId="131" xfId="0" applyNumberFormat="1" applyFont="1" applyBorder="1" applyAlignment="1">
      <alignment horizontal="right" vertical="top"/>
    </xf>
    <xf numFmtId="4" fontId="23" fillId="10" borderId="133" xfId="0" applyNumberFormat="1" applyFont="1" applyFill="1" applyBorder="1" applyAlignment="1">
      <alignment horizontal="right" vertical="top"/>
    </xf>
    <xf numFmtId="4" fontId="23" fillId="10" borderId="132" xfId="0" applyNumberFormat="1" applyFont="1" applyFill="1" applyBorder="1" applyAlignment="1">
      <alignment horizontal="right" vertical="top"/>
    </xf>
    <xf numFmtId="4" fontId="23" fillId="0" borderId="133" xfId="0" applyNumberFormat="1" applyFont="1" applyBorder="1" applyAlignment="1">
      <alignment horizontal="right" vertical="top"/>
    </xf>
    <xf numFmtId="4" fontId="23" fillId="0" borderId="132" xfId="0" applyNumberFormat="1" applyFont="1" applyBorder="1" applyAlignment="1">
      <alignment horizontal="right" vertical="top"/>
    </xf>
    <xf numFmtId="4" fontId="23" fillId="0" borderId="161" xfId="0" applyNumberFormat="1" applyFont="1" applyBorder="1" applyAlignment="1">
      <alignment horizontal="right" vertical="top"/>
    </xf>
    <xf numFmtId="4" fontId="23" fillId="0" borderId="146" xfId="0" applyNumberFormat="1" applyFont="1" applyBorder="1" applyAlignment="1">
      <alignment horizontal="right" vertical="top"/>
    </xf>
    <xf numFmtId="4" fontId="23" fillId="5" borderId="104" xfId="0" applyNumberFormat="1" applyFont="1" applyFill="1" applyBorder="1" applyAlignment="1">
      <alignment horizontal="right" vertical="top"/>
    </xf>
    <xf numFmtId="10" fontId="23" fillId="5" borderId="79" xfId="0" applyNumberFormat="1" applyFont="1" applyFill="1" applyBorder="1" applyAlignment="1">
      <alignment horizontal="right" vertical="top"/>
    </xf>
    <xf numFmtId="10" fontId="10" fillId="7" borderId="117" xfId="0" applyNumberFormat="1" applyFont="1" applyFill="1" applyBorder="1" applyAlignment="1">
      <alignment horizontal="right" vertical="top"/>
    </xf>
    <xf numFmtId="4" fontId="23" fillId="6" borderId="166" xfId="0" applyNumberFormat="1" applyFont="1" applyFill="1" applyBorder="1" applyAlignment="1">
      <alignment horizontal="right" vertical="top"/>
    </xf>
    <xf numFmtId="10" fontId="23" fillId="6" borderId="129" xfId="0" applyNumberFormat="1" applyFont="1" applyFill="1" applyBorder="1" applyAlignment="1">
      <alignment horizontal="right" vertical="top"/>
    </xf>
    <xf numFmtId="4" fontId="23" fillId="0" borderId="167" xfId="0" applyNumberFormat="1" applyFont="1" applyBorder="1" applyAlignment="1">
      <alignment horizontal="right" vertical="top"/>
    </xf>
    <xf numFmtId="10" fontId="24" fillId="0" borderId="131" xfId="0" applyNumberFormat="1" applyFont="1" applyBorder="1" applyAlignment="1">
      <alignment horizontal="right" vertical="top"/>
    </xf>
    <xf numFmtId="4" fontId="23" fillId="10" borderId="168" xfId="0" applyNumberFormat="1" applyFont="1" applyFill="1" applyBorder="1" applyAlignment="1">
      <alignment horizontal="right" vertical="top"/>
    </xf>
    <xf numFmtId="10" fontId="24" fillId="10" borderId="131" xfId="0" applyNumberFormat="1" applyFont="1" applyFill="1" applyBorder="1" applyAlignment="1">
      <alignment horizontal="right" vertical="top"/>
    </xf>
    <xf numFmtId="4" fontId="23" fillId="0" borderId="168" xfId="0" applyNumberFormat="1" applyFont="1" applyBorder="1" applyAlignment="1">
      <alignment horizontal="right" vertical="top"/>
    </xf>
    <xf numFmtId="10" fontId="24" fillId="0" borderId="132" xfId="0" applyNumberFormat="1" applyFont="1" applyBorder="1" applyAlignment="1">
      <alignment horizontal="right" vertical="top"/>
    </xf>
    <xf numFmtId="10" fontId="24" fillId="10" borderId="132" xfId="0" applyNumberFormat="1" applyFont="1" applyFill="1" applyBorder="1" applyAlignment="1">
      <alignment horizontal="right" vertical="top"/>
    </xf>
    <xf numFmtId="10" fontId="24" fillId="0" borderId="146" xfId="0" applyNumberFormat="1" applyFont="1" applyBorder="1" applyAlignment="1">
      <alignment horizontal="right" vertical="top"/>
    </xf>
    <xf numFmtId="0" fontId="23" fillId="5" borderId="90" xfId="0" applyFont="1" applyFill="1" applyBorder="1" applyAlignment="1">
      <alignment horizontal="right" vertical="top" wrapText="1"/>
    </xf>
    <xf numFmtId="0" fontId="10" fillId="7" borderId="90" xfId="0" applyFont="1" applyFill="1" applyBorder="1" applyAlignment="1">
      <alignment horizontal="right" vertical="top" wrapText="1"/>
    </xf>
    <xf numFmtId="0" fontId="23" fillId="6" borderId="149" xfId="0" applyFont="1" applyFill="1" applyBorder="1" applyAlignment="1">
      <alignment horizontal="right" vertical="top" wrapText="1"/>
    </xf>
    <xf numFmtId="0" fontId="24" fillId="0" borderId="150" xfId="0" applyFont="1" applyBorder="1" applyAlignment="1">
      <alignment horizontal="right" vertical="top" wrapText="1"/>
    </xf>
    <xf numFmtId="0" fontId="24" fillId="10" borderId="150" xfId="0" applyFont="1" applyFill="1" applyBorder="1" applyAlignment="1">
      <alignment horizontal="right" vertical="top" wrapText="1"/>
    </xf>
    <xf numFmtId="0" fontId="24" fillId="0" borderId="151" xfId="0" applyFont="1" applyBorder="1" applyAlignment="1">
      <alignment horizontal="right" vertical="top" wrapText="1"/>
    </xf>
    <xf numFmtId="0" fontId="24" fillId="10" borderId="152" xfId="0" applyFont="1" applyFill="1" applyBorder="1" applyAlignment="1">
      <alignment horizontal="right" vertical="top" wrapText="1"/>
    </xf>
    <xf numFmtId="0" fontId="24" fillId="0" borderId="153" xfId="0" applyFont="1" applyBorder="1" applyAlignment="1">
      <alignment horizontal="right" vertical="top" wrapText="1"/>
    </xf>
    <xf numFmtId="0" fontId="37" fillId="0" borderId="145" xfId="0" applyFont="1" applyBorder="1" applyAlignment="1">
      <alignment vertical="top" wrapText="1"/>
    </xf>
    <xf numFmtId="0" fontId="8" fillId="0" borderId="0" xfId="0" applyFont="1" applyAlignment="1"/>
    <xf numFmtId="49" fontId="8" fillId="0" borderId="71" xfId="0" applyNumberFormat="1" applyFont="1" applyBorder="1" applyAlignment="1">
      <alignment horizontal="right" wrapText="1"/>
    </xf>
    <xf numFmtId="166" fontId="39" fillId="0" borderId="11" xfId="0" applyNumberFormat="1" applyFont="1" applyBorder="1" applyAlignment="1">
      <alignment vertical="top"/>
    </xf>
    <xf numFmtId="49" fontId="8" fillId="0" borderId="117" xfId="0" applyNumberFormat="1" applyFont="1" applyBorder="1" applyAlignment="1">
      <alignment horizontal="right" wrapText="1"/>
    </xf>
    <xf numFmtId="0" fontId="12" fillId="9" borderId="113" xfId="0" applyFont="1" applyFill="1" applyBorder="1" applyAlignment="1">
      <alignment vertical="top" wrapText="1"/>
    </xf>
    <xf numFmtId="0" fontId="26" fillId="0" borderId="0" xfId="0" applyFont="1"/>
    <xf numFmtId="0" fontId="12" fillId="9" borderId="85" xfId="0" applyFont="1" applyFill="1" applyBorder="1" applyAlignment="1">
      <alignment vertical="top" wrapText="1"/>
    </xf>
    <xf numFmtId="0" fontId="0" fillId="0" borderId="0" xfId="0" applyFont="1" applyAlignment="1"/>
    <xf numFmtId="0" fontId="12" fillId="0" borderId="85" xfId="0" applyFont="1" applyBorder="1" applyAlignment="1">
      <alignment vertical="top" wrapText="1"/>
    </xf>
    <xf numFmtId="4" fontId="7" fillId="0" borderId="12" xfId="0" applyNumberFormat="1" applyFont="1" applyBorder="1" applyAlignment="1">
      <alignment wrapText="1"/>
    </xf>
    <xf numFmtId="4" fontId="10" fillId="6" borderId="100" xfId="0" applyNumberFormat="1" applyFont="1" applyFill="1" applyBorder="1" applyAlignment="1">
      <alignment horizontal="right" vertical="top"/>
    </xf>
    <xf numFmtId="166" fontId="12" fillId="0" borderId="115" xfId="0" applyNumberFormat="1" applyFont="1" applyBorder="1" applyAlignment="1">
      <alignment horizontal="center" vertical="top"/>
    </xf>
    <xf numFmtId="4" fontId="12" fillId="0" borderId="102" xfId="0" applyNumberFormat="1" applyFont="1" applyBorder="1" applyAlignment="1">
      <alignment horizontal="right" vertical="top"/>
    </xf>
    <xf numFmtId="4" fontId="12" fillId="0" borderId="103" xfId="0" applyNumberFormat="1" applyFont="1" applyBorder="1" applyAlignment="1">
      <alignment horizontal="right" vertical="top"/>
    </xf>
    <xf numFmtId="4" fontId="12" fillId="0" borderId="120" xfId="0" applyNumberFormat="1" applyFont="1" applyBorder="1" applyAlignment="1">
      <alignment horizontal="right" vertical="top"/>
    </xf>
    <xf numFmtId="166" fontId="10" fillId="6" borderId="170" xfId="0" applyNumberFormat="1" applyFont="1" applyFill="1" applyBorder="1" applyAlignment="1">
      <alignment horizontal="center" vertical="top"/>
    </xf>
    <xf numFmtId="4" fontId="10" fillId="6" borderId="171" xfId="0" applyNumberFormat="1" applyFont="1" applyFill="1" applyBorder="1" applyAlignment="1">
      <alignment horizontal="right" vertical="top"/>
    </xf>
    <xf numFmtId="4" fontId="10" fillId="6" borderId="155" xfId="0" applyNumberFormat="1" applyFont="1" applyFill="1" applyBorder="1" applyAlignment="1">
      <alignment horizontal="right" vertical="top"/>
    </xf>
    <xf numFmtId="4" fontId="10" fillId="6" borderId="156" xfId="0" applyNumberFormat="1" applyFont="1" applyFill="1" applyBorder="1" applyAlignment="1">
      <alignment horizontal="right" vertical="top"/>
    </xf>
    <xf numFmtId="49" fontId="12" fillId="0" borderId="12" xfId="0" applyNumberFormat="1" applyFont="1" applyBorder="1" applyAlignment="1">
      <alignment horizontal="center" vertical="top"/>
    </xf>
    <xf numFmtId="49" fontId="12" fillId="0" borderId="60" xfId="0" applyNumberFormat="1" applyFont="1" applyBorder="1" applyAlignment="1">
      <alignment horizontal="center" vertical="top"/>
    </xf>
    <xf numFmtId="49" fontId="12" fillId="0" borderId="12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wrapText="1"/>
    </xf>
    <xf numFmtId="49" fontId="12" fillId="0" borderId="144" xfId="0" applyNumberFormat="1" applyFont="1" applyBorder="1" applyAlignment="1">
      <alignment horizontal="center" vertical="top"/>
    </xf>
    <xf numFmtId="49" fontId="12" fillId="0" borderId="71" xfId="0" applyNumberFormat="1" applyFont="1" applyBorder="1" applyAlignment="1">
      <alignment horizontal="center" vertical="top"/>
    </xf>
    <xf numFmtId="49" fontId="12" fillId="0" borderId="98" xfId="0" applyNumberFormat="1" applyFont="1" applyBorder="1" applyAlignment="1">
      <alignment horizontal="center" vertical="top"/>
    </xf>
    <xf numFmtId="49" fontId="12" fillId="0" borderId="110" xfId="0" applyNumberFormat="1" applyFont="1" applyBorder="1" applyAlignment="1">
      <alignment horizontal="center" vertical="top"/>
    </xf>
    <xf numFmtId="49" fontId="12" fillId="0" borderId="138" xfId="0" applyNumberFormat="1" applyFont="1" applyBorder="1" applyAlignment="1">
      <alignment horizontal="center" vertical="top"/>
    </xf>
    <xf numFmtId="49" fontId="12" fillId="0" borderId="104" xfId="0" applyNumberFormat="1" applyFont="1" applyBorder="1" applyAlignment="1">
      <alignment horizontal="center" vertical="top"/>
    </xf>
    <xf numFmtId="49" fontId="12" fillId="0" borderId="139" xfId="0" applyNumberFormat="1" applyFont="1" applyBorder="1" applyAlignment="1">
      <alignment horizontal="center" vertical="top"/>
    </xf>
    <xf numFmtId="4" fontId="12" fillId="0" borderId="123" xfId="0" applyNumberFormat="1" applyFont="1" applyBorder="1" applyAlignment="1">
      <alignment horizontal="right" vertical="top"/>
    </xf>
    <xf numFmtId="4" fontId="10" fillId="6" borderId="123" xfId="0" applyNumberFormat="1" applyFont="1" applyFill="1" applyBorder="1" applyAlignment="1">
      <alignment horizontal="right" vertical="top"/>
    </xf>
    <xf numFmtId="4" fontId="12" fillId="0" borderId="162" xfId="0" applyNumberFormat="1" applyFont="1" applyBorder="1" applyAlignment="1">
      <alignment horizontal="right" vertical="top"/>
    </xf>
    <xf numFmtId="3" fontId="33" fillId="0" borderId="130" xfId="0" applyNumberFormat="1" applyFont="1" applyBorder="1" applyAlignment="1">
      <alignment horizontal="center" vertical="top"/>
    </xf>
    <xf numFmtId="3" fontId="33" fillId="0" borderId="133" xfId="0" applyNumberFormat="1" applyFont="1" applyBorder="1" applyAlignment="1">
      <alignment horizontal="center" vertical="top"/>
    </xf>
    <xf numFmtId="4" fontId="33" fillId="0" borderId="132" xfId="0" applyNumberFormat="1" applyFont="1" applyBorder="1" applyAlignment="1">
      <alignment horizontal="right" vertical="top"/>
    </xf>
    <xf numFmtId="4" fontId="12" fillId="0" borderId="135" xfId="0" applyNumberFormat="1" applyFont="1" applyBorder="1" applyAlignment="1">
      <alignment horizontal="right" vertical="top"/>
    </xf>
    <xf numFmtId="4" fontId="12" fillId="0" borderId="134" xfId="0" applyNumberFormat="1" applyFont="1" applyBorder="1" applyAlignment="1">
      <alignment horizontal="right" vertical="top"/>
    </xf>
    <xf numFmtId="4" fontId="10" fillId="6" borderId="135" xfId="0" applyNumberFormat="1" applyFont="1" applyFill="1" applyBorder="1" applyAlignment="1">
      <alignment horizontal="right" vertical="top"/>
    </xf>
    <xf numFmtId="4" fontId="10" fillId="6" borderId="134" xfId="0" applyNumberFormat="1" applyFont="1" applyFill="1" applyBorder="1" applyAlignment="1">
      <alignment horizontal="right" vertical="top"/>
    </xf>
    <xf numFmtId="3" fontId="12" fillId="0" borderId="161" xfId="0" applyNumberFormat="1" applyFont="1" applyBorder="1" applyAlignment="1">
      <alignment horizontal="center" vertical="top"/>
    </xf>
    <xf numFmtId="0" fontId="32" fillId="0" borderId="62" xfId="0" applyFont="1" applyBorder="1" applyAlignment="1">
      <alignment horizontal="center" vertical="top"/>
    </xf>
    <xf numFmtId="166" fontId="12" fillId="0" borderId="162" xfId="0" applyNumberFormat="1" applyFont="1" applyBorder="1" applyAlignment="1">
      <alignment horizontal="center" vertical="top"/>
    </xf>
    <xf numFmtId="0" fontId="32" fillId="0" borderId="151" xfId="0" applyFont="1" applyBorder="1" applyAlignment="1">
      <alignment horizontal="center" vertical="top"/>
    </xf>
    <xf numFmtId="166" fontId="12" fillId="0" borderId="152" xfId="0" applyNumberFormat="1" applyFont="1" applyBorder="1" applyAlignment="1">
      <alignment horizontal="center" vertical="top"/>
    </xf>
    <xf numFmtId="166" fontId="10" fillId="6" borderId="152" xfId="0" applyNumberFormat="1" applyFont="1" applyFill="1" applyBorder="1" applyAlignment="1">
      <alignment vertical="top"/>
    </xf>
    <xf numFmtId="4" fontId="33" fillId="0" borderId="135" xfId="0" applyNumberFormat="1" applyFont="1" applyBorder="1" applyAlignment="1">
      <alignment horizontal="right" vertical="top"/>
    </xf>
    <xf numFmtId="4" fontId="33" fillId="0" borderId="134" xfId="0" applyNumberFormat="1" applyFont="1" applyBorder="1" applyAlignment="1">
      <alignment horizontal="right" vertical="top"/>
    </xf>
    <xf numFmtId="166" fontId="10" fillId="6" borderId="172" xfId="0" applyNumberFormat="1" applyFont="1" applyFill="1" applyBorder="1" applyAlignment="1">
      <alignment vertical="top"/>
    </xf>
    <xf numFmtId="4" fontId="10" fillId="6" borderId="111" xfId="0" applyNumberFormat="1" applyFont="1" applyFill="1" applyBorder="1" applyAlignment="1">
      <alignment horizontal="right" vertical="top"/>
    </xf>
    <xf numFmtId="4" fontId="10" fillId="6" borderId="109" xfId="0" applyNumberFormat="1" applyFont="1" applyFill="1" applyBorder="1" applyAlignment="1">
      <alignment horizontal="right" vertical="top"/>
    </xf>
    <xf numFmtId="4" fontId="10" fillId="6" borderId="173" xfId="0" applyNumberFormat="1" applyFont="1" applyFill="1" applyBorder="1" applyAlignment="1">
      <alignment horizontal="right" vertical="top"/>
    </xf>
    <xf numFmtId="3" fontId="33" fillId="9" borderId="58" xfId="0" applyNumberFormat="1" applyFont="1" applyFill="1" applyBorder="1" applyAlignment="1">
      <alignment horizontal="center" vertical="top"/>
    </xf>
    <xf numFmtId="3" fontId="31" fillId="10" borderId="64" xfId="0" applyNumberFormat="1" applyFont="1" applyFill="1" applyBorder="1" applyAlignment="1">
      <alignment horizontal="center" vertical="top"/>
    </xf>
    <xf numFmtId="3" fontId="12" fillId="0" borderId="64" xfId="0" applyNumberFormat="1" applyFont="1" applyBorder="1" applyAlignment="1">
      <alignment horizontal="center" vertical="top"/>
    </xf>
    <xf numFmtId="49" fontId="37" fillId="0" borderId="12" xfId="0" applyNumberFormat="1" applyFont="1" applyBorder="1" applyAlignment="1">
      <alignment horizontal="center" vertical="top"/>
    </xf>
    <xf numFmtId="166" fontId="37" fillId="9" borderId="13" xfId="0" applyNumberFormat="1" applyFont="1" applyFill="1" applyBorder="1" applyAlignment="1">
      <alignment vertical="top" wrapText="1"/>
    </xf>
    <xf numFmtId="166" fontId="37" fillId="9" borderId="57" xfId="0" applyNumberFormat="1" applyFont="1" applyFill="1" applyBorder="1" applyAlignment="1">
      <alignment horizontal="center" vertical="top"/>
    </xf>
    <xf numFmtId="4" fontId="37" fillId="9" borderId="12" xfId="0" applyNumberFormat="1" applyFont="1" applyFill="1" applyBorder="1" applyAlignment="1">
      <alignment horizontal="right" vertical="top"/>
    </xf>
    <xf numFmtId="4" fontId="37" fillId="9" borderId="13" xfId="0" applyNumberFormat="1" applyFont="1" applyFill="1" applyBorder="1" applyAlignment="1">
      <alignment horizontal="right" vertical="top"/>
    </xf>
    <xf numFmtId="0" fontId="33" fillId="9" borderId="113" xfId="0" applyFont="1" applyFill="1" applyBorder="1" applyAlignment="1">
      <alignment vertical="top" wrapText="1"/>
    </xf>
    <xf numFmtId="0" fontId="33" fillId="9" borderId="57" xfId="0" applyFont="1" applyFill="1" applyBorder="1" applyAlignment="1">
      <alignment horizontal="center" vertical="top"/>
    </xf>
    <xf numFmtId="4" fontId="33" fillId="9" borderId="60" xfId="0" applyNumberFormat="1" applyFont="1" applyFill="1" applyBorder="1" applyAlignment="1">
      <alignment horizontal="right" vertical="top"/>
    </xf>
    <xf numFmtId="4" fontId="33" fillId="9" borderId="17" xfId="0" applyNumberFormat="1" applyFont="1" applyFill="1" applyBorder="1" applyAlignment="1">
      <alignment horizontal="right" vertical="top"/>
    </xf>
    <xf numFmtId="166" fontId="37" fillId="9" borderId="98" xfId="0" applyNumberFormat="1" applyFont="1" applyFill="1" applyBorder="1" applyAlignment="1">
      <alignment vertical="top" wrapText="1"/>
    </xf>
    <xf numFmtId="4" fontId="37" fillId="9" borderId="60" xfId="0" applyNumberFormat="1" applyFont="1" applyFill="1" applyBorder="1" applyAlignment="1">
      <alignment horizontal="right" vertical="top"/>
    </xf>
    <xf numFmtId="4" fontId="37" fillId="9" borderId="98" xfId="0" applyNumberFormat="1" applyFont="1" applyFill="1" applyBorder="1" applyAlignment="1">
      <alignment horizontal="right" vertical="top"/>
    </xf>
    <xf numFmtId="0" fontId="33" fillId="9" borderId="85" xfId="0" applyFont="1" applyFill="1" applyBorder="1" applyAlignment="1">
      <alignment vertical="top" wrapText="1"/>
    </xf>
    <xf numFmtId="4" fontId="33" fillId="9" borderId="12" xfId="0" applyNumberFormat="1" applyFont="1" applyFill="1" applyBorder="1" applyAlignment="1">
      <alignment horizontal="right" vertical="top"/>
    </xf>
    <xf numFmtId="166" fontId="20" fillId="7" borderId="53" xfId="0" applyNumberFormat="1" applyFont="1" applyFill="1" applyBorder="1" applyAlignment="1">
      <alignment vertical="top"/>
    </xf>
    <xf numFmtId="166" fontId="10" fillId="7" borderId="86" xfId="0" applyNumberFormat="1" applyFont="1" applyFill="1" applyBorder="1" applyAlignment="1">
      <alignment horizontal="center" vertical="top"/>
    </xf>
    <xf numFmtId="49" fontId="12" fillId="0" borderId="162" xfId="0" applyNumberFormat="1" applyFont="1" applyBorder="1" applyAlignment="1">
      <alignment horizontal="center" vertical="top"/>
    </xf>
    <xf numFmtId="166" fontId="10" fillId="5" borderId="176" xfId="0" applyNumberFormat="1" applyFont="1" applyFill="1" applyBorder="1" applyAlignment="1">
      <alignment vertical="top"/>
    </xf>
    <xf numFmtId="49" fontId="10" fillId="5" borderId="177" xfId="0" applyNumberFormat="1" applyFont="1" applyFill="1" applyBorder="1" applyAlignment="1">
      <alignment horizontal="center" vertical="top"/>
    </xf>
    <xf numFmtId="166" fontId="12" fillId="7" borderId="117" xfId="0" applyNumberFormat="1" applyFont="1" applyFill="1" applyBorder="1" applyAlignment="1">
      <alignment vertical="top" wrapText="1"/>
    </xf>
    <xf numFmtId="166" fontId="10" fillId="0" borderId="157" xfId="0" applyNumberFormat="1" applyFont="1" applyBorder="1" applyAlignment="1">
      <alignment vertical="top"/>
    </xf>
    <xf numFmtId="49" fontId="12" fillId="0" borderId="157" xfId="0" applyNumberFormat="1" applyFont="1" applyBorder="1" applyAlignment="1">
      <alignment horizontal="center" vertical="top"/>
    </xf>
    <xf numFmtId="49" fontId="10" fillId="5" borderId="78" xfId="0" applyNumberFormat="1" applyFont="1" applyFill="1" applyBorder="1" applyAlignment="1">
      <alignment horizontal="center" vertical="top"/>
    </xf>
    <xf numFmtId="166" fontId="20" fillId="7" borderId="154" xfId="0" applyNumberFormat="1" applyFont="1" applyFill="1" applyBorder="1" applyAlignment="1">
      <alignment vertical="top"/>
    </xf>
    <xf numFmtId="166" fontId="10" fillId="7" borderId="156" xfId="0" applyNumberFormat="1" applyFont="1" applyFill="1" applyBorder="1" applyAlignment="1">
      <alignment horizontal="center" vertical="top"/>
    </xf>
    <xf numFmtId="0" fontId="33" fillId="9" borderId="22" xfId="0" applyFont="1" applyFill="1" applyBorder="1" applyAlignment="1">
      <alignment horizontal="center" vertical="top"/>
    </xf>
    <xf numFmtId="0" fontId="33" fillId="9" borderId="89" xfId="0" applyFont="1" applyFill="1" applyBorder="1" applyAlignment="1">
      <alignment horizontal="center" vertical="top"/>
    </xf>
    <xf numFmtId="4" fontId="33" fillId="9" borderId="63" xfId="0" applyNumberFormat="1" applyFont="1" applyFill="1" applyBorder="1" applyAlignment="1">
      <alignment horizontal="right" vertical="top"/>
    </xf>
    <xf numFmtId="4" fontId="10" fillId="5" borderId="117" xfId="0" applyNumberFormat="1" applyFont="1" applyFill="1" applyBorder="1" applyAlignment="1">
      <alignment horizontal="right" vertical="top"/>
    </xf>
    <xf numFmtId="49" fontId="10" fillId="5" borderId="178" xfId="0" applyNumberFormat="1" applyFont="1" applyFill="1" applyBorder="1" applyAlignment="1">
      <alignment horizontal="center" vertical="top"/>
    </xf>
    <xf numFmtId="166" fontId="12" fillId="5" borderId="174" xfId="0" applyNumberFormat="1" applyFont="1" applyFill="1" applyBorder="1" applyAlignment="1">
      <alignment horizontal="center" vertical="top"/>
    </xf>
    <xf numFmtId="4" fontId="12" fillId="5" borderId="178" xfId="0" applyNumberFormat="1" applyFont="1" applyFill="1" applyBorder="1" applyAlignment="1">
      <alignment horizontal="right" vertical="top"/>
    </xf>
    <xf numFmtId="4" fontId="12" fillId="5" borderId="174" xfId="0" applyNumberFormat="1" applyFont="1" applyFill="1" applyBorder="1" applyAlignment="1">
      <alignment horizontal="right" vertical="top"/>
    </xf>
    <xf numFmtId="4" fontId="12" fillId="5" borderId="175" xfId="0" applyNumberFormat="1" applyFont="1" applyFill="1" applyBorder="1" applyAlignment="1">
      <alignment horizontal="right" vertical="top"/>
    </xf>
    <xf numFmtId="166" fontId="10" fillId="0" borderId="108" xfId="0" applyNumberFormat="1" applyFont="1" applyBorder="1" applyAlignment="1">
      <alignment vertical="top"/>
    </xf>
    <xf numFmtId="0" fontId="33" fillId="0" borderId="78" xfId="0" applyFont="1" applyBorder="1" applyAlignment="1">
      <alignment horizontal="center" vertical="top"/>
    </xf>
    <xf numFmtId="4" fontId="33" fillId="0" borderId="109" xfId="0" applyNumberFormat="1" applyFont="1" applyBorder="1" applyAlignment="1">
      <alignment horizontal="right" vertical="top"/>
    </xf>
    <xf numFmtId="4" fontId="33" fillId="0" borderId="112" xfId="0" applyNumberFormat="1" applyFont="1" applyBorder="1" applyAlignment="1">
      <alignment horizontal="right" vertical="top"/>
    </xf>
    <xf numFmtId="166" fontId="10" fillId="5" borderId="174" xfId="0" applyNumberFormat="1" applyFont="1" applyFill="1" applyBorder="1" applyAlignment="1">
      <alignment horizontal="left" vertical="top" wrapText="1"/>
    </xf>
    <xf numFmtId="166" fontId="10" fillId="5" borderId="122" xfId="0" applyNumberFormat="1" applyFont="1" applyFill="1" applyBorder="1" applyAlignment="1">
      <alignment vertical="top"/>
    </xf>
    <xf numFmtId="49" fontId="10" fillId="5" borderId="122" xfId="0" applyNumberFormat="1" applyFont="1" applyFill="1" applyBorder="1" applyAlignment="1">
      <alignment horizontal="center" vertical="top"/>
    </xf>
    <xf numFmtId="166" fontId="12" fillId="5" borderId="122" xfId="0" applyNumberFormat="1" applyFont="1" applyFill="1" applyBorder="1" applyAlignment="1">
      <alignment horizontal="center" vertical="top"/>
    </xf>
    <xf numFmtId="4" fontId="12" fillId="5" borderId="122" xfId="0" applyNumberFormat="1" applyFont="1" applyFill="1" applyBorder="1" applyAlignment="1">
      <alignment horizontal="right" vertical="top"/>
    </xf>
    <xf numFmtId="49" fontId="12" fillId="0" borderId="109" xfId="0" applyNumberFormat="1" applyFont="1" applyBorder="1" applyAlignment="1">
      <alignment horizontal="center" vertical="top"/>
    </xf>
    <xf numFmtId="0" fontId="37" fillId="0" borderId="58" xfId="0" applyFont="1" applyBorder="1" applyAlignment="1">
      <alignment vertical="top" wrapText="1"/>
    </xf>
    <xf numFmtId="0" fontId="37" fillId="0" borderId="57" xfId="0" applyFont="1" applyBorder="1" applyAlignment="1">
      <alignment horizontal="center" vertical="top"/>
    </xf>
    <xf numFmtId="4" fontId="37" fillId="0" borderId="12" xfId="0" applyNumberFormat="1" applyFont="1" applyBorder="1" applyAlignment="1">
      <alignment horizontal="right" vertical="top"/>
    </xf>
    <xf numFmtId="4" fontId="37" fillId="0" borderId="17" xfId="0" applyNumberFormat="1" applyFont="1" applyBorder="1" applyAlignment="1">
      <alignment horizontal="right" vertical="top"/>
    </xf>
    <xf numFmtId="3" fontId="33" fillId="0" borderId="108" xfId="0" applyNumberFormat="1" applyFont="1" applyBorder="1" applyAlignment="1">
      <alignment horizontal="center" vertical="top"/>
    </xf>
    <xf numFmtId="3" fontId="37" fillId="0" borderId="11" xfId="0" applyNumberFormat="1" applyFont="1" applyBorder="1" applyAlignment="1">
      <alignment horizontal="center" vertical="top"/>
    </xf>
    <xf numFmtId="4" fontId="10" fillId="5" borderId="122" xfId="0" applyNumberFormat="1" applyFont="1" applyFill="1" applyBorder="1" applyAlignment="1">
      <alignment horizontal="right" vertical="top"/>
    </xf>
    <xf numFmtId="166" fontId="10" fillId="5" borderId="42" xfId="0" applyNumberFormat="1" applyFont="1" applyFill="1" applyBorder="1" applyAlignment="1">
      <alignment vertical="top"/>
    </xf>
    <xf numFmtId="166" fontId="10" fillId="5" borderId="43" xfId="0" applyNumberFormat="1" applyFont="1" applyFill="1" applyBorder="1" applyAlignment="1">
      <alignment horizontal="left" vertical="top" wrapText="1"/>
    </xf>
    <xf numFmtId="167" fontId="10" fillId="0" borderId="60" xfId="0" applyNumberFormat="1" applyFont="1" applyBorder="1" applyAlignment="1">
      <alignment horizontal="center" vertical="top"/>
    </xf>
    <xf numFmtId="49" fontId="10" fillId="6" borderId="109" xfId="0" applyNumberFormat="1" applyFont="1" applyFill="1" applyBorder="1" applyAlignment="1">
      <alignment horizontal="center" vertical="top"/>
    </xf>
    <xf numFmtId="4" fontId="10" fillId="5" borderId="175" xfId="0" applyNumberFormat="1" applyFont="1" applyFill="1" applyBorder="1" applyAlignment="1">
      <alignment horizontal="right" vertical="top"/>
    </xf>
    <xf numFmtId="0" fontId="12" fillId="0" borderId="113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7" fillId="0" borderId="7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1" xfId="0" applyFont="1" applyBorder="1" applyAlignment="1">
      <alignment horizontal="left" vertical="center" wrapText="1"/>
    </xf>
    <xf numFmtId="4" fontId="8" fillId="0" borderId="58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4" fontId="8" fillId="0" borderId="64" xfId="0" applyNumberFormat="1" applyFont="1" applyBorder="1" applyAlignment="1">
      <alignment horizontal="center" vertical="center" wrapText="1"/>
    </xf>
    <xf numFmtId="4" fontId="8" fillId="0" borderId="123" xfId="0" applyNumberFormat="1" applyFont="1" applyBorder="1" applyAlignment="1">
      <alignment horizontal="center" vertical="center" wrapText="1"/>
    </xf>
    <xf numFmtId="0" fontId="8" fillId="0" borderId="123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4" fontId="40" fillId="0" borderId="121" xfId="0" applyNumberFormat="1" applyFont="1" applyBorder="1" applyAlignment="1">
      <alignment horizontal="center" vertical="center"/>
    </xf>
    <xf numFmtId="4" fontId="40" fillId="0" borderId="157" xfId="0" applyNumberFormat="1" applyFont="1" applyBorder="1" applyAlignment="1">
      <alignment horizontal="center" vertical="center"/>
    </xf>
    <xf numFmtId="4" fontId="46" fillId="0" borderId="157" xfId="0" applyNumberFormat="1" applyFont="1" applyBorder="1" applyAlignment="1">
      <alignment horizontal="center" vertical="center"/>
    </xf>
    <xf numFmtId="4" fontId="8" fillId="0" borderId="121" xfId="0" applyNumberFormat="1" applyFont="1" applyBorder="1" applyAlignment="1">
      <alignment horizontal="center" vertical="center"/>
    </xf>
    <xf numFmtId="4" fontId="40" fillId="0" borderId="10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16" fillId="0" borderId="121" xfId="0" applyNumberFormat="1" applyFont="1" applyBorder="1" applyAlignment="1">
      <alignment horizontal="center" vertical="center"/>
    </xf>
    <xf numFmtId="4" fontId="6" fillId="0" borderId="121" xfId="0" applyNumberFormat="1" applyFont="1" applyBorder="1" applyAlignment="1">
      <alignment horizontal="center" vertical="center"/>
    </xf>
    <xf numFmtId="4" fontId="8" fillId="0" borderId="64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0" fontId="4" fillId="0" borderId="123" xfId="0" applyFont="1" applyBorder="1" applyAlignment="1">
      <alignment horizontal="left" vertical="center" wrapText="1"/>
    </xf>
    <xf numFmtId="0" fontId="40" fillId="0" borderId="58" xfId="0" applyFont="1" applyBorder="1" applyAlignment="1">
      <alignment horizontal="left" vertical="center" wrapText="1"/>
    </xf>
    <xf numFmtId="0" fontId="40" fillId="0" borderId="121" xfId="0" applyFont="1" applyBorder="1" applyAlignment="1">
      <alignment horizontal="left" vertical="center" wrapText="1"/>
    </xf>
    <xf numFmtId="0" fontId="40" fillId="0" borderId="157" xfId="0" applyFont="1" applyBorder="1" applyAlignment="1">
      <alignment horizontal="left" vertical="center" wrapText="1"/>
    </xf>
    <xf numFmtId="0" fontId="46" fillId="0" borderId="157" xfId="0" applyFont="1" applyBorder="1" applyAlignment="1">
      <alignment horizontal="left" vertical="center" wrapText="1"/>
    </xf>
    <xf numFmtId="0" fontId="40" fillId="0" borderId="109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5" fillId="0" borderId="121" xfId="0" applyFont="1" applyBorder="1" applyAlignment="1">
      <alignment horizontal="left" vertical="center" wrapText="1"/>
    </xf>
    <xf numFmtId="0" fontId="42" fillId="0" borderId="121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8" fillId="0" borderId="1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left" vertical="center" wrapText="1"/>
    </xf>
    <xf numFmtId="0" fontId="8" fillId="0" borderId="113" xfId="0" applyFont="1" applyBorder="1" applyAlignment="1">
      <alignment horizontal="left" vertical="center" wrapText="1"/>
    </xf>
    <xf numFmtId="0" fontId="8" fillId="0" borderId="117" xfId="0" applyFont="1" applyBorder="1" applyAlignment="1">
      <alignment horizontal="left" vertical="center" wrapText="1"/>
    </xf>
    <xf numFmtId="4" fontId="0" fillId="9" borderId="121" xfId="0" applyNumberFormat="1" applyFont="1" applyFill="1" applyBorder="1" applyAlignment="1">
      <alignment horizontal="center" vertical="center" wrapText="1"/>
    </xf>
    <xf numFmtId="4" fontId="8" fillId="9" borderId="121" xfId="0" applyNumberFormat="1" applyFont="1" applyFill="1" applyBorder="1" applyAlignment="1">
      <alignment horizontal="center" vertical="center"/>
    </xf>
    <xf numFmtId="4" fontId="40" fillId="9" borderId="121" xfId="0" applyNumberFormat="1" applyFont="1" applyFill="1" applyBorder="1" applyAlignment="1">
      <alignment horizontal="center" vertical="center"/>
    </xf>
    <xf numFmtId="4" fontId="40" fillId="9" borderId="109" xfId="0" applyNumberFormat="1" applyFont="1" applyFill="1" applyBorder="1" applyAlignment="1">
      <alignment horizontal="center" vertical="center"/>
    </xf>
    <xf numFmtId="4" fontId="40" fillId="9" borderId="12" xfId="0" applyNumberFormat="1" applyFont="1" applyFill="1" applyBorder="1" applyAlignment="1">
      <alignment horizontal="center" vertical="center"/>
    </xf>
    <xf numFmtId="4" fontId="8" fillId="9" borderId="98" xfId="0" applyNumberFormat="1" applyFont="1" applyFill="1" applyBorder="1" applyAlignment="1">
      <alignment horizontal="center" vertical="center"/>
    </xf>
    <xf numFmtId="4" fontId="8" fillId="9" borderId="12" xfId="0" applyNumberFormat="1" applyFont="1" applyFill="1" applyBorder="1" applyAlignment="1">
      <alignment horizontal="center" vertical="center"/>
    </xf>
    <xf numFmtId="4" fontId="8" fillId="9" borderId="71" xfId="0" applyNumberFormat="1" applyFont="1" applyFill="1" applyBorder="1" applyAlignment="1">
      <alignment horizontal="center" vertical="center"/>
    </xf>
    <xf numFmtId="4" fontId="0" fillId="9" borderId="157" xfId="0" applyNumberFormat="1" applyFont="1" applyFill="1" applyBorder="1" applyAlignment="1">
      <alignment horizontal="center" vertical="center"/>
    </xf>
    <xf numFmtId="4" fontId="40" fillId="9" borderId="157" xfId="0" applyNumberFormat="1" applyFont="1" applyFill="1" applyBorder="1" applyAlignment="1">
      <alignment horizontal="center" vertical="center"/>
    </xf>
    <xf numFmtId="4" fontId="46" fillId="9" borderId="157" xfId="0" applyNumberFormat="1" applyFont="1" applyFill="1" applyBorder="1" applyAlignment="1">
      <alignment horizontal="center" vertical="center"/>
    </xf>
    <xf numFmtId="4" fontId="8" fillId="9" borderId="12" xfId="0" applyNumberFormat="1" applyFont="1" applyFill="1" applyBorder="1" applyAlignment="1">
      <alignment horizontal="center" vertical="center" wrapText="1"/>
    </xf>
    <xf numFmtId="4" fontId="8" fillId="9" borderId="60" xfId="0" applyNumberFormat="1" applyFont="1" applyFill="1" applyBorder="1" applyAlignment="1">
      <alignment horizontal="center" vertical="center" wrapText="1"/>
    </xf>
    <xf numFmtId="4" fontId="8" fillId="9" borderId="12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8" fillId="0" borderId="121" xfId="0" applyNumberFormat="1" applyFont="1" applyBorder="1" applyAlignment="1">
      <alignment horizontal="center" vertical="center" wrapText="1"/>
    </xf>
    <xf numFmtId="4" fontId="0" fillId="0" borderId="121" xfId="0" applyNumberFormat="1" applyFont="1" applyBorder="1" applyAlignment="1">
      <alignment horizontal="center" vertical="center" wrapText="1"/>
    </xf>
    <xf numFmtId="0" fontId="50" fillId="0" borderId="121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horizontal="left" vertical="center" wrapText="1"/>
    </xf>
    <xf numFmtId="0" fontId="40" fillId="0" borderId="111" xfId="0" applyFont="1" applyBorder="1" applyAlignment="1">
      <alignment horizontal="left" vertical="center" wrapText="1"/>
    </xf>
    <xf numFmtId="4" fontId="7" fillId="0" borderId="60" xfId="0" applyNumberFormat="1" applyFont="1" applyBorder="1" applyAlignment="1">
      <alignment horizontal="center" vertical="center" wrapText="1"/>
    </xf>
    <xf numFmtId="4" fontId="8" fillId="0" borderId="109" xfId="0" applyNumberFormat="1" applyFont="1" applyBorder="1" applyAlignment="1">
      <alignment horizontal="center" vertical="center" wrapText="1"/>
    </xf>
    <xf numFmtId="4" fontId="8" fillId="0" borderId="109" xfId="0" applyNumberFormat="1" applyFont="1" applyBorder="1" applyAlignment="1">
      <alignment horizontal="left" vertical="center" wrapText="1"/>
    </xf>
    <xf numFmtId="0" fontId="40" fillId="0" borderId="121" xfId="0" applyFont="1" applyBorder="1" applyAlignment="1">
      <alignment horizontal="center" vertical="center" wrapText="1"/>
    </xf>
    <xf numFmtId="4" fontId="3" fillId="0" borderId="121" xfId="0" applyNumberFormat="1" applyFont="1" applyBorder="1" applyAlignment="1">
      <alignment horizontal="center" vertical="center"/>
    </xf>
    <xf numFmtId="2" fontId="44" fillId="0" borderId="121" xfId="0" applyNumberFormat="1" applyFont="1" applyBorder="1" applyAlignment="1">
      <alignment horizontal="center" vertical="center" wrapText="1"/>
    </xf>
    <xf numFmtId="0" fontId="3" fillId="0" borderId="121" xfId="0" applyFont="1" applyBorder="1" applyAlignment="1">
      <alignment horizontal="left" vertical="center"/>
    </xf>
    <xf numFmtId="2" fontId="43" fillId="0" borderId="121" xfId="0" applyNumberFormat="1" applyFont="1" applyBorder="1" applyAlignment="1">
      <alignment horizontal="center" vertical="center"/>
    </xf>
    <xf numFmtId="0" fontId="0" fillId="0" borderId="0" xfId="0" applyFont="1" applyAlignment="1"/>
    <xf numFmtId="4" fontId="0" fillId="0" borderId="1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top" wrapText="1"/>
    </xf>
    <xf numFmtId="4" fontId="8" fillId="0" borderId="85" xfId="0" applyNumberFormat="1" applyFont="1" applyBorder="1" applyAlignment="1">
      <alignment horizontal="center" vertical="center"/>
    </xf>
    <xf numFmtId="3" fontId="12" fillId="0" borderId="130" xfId="0" applyNumberFormat="1" applyFont="1" applyBorder="1" applyAlignment="1">
      <alignment horizontal="center" vertical="top"/>
    </xf>
    <xf numFmtId="3" fontId="12" fillId="0" borderId="133" xfId="0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horizontal="center" vertical="top"/>
    </xf>
    <xf numFmtId="3" fontId="37" fillId="9" borderId="11" xfId="0" applyNumberFormat="1" applyFont="1" applyFill="1" applyBorder="1" applyAlignment="1">
      <alignment horizontal="center" vertical="top"/>
    </xf>
    <xf numFmtId="3" fontId="37" fillId="9" borderId="59" xfId="0" applyNumberFormat="1" applyFont="1" applyFill="1" applyBorder="1" applyAlignment="1">
      <alignment horizontal="center" vertical="top"/>
    </xf>
    <xf numFmtId="3" fontId="33" fillId="9" borderId="59" xfId="0" applyNumberFormat="1" applyFont="1" applyFill="1" applyBorder="1" applyAlignment="1">
      <alignment horizontal="center" vertical="top"/>
    </xf>
    <xf numFmtId="3" fontId="12" fillId="0" borderId="59" xfId="0" applyNumberFormat="1" applyFont="1" applyBorder="1" applyAlignment="1">
      <alignment horizontal="center" vertical="top"/>
    </xf>
    <xf numFmtId="4" fontId="12" fillId="5" borderId="180" xfId="0" applyNumberFormat="1" applyFont="1" applyFill="1" applyBorder="1" applyAlignment="1">
      <alignment horizontal="right" vertical="top"/>
    </xf>
    <xf numFmtId="4" fontId="10" fillId="7" borderId="181" xfId="0" applyNumberFormat="1" applyFont="1" applyFill="1" applyBorder="1" applyAlignment="1">
      <alignment horizontal="right" vertical="top"/>
    </xf>
    <xf numFmtId="3" fontId="33" fillId="9" borderId="11" xfId="0" applyNumberFormat="1" applyFont="1" applyFill="1" applyBorder="1" applyAlignment="1">
      <alignment horizontal="center" vertical="top"/>
    </xf>
    <xf numFmtId="4" fontId="10" fillId="6" borderId="108" xfId="0" applyNumberFormat="1" applyFont="1" applyFill="1" applyBorder="1" applyAlignment="1">
      <alignment horizontal="right" vertical="top"/>
    </xf>
    <xf numFmtId="4" fontId="10" fillId="6" borderId="112" xfId="0" applyNumberFormat="1" applyFont="1" applyFill="1" applyBorder="1" applyAlignment="1">
      <alignment horizontal="right" vertical="top"/>
    </xf>
    <xf numFmtId="3" fontId="33" fillId="0" borderId="100" xfId="0" applyNumberFormat="1" applyFont="1" applyBorder="1" applyAlignment="1">
      <alignment horizontal="center" vertical="top"/>
    </xf>
    <xf numFmtId="3" fontId="33" fillId="0" borderId="58" xfId="0" applyNumberFormat="1" applyFont="1" applyBorder="1" applyAlignment="1">
      <alignment horizontal="center" vertical="top"/>
    </xf>
    <xf numFmtId="3" fontId="33" fillId="9" borderId="64" xfId="0" applyNumberFormat="1" applyFont="1" applyFill="1" applyBorder="1" applyAlignment="1">
      <alignment horizontal="center" vertical="top"/>
    </xf>
    <xf numFmtId="3" fontId="12" fillId="0" borderId="108" xfId="0" applyNumberFormat="1" applyFont="1" applyBorder="1" applyAlignment="1">
      <alignment horizontal="center" vertical="top"/>
    </xf>
    <xf numFmtId="4" fontId="10" fillId="10" borderId="132" xfId="0" applyNumberFormat="1" applyFont="1" applyFill="1" applyBorder="1" applyAlignment="1">
      <alignment horizontal="right" vertical="top"/>
    </xf>
    <xf numFmtId="3" fontId="10" fillId="6" borderId="124" xfId="0" applyNumberFormat="1" applyFont="1" applyFill="1" applyBorder="1" applyAlignment="1">
      <alignment horizontal="center" vertical="top"/>
    </xf>
    <xf numFmtId="3" fontId="10" fillId="6" borderId="135" xfId="0" applyNumberFormat="1" applyFont="1" applyFill="1" applyBorder="1" applyAlignment="1">
      <alignment horizontal="center" vertical="top"/>
    </xf>
    <xf numFmtId="0" fontId="45" fillId="0" borderId="121" xfId="0" applyFont="1" applyBorder="1" applyAlignment="1">
      <alignment horizontal="center" vertical="center" wrapText="1"/>
    </xf>
    <xf numFmtId="4" fontId="7" fillId="0" borderId="121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1" fillId="0" borderId="121" xfId="0" applyFont="1" applyBorder="1" applyAlignment="1">
      <alignment horizontal="center" vertical="center" wrapText="1"/>
    </xf>
    <xf numFmtId="49" fontId="2" fillId="0" borderId="121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vertical="top" wrapText="1"/>
    </xf>
    <xf numFmtId="4" fontId="0" fillId="0" borderId="157" xfId="0" applyNumberFormat="1" applyFont="1" applyBorder="1" applyAlignment="1">
      <alignment horizontal="center" vertical="center"/>
    </xf>
    <xf numFmtId="4" fontId="8" fillId="0" borderId="117" xfId="0" applyNumberFormat="1" applyFont="1" applyBorder="1" applyAlignment="1">
      <alignment horizontal="center" vertical="center"/>
    </xf>
    <xf numFmtId="49" fontId="46" fillId="0" borderId="121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horizontal="left" vertical="top" wrapText="1"/>
    </xf>
    <xf numFmtId="166" fontId="46" fillId="0" borderId="121" xfId="0" applyNumberFormat="1" applyFont="1" applyBorder="1" applyAlignment="1">
      <alignment horizontal="left" vertical="center" wrapText="1"/>
    </xf>
    <xf numFmtId="0" fontId="0" fillId="11" borderId="162" xfId="0" applyFont="1" applyFill="1" applyBorder="1" applyAlignment="1">
      <alignment horizontal="center" vertical="center"/>
    </xf>
    <xf numFmtId="0" fontId="0" fillId="11" borderId="162" xfId="0" applyFont="1" applyFill="1" applyBorder="1" applyAlignment="1">
      <alignment horizontal="left" vertical="center"/>
    </xf>
    <xf numFmtId="4" fontId="0" fillId="11" borderId="162" xfId="0" applyNumberFormat="1" applyFont="1" applyFill="1" applyBorder="1" applyAlignment="1">
      <alignment horizontal="center" vertical="center"/>
    </xf>
    <xf numFmtId="0" fontId="40" fillId="11" borderId="117" xfId="0" applyFont="1" applyFill="1" applyBorder="1" applyAlignment="1">
      <alignment horizontal="left" vertical="center" wrapText="1"/>
    </xf>
    <xf numFmtId="4" fontId="40" fillId="11" borderId="117" xfId="0" applyNumberFormat="1" applyFont="1" applyFill="1" applyBorder="1" applyAlignment="1">
      <alignment horizontal="center" vertical="center"/>
    </xf>
    <xf numFmtId="0" fontId="8" fillId="11" borderId="117" xfId="0" applyFont="1" applyFill="1" applyBorder="1" applyAlignment="1">
      <alignment horizontal="left" vertical="center" wrapText="1"/>
    </xf>
    <xf numFmtId="49" fontId="46" fillId="11" borderId="121" xfId="0" applyNumberFormat="1" applyFont="1" applyFill="1" applyBorder="1" applyAlignment="1">
      <alignment horizontal="center" vertical="center"/>
    </xf>
    <xf numFmtId="166" fontId="46" fillId="11" borderId="121" xfId="0" applyNumberFormat="1" applyFont="1" applyFill="1" applyBorder="1" applyAlignment="1">
      <alignment horizontal="left" vertical="center" wrapText="1"/>
    </xf>
    <xf numFmtId="4" fontId="16" fillId="11" borderId="117" xfId="0" applyNumberFormat="1" applyFont="1" applyFill="1" applyBorder="1" applyAlignment="1">
      <alignment horizontal="center" vertical="center"/>
    </xf>
    <xf numFmtId="4" fontId="40" fillId="11" borderId="58" xfId="0" applyNumberFormat="1" applyFont="1" applyFill="1" applyBorder="1" applyAlignment="1">
      <alignment horizontal="center" vertical="center"/>
    </xf>
    <xf numFmtId="0" fontId="40" fillId="11" borderId="12" xfId="0" applyFont="1" applyFill="1" applyBorder="1" applyAlignment="1">
      <alignment horizontal="left" vertical="center" wrapText="1"/>
    </xf>
    <xf numFmtId="4" fontId="40" fillId="11" borderId="71" xfId="0" applyNumberFormat="1" applyFont="1" applyFill="1" applyBorder="1" applyAlignment="1">
      <alignment horizontal="center" vertical="center"/>
    </xf>
    <xf numFmtId="4" fontId="8" fillId="0" borderId="113" xfId="0" applyNumberFormat="1" applyFont="1" applyBorder="1" applyAlignment="1">
      <alignment horizontal="center" vertical="center"/>
    </xf>
    <xf numFmtId="0" fontId="50" fillId="0" borderId="157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49" fontId="47" fillId="11" borderId="121" xfId="0" applyNumberFormat="1" applyFont="1" applyFill="1" applyBorder="1" applyAlignment="1">
      <alignment horizontal="center" vertical="center"/>
    </xf>
    <xf numFmtId="0" fontId="32" fillId="11" borderId="121" xfId="0" applyFont="1" applyFill="1" applyBorder="1" applyAlignment="1">
      <alignment vertical="top" wrapText="1"/>
    </xf>
    <xf numFmtId="4" fontId="8" fillId="11" borderId="121" xfId="0" applyNumberFormat="1" applyFont="1" applyFill="1" applyBorder="1" applyAlignment="1">
      <alignment horizontal="center" vertical="center"/>
    </xf>
    <xf numFmtId="0" fontId="50" fillId="11" borderId="121" xfId="0" applyFont="1" applyFill="1" applyBorder="1" applyAlignment="1">
      <alignment horizontal="left" vertical="center"/>
    </xf>
    <xf numFmtId="0" fontId="8" fillId="11" borderId="121" xfId="0" applyFont="1" applyFill="1" applyBorder="1" applyAlignment="1">
      <alignment horizontal="left" vertical="center" wrapText="1"/>
    </xf>
    <xf numFmtId="0" fontId="40" fillId="11" borderId="121" xfId="0" applyFont="1" applyFill="1" applyBorder="1" applyAlignment="1">
      <alignment horizontal="left" vertical="center" wrapText="1"/>
    </xf>
    <xf numFmtId="4" fontId="8" fillId="0" borderId="157" xfId="0" applyNumberFormat="1" applyFont="1" applyBorder="1" applyAlignment="1">
      <alignment horizontal="center" vertical="center"/>
    </xf>
    <xf numFmtId="4" fontId="8" fillId="9" borderId="157" xfId="0" applyNumberFormat="1" applyFont="1" applyFill="1" applyBorder="1" applyAlignment="1">
      <alignment horizontal="center" vertical="center"/>
    </xf>
    <xf numFmtId="0" fontId="40" fillId="0" borderId="104" xfId="0" applyFont="1" applyBorder="1" applyAlignment="1">
      <alignment horizontal="left" vertical="center" wrapText="1"/>
    </xf>
    <xf numFmtId="0" fontId="12" fillId="11" borderId="121" xfId="0" applyFont="1" applyFill="1" applyBorder="1" applyAlignment="1">
      <alignment horizontal="left" vertical="top" wrapText="1"/>
    </xf>
    <xf numFmtId="49" fontId="48" fillId="9" borderId="121" xfId="0" applyNumberFormat="1" applyFont="1" applyFill="1" applyBorder="1" applyAlignment="1">
      <alignment horizontal="center" vertical="center"/>
    </xf>
    <xf numFmtId="0" fontId="2" fillId="9" borderId="85" xfId="0" applyFont="1" applyFill="1" applyBorder="1" applyAlignment="1">
      <alignment vertical="top" wrapText="1"/>
    </xf>
    <xf numFmtId="0" fontId="2" fillId="0" borderId="85" xfId="0" applyFont="1" applyBorder="1" applyAlignment="1">
      <alignment vertical="top" wrapText="1"/>
    </xf>
    <xf numFmtId="49" fontId="48" fillId="9" borderId="157" xfId="0" applyNumberFormat="1" applyFont="1" applyFill="1" applyBorder="1" applyAlignment="1">
      <alignment horizontal="center" vertical="center"/>
    </xf>
    <xf numFmtId="0" fontId="2" fillId="9" borderId="113" xfId="0" applyFont="1" applyFill="1" applyBorder="1" applyAlignment="1">
      <alignment vertical="top" wrapText="1"/>
    </xf>
    <xf numFmtId="0" fontId="2" fillId="9" borderId="121" xfId="0" applyFont="1" applyFill="1" applyBorder="1" applyAlignment="1">
      <alignment vertical="top" wrapText="1"/>
    </xf>
    <xf numFmtId="49" fontId="48" fillId="9" borderId="169" xfId="0" applyNumberFormat="1" applyFont="1" applyFill="1" applyBorder="1" applyAlignment="1">
      <alignment horizontal="center" vertical="center"/>
    </xf>
    <xf numFmtId="0" fontId="2" fillId="9" borderId="117" xfId="0" applyFont="1" applyFill="1" applyBorder="1" applyAlignment="1">
      <alignment vertical="top" wrapText="1"/>
    </xf>
    <xf numFmtId="4" fontId="2" fillId="0" borderId="121" xfId="0" applyNumberFormat="1" applyFont="1" applyBorder="1" applyAlignment="1">
      <alignment horizontal="center" vertical="center"/>
    </xf>
    <xf numFmtId="0" fontId="2" fillId="11" borderId="121" xfId="0" applyFont="1" applyFill="1" applyBorder="1" applyAlignment="1">
      <alignment horizontal="center" vertical="center"/>
    </xf>
    <xf numFmtId="0" fontId="2" fillId="11" borderId="121" xfId="0" applyFont="1" applyFill="1" applyBorder="1" applyAlignment="1">
      <alignment horizontal="left" vertical="center" wrapText="1"/>
    </xf>
    <xf numFmtId="0" fontId="2" fillId="11" borderId="121" xfId="0" applyFont="1" applyFill="1" applyBorder="1" applyAlignment="1">
      <alignment horizontal="center" vertical="center" wrapText="1"/>
    </xf>
    <xf numFmtId="4" fontId="40" fillId="11" borderId="121" xfId="0" applyNumberFormat="1" applyFont="1" applyFill="1" applyBorder="1" applyAlignment="1">
      <alignment horizontal="center" vertical="center"/>
    </xf>
    <xf numFmtId="0" fontId="2" fillId="9" borderId="121" xfId="0" applyFont="1" applyFill="1" applyBorder="1" applyAlignment="1">
      <alignment vertical="center" wrapText="1"/>
    </xf>
    <xf numFmtId="0" fontId="2" fillId="9" borderId="157" xfId="0" applyFont="1" applyFill="1" applyBorder="1" applyAlignment="1">
      <alignment vertical="top" wrapText="1"/>
    </xf>
    <xf numFmtId="0" fontId="48" fillId="0" borderId="121" xfId="0" applyFont="1" applyBorder="1" applyAlignment="1">
      <alignment vertical="top" wrapText="1"/>
    </xf>
    <xf numFmtId="49" fontId="48" fillId="0" borderId="157" xfId="0" applyNumberFormat="1" applyFont="1" applyBorder="1" applyAlignment="1">
      <alignment horizontal="center" vertical="center"/>
    </xf>
    <xf numFmtId="0" fontId="48" fillId="0" borderId="157" xfId="0" applyFont="1" applyBorder="1" applyAlignment="1">
      <alignment vertical="top" wrapText="1"/>
    </xf>
    <xf numFmtId="49" fontId="8" fillId="9" borderId="71" xfId="0" applyNumberFormat="1" applyFont="1" applyFill="1" applyBorder="1" applyAlignment="1">
      <alignment horizontal="right" wrapText="1"/>
    </xf>
    <xf numFmtId="0" fontId="0" fillId="9" borderId="0" xfId="0" applyFont="1" applyFill="1" applyAlignment="1"/>
    <xf numFmtId="0" fontId="40" fillId="9" borderId="121" xfId="0" applyFont="1" applyFill="1" applyBorder="1" applyAlignment="1">
      <alignment horizontal="left" vertical="center" wrapText="1"/>
    </xf>
    <xf numFmtId="0" fontId="8" fillId="9" borderId="58" xfId="0" applyFont="1" applyFill="1" applyBorder="1" applyAlignment="1">
      <alignment horizontal="left" vertical="center" wrapText="1"/>
    </xf>
    <xf numFmtId="0" fontId="40" fillId="9" borderId="123" xfId="0" applyFont="1" applyFill="1" applyBorder="1" applyAlignment="1">
      <alignment horizontal="left" vertical="center" wrapText="1"/>
    </xf>
    <xf numFmtId="0" fontId="40" fillId="0" borderId="12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0" fontId="4" fillId="11" borderId="121" xfId="0" applyFont="1" applyFill="1" applyBorder="1" applyAlignment="1">
      <alignment horizontal="center" vertical="center" wrapText="1"/>
    </xf>
    <xf numFmtId="0" fontId="0" fillId="11" borderId="121" xfId="0" applyFont="1" applyFill="1" applyBorder="1" applyAlignment="1">
      <alignment horizontal="left" vertical="center"/>
    </xf>
    <xf numFmtId="4" fontId="0" fillId="11" borderId="12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6" fillId="0" borderId="121" xfId="0" applyFont="1" applyBorder="1" applyAlignment="1">
      <alignment horizontal="left" vertical="center" wrapText="1"/>
    </xf>
    <xf numFmtId="4" fontId="2" fillId="9" borderId="12" xfId="0" applyNumberFormat="1" applyFont="1" applyFill="1" applyBorder="1" applyAlignment="1">
      <alignment horizontal="center" vertical="center"/>
    </xf>
    <xf numFmtId="49" fontId="2" fillId="0" borderId="109" xfId="0" applyNumberFormat="1" applyFont="1" applyBorder="1" applyAlignment="1">
      <alignment horizontal="center" vertical="center"/>
    </xf>
    <xf numFmtId="0" fontId="2" fillId="0" borderId="111" xfId="0" applyFont="1" applyBorder="1" applyAlignment="1">
      <alignment vertical="center" wrapText="1"/>
    </xf>
    <xf numFmtId="49" fontId="4" fillId="0" borderId="104" xfId="0" applyNumberFormat="1" applyFont="1" applyBorder="1" applyAlignment="1">
      <alignment horizontal="center" vertical="center" wrapText="1"/>
    </xf>
    <xf numFmtId="0" fontId="8" fillId="0" borderId="104" xfId="0" applyFont="1" applyBorder="1" applyAlignment="1">
      <alignment wrapText="1"/>
    </xf>
    <xf numFmtId="4" fontId="8" fillId="9" borderId="60" xfId="0" applyNumberFormat="1" applyFont="1" applyFill="1" applyBorder="1" applyAlignment="1">
      <alignment horizontal="center" vertical="center"/>
    </xf>
    <xf numFmtId="49" fontId="4" fillId="11" borderId="121" xfId="0" applyNumberFormat="1" applyFont="1" applyFill="1" applyBorder="1" applyAlignment="1">
      <alignment horizontal="center" vertical="center" wrapText="1"/>
    </xf>
    <xf numFmtId="0" fontId="8" fillId="11" borderId="121" xfId="0" applyFont="1" applyFill="1" applyBorder="1" applyAlignment="1">
      <alignment wrapText="1"/>
    </xf>
    <xf numFmtId="0" fontId="8" fillId="0" borderId="60" xfId="0" applyFont="1" applyBorder="1" applyAlignment="1">
      <alignment horizontal="center" vertical="center" wrapText="1"/>
    </xf>
    <xf numFmtId="0" fontId="8" fillId="11" borderId="121" xfId="0" applyFont="1" applyFill="1" applyBorder="1" applyAlignment="1">
      <alignment horizontal="center" vertical="center" wrapText="1"/>
    </xf>
    <xf numFmtId="49" fontId="8" fillId="0" borderId="169" xfId="0" applyNumberFormat="1" applyFont="1" applyBorder="1" applyAlignment="1">
      <alignment horizontal="center" vertical="center"/>
    </xf>
    <xf numFmtId="166" fontId="8" fillId="0" borderId="169" xfId="0" applyNumberFormat="1" applyFont="1" applyBorder="1" applyAlignment="1">
      <alignment horizontal="left" vertical="center" wrapText="1"/>
    </xf>
    <xf numFmtId="0" fontId="8" fillId="0" borderId="104" xfId="0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/>
    </xf>
    <xf numFmtId="0" fontId="8" fillId="0" borderId="104" xfId="0" applyFont="1" applyBorder="1" applyAlignment="1">
      <alignment horizontal="left" vertical="center" wrapText="1"/>
    </xf>
    <xf numFmtId="4" fontId="8" fillId="9" borderId="104" xfId="0" applyNumberFormat="1" applyFont="1" applyFill="1" applyBorder="1" applyAlignment="1">
      <alignment horizontal="center" vertical="center"/>
    </xf>
    <xf numFmtId="49" fontId="8" fillId="11" borderId="121" xfId="0" applyNumberFormat="1" applyFont="1" applyFill="1" applyBorder="1" applyAlignment="1">
      <alignment horizontal="center" vertical="center"/>
    </xf>
    <xf numFmtId="166" fontId="8" fillId="11" borderId="121" xfId="0" applyNumberFormat="1" applyFont="1" applyFill="1" applyBorder="1" applyAlignment="1">
      <alignment horizontal="left" vertical="center" wrapText="1"/>
    </xf>
    <xf numFmtId="49" fontId="8" fillId="0" borderId="157" xfId="0" applyNumberFormat="1" applyFont="1" applyBorder="1" applyAlignment="1">
      <alignment horizontal="center" vertical="center"/>
    </xf>
    <xf numFmtId="166" fontId="8" fillId="0" borderId="182" xfId="0" applyNumberFormat="1" applyFont="1" applyBorder="1" applyAlignment="1">
      <alignment horizontal="left" vertical="center" wrapText="1"/>
    </xf>
    <xf numFmtId="0" fontId="0" fillId="11" borderId="121" xfId="0" applyFont="1" applyFill="1" applyBorder="1" applyAlignment="1"/>
    <xf numFmtId="49" fontId="40" fillId="0" borderId="104" xfId="0" applyNumberFormat="1" applyFont="1" applyBorder="1" applyAlignment="1">
      <alignment horizontal="center" vertical="center"/>
    </xf>
    <xf numFmtId="4" fontId="8" fillId="0" borderId="169" xfId="0" applyNumberFormat="1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 wrapText="1"/>
    </xf>
    <xf numFmtId="0" fontId="37" fillId="9" borderId="113" xfId="0" applyFont="1" applyFill="1" applyBorder="1" applyAlignment="1">
      <alignment horizontal="left" vertical="top" wrapText="1"/>
    </xf>
    <xf numFmtId="4" fontId="37" fillId="0" borderId="11" xfId="0" applyNumberFormat="1" applyFont="1" applyBorder="1" applyAlignment="1">
      <alignment horizontal="right" vertical="top"/>
    </xf>
    <xf numFmtId="4" fontId="37" fillId="0" borderId="59" xfId="0" applyNumberFormat="1" applyFont="1" applyBorder="1" applyAlignment="1">
      <alignment horizontal="right" vertical="top"/>
    </xf>
    <xf numFmtId="4" fontId="37" fillId="0" borderId="60" xfId="0" applyNumberFormat="1" applyFont="1" applyBorder="1" applyAlignment="1">
      <alignment horizontal="right" vertical="top"/>
    </xf>
    <xf numFmtId="4" fontId="1" fillId="0" borderId="121" xfId="0" applyNumberFormat="1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49" fontId="8" fillId="0" borderId="121" xfId="0" applyNumberFormat="1" applyFont="1" applyBorder="1" applyAlignment="1">
      <alignment horizontal="center" vertical="center" wrapText="1"/>
    </xf>
    <xf numFmtId="49" fontId="40" fillId="11" borderId="121" xfId="0" applyNumberFormat="1" applyFont="1" applyFill="1" applyBorder="1" applyAlignment="1">
      <alignment horizontal="center" vertical="center"/>
    </xf>
    <xf numFmtId="0" fontId="1" fillId="0" borderId="121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left" vertical="center" wrapText="1"/>
    </xf>
    <xf numFmtId="0" fontId="33" fillId="0" borderId="113" xfId="0" applyFont="1" applyBorder="1" applyAlignment="1">
      <alignment horizontal="left" vertical="center" wrapText="1"/>
    </xf>
    <xf numFmtId="0" fontId="8" fillId="0" borderId="183" xfId="0" applyFont="1" applyBorder="1" applyAlignment="1">
      <alignment horizontal="center" vertical="center" wrapText="1"/>
    </xf>
    <xf numFmtId="4" fontId="51" fillId="0" borderId="109" xfId="0" applyNumberFormat="1" applyFont="1" applyBorder="1" applyAlignment="1">
      <alignment horizontal="center" vertical="center" wrapText="1"/>
    </xf>
    <xf numFmtId="4" fontId="10" fillId="5" borderId="81" xfId="0" applyNumberFormat="1" applyFont="1" applyFill="1" applyBorder="1" applyAlignment="1">
      <alignment horizontal="right" vertical="top"/>
    </xf>
    <xf numFmtId="4" fontId="10" fillId="7" borderId="189" xfId="0" applyNumberFormat="1" applyFont="1" applyFill="1" applyBorder="1" applyAlignment="1">
      <alignment horizontal="right" vertical="top"/>
    </xf>
    <xf numFmtId="4" fontId="10" fillId="5" borderId="190" xfId="0" applyNumberFormat="1" applyFont="1" applyFill="1" applyBorder="1" applyAlignment="1">
      <alignment horizontal="right" vertical="top"/>
    </xf>
    <xf numFmtId="0" fontId="49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0" fillId="0" borderId="0" xfId="0" applyFont="1" applyAlignment="1"/>
    <xf numFmtId="0" fontId="8" fillId="0" borderId="157" xfId="0" applyFont="1" applyBorder="1" applyAlignment="1">
      <alignment horizontal="left" vertical="center" wrapText="1"/>
    </xf>
    <xf numFmtId="4" fontId="0" fillId="0" borderId="157" xfId="0" applyNumberFormat="1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 wrapText="1"/>
    </xf>
    <xf numFmtId="4" fontId="0" fillId="0" borderId="121" xfId="0" applyNumberFormat="1" applyFont="1" applyBorder="1" applyAlignment="1">
      <alignment horizontal="center" vertical="center"/>
    </xf>
    <xf numFmtId="0" fontId="0" fillId="0" borderId="0" xfId="0" applyFont="1" applyAlignment="1"/>
    <xf numFmtId="4" fontId="8" fillId="9" borderId="117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top"/>
    </xf>
    <xf numFmtId="0" fontId="54" fillId="9" borderId="113" xfId="0" applyFont="1" applyFill="1" applyBorder="1" applyAlignment="1">
      <alignment horizontal="left" vertical="top" wrapText="1"/>
    </xf>
    <xf numFmtId="4" fontId="54" fillId="0" borderId="60" xfId="0" applyNumberFormat="1" applyFont="1" applyBorder="1" applyAlignment="1">
      <alignment horizontal="center" vertical="top"/>
    </xf>
    <xf numFmtId="0" fontId="8" fillId="11" borderId="162" xfId="0" applyFont="1" applyFill="1" applyBorder="1" applyAlignment="1">
      <alignment horizontal="left" vertical="center" wrapText="1"/>
    </xf>
    <xf numFmtId="4" fontId="8" fillId="11" borderId="162" xfId="0" applyNumberFormat="1" applyFont="1" applyFill="1" applyBorder="1" applyAlignment="1">
      <alignment horizontal="center" vertical="center"/>
    </xf>
    <xf numFmtId="0" fontId="8" fillId="11" borderId="111" xfId="0" applyFont="1" applyFill="1" applyBorder="1" applyAlignment="1">
      <alignment wrapText="1"/>
    </xf>
    <xf numFmtId="0" fontId="8" fillId="0" borderId="98" xfId="0" applyFont="1" applyBorder="1" applyAlignment="1">
      <alignment horizontal="center" vertical="center" wrapText="1"/>
    </xf>
    <xf numFmtId="49" fontId="53" fillId="0" borderId="60" xfId="0" applyNumberFormat="1" applyFont="1" applyBorder="1" applyAlignment="1">
      <alignment horizontal="center" vertical="top"/>
    </xf>
    <xf numFmtId="0" fontId="8" fillId="0" borderId="157" xfId="0" applyFont="1" applyBorder="1" applyAlignment="1">
      <alignment horizontal="center" vertical="center" wrapText="1"/>
    </xf>
    <xf numFmtId="49" fontId="53" fillId="11" borderId="121" xfId="0" applyNumberFormat="1" applyFont="1" applyFill="1" applyBorder="1" applyAlignment="1">
      <alignment horizontal="center" vertical="top"/>
    </xf>
    <xf numFmtId="0" fontId="54" fillId="11" borderId="121" xfId="0" applyFont="1" applyFill="1" applyBorder="1" applyAlignment="1">
      <alignment horizontal="left" vertical="top" wrapText="1"/>
    </xf>
    <xf numFmtId="4" fontId="54" fillId="11" borderId="121" xfId="0" applyNumberFormat="1" applyFont="1" applyFill="1" applyBorder="1" applyAlignment="1">
      <alignment horizontal="center" vertical="top"/>
    </xf>
    <xf numFmtId="49" fontId="8" fillId="11" borderId="162" xfId="0" applyNumberFormat="1" applyFont="1" applyFill="1" applyBorder="1" applyAlignment="1">
      <alignment horizontal="center" vertical="center" wrapText="1"/>
    </xf>
    <xf numFmtId="49" fontId="53" fillId="0" borderId="121" xfId="0" applyNumberFormat="1" applyFont="1" applyBorder="1" applyAlignment="1">
      <alignment horizontal="center" vertical="top"/>
    </xf>
    <xf numFmtId="4" fontId="54" fillId="0" borderId="121" xfId="0" applyNumberFormat="1" applyFont="1" applyBorder="1" applyAlignment="1">
      <alignment horizontal="center" vertical="top"/>
    </xf>
    <xf numFmtId="0" fontId="53" fillId="9" borderId="134" xfId="0" applyFont="1" applyFill="1" applyBorder="1" applyAlignment="1">
      <alignment horizontal="left" vertical="top" wrapText="1"/>
    </xf>
    <xf numFmtId="4" fontId="7" fillId="11" borderId="12" xfId="0" applyNumberFormat="1" applyFont="1" applyFill="1" applyBorder="1" applyAlignment="1">
      <alignment wrapText="1"/>
    </xf>
    <xf numFmtId="4" fontId="7" fillId="11" borderId="12" xfId="0" applyNumberFormat="1" applyFont="1" applyFill="1" applyBorder="1"/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/>
    <xf numFmtId="10" fontId="1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8" xfId="0" applyFont="1" applyBorder="1"/>
    <xf numFmtId="0" fontId="16" fillId="0" borderId="16" xfId="0" applyFont="1" applyBorder="1"/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9" xfId="0" applyFont="1" applyBorder="1"/>
    <xf numFmtId="0" fontId="16" fillId="0" borderId="10" xfId="0" applyFont="1" applyBorder="1"/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/>
    <xf numFmtId="0" fontId="16" fillId="0" borderId="6" xfId="0" applyFont="1" applyBorder="1"/>
    <xf numFmtId="0" fontId="15" fillId="0" borderId="7" xfId="0" applyFont="1" applyBorder="1" applyAlignment="1">
      <alignment horizontal="center" vertical="center" wrapText="1"/>
    </xf>
    <xf numFmtId="0" fontId="16" fillId="0" borderId="15" xfId="0" applyFont="1" applyBorder="1"/>
    <xf numFmtId="10" fontId="17" fillId="0" borderId="13" xfId="0" applyNumberFormat="1" applyFont="1" applyBorder="1" applyAlignment="1">
      <alignment horizontal="center" vertical="center"/>
    </xf>
    <xf numFmtId="0" fontId="16" fillId="0" borderId="14" xfId="0" applyFont="1" applyBorder="1"/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2" borderId="26" xfId="0" applyFont="1" applyFill="1" applyBorder="1" applyAlignment="1">
      <alignment horizontal="center" vertical="center" wrapText="1"/>
    </xf>
    <xf numFmtId="0" fontId="16" fillId="0" borderId="27" xfId="0" applyFont="1" applyBorder="1"/>
    <xf numFmtId="0" fontId="16" fillId="0" borderId="28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6" fillId="0" borderId="32" xfId="0" applyFont="1" applyBorder="1"/>
    <xf numFmtId="0" fontId="10" fillId="2" borderId="24" xfId="0" applyFont="1" applyFill="1" applyBorder="1" applyAlignment="1">
      <alignment horizontal="center" vertical="center"/>
    </xf>
    <xf numFmtId="0" fontId="16" fillId="0" borderId="30" xfId="0" applyFont="1" applyBorder="1"/>
    <xf numFmtId="0" fontId="16" fillId="0" borderId="33" xfId="0" applyFont="1" applyBorder="1"/>
    <xf numFmtId="0" fontId="10" fillId="2" borderId="25" xfId="0" applyFont="1" applyFill="1" applyBorder="1" applyAlignment="1">
      <alignment horizontal="center" vertical="center" wrapText="1"/>
    </xf>
    <xf numFmtId="0" fontId="16" fillId="0" borderId="31" xfId="0" applyFont="1" applyBorder="1"/>
    <xf numFmtId="0" fontId="16" fillId="0" borderId="34" xfId="0" applyFont="1" applyBorder="1"/>
    <xf numFmtId="3" fontId="10" fillId="2" borderId="25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 wrapText="1"/>
    </xf>
    <xf numFmtId="0" fontId="16" fillId="0" borderId="29" xfId="0" applyFont="1" applyBorder="1"/>
    <xf numFmtId="166" fontId="12" fillId="0" borderId="0" xfId="0" applyNumberFormat="1" applyFont="1" applyAlignment="1">
      <alignment horizontal="center"/>
    </xf>
    <xf numFmtId="166" fontId="14" fillId="4" borderId="26" xfId="0" applyNumberFormat="1" applyFont="1" applyFill="1" applyBorder="1" applyAlignment="1">
      <alignment horizontal="left"/>
    </xf>
    <xf numFmtId="166" fontId="20" fillId="8" borderId="26" xfId="0" applyNumberFormat="1" applyFont="1" applyFill="1" applyBorder="1" applyAlignment="1">
      <alignment horizontal="left" vertical="top" wrapText="1"/>
    </xf>
    <xf numFmtId="166" fontId="10" fillId="8" borderId="115" xfId="0" applyNumberFormat="1" applyFont="1" applyFill="1" applyBorder="1" applyAlignment="1">
      <alignment horizontal="left" vertical="top"/>
    </xf>
    <xf numFmtId="0" fontId="16" fillId="0" borderId="116" xfId="0" applyFont="1" applyBorder="1"/>
    <xf numFmtId="0" fontId="16" fillId="0" borderId="117" xfId="0" applyFont="1" applyBorder="1"/>
    <xf numFmtId="166" fontId="10" fillId="5" borderId="170" xfId="0" applyNumberFormat="1" applyFont="1" applyFill="1" applyBorder="1" applyAlignment="1">
      <alignment horizontal="left" vertical="top" wrapText="1"/>
    </xf>
    <xf numFmtId="0" fontId="0" fillId="0" borderId="174" xfId="0" applyFont="1" applyBorder="1" applyAlignment="1">
      <alignment vertical="top"/>
    </xf>
    <xf numFmtId="0" fontId="0" fillId="0" borderId="175" xfId="0" applyFont="1" applyBorder="1" applyAlignment="1">
      <alignment vertical="top"/>
    </xf>
    <xf numFmtId="0" fontId="16" fillId="0" borderId="38" xfId="0" applyFont="1" applyBorder="1"/>
    <xf numFmtId="164" fontId="10" fillId="2" borderId="1" xfId="0" applyNumberFormat="1" applyFont="1" applyFill="1" applyBorder="1" applyAlignment="1">
      <alignment horizontal="center" vertical="center" wrapText="1"/>
    </xf>
    <xf numFmtId="166" fontId="10" fillId="8" borderId="26" xfId="0" applyNumberFormat="1" applyFont="1" applyFill="1" applyBorder="1" applyAlignment="1">
      <alignment horizontal="left" vertical="top"/>
    </xf>
    <xf numFmtId="4" fontId="46" fillId="0" borderId="157" xfId="0" applyNumberFormat="1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4" fontId="2" fillId="0" borderId="121" xfId="0" applyNumberFormat="1" applyFont="1" applyBorder="1" applyAlignment="1">
      <alignment horizontal="center" vertical="center" wrapText="1"/>
    </xf>
    <xf numFmtId="0" fontId="42" fillId="0" borderId="121" xfId="0" applyFont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7" fillId="5" borderId="98" xfId="0" applyFont="1" applyFill="1" applyBorder="1" applyAlignment="1">
      <alignment horizontal="center" vertical="center" wrapText="1"/>
    </xf>
    <xf numFmtId="0" fontId="16" fillId="0" borderId="113" xfId="0" applyFont="1" applyBorder="1"/>
    <xf numFmtId="0" fontId="16" fillId="0" borderId="64" xfId="0" applyFont="1" applyBorder="1"/>
    <xf numFmtId="4" fontId="7" fillId="5" borderId="13" xfId="0" applyNumberFormat="1" applyFont="1" applyFill="1" applyBorder="1" applyAlignment="1">
      <alignment horizontal="center" vertical="center" wrapText="1"/>
    </xf>
    <xf numFmtId="0" fontId="16" fillId="0" borderId="83" xfId="0" applyFont="1" applyBorder="1"/>
    <xf numFmtId="0" fontId="16" fillId="0" borderId="58" xfId="0" applyFont="1" applyBorder="1"/>
    <xf numFmtId="49" fontId="2" fillId="0" borderId="183" xfId="0" applyNumberFormat="1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48" fillId="0" borderId="157" xfId="0" applyFont="1" applyBorder="1" applyAlignment="1">
      <alignment horizontal="left" vertical="center" wrapText="1"/>
    </xf>
    <xf numFmtId="0" fontId="2" fillId="0" borderId="169" xfId="0" applyFont="1" applyBorder="1" applyAlignment="1">
      <alignment horizontal="left" vertical="center" wrapText="1"/>
    </xf>
    <xf numFmtId="0" fontId="2" fillId="0" borderId="162" xfId="0" applyFont="1" applyBorder="1" applyAlignment="1">
      <alignment horizontal="left" vertical="center" wrapText="1"/>
    </xf>
    <xf numFmtId="4" fontId="8" fillId="0" borderId="157" xfId="0" applyNumberFormat="1" applyFont="1" applyBorder="1" applyAlignment="1">
      <alignment horizontal="center" vertical="center" wrapText="1"/>
    </xf>
    <xf numFmtId="0" fontId="0" fillId="0" borderId="169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49" fontId="2" fillId="0" borderId="157" xfId="0" applyNumberFormat="1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4" fontId="3" fillId="0" borderId="157" xfId="0" applyNumberFormat="1" applyFont="1" applyBorder="1" applyAlignment="1">
      <alignment horizontal="center" vertical="center"/>
    </xf>
    <xf numFmtId="0" fontId="2" fillId="9" borderId="121" xfId="0" applyFont="1" applyFill="1" applyBorder="1" applyAlignment="1">
      <alignment vertical="center" wrapText="1"/>
    </xf>
    <xf numFmtId="0" fontId="0" fillId="0" borderId="121" xfId="0" applyFont="1" applyBorder="1" applyAlignment="1">
      <alignment vertical="center" wrapText="1"/>
    </xf>
    <xf numFmtId="0" fontId="7" fillId="0" borderId="110" xfId="0" applyFont="1" applyBorder="1" applyAlignment="1">
      <alignment horizontal="right" wrapText="1"/>
    </xf>
    <xf numFmtId="0" fontId="7" fillId="5" borderId="13" xfId="0" applyFont="1" applyFill="1" applyBorder="1" applyAlignment="1">
      <alignment horizontal="center" vertical="center" wrapText="1"/>
    </xf>
    <xf numFmtId="49" fontId="2" fillId="0" borderId="121" xfId="0" applyNumberFormat="1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48" fillId="0" borderId="121" xfId="0" applyFont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/>
    </xf>
    <xf numFmtId="0" fontId="52" fillId="0" borderId="121" xfId="0" applyFont="1" applyBorder="1" applyAlignment="1">
      <alignment horizontal="left" vertical="center" wrapText="1"/>
    </xf>
    <xf numFmtId="0" fontId="42" fillId="0" borderId="121" xfId="0" applyFont="1" applyBorder="1" applyAlignment="1">
      <alignment horizontal="left" vertical="center"/>
    </xf>
    <xf numFmtId="4" fontId="16" fillId="0" borderId="121" xfId="0" applyNumberFormat="1" applyFont="1" applyBorder="1" applyAlignment="1">
      <alignment horizontal="center" vertical="center" wrapText="1"/>
    </xf>
    <xf numFmtId="4" fontId="42" fillId="0" borderId="121" xfId="0" applyNumberFormat="1" applyFont="1" applyBorder="1" applyAlignment="1">
      <alignment horizontal="center" vertical="center" wrapText="1"/>
    </xf>
    <xf numFmtId="49" fontId="46" fillId="0" borderId="183" xfId="0" applyNumberFormat="1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2" fillId="0" borderId="179" xfId="0" applyFont="1" applyBorder="1" applyAlignment="1">
      <alignment horizontal="center" vertical="center" wrapText="1"/>
    </xf>
    <xf numFmtId="166" fontId="46" fillId="0" borderId="157" xfId="0" applyNumberFormat="1" applyFont="1" applyBorder="1" applyAlignment="1">
      <alignment horizontal="left" vertical="center" wrapText="1"/>
    </xf>
    <xf numFmtId="49" fontId="2" fillId="0" borderId="121" xfId="0" applyNumberFormat="1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1" xfId="0" applyFont="1" applyBorder="1" applyAlignment="1">
      <alignment vertical="center" wrapText="1"/>
    </xf>
    <xf numFmtId="4" fontId="46" fillId="0" borderId="121" xfId="0" applyNumberFormat="1" applyFont="1" applyBorder="1" applyAlignment="1">
      <alignment horizontal="center" vertical="center"/>
    </xf>
    <xf numFmtId="0" fontId="46" fillId="0" borderId="121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wrapText="1"/>
    </xf>
    <xf numFmtId="4" fontId="2" fillId="0" borderId="182" xfId="0" applyNumberFormat="1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4" fontId="2" fillId="0" borderId="157" xfId="0" applyNumberFormat="1" applyFont="1" applyBorder="1" applyAlignment="1">
      <alignment horizontal="center" vertical="center" wrapText="1"/>
    </xf>
    <xf numFmtId="0" fontId="46" fillId="0" borderId="157" xfId="0" applyFont="1" applyBorder="1" applyAlignment="1">
      <alignment horizontal="left" vertical="center" wrapText="1"/>
    </xf>
    <xf numFmtId="0" fontId="42" fillId="0" borderId="169" xfId="0" applyFont="1" applyBorder="1" applyAlignment="1">
      <alignment horizontal="center" vertical="center"/>
    </xf>
    <xf numFmtId="0" fontId="42" fillId="0" borderId="162" xfId="0" applyFont="1" applyBorder="1" applyAlignment="1">
      <alignment horizontal="center" vertical="center"/>
    </xf>
    <xf numFmtId="0" fontId="2" fillId="0" borderId="121" xfId="0" applyFont="1" applyBorder="1" applyAlignment="1">
      <alignment horizontal="left"/>
    </xf>
    <xf numFmtId="4" fontId="2" fillId="0" borderId="121" xfId="0" applyNumberFormat="1" applyFont="1" applyBorder="1" applyAlignment="1">
      <alignment horizontal="center" vertical="center"/>
    </xf>
    <xf numFmtId="4" fontId="16" fillId="9" borderId="121" xfId="0" applyNumberFormat="1" applyFont="1" applyFill="1" applyBorder="1" applyAlignment="1">
      <alignment horizontal="center" vertical="center" wrapText="1"/>
    </xf>
    <xf numFmtId="4" fontId="0" fillId="9" borderId="121" xfId="0" applyNumberFormat="1" applyFont="1" applyFill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166" fontId="46" fillId="9" borderId="121" xfId="0" applyNumberFormat="1" applyFont="1" applyFill="1" applyBorder="1" applyAlignment="1">
      <alignment horizontal="left" vertical="center" wrapText="1"/>
    </xf>
    <xf numFmtId="0" fontId="2" fillId="9" borderId="121" xfId="0" applyFont="1" applyFill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 wrapText="1"/>
    </xf>
    <xf numFmtId="49" fontId="2" fillId="9" borderId="157" xfId="0" applyNumberFormat="1" applyFont="1" applyFill="1" applyBorder="1" applyAlignment="1">
      <alignment horizontal="left" vertical="center" wrapText="1"/>
    </xf>
    <xf numFmtId="0" fontId="2" fillId="0" borderId="169" xfId="0" applyFont="1" applyBorder="1" applyAlignment="1">
      <alignment horizontal="left" vertical="center"/>
    </xf>
    <xf numFmtId="0" fontId="2" fillId="0" borderId="162" xfId="0" applyFont="1" applyBorder="1" applyAlignment="1">
      <alignment horizontal="left" vertical="center"/>
    </xf>
    <xf numFmtId="0" fontId="46" fillId="0" borderId="157" xfId="0" applyFont="1" applyBorder="1" applyAlignment="1">
      <alignment vertical="top" wrapText="1"/>
    </xf>
    <xf numFmtId="0" fontId="2" fillId="0" borderId="169" xfId="0" applyFont="1" applyBorder="1" applyAlignment="1">
      <alignment wrapText="1"/>
    </xf>
    <xf numFmtId="0" fontId="2" fillId="0" borderId="162" xfId="0" applyFont="1" applyBorder="1" applyAlignment="1">
      <alignment wrapText="1"/>
    </xf>
    <xf numFmtId="49" fontId="46" fillId="0" borderId="157" xfId="0" applyNumberFormat="1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7" xfId="0" applyFont="1" applyBorder="1" applyAlignment="1">
      <alignment horizontal="left" vertical="center" wrapText="1"/>
    </xf>
    <xf numFmtId="0" fontId="0" fillId="0" borderId="169" xfId="0" applyFont="1" applyBorder="1" applyAlignment="1">
      <alignment horizontal="left" vertical="center"/>
    </xf>
    <xf numFmtId="0" fontId="0" fillId="0" borderId="162" xfId="0" applyFont="1" applyBorder="1" applyAlignment="1">
      <alignment horizontal="left" vertical="center"/>
    </xf>
    <xf numFmtId="4" fontId="0" fillId="0" borderId="157" xfId="0" applyNumberFormat="1" applyFont="1" applyBorder="1" applyAlignment="1">
      <alignment horizontal="center" vertical="center"/>
    </xf>
    <xf numFmtId="4" fontId="0" fillId="0" borderId="169" xfId="0" applyNumberFormat="1" applyFont="1" applyBorder="1" applyAlignment="1">
      <alignment horizontal="center" vertical="center"/>
    </xf>
    <xf numFmtId="4" fontId="0" fillId="0" borderId="162" xfId="0" applyNumberFormat="1" applyFont="1" applyBorder="1" applyAlignment="1">
      <alignment horizontal="center" vertical="center"/>
    </xf>
    <xf numFmtId="4" fontId="2" fillId="0" borderId="157" xfId="0" applyNumberFormat="1" applyFont="1" applyBorder="1" applyAlignment="1">
      <alignment horizontal="center" vertical="center"/>
    </xf>
    <xf numFmtId="4" fontId="46" fillId="0" borderId="157" xfId="0" applyNumberFormat="1" applyFont="1" applyBorder="1" applyAlignment="1">
      <alignment vertical="center" wrapText="1"/>
    </xf>
    <xf numFmtId="0" fontId="2" fillId="0" borderId="169" xfId="0" applyFont="1" applyBorder="1" applyAlignment="1">
      <alignment vertical="center" wrapText="1"/>
    </xf>
    <xf numFmtId="0" fontId="2" fillId="0" borderId="162" xfId="0" applyFont="1" applyBorder="1" applyAlignment="1">
      <alignment vertical="center" wrapText="1"/>
    </xf>
    <xf numFmtId="0" fontId="2" fillId="9" borderId="157" xfId="0" applyFont="1" applyFill="1" applyBorder="1" applyAlignment="1">
      <alignment vertical="center" wrapText="1"/>
    </xf>
    <xf numFmtId="0" fontId="0" fillId="0" borderId="162" xfId="0" applyFont="1" applyBorder="1" applyAlignment="1">
      <alignment vertical="center" wrapText="1"/>
    </xf>
    <xf numFmtId="4" fontId="2" fillId="0" borderId="187" xfId="0" applyNumberFormat="1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/>
    </xf>
    <xf numFmtId="0" fontId="42" fillId="0" borderId="186" xfId="0" applyFont="1" applyBorder="1" applyAlignment="1">
      <alignment horizontal="center" vertical="center"/>
    </xf>
    <xf numFmtId="0" fontId="2" fillId="9" borderId="157" xfId="0" applyFont="1" applyFill="1" applyBorder="1" applyAlignment="1">
      <alignment vertical="top" wrapText="1"/>
    </xf>
    <xf numFmtId="0" fontId="0" fillId="0" borderId="162" xfId="0" applyFont="1" applyBorder="1" applyAlignment="1">
      <alignment vertical="top" wrapText="1"/>
    </xf>
    <xf numFmtId="49" fontId="2" fillId="0" borderId="157" xfId="0" applyNumberFormat="1" applyFont="1" applyBorder="1" applyAlignment="1">
      <alignment horizontal="center" vertical="top"/>
    </xf>
    <xf numFmtId="0" fontId="0" fillId="0" borderId="162" xfId="0" applyFont="1" applyBorder="1" applyAlignment="1">
      <alignment horizontal="center" vertical="top"/>
    </xf>
    <xf numFmtId="166" fontId="46" fillId="0" borderId="121" xfId="0" applyNumberFormat="1" applyFont="1" applyBorder="1" applyAlignment="1">
      <alignment horizontal="left" vertical="center" wrapText="1"/>
    </xf>
    <xf numFmtId="4" fontId="46" fillId="0" borderId="121" xfId="0" applyNumberFormat="1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4" fillId="0" borderId="169" xfId="0" applyFont="1" applyBorder="1" applyAlignment="1">
      <alignment horizontal="center" vertical="center" wrapText="1"/>
    </xf>
    <xf numFmtId="0" fontId="0" fillId="0" borderId="169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8" fillId="0" borderId="157" xfId="0" applyFont="1" applyBorder="1" applyAlignment="1">
      <alignment horizontal="left" vertical="center" wrapText="1"/>
    </xf>
    <xf numFmtId="0" fontId="8" fillId="0" borderId="169" xfId="0" applyFont="1" applyBorder="1" applyAlignment="1">
      <alignment horizontal="left" vertical="center" wrapText="1"/>
    </xf>
    <xf numFmtId="0" fontId="42" fillId="0" borderId="169" xfId="0" applyFont="1" applyBorder="1" applyAlignment="1">
      <alignment horizontal="left" vertical="center" wrapText="1"/>
    </xf>
    <xf numFmtId="0" fontId="0" fillId="0" borderId="169" xfId="0" applyFont="1" applyBorder="1" applyAlignment="1">
      <alignment horizontal="left" vertical="center" wrapText="1"/>
    </xf>
    <xf numFmtId="0" fontId="0" fillId="0" borderId="162" xfId="0" applyFont="1" applyBorder="1" applyAlignment="1">
      <alignment horizontal="left" vertical="center" wrapText="1"/>
    </xf>
    <xf numFmtId="4" fontId="8" fillId="0" borderId="169" xfId="0" applyNumberFormat="1" applyFont="1" applyBorder="1" applyAlignment="1">
      <alignment horizontal="center" vertical="center" wrapText="1"/>
    </xf>
    <xf numFmtId="4" fontId="42" fillId="0" borderId="169" xfId="0" applyNumberFormat="1" applyFont="1" applyBorder="1" applyAlignment="1">
      <alignment horizontal="center" vertical="center" wrapText="1"/>
    </xf>
    <xf numFmtId="4" fontId="8" fillId="9" borderId="19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14" zoomScale="90" zoomScaleNormal="90" workbookViewId="0">
      <selection activeCell="C24" sqref="C24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213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708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412" t="s">
        <v>209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210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211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212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921" t="s">
        <v>1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921" t="s">
        <v>2</v>
      </c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3">
      <c r="A13" s="4"/>
      <c r="B13" s="923" t="s">
        <v>636</v>
      </c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924"/>
      <c r="B16" s="927" t="s">
        <v>3</v>
      </c>
      <c r="C16" s="928"/>
      <c r="D16" s="931" t="s">
        <v>4</v>
      </c>
      <c r="E16" s="932"/>
      <c r="F16" s="932"/>
      <c r="G16" s="932"/>
      <c r="H16" s="932"/>
      <c r="I16" s="932"/>
      <c r="J16" s="933"/>
      <c r="K16" s="934" t="s">
        <v>5</v>
      </c>
      <c r="L16" s="928"/>
      <c r="M16" s="934" t="s">
        <v>6</v>
      </c>
      <c r="N16" s="92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925"/>
      <c r="B17" s="929"/>
      <c r="C17" s="930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936" t="s">
        <v>12</v>
      </c>
      <c r="J17" s="937"/>
      <c r="K17" s="935"/>
      <c r="L17" s="930"/>
      <c r="M17" s="935"/>
      <c r="N17" s="930"/>
    </row>
    <row r="18" spans="1:26" ht="47.25" customHeight="1" x14ac:dyDescent="0.25">
      <c r="A18" s="926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 x14ac:dyDescent="0.3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3">
      <c r="A20" s="918" t="s">
        <v>30</v>
      </c>
      <c r="B20" s="31">
        <f>C20/N20</f>
        <v>0.60582561757892239</v>
      </c>
      <c r="C20" s="32">
        <v>316951</v>
      </c>
      <c r="D20" s="33">
        <v>0</v>
      </c>
      <c r="E20" s="34">
        <v>56500</v>
      </c>
      <c r="F20" s="34">
        <v>149721</v>
      </c>
      <c r="G20" s="34">
        <v>0</v>
      </c>
      <c r="H20" s="34">
        <v>0</v>
      </c>
      <c r="I20" s="35">
        <f>J20/N20</f>
        <v>0.39417438242107761</v>
      </c>
      <c r="J20" s="36">
        <f t="shared" ref="J20:J23" si="0">D20+E20+F20+G20+H20</f>
        <v>206221</v>
      </c>
      <c r="K20" s="37">
        <v>0</v>
      </c>
      <c r="L20" s="36">
        <v>0</v>
      </c>
      <c r="M20" s="38">
        <f>B20+I20</f>
        <v>1</v>
      </c>
      <c r="N20" s="39">
        <f t="shared" ref="N20:N23" si="1">C20+J20+L20</f>
        <v>523172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3">
      <c r="A21" s="919" t="s">
        <v>31</v>
      </c>
      <c r="B21" s="31">
        <f>C21/N21</f>
        <v>0.57351425667437816</v>
      </c>
      <c r="C21" s="1072">
        <f>'Реєстр документів'!F140</f>
        <v>277244.58000000013</v>
      </c>
      <c r="D21" s="33">
        <v>0</v>
      </c>
      <c r="E21" s="34">
        <v>56500</v>
      </c>
      <c r="F21" s="34">
        <v>149669</v>
      </c>
      <c r="G21" s="34">
        <v>0</v>
      </c>
      <c r="H21" s="34">
        <v>0</v>
      </c>
      <c r="I21" s="35">
        <f>J21/N21</f>
        <v>0.42648574332562178</v>
      </c>
      <c r="J21" s="36">
        <f t="shared" si="0"/>
        <v>206169</v>
      </c>
      <c r="K21" s="37">
        <v>0</v>
      </c>
      <c r="L21" s="36">
        <v>0</v>
      </c>
      <c r="M21" s="38">
        <f>B21+I21</f>
        <v>1</v>
      </c>
      <c r="N21" s="39">
        <f t="shared" si="1"/>
        <v>483413.58000000013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3">
      <c r="A22" s="919" t="s">
        <v>32</v>
      </c>
      <c r="B22" s="31">
        <f>C22/N22</f>
        <v>0.53553196570259665</v>
      </c>
      <c r="C22" s="32">
        <v>237713</v>
      </c>
      <c r="D22" s="33">
        <v>0</v>
      </c>
      <c r="E22" s="34">
        <v>56500</v>
      </c>
      <c r="F22" s="34">
        <v>149669</v>
      </c>
      <c r="G22" s="34">
        <v>0</v>
      </c>
      <c r="H22" s="34">
        <v>0</v>
      </c>
      <c r="I22" s="35">
        <f>J22/N22</f>
        <v>0.46446803429740335</v>
      </c>
      <c r="J22" s="36">
        <f t="shared" si="0"/>
        <v>206169</v>
      </c>
      <c r="K22" s="37">
        <v>0</v>
      </c>
      <c r="L22" s="36">
        <v>0</v>
      </c>
      <c r="M22" s="38">
        <f>B22+I22</f>
        <v>1</v>
      </c>
      <c r="N22" s="39">
        <f t="shared" si="1"/>
        <v>443882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59.25" customHeight="1" thickBot="1" x14ac:dyDescent="0.3">
      <c r="A23" s="920" t="s">
        <v>33</v>
      </c>
      <c r="B23" s="31">
        <f>B21-B22</f>
        <v>3.7982290971781518E-2</v>
      </c>
      <c r="C23" s="36">
        <f>C21-C22</f>
        <v>39531.580000000133</v>
      </c>
      <c r="D23" s="33">
        <f t="shared" ref="D23:H23" si="2">D21-D22</f>
        <v>0</v>
      </c>
      <c r="E23" s="34"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5" t="s">
        <v>639</v>
      </c>
      <c r="J23" s="36">
        <f t="shared" si="0"/>
        <v>0</v>
      </c>
      <c r="K23" s="37">
        <v>0</v>
      </c>
      <c r="L23" s="36">
        <f>L21-L22</f>
        <v>0</v>
      </c>
      <c r="M23" s="38">
        <v>1</v>
      </c>
      <c r="N23" s="39">
        <f t="shared" si="1"/>
        <v>39531.580000000133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0"/>
      <c r="B26" s="40" t="s">
        <v>34</v>
      </c>
      <c r="C26" s="41" t="s">
        <v>637</v>
      </c>
      <c r="D26" s="41"/>
      <c r="E26" s="41"/>
      <c r="F26" s="40"/>
      <c r="G26" s="41"/>
      <c r="H26" s="41"/>
      <c r="I26" s="42"/>
      <c r="J26" s="41" t="s">
        <v>638</v>
      </c>
      <c r="K26" s="41"/>
      <c r="L26" s="41"/>
      <c r="M26" s="41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 x14ac:dyDescent="0.3">
      <c r="D27" s="43" t="s">
        <v>35</v>
      </c>
      <c r="F27" s="44"/>
      <c r="G27" s="43" t="s">
        <v>36</v>
      </c>
      <c r="I27" s="2"/>
      <c r="K27" s="44" t="s">
        <v>37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C1036"/>
  <sheetViews>
    <sheetView topLeftCell="A160" zoomScale="69" zoomScaleNormal="69" workbookViewId="0">
      <pane xSplit="3" topLeftCell="D1" activePane="topRight" state="frozen"/>
      <selection pane="topRight" activeCell="K189" sqref="K189"/>
    </sheetView>
  </sheetViews>
  <sheetFormatPr defaultColWidth="12.59765625" defaultRowHeight="15" customHeight="1" outlineLevelCol="1" x14ac:dyDescent="0.25"/>
  <cols>
    <col min="1" max="1" width="10.3984375" customWidth="1"/>
    <col min="2" max="2" width="7.19921875" customWidth="1"/>
    <col min="3" max="3" width="37.69921875" customWidth="1"/>
    <col min="4" max="4" width="10.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17" width="9.3984375" customWidth="1" outlineLevel="1"/>
    <col min="18" max="18" width="11.09765625" customWidth="1" outlineLevel="1"/>
    <col min="19" max="19" width="16.3984375" customWidth="1" outlineLevel="1"/>
    <col min="20" max="20" width="9.3984375" customWidth="1" outlineLevel="1"/>
    <col min="21" max="21" width="11.09765625" customWidth="1" outlineLevel="1"/>
    <col min="22" max="22" width="16.3984375" customWidth="1" outlineLevel="1"/>
    <col min="23" max="26" width="16.3984375" customWidth="1"/>
    <col min="27" max="27" width="20.59765625" customWidth="1"/>
    <col min="28" max="29" width="7.69921875" customWidth="1"/>
  </cols>
  <sheetData>
    <row r="1" spans="1:29" ht="32.4" customHeight="1" x14ac:dyDescent="0.3">
      <c r="A1" s="938" t="s">
        <v>38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11"/>
      <c r="Z1" s="11"/>
      <c r="AA1" s="46"/>
    </row>
    <row r="2" spans="1:29" ht="15.6" x14ac:dyDescent="0.3">
      <c r="A2" s="413" t="s">
        <v>209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1"/>
      <c r="X2" s="11"/>
      <c r="Y2" s="11"/>
      <c r="Z2" s="11"/>
      <c r="AA2" s="11"/>
      <c r="AB2" s="44"/>
      <c r="AC2" s="44"/>
    </row>
    <row r="3" spans="1:29" ht="14.4" x14ac:dyDescent="0.3">
      <c r="A3" s="11" t="s">
        <v>211</v>
      </c>
      <c r="B3" s="48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50"/>
      <c r="Y3" s="50"/>
      <c r="Z3" s="50"/>
      <c r="AA3" s="50"/>
      <c r="AB3" s="44"/>
      <c r="AC3" s="44"/>
    </row>
    <row r="4" spans="1:29" ht="15.75" customHeight="1" x14ac:dyDescent="0.3">
      <c r="A4" s="11" t="s">
        <v>212</v>
      </c>
      <c r="B4" s="48"/>
      <c r="C4" s="47"/>
      <c r="D4" s="49"/>
      <c r="E4" s="49"/>
      <c r="F4" s="49"/>
      <c r="G4" s="49"/>
      <c r="H4" s="49"/>
      <c r="I4" s="49"/>
      <c r="J4" s="49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44"/>
      <c r="AC4" s="44"/>
    </row>
    <row r="5" spans="1:29" ht="33.6" customHeight="1" thickBot="1" x14ac:dyDescent="0.3">
      <c r="A5" s="11"/>
      <c r="B5" s="48"/>
      <c r="C5" s="53"/>
      <c r="D5" s="49"/>
      <c r="E5" s="49"/>
      <c r="F5" s="49"/>
      <c r="G5" s="49"/>
      <c r="H5" s="49"/>
      <c r="I5" s="49"/>
      <c r="J5" s="49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5"/>
      <c r="Y5" s="55"/>
      <c r="Z5" s="55"/>
      <c r="AA5" s="55"/>
    </row>
    <row r="6" spans="1:29" ht="26.25" customHeight="1" thickBot="1" x14ac:dyDescent="0.3">
      <c r="A6" s="943" t="s">
        <v>39</v>
      </c>
      <c r="B6" s="945" t="s">
        <v>40</v>
      </c>
      <c r="C6" s="948" t="s">
        <v>41</v>
      </c>
      <c r="D6" s="951" t="s">
        <v>42</v>
      </c>
      <c r="E6" s="952" t="s">
        <v>43</v>
      </c>
      <c r="F6" s="941"/>
      <c r="G6" s="941"/>
      <c r="H6" s="941"/>
      <c r="I6" s="941"/>
      <c r="J6" s="942"/>
      <c r="K6" s="953" t="s">
        <v>247</v>
      </c>
      <c r="L6" s="941"/>
      <c r="M6" s="941"/>
      <c r="N6" s="941"/>
      <c r="O6" s="941"/>
      <c r="P6" s="942"/>
      <c r="Q6" s="953" t="s">
        <v>248</v>
      </c>
      <c r="R6" s="941"/>
      <c r="S6" s="941"/>
      <c r="T6" s="941"/>
      <c r="U6" s="941"/>
      <c r="V6" s="942"/>
      <c r="W6" s="954" t="s">
        <v>44</v>
      </c>
      <c r="X6" s="941"/>
      <c r="Y6" s="941"/>
      <c r="Z6" s="955"/>
      <c r="AA6" s="943" t="s">
        <v>45</v>
      </c>
    </row>
    <row r="7" spans="1:29" ht="48.6" customHeight="1" thickBot="1" x14ac:dyDescent="0.3">
      <c r="A7" s="925"/>
      <c r="B7" s="946"/>
      <c r="C7" s="949"/>
      <c r="D7" s="949"/>
      <c r="E7" s="940" t="s">
        <v>46</v>
      </c>
      <c r="F7" s="941"/>
      <c r="G7" s="942"/>
      <c r="H7" s="940" t="s">
        <v>47</v>
      </c>
      <c r="I7" s="941"/>
      <c r="J7" s="942"/>
      <c r="K7" s="940" t="s">
        <v>46</v>
      </c>
      <c r="L7" s="941"/>
      <c r="M7" s="942"/>
      <c r="N7" s="940" t="s">
        <v>47</v>
      </c>
      <c r="O7" s="941"/>
      <c r="P7" s="942"/>
      <c r="Q7" s="940" t="s">
        <v>46</v>
      </c>
      <c r="R7" s="941"/>
      <c r="S7" s="942"/>
      <c r="T7" s="940" t="s">
        <v>47</v>
      </c>
      <c r="U7" s="941"/>
      <c r="V7" s="942"/>
      <c r="W7" s="966" t="s">
        <v>48</v>
      </c>
      <c r="X7" s="966" t="s">
        <v>49</v>
      </c>
      <c r="Y7" s="954" t="s">
        <v>50</v>
      </c>
      <c r="Z7" s="955"/>
      <c r="AA7" s="925"/>
    </row>
    <row r="8" spans="1:29" ht="41.25" customHeight="1" thickBot="1" x14ac:dyDescent="0.3">
      <c r="A8" s="944"/>
      <c r="B8" s="947"/>
      <c r="C8" s="950"/>
      <c r="D8" s="950"/>
      <c r="E8" s="56" t="s">
        <v>51</v>
      </c>
      <c r="F8" s="57" t="s">
        <v>52</v>
      </c>
      <c r="G8" s="58" t="s">
        <v>53</v>
      </c>
      <c r="H8" s="56" t="s">
        <v>51</v>
      </c>
      <c r="I8" s="57" t="s">
        <v>52</v>
      </c>
      <c r="J8" s="58" t="s">
        <v>54</v>
      </c>
      <c r="K8" s="56" t="s">
        <v>51</v>
      </c>
      <c r="L8" s="57" t="s">
        <v>55</v>
      </c>
      <c r="M8" s="58" t="s">
        <v>56</v>
      </c>
      <c r="N8" s="56" t="s">
        <v>51</v>
      </c>
      <c r="O8" s="57" t="s">
        <v>55</v>
      </c>
      <c r="P8" s="58" t="s">
        <v>57</v>
      </c>
      <c r="Q8" s="56" t="s">
        <v>51</v>
      </c>
      <c r="R8" s="57" t="s">
        <v>55</v>
      </c>
      <c r="S8" s="58" t="s">
        <v>58</v>
      </c>
      <c r="T8" s="56" t="s">
        <v>51</v>
      </c>
      <c r="U8" s="57" t="s">
        <v>55</v>
      </c>
      <c r="V8" s="58" t="s">
        <v>59</v>
      </c>
      <c r="W8" s="965"/>
      <c r="X8" s="965"/>
      <c r="Y8" s="59" t="s">
        <v>60</v>
      </c>
      <c r="Z8" s="60" t="s">
        <v>13</v>
      </c>
      <c r="AA8" s="965"/>
    </row>
    <row r="9" spans="1:29" ht="14.4" thickBot="1" x14ac:dyDescent="0.3">
      <c r="A9" s="61" t="s">
        <v>61</v>
      </c>
      <c r="B9" s="62">
        <v>1</v>
      </c>
      <c r="C9" s="63">
        <v>2</v>
      </c>
      <c r="D9" s="64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6">
        <v>10</v>
      </c>
      <c r="L9" s="66">
        <v>11</v>
      </c>
      <c r="M9" s="66">
        <v>12</v>
      </c>
      <c r="N9" s="66">
        <v>13</v>
      </c>
      <c r="O9" s="66">
        <v>14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7">
        <v>28</v>
      </c>
      <c r="X9" s="67">
        <v>29</v>
      </c>
      <c r="Y9" s="67">
        <v>30</v>
      </c>
      <c r="Z9" s="68">
        <v>31</v>
      </c>
      <c r="AA9" s="66">
        <v>32</v>
      </c>
    </row>
    <row r="10" spans="1:29" ht="14.4" thickBot="1" x14ac:dyDescent="0.3">
      <c r="A10" s="69"/>
      <c r="B10" s="70"/>
      <c r="C10" s="68" t="s">
        <v>62</v>
      </c>
      <c r="D10" s="71"/>
      <c r="E10" s="64" t="s">
        <v>63</v>
      </c>
      <c r="F10" s="71" t="s">
        <v>64</v>
      </c>
      <c r="G10" s="72" t="s">
        <v>65</v>
      </c>
      <c r="H10" s="71" t="s">
        <v>66</v>
      </c>
      <c r="I10" s="71" t="s">
        <v>67</v>
      </c>
      <c r="J10" s="71" t="s">
        <v>68</v>
      </c>
      <c r="K10" s="63" t="s">
        <v>69</v>
      </c>
      <c r="L10" s="68" t="s">
        <v>70</v>
      </c>
      <c r="M10" s="67" t="s">
        <v>71</v>
      </c>
      <c r="N10" s="63" t="s">
        <v>72</v>
      </c>
      <c r="O10" s="68" t="s">
        <v>73</v>
      </c>
      <c r="P10" s="67" t="s">
        <v>74</v>
      </c>
      <c r="Q10" s="63" t="s">
        <v>75</v>
      </c>
      <c r="R10" s="68" t="s">
        <v>76</v>
      </c>
      <c r="S10" s="67" t="s">
        <v>77</v>
      </c>
      <c r="T10" s="63" t="s">
        <v>78</v>
      </c>
      <c r="U10" s="68" t="s">
        <v>79</v>
      </c>
      <c r="V10" s="67" t="s">
        <v>80</v>
      </c>
      <c r="W10" s="68" t="s">
        <v>81</v>
      </c>
      <c r="X10" s="68" t="s">
        <v>82</v>
      </c>
      <c r="Y10" s="68" t="s">
        <v>83</v>
      </c>
      <c r="Z10" s="68" t="s">
        <v>84</v>
      </c>
      <c r="AA10" s="66"/>
    </row>
    <row r="11" spans="1:29" ht="19.5" customHeight="1" thickBot="1" x14ac:dyDescent="0.3">
      <c r="A11" s="73"/>
      <c r="B11" s="74"/>
      <c r="C11" s="75" t="s">
        <v>85</v>
      </c>
      <c r="D11" s="76"/>
      <c r="E11" s="77"/>
      <c r="F11" s="76"/>
      <c r="G11" s="78"/>
      <c r="H11" s="76"/>
      <c r="I11" s="76"/>
      <c r="J11" s="76"/>
      <c r="K11" s="77"/>
      <c r="L11" s="76"/>
      <c r="M11" s="78"/>
      <c r="N11" s="77"/>
      <c r="O11" s="76"/>
      <c r="P11" s="78"/>
      <c r="Q11" s="77"/>
      <c r="R11" s="76"/>
      <c r="S11" s="78"/>
      <c r="T11" s="77"/>
      <c r="U11" s="76"/>
      <c r="V11" s="78"/>
      <c r="W11" s="79"/>
      <c r="X11" s="80"/>
      <c r="Y11" s="80"/>
      <c r="Z11" s="80"/>
      <c r="AA11" s="81"/>
      <c r="AB11" s="82"/>
      <c r="AC11" s="82"/>
    </row>
    <row r="12" spans="1:29" ht="16.2" customHeight="1" thickBot="1" x14ac:dyDescent="0.3">
      <c r="A12" s="83" t="s">
        <v>87</v>
      </c>
      <c r="B12" s="84">
        <v>1</v>
      </c>
      <c r="C12" s="85" t="s">
        <v>416</v>
      </c>
      <c r="D12" s="86"/>
      <c r="E12" s="87"/>
      <c r="F12" s="88"/>
      <c r="G12" s="88"/>
      <c r="H12" s="89"/>
      <c r="I12" s="90"/>
      <c r="J12" s="91"/>
      <c r="K12" s="88"/>
      <c r="L12" s="88"/>
      <c r="M12" s="92"/>
      <c r="N12" s="87"/>
      <c r="O12" s="88"/>
      <c r="P12" s="92"/>
      <c r="Q12" s="88"/>
      <c r="R12" s="88"/>
      <c r="S12" s="92"/>
      <c r="T12" s="87"/>
      <c r="U12" s="88"/>
      <c r="V12" s="92"/>
      <c r="W12" s="93"/>
      <c r="X12" s="94"/>
      <c r="Y12" s="94"/>
      <c r="Z12" s="95"/>
      <c r="AA12" s="96"/>
      <c r="AB12" s="97"/>
      <c r="AC12" s="97"/>
    </row>
    <row r="13" spans="1:29" ht="30" hidden="1" customHeight="1" thickBot="1" x14ac:dyDescent="0.3">
      <c r="A13" s="98" t="s">
        <v>87</v>
      </c>
      <c r="B13" s="99" t="s">
        <v>88</v>
      </c>
      <c r="C13" s="100" t="s">
        <v>89</v>
      </c>
      <c r="D13" s="101"/>
      <c r="E13" s="102"/>
      <c r="F13" s="103"/>
      <c r="G13" s="104">
        <f>SUM(G14:G16)</f>
        <v>0</v>
      </c>
      <c r="H13" s="102"/>
      <c r="I13" s="103"/>
      <c r="J13" s="104">
        <f>SUM(J14:J16)</f>
        <v>0</v>
      </c>
      <c r="K13" s="102"/>
      <c r="L13" s="103"/>
      <c r="M13" s="104">
        <f>SUM(M14:M16)</f>
        <v>0</v>
      </c>
      <c r="N13" s="102"/>
      <c r="O13" s="103"/>
      <c r="P13" s="104">
        <f>SUM(P14:P16)</f>
        <v>0</v>
      </c>
      <c r="Q13" s="102"/>
      <c r="R13" s="103"/>
      <c r="S13" s="104">
        <f>SUM(S14:S16)</f>
        <v>0</v>
      </c>
      <c r="T13" s="102"/>
      <c r="U13" s="103"/>
      <c r="V13" s="104">
        <f>SUM(V14:V16)</f>
        <v>0</v>
      </c>
      <c r="W13" s="105" t="e">
        <f>G13+M13+S13+#REF!</f>
        <v>#REF!</v>
      </c>
      <c r="X13" s="106" t="e">
        <f>J13+P13+V13+#REF!</f>
        <v>#REF!</v>
      </c>
      <c r="Y13" s="107" t="e">
        <f t="shared" ref="Y13:Y27" si="0">W13-X13</f>
        <v>#REF!</v>
      </c>
      <c r="Z13" s="108" t="e">
        <f t="shared" ref="Z13:Z27" si="1">Y13/W13</f>
        <v>#REF!</v>
      </c>
      <c r="AA13" s="109"/>
      <c r="AB13" s="110"/>
      <c r="AC13" s="110"/>
    </row>
    <row r="14" spans="1:29" ht="30" hidden="1" customHeight="1" thickBot="1" x14ac:dyDescent="0.3">
      <c r="A14" s="111" t="s">
        <v>90</v>
      </c>
      <c r="B14" s="112" t="s">
        <v>91</v>
      </c>
      <c r="C14" s="113" t="s">
        <v>92</v>
      </c>
      <c r="D14" s="114" t="s">
        <v>93</v>
      </c>
      <c r="E14" s="115">
        <v>0</v>
      </c>
      <c r="F14" s="116">
        <v>0</v>
      </c>
      <c r="G14" s="117">
        <f t="shared" ref="G14:G16" si="2">E14*F14</f>
        <v>0</v>
      </c>
      <c r="H14" s="115">
        <v>0</v>
      </c>
      <c r="I14" s="116">
        <v>0</v>
      </c>
      <c r="J14" s="117">
        <f t="shared" ref="J14:J16" si="3">H14*I14</f>
        <v>0</v>
      </c>
      <c r="K14" s="118"/>
      <c r="L14" s="119"/>
      <c r="M14" s="117">
        <f t="shared" ref="M14:M16" si="4">K14*L14</f>
        <v>0</v>
      </c>
      <c r="N14" s="118"/>
      <c r="O14" s="119"/>
      <c r="P14" s="117">
        <f t="shared" ref="P14:P16" si="5">N14*O14</f>
        <v>0</v>
      </c>
      <c r="Q14" s="118"/>
      <c r="R14" s="119"/>
      <c r="S14" s="117">
        <f t="shared" ref="S14:S16" si="6">Q14*R14</f>
        <v>0</v>
      </c>
      <c r="T14" s="118"/>
      <c r="U14" s="119"/>
      <c r="V14" s="117">
        <f t="shared" ref="V14:V16" si="7">T14*U14</f>
        <v>0</v>
      </c>
      <c r="W14" s="120" t="e">
        <f>G14+M14+S14+#REF!</f>
        <v>#REF!</v>
      </c>
      <c r="X14" s="121" t="e">
        <f>J14+P14+V14+#REF!</f>
        <v>#REF!</v>
      </c>
      <c r="Y14" s="122" t="e">
        <f t="shared" si="0"/>
        <v>#REF!</v>
      </c>
      <c r="Z14" s="123" t="e">
        <f t="shared" si="1"/>
        <v>#REF!</v>
      </c>
      <c r="AA14" s="124"/>
      <c r="AB14" s="97"/>
      <c r="AC14" s="97"/>
    </row>
    <row r="15" spans="1:29" ht="30" hidden="1" customHeight="1" thickBot="1" x14ac:dyDescent="0.3">
      <c r="A15" s="111" t="s">
        <v>90</v>
      </c>
      <c r="B15" s="112" t="s">
        <v>94</v>
      </c>
      <c r="C15" s="113" t="s">
        <v>92</v>
      </c>
      <c r="D15" s="114" t="s">
        <v>93</v>
      </c>
      <c r="E15" s="118"/>
      <c r="F15" s="119"/>
      <c r="G15" s="117">
        <f t="shared" si="2"/>
        <v>0</v>
      </c>
      <c r="H15" s="118"/>
      <c r="I15" s="119"/>
      <c r="J15" s="117">
        <f t="shared" si="3"/>
        <v>0</v>
      </c>
      <c r="K15" s="118"/>
      <c r="L15" s="119"/>
      <c r="M15" s="117">
        <f t="shared" si="4"/>
        <v>0</v>
      </c>
      <c r="N15" s="118"/>
      <c r="O15" s="119"/>
      <c r="P15" s="117">
        <f t="shared" si="5"/>
        <v>0</v>
      </c>
      <c r="Q15" s="118"/>
      <c r="R15" s="119"/>
      <c r="S15" s="117">
        <f t="shared" si="6"/>
        <v>0</v>
      </c>
      <c r="T15" s="118"/>
      <c r="U15" s="119"/>
      <c r="V15" s="117">
        <f t="shared" si="7"/>
        <v>0</v>
      </c>
      <c r="W15" s="120" t="e">
        <f>G15+M15+S15+#REF!</f>
        <v>#REF!</v>
      </c>
      <c r="X15" s="121" t="e">
        <f>J15+P15+V15+#REF!</f>
        <v>#REF!</v>
      </c>
      <c r="Y15" s="122" t="e">
        <f t="shared" si="0"/>
        <v>#REF!</v>
      </c>
      <c r="Z15" s="123" t="e">
        <f t="shared" si="1"/>
        <v>#REF!</v>
      </c>
      <c r="AA15" s="124"/>
      <c r="AB15" s="97"/>
      <c r="AC15" s="97"/>
    </row>
    <row r="16" spans="1:29" ht="30" hidden="1" customHeight="1" thickBot="1" x14ac:dyDescent="0.3">
      <c r="A16" s="125" t="s">
        <v>90</v>
      </c>
      <c r="B16" s="126" t="s">
        <v>95</v>
      </c>
      <c r="C16" s="127" t="s">
        <v>92</v>
      </c>
      <c r="D16" s="128" t="s">
        <v>93</v>
      </c>
      <c r="E16" s="129"/>
      <c r="F16" s="130"/>
      <c r="G16" s="131">
        <f t="shared" si="2"/>
        <v>0</v>
      </c>
      <c r="H16" s="129"/>
      <c r="I16" s="130"/>
      <c r="J16" s="131">
        <f t="shared" si="3"/>
        <v>0</v>
      </c>
      <c r="K16" s="129"/>
      <c r="L16" s="130"/>
      <c r="M16" s="131">
        <f t="shared" si="4"/>
        <v>0</v>
      </c>
      <c r="N16" s="129"/>
      <c r="O16" s="130"/>
      <c r="P16" s="131">
        <f t="shared" si="5"/>
        <v>0</v>
      </c>
      <c r="Q16" s="129"/>
      <c r="R16" s="130"/>
      <c r="S16" s="131">
        <f t="shared" si="6"/>
        <v>0</v>
      </c>
      <c r="T16" s="129"/>
      <c r="U16" s="130"/>
      <c r="V16" s="131">
        <f t="shared" si="7"/>
        <v>0</v>
      </c>
      <c r="W16" s="132" t="e">
        <f>G16+M16+S16+#REF!</f>
        <v>#REF!</v>
      </c>
      <c r="X16" s="133" t="e">
        <f>J16+P16+V16+#REF!</f>
        <v>#REF!</v>
      </c>
      <c r="Y16" s="134" t="e">
        <f t="shared" si="0"/>
        <v>#REF!</v>
      </c>
      <c r="Z16" s="135" t="e">
        <f t="shared" si="1"/>
        <v>#REF!</v>
      </c>
      <c r="AA16" s="136"/>
      <c r="AB16" s="97"/>
      <c r="AC16" s="97"/>
    </row>
    <row r="17" spans="1:29" ht="30" hidden="1" customHeight="1" thickBot="1" x14ac:dyDescent="0.3">
      <c r="A17" s="98" t="s">
        <v>87</v>
      </c>
      <c r="B17" s="99" t="s">
        <v>96</v>
      </c>
      <c r="C17" s="100" t="s">
        <v>97</v>
      </c>
      <c r="D17" s="101"/>
      <c r="E17" s="102"/>
      <c r="F17" s="103"/>
      <c r="G17" s="104">
        <f>SUM(G18:G20)</f>
        <v>0</v>
      </c>
      <c r="H17" s="102"/>
      <c r="I17" s="103"/>
      <c r="J17" s="104">
        <f>SUM(J18:J20)</f>
        <v>0</v>
      </c>
      <c r="K17" s="102"/>
      <c r="L17" s="103"/>
      <c r="M17" s="104">
        <f>SUM(M18:M20)</f>
        <v>0</v>
      </c>
      <c r="N17" s="102"/>
      <c r="O17" s="103"/>
      <c r="P17" s="137">
        <v>0</v>
      </c>
      <c r="Q17" s="102"/>
      <c r="R17" s="103"/>
      <c r="S17" s="104">
        <f>SUM(S18:S20)</f>
        <v>0</v>
      </c>
      <c r="T17" s="102"/>
      <c r="U17" s="103"/>
      <c r="V17" s="137">
        <v>0</v>
      </c>
      <c r="W17" s="105" t="e">
        <f>G17+M17+S17+#REF!</f>
        <v>#REF!</v>
      </c>
      <c r="X17" s="106" t="e">
        <f>J17+P17+V17+#REF!</f>
        <v>#REF!</v>
      </c>
      <c r="Y17" s="107" t="e">
        <f t="shared" si="0"/>
        <v>#REF!</v>
      </c>
      <c r="Z17" s="108" t="e">
        <f t="shared" si="1"/>
        <v>#REF!</v>
      </c>
      <c r="AA17" s="109"/>
      <c r="AB17" s="110"/>
      <c r="AC17" s="110"/>
    </row>
    <row r="18" spans="1:29" ht="30" hidden="1" customHeight="1" thickBot="1" x14ac:dyDescent="0.3">
      <c r="A18" s="111" t="s">
        <v>90</v>
      </c>
      <c r="B18" s="112" t="s">
        <v>91</v>
      </c>
      <c r="C18" s="113" t="s">
        <v>92</v>
      </c>
      <c r="D18" s="114" t="s">
        <v>93</v>
      </c>
      <c r="E18" s="118"/>
      <c r="F18" s="119"/>
      <c r="G18" s="117">
        <f t="shared" ref="G18:G20" si="8">E18*F18</f>
        <v>0</v>
      </c>
      <c r="H18" s="118"/>
      <c r="I18" s="119"/>
      <c r="J18" s="117">
        <f t="shared" ref="J18:J20" si="9">H18*I18</f>
        <v>0</v>
      </c>
      <c r="K18" s="118"/>
      <c r="L18" s="119"/>
      <c r="M18" s="117">
        <f t="shared" ref="M18:M20" si="10">K18*L18</f>
        <v>0</v>
      </c>
      <c r="N18" s="118"/>
      <c r="O18" s="119"/>
      <c r="P18" s="138">
        <v>0</v>
      </c>
      <c r="Q18" s="118"/>
      <c r="R18" s="119"/>
      <c r="S18" s="117">
        <f t="shared" ref="S18:S20" si="11">Q18*R18</f>
        <v>0</v>
      </c>
      <c r="T18" s="118"/>
      <c r="U18" s="119"/>
      <c r="V18" s="138">
        <v>0</v>
      </c>
      <c r="W18" s="120" t="e">
        <f>G18+M18+S18+#REF!</f>
        <v>#REF!</v>
      </c>
      <c r="X18" s="121" t="e">
        <f>J18+P18+V18+#REF!</f>
        <v>#REF!</v>
      </c>
      <c r="Y18" s="122" t="e">
        <f t="shared" si="0"/>
        <v>#REF!</v>
      </c>
      <c r="Z18" s="123" t="e">
        <f t="shared" si="1"/>
        <v>#REF!</v>
      </c>
      <c r="AA18" s="124"/>
      <c r="AB18" s="97"/>
      <c r="AC18" s="97"/>
    </row>
    <row r="19" spans="1:29" ht="30" hidden="1" customHeight="1" thickBot="1" x14ac:dyDescent="0.3">
      <c r="A19" s="111" t="s">
        <v>90</v>
      </c>
      <c r="B19" s="112" t="s">
        <v>94</v>
      </c>
      <c r="C19" s="113" t="s">
        <v>92</v>
      </c>
      <c r="D19" s="114" t="s">
        <v>93</v>
      </c>
      <c r="E19" s="118"/>
      <c r="F19" s="119"/>
      <c r="G19" s="117">
        <f t="shared" si="8"/>
        <v>0</v>
      </c>
      <c r="H19" s="118"/>
      <c r="I19" s="119"/>
      <c r="J19" s="117">
        <f t="shared" si="9"/>
        <v>0</v>
      </c>
      <c r="K19" s="118"/>
      <c r="L19" s="119"/>
      <c r="M19" s="117">
        <f t="shared" si="10"/>
        <v>0</v>
      </c>
      <c r="N19" s="118"/>
      <c r="O19" s="119"/>
      <c r="P19" s="138">
        <v>0</v>
      </c>
      <c r="Q19" s="118"/>
      <c r="R19" s="119"/>
      <c r="S19" s="117">
        <f t="shared" si="11"/>
        <v>0</v>
      </c>
      <c r="T19" s="118"/>
      <c r="U19" s="119"/>
      <c r="V19" s="138">
        <v>0</v>
      </c>
      <c r="W19" s="120" t="e">
        <f>G19+M19+S19+#REF!</f>
        <v>#REF!</v>
      </c>
      <c r="X19" s="121" t="e">
        <f>J19+P19+V19+#REF!</f>
        <v>#REF!</v>
      </c>
      <c r="Y19" s="122" t="e">
        <f t="shared" si="0"/>
        <v>#REF!</v>
      </c>
      <c r="Z19" s="123" t="e">
        <f t="shared" si="1"/>
        <v>#REF!</v>
      </c>
      <c r="AA19" s="124"/>
      <c r="AB19" s="97"/>
      <c r="AC19" s="97"/>
    </row>
    <row r="20" spans="1:29" ht="30" hidden="1" customHeight="1" thickBot="1" x14ac:dyDescent="0.3">
      <c r="A20" s="125" t="s">
        <v>90</v>
      </c>
      <c r="B20" s="126" t="s">
        <v>95</v>
      </c>
      <c r="C20" s="388" t="s">
        <v>92</v>
      </c>
      <c r="D20" s="128" t="s">
        <v>93</v>
      </c>
      <c r="E20" s="129"/>
      <c r="F20" s="130"/>
      <c r="G20" s="386">
        <f t="shared" si="8"/>
        <v>0</v>
      </c>
      <c r="H20" s="129"/>
      <c r="I20" s="130"/>
      <c r="J20" s="386">
        <f t="shared" si="9"/>
        <v>0</v>
      </c>
      <c r="K20" s="129"/>
      <c r="L20" s="130"/>
      <c r="M20" s="386">
        <f t="shared" si="10"/>
        <v>0</v>
      </c>
      <c r="N20" s="129"/>
      <c r="O20" s="130"/>
      <c r="P20" s="219">
        <v>0</v>
      </c>
      <c r="Q20" s="129"/>
      <c r="R20" s="130"/>
      <c r="S20" s="386">
        <f t="shared" si="11"/>
        <v>0</v>
      </c>
      <c r="T20" s="129"/>
      <c r="U20" s="130"/>
      <c r="V20" s="219">
        <v>0</v>
      </c>
      <c r="W20" s="132" t="e">
        <f>G20+M20+S20+#REF!</f>
        <v>#REF!</v>
      </c>
      <c r="X20" s="133" t="e">
        <f>J20+P20+V20+#REF!</f>
        <v>#REF!</v>
      </c>
      <c r="Y20" s="134" t="e">
        <f t="shared" si="0"/>
        <v>#REF!</v>
      </c>
      <c r="Z20" s="450" t="e">
        <f t="shared" si="1"/>
        <v>#REF!</v>
      </c>
      <c r="AA20" s="451"/>
      <c r="AB20" s="97"/>
      <c r="AC20" s="97"/>
    </row>
    <row r="21" spans="1:29" ht="14.4" customHeight="1" thickBot="1" x14ac:dyDescent="0.3">
      <c r="A21" s="415" t="s">
        <v>415</v>
      </c>
      <c r="B21" s="416" t="s">
        <v>98</v>
      </c>
      <c r="C21" s="391" t="s">
        <v>99</v>
      </c>
      <c r="D21" s="392"/>
      <c r="E21" s="393"/>
      <c r="F21" s="482"/>
      <c r="G21" s="483">
        <f>SUM(G22:G27)</f>
        <v>73100</v>
      </c>
      <c r="H21" s="484"/>
      <c r="I21" s="484"/>
      <c r="J21" s="484">
        <f>SUM(J22:J27)</f>
        <v>73100</v>
      </c>
      <c r="K21" s="484"/>
      <c r="L21" s="484"/>
      <c r="M21" s="484">
        <f>SUM(M25:M27)</f>
        <v>0</v>
      </c>
      <c r="N21" s="484"/>
      <c r="O21" s="484"/>
      <c r="P21" s="484">
        <f>SUM(P25:P27)</f>
        <v>0</v>
      </c>
      <c r="Q21" s="484"/>
      <c r="R21" s="484"/>
      <c r="S21" s="484">
        <f>SUM(S25:S27)</f>
        <v>0</v>
      </c>
      <c r="T21" s="484"/>
      <c r="U21" s="484"/>
      <c r="V21" s="484">
        <f>SUM(V25:V27)</f>
        <v>0</v>
      </c>
      <c r="W21" s="485">
        <f t="shared" ref="W21:W29" si="12">G21+M21+S21</f>
        <v>73100</v>
      </c>
      <c r="X21" s="485">
        <f t="shared" ref="X21:X29" si="13">J21+P21+V21</f>
        <v>73100</v>
      </c>
      <c r="Y21" s="485">
        <f t="shared" si="0"/>
        <v>0</v>
      </c>
      <c r="Z21" s="486">
        <f t="shared" si="1"/>
        <v>0</v>
      </c>
      <c r="AA21" s="487"/>
      <c r="AB21" s="110"/>
      <c r="AC21" s="110"/>
    </row>
    <row r="22" spans="1:29" ht="30" customHeight="1" x14ac:dyDescent="0.25">
      <c r="A22" s="417" t="s">
        <v>90</v>
      </c>
      <c r="B22" s="595" t="s">
        <v>214</v>
      </c>
      <c r="C22" s="571" t="s">
        <v>412</v>
      </c>
      <c r="D22" s="488" t="s">
        <v>93</v>
      </c>
      <c r="E22" s="489">
        <v>3</v>
      </c>
      <c r="F22" s="490">
        <v>6000</v>
      </c>
      <c r="G22" s="491">
        <f t="shared" ref="G22:G23" si="14">E22*F22</f>
        <v>18000</v>
      </c>
      <c r="H22" s="489">
        <v>3</v>
      </c>
      <c r="I22" s="490">
        <v>6000</v>
      </c>
      <c r="J22" s="491">
        <f t="shared" ref="J22" si="15">H22*I22</f>
        <v>18000</v>
      </c>
      <c r="K22" s="492"/>
      <c r="L22" s="492"/>
      <c r="M22" s="492">
        <f t="shared" ref="M22:M24" si="16">K22*L22</f>
        <v>0</v>
      </c>
      <c r="N22" s="492"/>
      <c r="O22" s="492"/>
      <c r="P22" s="492">
        <f t="shared" ref="P22:P24" si="17">N22*O22</f>
        <v>0</v>
      </c>
      <c r="Q22" s="492"/>
      <c r="R22" s="492"/>
      <c r="S22" s="492">
        <f t="shared" ref="S22:S24" si="18">Q22*R22</f>
        <v>0</v>
      </c>
      <c r="T22" s="492"/>
      <c r="U22" s="492"/>
      <c r="V22" s="492">
        <f t="shared" ref="V22:V24" si="19">T22*U22</f>
        <v>0</v>
      </c>
      <c r="W22" s="493">
        <f t="shared" si="12"/>
        <v>18000</v>
      </c>
      <c r="X22" s="493">
        <f t="shared" si="13"/>
        <v>18000</v>
      </c>
      <c r="Y22" s="493">
        <f t="shared" ref="Y22:Y24" si="20">W22-X22</f>
        <v>0</v>
      </c>
      <c r="Z22" s="494">
        <f t="shared" ref="Z22:Z24" si="21">Y22/W22</f>
        <v>0</v>
      </c>
      <c r="AA22" s="495"/>
      <c r="AB22" s="97"/>
      <c r="AC22" s="97"/>
    </row>
    <row r="23" spans="1:29" ht="30" customHeight="1" x14ac:dyDescent="0.25">
      <c r="A23" s="396" t="s">
        <v>90</v>
      </c>
      <c r="B23" s="596" t="s">
        <v>215</v>
      </c>
      <c r="C23" s="418" t="s">
        <v>220</v>
      </c>
      <c r="D23" s="496" t="s">
        <v>93</v>
      </c>
      <c r="E23" s="384">
        <v>3</v>
      </c>
      <c r="F23" s="376">
        <v>5000</v>
      </c>
      <c r="G23" s="386">
        <f t="shared" si="14"/>
        <v>15000</v>
      </c>
      <c r="H23" s="384">
        <v>3</v>
      </c>
      <c r="I23" s="376">
        <v>5000</v>
      </c>
      <c r="J23" s="386">
        <v>15000</v>
      </c>
      <c r="K23" s="387"/>
      <c r="L23" s="387"/>
      <c r="M23" s="387">
        <f t="shared" si="16"/>
        <v>0</v>
      </c>
      <c r="N23" s="387"/>
      <c r="O23" s="387"/>
      <c r="P23" s="387">
        <f t="shared" si="17"/>
        <v>0</v>
      </c>
      <c r="Q23" s="387"/>
      <c r="R23" s="387"/>
      <c r="S23" s="387">
        <f t="shared" si="18"/>
        <v>0</v>
      </c>
      <c r="T23" s="387"/>
      <c r="U23" s="387"/>
      <c r="V23" s="387">
        <f t="shared" si="19"/>
        <v>0</v>
      </c>
      <c r="W23" s="455">
        <f t="shared" si="12"/>
        <v>15000</v>
      </c>
      <c r="X23" s="455">
        <f t="shared" si="13"/>
        <v>15000</v>
      </c>
      <c r="Y23" s="455">
        <f t="shared" si="20"/>
        <v>0</v>
      </c>
      <c r="Z23" s="456">
        <f t="shared" si="21"/>
        <v>0</v>
      </c>
      <c r="AA23" s="497"/>
      <c r="AB23" s="97"/>
      <c r="AC23" s="97"/>
    </row>
    <row r="24" spans="1:29" ht="30" customHeight="1" x14ac:dyDescent="0.25">
      <c r="A24" s="399" t="s">
        <v>90</v>
      </c>
      <c r="B24" s="597" t="s">
        <v>216</v>
      </c>
      <c r="C24" s="418" t="s">
        <v>587</v>
      </c>
      <c r="D24" s="496" t="s">
        <v>93</v>
      </c>
      <c r="E24" s="384">
        <v>1.5</v>
      </c>
      <c r="F24" s="385">
        <v>2700</v>
      </c>
      <c r="G24" s="458">
        <f>E24*F24</f>
        <v>4050</v>
      </c>
      <c r="H24" s="384">
        <v>1.5</v>
      </c>
      <c r="I24" s="385">
        <v>2700</v>
      </c>
      <c r="J24" s="458">
        <v>4050</v>
      </c>
      <c r="K24" s="387"/>
      <c r="L24" s="387"/>
      <c r="M24" s="387">
        <f t="shared" si="16"/>
        <v>0</v>
      </c>
      <c r="N24" s="387"/>
      <c r="O24" s="387"/>
      <c r="P24" s="387">
        <f t="shared" si="17"/>
        <v>0</v>
      </c>
      <c r="Q24" s="387"/>
      <c r="R24" s="387"/>
      <c r="S24" s="387">
        <f t="shared" si="18"/>
        <v>0</v>
      </c>
      <c r="T24" s="387"/>
      <c r="U24" s="387"/>
      <c r="V24" s="387">
        <f t="shared" si="19"/>
        <v>0</v>
      </c>
      <c r="W24" s="455">
        <f t="shared" si="12"/>
        <v>4050</v>
      </c>
      <c r="X24" s="455">
        <f t="shared" si="13"/>
        <v>4050</v>
      </c>
      <c r="Y24" s="455">
        <f t="shared" si="20"/>
        <v>0</v>
      </c>
      <c r="Z24" s="456">
        <f t="shared" si="21"/>
        <v>0</v>
      </c>
      <c r="AA24" s="497"/>
      <c r="AB24" s="97"/>
      <c r="AC24" s="97"/>
    </row>
    <row r="25" spans="1:29" ht="30" customHeight="1" x14ac:dyDescent="0.25">
      <c r="A25" s="400" t="s">
        <v>90</v>
      </c>
      <c r="B25" s="593" t="s">
        <v>217</v>
      </c>
      <c r="C25" s="418" t="s">
        <v>221</v>
      </c>
      <c r="D25" s="496" t="s">
        <v>93</v>
      </c>
      <c r="E25" s="384">
        <v>1.5</v>
      </c>
      <c r="F25" s="378">
        <v>2700</v>
      </c>
      <c r="G25" s="283">
        <f t="shared" ref="G25:G27" si="22">E25*F25</f>
        <v>4050</v>
      </c>
      <c r="H25" s="384">
        <v>1.5</v>
      </c>
      <c r="I25" s="378">
        <v>2700</v>
      </c>
      <c r="J25" s="458">
        <v>4050</v>
      </c>
      <c r="K25" s="387"/>
      <c r="L25" s="387"/>
      <c r="M25" s="387">
        <f t="shared" ref="M25:M27" si="23">K25*L25</f>
        <v>0</v>
      </c>
      <c r="N25" s="387"/>
      <c r="O25" s="387"/>
      <c r="P25" s="387">
        <f t="shared" ref="P25:P27" si="24">N25*O25</f>
        <v>0</v>
      </c>
      <c r="Q25" s="387"/>
      <c r="R25" s="387"/>
      <c r="S25" s="387">
        <f t="shared" ref="S25:S27" si="25">Q25*R25</f>
        <v>0</v>
      </c>
      <c r="T25" s="387"/>
      <c r="U25" s="387"/>
      <c r="V25" s="387">
        <f t="shared" ref="V25:V27" si="26">T25*U25</f>
        <v>0</v>
      </c>
      <c r="W25" s="455">
        <f t="shared" si="12"/>
        <v>4050</v>
      </c>
      <c r="X25" s="455">
        <f t="shared" si="13"/>
        <v>4050</v>
      </c>
      <c r="Y25" s="455">
        <f t="shared" si="0"/>
        <v>0</v>
      </c>
      <c r="Z25" s="456">
        <f t="shared" si="1"/>
        <v>0</v>
      </c>
      <c r="AA25" s="497"/>
      <c r="AB25" s="97"/>
      <c r="AC25" s="97"/>
    </row>
    <row r="26" spans="1:29" ht="17.399999999999999" customHeight="1" x14ac:dyDescent="0.25">
      <c r="A26" s="401" t="s">
        <v>90</v>
      </c>
      <c r="B26" s="598" t="s">
        <v>218</v>
      </c>
      <c r="C26" s="418" t="s">
        <v>222</v>
      </c>
      <c r="D26" s="496" t="s">
        <v>93</v>
      </c>
      <c r="E26" s="384">
        <v>3</v>
      </c>
      <c r="F26" s="380">
        <v>8000</v>
      </c>
      <c r="G26" s="430">
        <f t="shared" si="22"/>
        <v>24000</v>
      </c>
      <c r="H26" s="384">
        <v>3</v>
      </c>
      <c r="I26" s="380">
        <v>8000</v>
      </c>
      <c r="J26" s="430">
        <v>24000</v>
      </c>
      <c r="K26" s="387"/>
      <c r="L26" s="387"/>
      <c r="M26" s="387">
        <f t="shared" si="23"/>
        <v>0</v>
      </c>
      <c r="N26" s="387"/>
      <c r="O26" s="387"/>
      <c r="P26" s="387">
        <f t="shared" si="24"/>
        <v>0</v>
      </c>
      <c r="Q26" s="387"/>
      <c r="R26" s="387"/>
      <c r="S26" s="387">
        <f t="shared" si="25"/>
        <v>0</v>
      </c>
      <c r="T26" s="387"/>
      <c r="U26" s="387"/>
      <c r="V26" s="387">
        <f t="shared" si="26"/>
        <v>0</v>
      </c>
      <c r="W26" s="455">
        <f t="shared" si="12"/>
        <v>24000</v>
      </c>
      <c r="X26" s="455">
        <f t="shared" si="13"/>
        <v>24000</v>
      </c>
      <c r="Y26" s="455">
        <f t="shared" si="0"/>
        <v>0</v>
      </c>
      <c r="Z26" s="456">
        <f t="shared" si="1"/>
        <v>0</v>
      </c>
      <c r="AA26" s="497"/>
      <c r="AB26" s="97"/>
      <c r="AC26" s="97"/>
    </row>
    <row r="27" spans="1:29" ht="30" customHeight="1" thickBot="1" x14ac:dyDescent="0.3">
      <c r="A27" s="402" t="s">
        <v>90</v>
      </c>
      <c r="B27" s="599" t="s">
        <v>219</v>
      </c>
      <c r="C27" s="419" t="s">
        <v>223</v>
      </c>
      <c r="D27" s="498" t="s">
        <v>93</v>
      </c>
      <c r="E27" s="403">
        <v>1</v>
      </c>
      <c r="F27" s="404">
        <v>8000</v>
      </c>
      <c r="G27" s="476">
        <f t="shared" si="22"/>
        <v>8000</v>
      </c>
      <c r="H27" s="403">
        <v>1</v>
      </c>
      <c r="I27" s="404">
        <v>8000</v>
      </c>
      <c r="J27" s="476">
        <f t="shared" ref="J27" si="27">H27*I27</f>
        <v>8000</v>
      </c>
      <c r="K27" s="499"/>
      <c r="L27" s="499"/>
      <c r="M27" s="499">
        <f t="shared" si="23"/>
        <v>0</v>
      </c>
      <c r="N27" s="499"/>
      <c r="O27" s="499"/>
      <c r="P27" s="499">
        <f t="shared" si="24"/>
        <v>0</v>
      </c>
      <c r="Q27" s="499"/>
      <c r="R27" s="499"/>
      <c r="S27" s="499">
        <f t="shared" si="25"/>
        <v>0</v>
      </c>
      <c r="T27" s="499"/>
      <c r="U27" s="499"/>
      <c r="V27" s="499">
        <f t="shared" si="26"/>
        <v>0</v>
      </c>
      <c r="W27" s="500">
        <f t="shared" si="12"/>
        <v>8000</v>
      </c>
      <c r="X27" s="500">
        <f t="shared" si="13"/>
        <v>8000</v>
      </c>
      <c r="Y27" s="500">
        <f t="shared" si="0"/>
        <v>0</v>
      </c>
      <c r="Z27" s="501">
        <f t="shared" si="1"/>
        <v>0</v>
      </c>
      <c r="AA27" s="502"/>
      <c r="AB27" s="97"/>
      <c r="AC27" s="97"/>
    </row>
    <row r="28" spans="1:29" ht="14.4" customHeight="1" thickBot="1" x14ac:dyDescent="0.3">
      <c r="A28" s="505" t="s">
        <v>87</v>
      </c>
      <c r="B28" s="506" t="s">
        <v>413</v>
      </c>
      <c r="C28" s="504" t="s">
        <v>100</v>
      </c>
      <c r="D28" s="587"/>
      <c r="E28" s="588"/>
      <c r="F28" s="589"/>
      <c r="G28" s="590">
        <f>G29</f>
        <v>16082</v>
      </c>
      <c r="H28" s="582"/>
      <c r="I28" s="103"/>
      <c r="J28" s="104">
        <f>J29</f>
        <v>16082</v>
      </c>
      <c r="K28" s="102"/>
      <c r="L28" s="103"/>
      <c r="M28" s="104"/>
      <c r="N28" s="102"/>
      <c r="O28" s="103"/>
      <c r="P28" s="137"/>
      <c r="Q28" s="102"/>
      <c r="R28" s="103"/>
      <c r="S28" s="104"/>
      <c r="T28" s="102"/>
      <c r="U28" s="103"/>
      <c r="V28" s="137"/>
      <c r="W28" s="105">
        <f t="shared" si="12"/>
        <v>16082</v>
      </c>
      <c r="X28" s="106">
        <f t="shared" si="13"/>
        <v>16082</v>
      </c>
      <c r="Y28" s="107">
        <f t="shared" ref="Y28:Y29" si="28">W28-X28</f>
        <v>0</v>
      </c>
      <c r="Z28" s="108">
        <f t="shared" ref="Z28:Z30" si="29">Y28/W28</f>
        <v>0</v>
      </c>
      <c r="AA28" s="109"/>
      <c r="AB28" s="110"/>
      <c r="AC28" s="110"/>
    </row>
    <row r="29" spans="1:29" ht="18" customHeight="1" thickBot="1" x14ac:dyDescent="0.3">
      <c r="A29" s="459" t="s">
        <v>90</v>
      </c>
      <c r="B29" s="600" t="s">
        <v>414</v>
      </c>
      <c r="C29" s="503" t="s">
        <v>224</v>
      </c>
      <c r="D29" s="583"/>
      <c r="E29" s="584">
        <v>73100</v>
      </c>
      <c r="F29" s="585">
        <v>0.22</v>
      </c>
      <c r="G29" s="586">
        <f>E29*22%</f>
        <v>16082</v>
      </c>
      <c r="H29" s="584">
        <v>73100</v>
      </c>
      <c r="I29" s="585">
        <v>0.22</v>
      </c>
      <c r="J29" s="586">
        <f>H29*22%</f>
        <v>16082</v>
      </c>
      <c r="K29" s="143"/>
      <c r="L29" s="144"/>
      <c r="M29" s="145"/>
      <c r="N29" s="143"/>
      <c r="O29" s="144"/>
      <c r="P29" s="146"/>
      <c r="Q29" s="143"/>
      <c r="R29" s="144"/>
      <c r="S29" s="145"/>
      <c r="T29" s="143"/>
      <c r="U29" s="144"/>
      <c r="V29" s="146"/>
      <c r="W29" s="132">
        <f t="shared" si="12"/>
        <v>16082</v>
      </c>
      <c r="X29" s="133">
        <f t="shared" si="13"/>
        <v>16082</v>
      </c>
      <c r="Y29" s="134">
        <f t="shared" si="28"/>
        <v>0</v>
      </c>
      <c r="Z29" s="149">
        <f t="shared" si="29"/>
        <v>0</v>
      </c>
      <c r="AA29" s="150"/>
      <c r="AB29" s="97"/>
      <c r="AC29" s="97"/>
    </row>
    <row r="30" spans="1:29" ht="15.75" customHeight="1" thickBot="1" x14ac:dyDescent="0.3">
      <c r="A30" s="151" t="s">
        <v>417</v>
      </c>
      <c r="B30" s="152"/>
      <c r="C30" s="164"/>
      <c r="D30" s="165"/>
      <c r="E30" s="153"/>
      <c r="F30" s="153"/>
      <c r="G30" s="156">
        <f>G21+G28</f>
        <v>89182</v>
      </c>
      <c r="H30" s="153"/>
      <c r="I30" s="155"/>
      <c r="J30" s="156">
        <f>J21+J28</f>
        <v>89182</v>
      </c>
      <c r="K30" s="157"/>
      <c r="L30" s="153"/>
      <c r="M30" s="154"/>
      <c r="N30" s="153"/>
      <c r="O30" s="153"/>
      <c r="P30" s="156"/>
      <c r="Q30" s="157"/>
      <c r="R30" s="153"/>
      <c r="S30" s="154"/>
      <c r="T30" s="153"/>
      <c r="U30" s="153"/>
      <c r="V30" s="156"/>
      <c r="W30" s="156">
        <f>W21+W28</f>
        <v>89182</v>
      </c>
      <c r="X30" s="158">
        <f t="shared" ref="X30:Y30" si="30">X29</f>
        <v>16082</v>
      </c>
      <c r="Y30" s="155">
        <f t="shared" si="30"/>
        <v>0</v>
      </c>
      <c r="Z30" s="159">
        <f t="shared" si="29"/>
        <v>0</v>
      </c>
      <c r="AA30" s="160"/>
      <c r="AB30" s="97"/>
      <c r="AC30" s="97"/>
    </row>
    <row r="31" spans="1:29" ht="33" hidden="1" customHeight="1" thickBot="1" x14ac:dyDescent="0.3">
      <c r="A31" s="161" t="s">
        <v>101</v>
      </c>
      <c r="B31" s="166" t="s">
        <v>19</v>
      </c>
      <c r="C31" s="167" t="s">
        <v>102</v>
      </c>
      <c r="D31" s="168"/>
      <c r="E31" s="169"/>
      <c r="F31" s="170"/>
      <c r="G31" s="170"/>
      <c r="H31" s="87"/>
      <c r="I31" s="88"/>
      <c r="J31" s="92"/>
      <c r="K31" s="88"/>
      <c r="L31" s="88"/>
      <c r="M31" s="92"/>
      <c r="N31" s="87"/>
      <c r="O31" s="88"/>
      <c r="P31" s="92"/>
      <c r="Q31" s="88"/>
      <c r="R31" s="88"/>
      <c r="S31" s="92"/>
      <c r="T31" s="87"/>
      <c r="U31" s="88"/>
      <c r="V31" s="92"/>
      <c r="W31" s="93"/>
      <c r="X31" s="94"/>
      <c r="Y31" s="94"/>
      <c r="Z31" s="95"/>
      <c r="AA31" s="96"/>
      <c r="AB31" s="97"/>
      <c r="AC31" s="97"/>
    </row>
    <row r="32" spans="1:29" ht="29.25" hidden="1" customHeight="1" thickBot="1" x14ac:dyDescent="0.3">
      <c r="A32" s="98" t="s">
        <v>87</v>
      </c>
      <c r="B32" s="99" t="s">
        <v>103</v>
      </c>
      <c r="C32" s="163" t="s">
        <v>104</v>
      </c>
      <c r="D32" s="171"/>
      <c r="E32" s="102"/>
      <c r="F32" s="103"/>
      <c r="G32" s="137">
        <f>SUM(G33:G35)</f>
        <v>0</v>
      </c>
      <c r="H32" s="102"/>
      <c r="I32" s="103"/>
      <c r="J32" s="104">
        <f>SUM(J33:J35)</f>
        <v>0</v>
      </c>
      <c r="K32" s="102"/>
      <c r="L32" s="103"/>
      <c r="M32" s="104">
        <f>SUM(M33:M35)</f>
        <v>0</v>
      </c>
      <c r="N32" s="102"/>
      <c r="O32" s="103"/>
      <c r="P32" s="137">
        <f>SUM(P33:P35)</f>
        <v>0</v>
      </c>
      <c r="Q32" s="102"/>
      <c r="R32" s="103"/>
      <c r="S32" s="104">
        <f>SUM(S33:S35)</f>
        <v>0</v>
      </c>
      <c r="T32" s="102"/>
      <c r="U32" s="103"/>
      <c r="V32" s="137">
        <f>SUM(V33:V35)</f>
        <v>0</v>
      </c>
      <c r="W32" s="105" t="e">
        <f>G32+M32+S32+#REF!</f>
        <v>#REF!</v>
      </c>
      <c r="X32" s="106" t="e">
        <f>J32+P32+V32+#REF!</f>
        <v>#REF!</v>
      </c>
      <c r="Y32" s="106" t="e">
        <f t="shared" ref="Y32:Y44" si="31">W32-X32</f>
        <v>#REF!</v>
      </c>
      <c r="Z32" s="172" t="e">
        <f t="shared" ref="Z32:Z44" si="32">Y32/W32</f>
        <v>#REF!</v>
      </c>
      <c r="AA32" s="109"/>
      <c r="AB32" s="110"/>
      <c r="AC32" s="110"/>
    </row>
    <row r="33" spans="1:29" ht="39.75" hidden="1" customHeight="1" thickBot="1" x14ac:dyDescent="0.3">
      <c r="A33" s="111" t="s">
        <v>90</v>
      </c>
      <c r="B33" s="112" t="s">
        <v>91</v>
      </c>
      <c r="C33" s="113" t="s">
        <v>105</v>
      </c>
      <c r="D33" s="114" t="s">
        <v>106</v>
      </c>
      <c r="E33" s="118"/>
      <c r="F33" s="119"/>
      <c r="G33" s="138">
        <f t="shared" ref="G33:G35" si="33">E33*F33</f>
        <v>0</v>
      </c>
      <c r="H33" s="118"/>
      <c r="I33" s="119"/>
      <c r="J33" s="117">
        <f t="shared" ref="J33:J35" si="34">H33*I33</f>
        <v>0</v>
      </c>
      <c r="K33" s="118"/>
      <c r="L33" s="119"/>
      <c r="M33" s="117">
        <f t="shared" ref="M33:M35" si="35">K33*L33</f>
        <v>0</v>
      </c>
      <c r="N33" s="118"/>
      <c r="O33" s="119"/>
      <c r="P33" s="138">
        <f t="shared" ref="P33:P35" si="36">N33*O33</f>
        <v>0</v>
      </c>
      <c r="Q33" s="118"/>
      <c r="R33" s="119"/>
      <c r="S33" s="117">
        <f t="shared" ref="S33:S35" si="37">Q33*R33</f>
        <v>0</v>
      </c>
      <c r="T33" s="118"/>
      <c r="U33" s="119"/>
      <c r="V33" s="138">
        <f t="shared" ref="V33:V35" si="38">T33*U33</f>
        <v>0</v>
      </c>
      <c r="W33" s="120" t="e">
        <f>G33+M33+S33+#REF!</f>
        <v>#REF!</v>
      </c>
      <c r="X33" s="121" t="e">
        <f>J33+P33+V33+#REF!</f>
        <v>#REF!</v>
      </c>
      <c r="Y33" s="173" t="e">
        <f t="shared" si="31"/>
        <v>#REF!</v>
      </c>
      <c r="Z33" s="174" t="e">
        <f t="shared" si="32"/>
        <v>#REF!</v>
      </c>
      <c r="AA33" s="124"/>
      <c r="AB33" s="97"/>
      <c r="AC33" s="97"/>
    </row>
    <row r="34" spans="1:29" ht="39.75" hidden="1" customHeight="1" thickBot="1" x14ac:dyDescent="0.3">
      <c r="A34" s="111" t="s">
        <v>90</v>
      </c>
      <c r="B34" s="112" t="s">
        <v>94</v>
      </c>
      <c r="C34" s="113" t="s">
        <v>105</v>
      </c>
      <c r="D34" s="114" t="s">
        <v>106</v>
      </c>
      <c r="E34" s="118"/>
      <c r="F34" s="119"/>
      <c r="G34" s="138">
        <f t="shared" si="33"/>
        <v>0</v>
      </c>
      <c r="H34" s="118"/>
      <c r="I34" s="119"/>
      <c r="J34" s="117">
        <f t="shared" si="34"/>
        <v>0</v>
      </c>
      <c r="K34" s="118"/>
      <c r="L34" s="119"/>
      <c r="M34" s="117">
        <f t="shared" si="35"/>
        <v>0</v>
      </c>
      <c r="N34" s="118"/>
      <c r="O34" s="119"/>
      <c r="P34" s="138">
        <f t="shared" si="36"/>
        <v>0</v>
      </c>
      <c r="Q34" s="118"/>
      <c r="R34" s="119"/>
      <c r="S34" s="117">
        <f t="shared" si="37"/>
        <v>0</v>
      </c>
      <c r="T34" s="118"/>
      <c r="U34" s="119"/>
      <c r="V34" s="138">
        <f t="shared" si="38"/>
        <v>0</v>
      </c>
      <c r="W34" s="120" t="e">
        <f>G34+M34+S34+#REF!</f>
        <v>#REF!</v>
      </c>
      <c r="X34" s="121" t="e">
        <f>J34+P34+V34+#REF!</f>
        <v>#REF!</v>
      </c>
      <c r="Y34" s="173" t="e">
        <f t="shared" si="31"/>
        <v>#REF!</v>
      </c>
      <c r="Z34" s="174" t="e">
        <f t="shared" si="32"/>
        <v>#REF!</v>
      </c>
      <c r="AA34" s="124"/>
      <c r="AB34" s="97"/>
      <c r="AC34" s="97"/>
    </row>
    <row r="35" spans="1:29" ht="39.75" hidden="1" customHeight="1" thickBot="1" x14ac:dyDescent="0.3">
      <c r="A35" s="139" t="s">
        <v>90</v>
      </c>
      <c r="B35" s="140" t="s">
        <v>95</v>
      </c>
      <c r="C35" s="141" t="s">
        <v>105</v>
      </c>
      <c r="D35" s="142" t="s">
        <v>106</v>
      </c>
      <c r="E35" s="143"/>
      <c r="F35" s="144"/>
      <c r="G35" s="146">
        <f t="shared" si="33"/>
        <v>0</v>
      </c>
      <c r="H35" s="143"/>
      <c r="I35" s="144"/>
      <c r="J35" s="145">
        <f t="shared" si="34"/>
        <v>0</v>
      </c>
      <c r="K35" s="143"/>
      <c r="L35" s="144"/>
      <c r="M35" s="145">
        <f t="shared" si="35"/>
        <v>0</v>
      </c>
      <c r="N35" s="143"/>
      <c r="O35" s="144"/>
      <c r="P35" s="146">
        <f t="shared" si="36"/>
        <v>0</v>
      </c>
      <c r="Q35" s="143"/>
      <c r="R35" s="144"/>
      <c r="S35" s="145">
        <f t="shared" si="37"/>
        <v>0</v>
      </c>
      <c r="T35" s="143"/>
      <c r="U35" s="144"/>
      <c r="V35" s="146">
        <f t="shared" si="38"/>
        <v>0</v>
      </c>
      <c r="W35" s="132" t="e">
        <f>G35+M35+S35+#REF!</f>
        <v>#REF!</v>
      </c>
      <c r="X35" s="133" t="e">
        <f>J35+P35+V35+#REF!</f>
        <v>#REF!</v>
      </c>
      <c r="Y35" s="175" t="e">
        <f t="shared" si="31"/>
        <v>#REF!</v>
      </c>
      <c r="Z35" s="174" t="e">
        <f t="shared" si="32"/>
        <v>#REF!</v>
      </c>
      <c r="AA35" s="124"/>
      <c r="AB35" s="97"/>
      <c r="AC35" s="97"/>
    </row>
    <row r="36" spans="1:29" ht="30" hidden="1" customHeight="1" thickBot="1" x14ac:dyDescent="0.3">
      <c r="A36" s="98" t="s">
        <v>87</v>
      </c>
      <c r="B36" s="99" t="s">
        <v>107</v>
      </c>
      <c r="C36" s="100" t="s">
        <v>108</v>
      </c>
      <c r="D36" s="101"/>
      <c r="E36" s="102">
        <f t="shared" ref="E36:V36" si="39">SUM(E37:E39)</f>
        <v>0</v>
      </c>
      <c r="F36" s="103">
        <f t="shared" si="39"/>
        <v>0</v>
      </c>
      <c r="G36" s="104">
        <f t="shared" si="39"/>
        <v>0</v>
      </c>
      <c r="H36" s="102">
        <f t="shared" si="39"/>
        <v>0</v>
      </c>
      <c r="I36" s="103">
        <f t="shared" si="39"/>
        <v>0</v>
      </c>
      <c r="J36" s="104">
        <f t="shared" si="39"/>
        <v>0</v>
      </c>
      <c r="K36" s="102">
        <f t="shared" si="39"/>
        <v>0</v>
      </c>
      <c r="L36" s="103">
        <f t="shared" si="39"/>
        <v>0</v>
      </c>
      <c r="M36" s="104">
        <f t="shared" si="39"/>
        <v>0</v>
      </c>
      <c r="N36" s="102">
        <f t="shared" si="39"/>
        <v>0</v>
      </c>
      <c r="O36" s="103">
        <f t="shared" si="39"/>
        <v>0</v>
      </c>
      <c r="P36" s="137">
        <f t="shared" si="39"/>
        <v>0</v>
      </c>
      <c r="Q36" s="102">
        <f t="shared" si="39"/>
        <v>0</v>
      </c>
      <c r="R36" s="103">
        <f t="shared" si="39"/>
        <v>0</v>
      </c>
      <c r="S36" s="104">
        <f t="shared" si="39"/>
        <v>0</v>
      </c>
      <c r="T36" s="102">
        <f t="shared" si="39"/>
        <v>0</v>
      </c>
      <c r="U36" s="103">
        <f t="shared" si="39"/>
        <v>0</v>
      </c>
      <c r="V36" s="137">
        <f t="shared" si="39"/>
        <v>0</v>
      </c>
      <c r="W36" s="105" t="e">
        <f>G36+M36+S36+#REF!</f>
        <v>#REF!</v>
      </c>
      <c r="X36" s="106" t="e">
        <f>J36+P36+V36+#REF!</f>
        <v>#REF!</v>
      </c>
      <c r="Y36" s="106" t="e">
        <f t="shared" si="31"/>
        <v>#REF!</v>
      </c>
      <c r="Z36" s="176" t="e">
        <f t="shared" si="32"/>
        <v>#REF!</v>
      </c>
      <c r="AA36" s="148"/>
      <c r="AB36" s="110"/>
      <c r="AC36" s="110"/>
    </row>
    <row r="37" spans="1:29" ht="39.75" hidden="1" customHeight="1" thickBot="1" x14ac:dyDescent="0.3">
      <c r="A37" s="111" t="s">
        <v>90</v>
      </c>
      <c r="B37" s="112" t="s">
        <v>91</v>
      </c>
      <c r="C37" s="113" t="s">
        <v>109</v>
      </c>
      <c r="D37" s="114" t="s">
        <v>110</v>
      </c>
      <c r="E37" s="118"/>
      <c r="F37" s="119"/>
      <c r="G37" s="117">
        <f t="shared" ref="G37:G39" si="40">E37*F37</f>
        <v>0</v>
      </c>
      <c r="H37" s="118"/>
      <c r="I37" s="119"/>
      <c r="J37" s="117">
        <f t="shared" ref="J37:J39" si="41">H37*I37</f>
        <v>0</v>
      </c>
      <c r="K37" s="118"/>
      <c r="L37" s="119"/>
      <c r="M37" s="117">
        <f t="shared" ref="M37:M39" si="42">K37*L37</f>
        <v>0</v>
      </c>
      <c r="N37" s="118"/>
      <c r="O37" s="119"/>
      <c r="P37" s="138">
        <f t="shared" ref="P37:P39" si="43">N37*O37</f>
        <v>0</v>
      </c>
      <c r="Q37" s="118"/>
      <c r="R37" s="119"/>
      <c r="S37" s="117">
        <f t="shared" ref="S37:S39" si="44">Q37*R37</f>
        <v>0</v>
      </c>
      <c r="T37" s="118"/>
      <c r="U37" s="119"/>
      <c r="V37" s="138">
        <f t="shared" ref="V37:V39" si="45">T37*U37</f>
        <v>0</v>
      </c>
      <c r="W37" s="120" t="e">
        <f>G37+M37+S37+#REF!</f>
        <v>#REF!</v>
      </c>
      <c r="X37" s="121" t="e">
        <f>J37+P37+V37+#REF!</f>
        <v>#REF!</v>
      </c>
      <c r="Y37" s="173" t="e">
        <f t="shared" si="31"/>
        <v>#REF!</v>
      </c>
      <c r="Z37" s="174" t="e">
        <f t="shared" si="32"/>
        <v>#REF!</v>
      </c>
      <c r="AA37" s="124"/>
      <c r="AB37" s="97"/>
      <c r="AC37" s="97"/>
    </row>
    <row r="38" spans="1:29" ht="39.75" hidden="1" customHeight="1" thickBot="1" x14ac:dyDescent="0.3">
      <c r="A38" s="111" t="s">
        <v>90</v>
      </c>
      <c r="B38" s="112" t="s">
        <v>94</v>
      </c>
      <c r="C38" s="113" t="s">
        <v>109</v>
      </c>
      <c r="D38" s="114" t="s">
        <v>110</v>
      </c>
      <c r="E38" s="118"/>
      <c r="F38" s="119"/>
      <c r="G38" s="117">
        <f t="shared" si="40"/>
        <v>0</v>
      </c>
      <c r="H38" s="118"/>
      <c r="I38" s="119"/>
      <c r="J38" s="117">
        <f t="shared" si="41"/>
        <v>0</v>
      </c>
      <c r="K38" s="118"/>
      <c r="L38" s="119"/>
      <c r="M38" s="117">
        <f t="shared" si="42"/>
        <v>0</v>
      </c>
      <c r="N38" s="118"/>
      <c r="O38" s="119"/>
      <c r="P38" s="138">
        <f t="shared" si="43"/>
        <v>0</v>
      </c>
      <c r="Q38" s="118"/>
      <c r="R38" s="119"/>
      <c r="S38" s="117">
        <f t="shared" si="44"/>
        <v>0</v>
      </c>
      <c r="T38" s="118"/>
      <c r="U38" s="119"/>
      <c r="V38" s="138">
        <f t="shared" si="45"/>
        <v>0</v>
      </c>
      <c r="W38" s="120" t="e">
        <f>G38+M38+S38+#REF!</f>
        <v>#REF!</v>
      </c>
      <c r="X38" s="121" t="e">
        <f>J38+P38+V38+#REF!</f>
        <v>#REF!</v>
      </c>
      <c r="Y38" s="173" t="e">
        <f t="shared" si="31"/>
        <v>#REF!</v>
      </c>
      <c r="Z38" s="174" t="e">
        <f t="shared" si="32"/>
        <v>#REF!</v>
      </c>
      <c r="AA38" s="124"/>
      <c r="AB38" s="97"/>
      <c r="AC38" s="97"/>
    </row>
    <row r="39" spans="1:29" ht="39.75" hidden="1" customHeight="1" thickBot="1" x14ac:dyDescent="0.3">
      <c r="A39" s="139" t="s">
        <v>90</v>
      </c>
      <c r="B39" s="140" t="s">
        <v>95</v>
      </c>
      <c r="C39" s="141" t="s">
        <v>109</v>
      </c>
      <c r="D39" s="142" t="s">
        <v>110</v>
      </c>
      <c r="E39" s="143"/>
      <c r="F39" s="144"/>
      <c r="G39" s="145">
        <f t="shared" si="40"/>
        <v>0</v>
      </c>
      <c r="H39" s="143"/>
      <c r="I39" s="144"/>
      <c r="J39" s="145">
        <f t="shared" si="41"/>
        <v>0</v>
      </c>
      <c r="K39" s="143"/>
      <c r="L39" s="144"/>
      <c r="M39" s="145">
        <f t="shared" si="42"/>
        <v>0</v>
      </c>
      <c r="N39" s="143"/>
      <c r="O39" s="144"/>
      <c r="P39" s="146">
        <f t="shared" si="43"/>
        <v>0</v>
      </c>
      <c r="Q39" s="143"/>
      <c r="R39" s="144"/>
      <c r="S39" s="145">
        <f t="shared" si="44"/>
        <v>0</v>
      </c>
      <c r="T39" s="143"/>
      <c r="U39" s="144"/>
      <c r="V39" s="146">
        <f t="shared" si="45"/>
        <v>0</v>
      </c>
      <c r="W39" s="132" t="e">
        <f>G39+M39+S39+#REF!</f>
        <v>#REF!</v>
      </c>
      <c r="X39" s="133" t="e">
        <f>J39+P39+V39+#REF!</f>
        <v>#REF!</v>
      </c>
      <c r="Y39" s="175" t="e">
        <f t="shared" si="31"/>
        <v>#REF!</v>
      </c>
      <c r="Z39" s="174" t="e">
        <f t="shared" si="32"/>
        <v>#REF!</v>
      </c>
      <c r="AA39" s="124"/>
      <c r="AB39" s="97"/>
      <c r="AC39" s="97"/>
    </row>
    <row r="40" spans="1:29" ht="30" hidden="1" customHeight="1" thickBot="1" x14ac:dyDescent="0.3">
      <c r="A40" s="98" t="s">
        <v>87</v>
      </c>
      <c r="B40" s="99" t="s">
        <v>111</v>
      </c>
      <c r="C40" s="100" t="s">
        <v>112</v>
      </c>
      <c r="D40" s="101"/>
      <c r="E40" s="102">
        <f t="shared" ref="E40:V40" si="46">SUM(E41:E43)</f>
        <v>0</v>
      </c>
      <c r="F40" s="103">
        <f t="shared" si="46"/>
        <v>0</v>
      </c>
      <c r="G40" s="104">
        <f t="shared" si="46"/>
        <v>0</v>
      </c>
      <c r="H40" s="102">
        <f t="shared" si="46"/>
        <v>0</v>
      </c>
      <c r="I40" s="103">
        <f t="shared" si="46"/>
        <v>0</v>
      </c>
      <c r="J40" s="137">
        <f t="shared" si="46"/>
        <v>0</v>
      </c>
      <c r="K40" s="102">
        <f t="shared" si="46"/>
        <v>0</v>
      </c>
      <c r="L40" s="103">
        <f t="shared" si="46"/>
        <v>0</v>
      </c>
      <c r="M40" s="104">
        <f t="shared" si="46"/>
        <v>0</v>
      </c>
      <c r="N40" s="102">
        <f t="shared" si="46"/>
        <v>0</v>
      </c>
      <c r="O40" s="103">
        <f t="shared" si="46"/>
        <v>0</v>
      </c>
      <c r="P40" s="137">
        <f t="shared" si="46"/>
        <v>0</v>
      </c>
      <c r="Q40" s="102">
        <f t="shared" si="46"/>
        <v>0</v>
      </c>
      <c r="R40" s="103">
        <f t="shared" si="46"/>
        <v>0</v>
      </c>
      <c r="S40" s="104">
        <f t="shared" si="46"/>
        <v>0</v>
      </c>
      <c r="T40" s="102">
        <f t="shared" si="46"/>
        <v>0</v>
      </c>
      <c r="U40" s="103">
        <f t="shared" si="46"/>
        <v>0</v>
      </c>
      <c r="V40" s="137">
        <f t="shared" si="46"/>
        <v>0</v>
      </c>
      <c r="W40" s="105" t="e">
        <f>G40+M40+S40+#REF!</f>
        <v>#REF!</v>
      </c>
      <c r="X40" s="106" t="e">
        <f>J40+P40+V40+#REF!</f>
        <v>#REF!</v>
      </c>
      <c r="Y40" s="106" t="e">
        <f t="shared" si="31"/>
        <v>#REF!</v>
      </c>
      <c r="Z40" s="176" t="e">
        <f t="shared" si="32"/>
        <v>#REF!</v>
      </c>
      <c r="AA40" s="148"/>
      <c r="AB40" s="110"/>
      <c r="AC40" s="110"/>
    </row>
    <row r="41" spans="1:29" ht="34.5" hidden="1" customHeight="1" thickBot="1" x14ac:dyDescent="0.3">
      <c r="A41" s="111" t="s">
        <v>90</v>
      </c>
      <c r="B41" s="112" t="s">
        <v>91</v>
      </c>
      <c r="C41" s="113" t="s">
        <v>113</v>
      </c>
      <c r="D41" s="114" t="s">
        <v>110</v>
      </c>
      <c r="E41" s="118"/>
      <c r="F41" s="119"/>
      <c r="G41" s="117">
        <f t="shared" ref="G41:G43" si="47">E41*F41</f>
        <v>0</v>
      </c>
      <c r="H41" s="118"/>
      <c r="I41" s="119"/>
      <c r="J41" s="138">
        <f t="shared" ref="J41:J43" si="48">H41*I41</f>
        <v>0</v>
      </c>
      <c r="K41" s="118"/>
      <c r="L41" s="119"/>
      <c r="M41" s="117">
        <f t="shared" ref="M41:M43" si="49">K41*L41</f>
        <v>0</v>
      </c>
      <c r="N41" s="118"/>
      <c r="O41" s="119"/>
      <c r="P41" s="138">
        <f t="shared" ref="P41:P43" si="50">N41*O41</f>
        <v>0</v>
      </c>
      <c r="Q41" s="118"/>
      <c r="R41" s="119"/>
      <c r="S41" s="117">
        <f t="shared" ref="S41:S43" si="51">Q41*R41</f>
        <v>0</v>
      </c>
      <c r="T41" s="118"/>
      <c r="U41" s="119"/>
      <c r="V41" s="138">
        <f t="shared" ref="V41:V43" si="52">T41*U41</f>
        <v>0</v>
      </c>
      <c r="W41" s="120" t="e">
        <f>G41+M41+S41+#REF!</f>
        <v>#REF!</v>
      </c>
      <c r="X41" s="121" t="e">
        <f>J41+P41+V41+#REF!</f>
        <v>#REF!</v>
      </c>
      <c r="Y41" s="173" t="e">
        <f t="shared" si="31"/>
        <v>#REF!</v>
      </c>
      <c r="Z41" s="174" t="e">
        <f t="shared" si="32"/>
        <v>#REF!</v>
      </c>
      <c r="AA41" s="124"/>
      <c r="AB41" s="97"/>
      <c r="AC41" s="97"/>
    </row>
    <row r="42" spans="1:29" ht="34.5" hidden="1" customHeight="1" thickBot="1" x14ac:dyDescent="0.3">
      <c r="A42" s="111" t="s">
        <v>90</v>
      </c>
      <c r="B42" s="112" t="s">
        <v>94</v>
      </c>
      <c r="C42" s="113" t="s">
        <v>113</v>
      </c>
      <c r="D42" s="114" t="s">
        <v>110</v>
      </c>
      <c r="E42" s="118"/>
      <c r="F42" s="119"/>
      <c r="G42" s="117">
        <f t="shared" si="47"/>
        <v>0</v>
      </c>
      <c r="H42" s="118"/>
      <c r="I42" s="119"/>
      <c r="J42" s="138">
        <f t="shared" si="48"/>
        <v>0</v>
      </c>
      <c r="K42" s="118"/>
      <c r="L42" s="119"/>
      <c r="M42" s="117">
        <f t="shared" si="49"/>
        <v>0</v>
      </c>
      <c r="N42" s="118"/>
      <c r="O42" s="119"/>
      <c r="P42" s="138">
        <f t="shared" si="50"/>
        <v>0</v>
      </c>
      <c r="Q42" s="118"/>
      <c r="R42" s="119"/>
      <c r="S42" s="117">
        <f t="shared" si="51"/>
        <v>0</v>
      </c>
      <c r="T42" s="118"/>
      <c r="U42" s="119"/>
      <c r="V42" s="138">
        <f t="shared" si="52"/>
        <v>0</v>
      </c>
      <c r="W42" s="120" t="e">
        <f>G42+M42+S42+#REF!</f>
        <v>#REF!</v>
      </c>
      <c r="X42" s="121" t="e">
        <f>J42+P42+V42+#REF!</f>
        <v>#REF!</v>
      </c>
      <c r="Y42" s="173" t="e">
        <f t="shared" si="31"/>
        <v>#REF!</v>
      </c>
      <c r="Z42" s="174" t="e">
        <f t="shared" si="32"/>
        <v>#REF!</v>
      </c>
      <c r="AA42" s="124"/>
      <c r="AB42" s="97"/>
      <c r="AC42" s="97"/>
    </row>
    <row r="43" spans="1:29" ht="34.5" hidden="1" customHeight="1" thickBot="1" x14ac:dyDescent="0.3">
      <c r="A43" s="139" t="s">
        <v>90</v>
      </c>
      <c r="B43" s="140" t="s">
        <v>95</v>
      </c>
      <c r="C43" s="141" t="s">
        <v>113</v>
      </c>
      <c r="D43" s="142" t="s">
        <v>110</v>
      </c>
      <c r="E43" s="143"/>
      <c r="F43" s="144"/>
      <c r="G43" s="145">
        <f t="shared" si="47"/>
        <v>0</v>
      </c>
      <c r="H43" s="143"/>
      <c r="I43" s="144"/>
      <c r="J43" s="146">
        <f t="shared" si="48"/>
        <v>0</v>
      </c>
      <c r="K43" s="143"/>
      <c r="L43" s="144"/>
      <c r="M43" s="145">
        <f t="shared" si="49"/>
        <v>0</v>
      </c>
      <c r="N43" s="143"/>
      <c r="O43" s="144"/>
      <c r="P43" s="146">
        <f t="shared" si="50"/>
        <v>0</v>
      </c>
      <c r="Q43" s="143"/>
      <c r="R43" s="144"/>
      <c r="S43" s="145">
        <f t="shared" si="51"/>
        <v>0</v>
      </c>
      <c r="T43" s="143"/>
      <c r="U43" s="144"/>
      <c r="V43" s="146">
        <f t="shared" si="52"/>
        <v>0</v>
      </c>
      <c r="W43" s="132" t="e">
        <f>G43+M43+S43+#REF!</f>
        <v>#REF!</v>
      </c>
      <c r="X43" s="133" t="e">
        <f>J43+P43+V43+#REF!</f>
        <v>#REF!</v>
      </c>
      <c r="Y43" s="175" t="e">
        <f t="shared" si="31"/>
        <v>#REF!</v>
      </c>
      <c r="Z43" s="174" t="e">
        <f t="shared" si="32"/>
        <v>#REF!</v>
      </c>
      <c r="AA43" s="124"/>
      <c r="AB43" s="97"/>
      <c r="AC43" s="97"/>
    </row>
    <row r="44" spans="1:29" ht="15" hidden="1" customHeight="1" thickBot="1" x14ac:dyDescent="0.3">
      <c r="A44" s="177" t="s">
        <v>114</v>
      </c>
      <c r="B44" s="178"/>
      <c r="C44" s="179"/>
      <c r="D44" s="180"/>
      <c r="E44" s="181"/>
      <c r="F44" s="182"/>
      <c r="G44" s="183">
        <f>G40+G36+G32</f>
        <v>0</v>
      </c>
      <c r="H44" s="153"/>
      <c r="I44" s="155"/>
      <c r="J44" s="183">
        <f>J40+J36+J32</f>
        <v>0</v>
      </c>
      <c r="K44" s="184"/>
      <c r="L44" s="182"/>
      <c r="M44" s="185">
        <f>M40+M36+M32</f>
        <v>0</v>
      </c>
      <c r="N44" s="181"/>
      <c r="O44" s="182"/>
      <c r="P44" s="185">
        <f>P40+P36+P32</f>
        <v>0</v>
      </c>
      <c r="Q44" s="184"/>
      <c r="R44" s="182"/>
      <c r="S44" s="185">
        <f>S40+S36+S32</f>
        <v>0</v>
      </c>
      <c r="T44" s="181"/>
      <c r="U44" s="182"/>
      <c r="V44" s="185">
        <f>V40+V36+V32</f>
        <v>0</v>
      </c>
      <c r="W44" s="181" t="e">
        <f t="shared" ref="W44:X44" si="53">W32+W36+W40</f>
        <v>#REF!</v>
      </c>
      <c r="X44" s="186" t="e">
        <f t="shared" si="53"/>
        <v>#REF!</v>
      </c>
      <c r="Y44" s="185" t="e">
        <f t="shared" si="31"/>
        <v>#REF!</v>
      </c>
      <c r="Z44" s="187" t="e">
        <f t="shared" si="32"/>
        <v>#REF!</v>
      </c>
      <c r="AA44" s="188"/>
      <c r="AB44" s="97"/>
      <c r="AC44" s="97"/>
    </row>
    <row r="45" spans="1:29" ht="15.75" hidden="1" customHeight="1" thickBot="1" x14ac:dyDescent="0.3">
      <c r="A45" s="189" t="s">
        <v>86</v>
      </c>
      <c r="B45" s="190" t="s">
        <v>20</v>
      </c>
      <c r="C45" s="162" t="s">
        <v>115</v>
      </c>
      <c r="D45" s="191"/>
      <c r="E45" s="87"/>
      <c r="F45" s="88"/>
      <c r="G45" s="88"/>
      <c r="H45" s="87"/>
      <c r="I45" s="88"/>
      <c r="J45" s="92"/>
      <c r="K45" s="88"/>
      <c r="L45" s="88"/>
      <c r="M45" s="92"/>
      <c r="N45" s="87"/>
      <c r="O45" s="88"/>
      <c r="P45" s="92"/>
      <c r="Q45" s="88"/>
      <c r="R45" s="88"/>
      <c r="S45" s="92"/>
      <c r="T45" s="87"/>
      <c r="U45" s="88"/>
      <c r="V45" s="92"/>
      <c r="W45" s="93"/>
      <c r="X45" s="94"/>
      <c r="Y45" s="94"/>
      <c r="Z45" s="95"/>
      <c r="AA45" s="96"/>
      <c r="AB45" s="97"/>
      <c r="AC45" s="97"/>
    </row>
    <row r="46" spans="1:29" ht="57.75" hidden="1" customHeight="1" thickBot="1" x14ac:dyDescent="0.3">
      <c r="A46" s="98" t="s">
        <v>87</v>
      </c>
      <c r="B46" s="99" t="s">
        <v>116</v>
      </c>
      <c r="C46" s="163" t="s">
        <v>117</v>
      </c>
      <c r="D46" s="171"/>
      <c r="E46" s="192">
        <f t="shared" ref="E46:V46" si="54">SUM(E47:E49)</f>
        <v>0</v>
      </c>
      <c r="F46" s="193">
        <f t="shared" si="54"/>
        <v>0</v>
      </c>
      <c r="G46" s="194">
        <f t="shared" si="54"/>
        <v>0</v>
      </c>
      <c r="H46" s="102">
        <f t="shared" si="54"/>
        <v>0</v>
      </c>
      <c r="I46" s="103">
        <f t="shared" si="54"/>
        <v>0</v>
      </c>
      <c r="J46" s="137">
        <f t="shared" si="54"/>
        <v>0</v>
      </c>
      <c r="K46" s="192">
        <f t="shared" si="54"/>
        <v>0</v>
      </c>
      <c r="L46" s="193">
        <f t="shared" si="54"/>
        <v>0</v>
      </c>
      <c r="M46" s="194">
        <f t="shared" si="54"/>
        <v>0</v>
      </c>
      <c r="N46" s="102">
        <f t="shared" si="54"/>
        <v>0</v>
      </c>
      <c r="O46" s="103">
        <f t="shared" si="54"/>
        <v>0</v>
      </c>
      <c r="P46" s="137">
        <f t="shared" si="54"/>
        <v>0</v>
      </c>
      <c r="Q46" s="192">
        <f t="shared" si="54"/>
        <v>0</v>
      </c>
      <c r="R46" s="193">
        <f t="shared" si="54"/>
        <v>0</v>
      </c>
      <c r="S46" s="194">
        <f t="shared" si="54"/>
        <v>0</v>
      </c>
      <c r="T46" s="102">
        <f t="shared" si="54"/>
        <v>0</v>
      </c>
      <c r="U46" s="103">
        <f t="shared" si="54"/>
        <v>0</v>
      </c>
      <c r="V46" s="137">
        <f t="shared" si="54"/>
        <v>0</v>
      </c>
      <c r="W46" s="105" t="e">
        <f>G46+M46+S46+#REF!</f>
        <v>#REF!</v>
      </c>
      <c r="X46" s="106" t="e">
        <f>J46+P46+V46+#REF!</f>
        <v>#REF!</v>
      </c>
      <c r="Y46" s="106" t="e">
        <f t="shared" ref="Y46:Y54" si="55">W46-X46</f>
        <v>#REF!</v>
      </c>
      <c r="Z46" s="108" t="e">
        <f t="shared" ref="Z46:Z54" si="56">Y46/W46</f>
        <v>#REF!</v>
      </c>
      <c r="AA46" s="109"/>
      <c r="AB46" s="110"/>
      <c r="AC46" s="110"/>
    </row>
    <row r="47" spans="1:29" ht="34.5" hidden="1" customHeight="1" thickBot="1" x14ac:dyDescent="0.3">
      <c r="A47" s="111" t="s">
        <v>90</v>
      </c>
      <c r="B47" s="112" t="s">
        <v>91</v>
      </c>
      <c r="C47" s="113" t="s">
        <v>118</v>
      </c>
      <c r="D47" s="114" t="s">
        <v>106</v>
      </c>
      <c r="E47" s="118"/>
      <c r="F47" s="119"/>
      <c r="G47" s="117">
        <f t="shared" ref="G47:G49" si="57">E47*F47</f>
        <v>0</v>
      </c>
      <c r="H47" s="118"/>
      <c r="I47" s="119"/>
      <c r="J47" s="138">
        <f t="shared" ref="J47:J49" si="58">H47*I47</f>
        <v>0</v>
      </c>
      <c r="K47" s="118"/>
      <c r="L47" s="119"/>
      <c r="M47" s="117">
        <f t="shared" ref="M47:M49" si="59">K47*L47</f>
        <v>0</v>
      </c>
      <c r="N47" s="118"/>
      <c r="O47" s="119"/>
      <c r="P47" s="138">
        <f t="shared" ref="P47:P49" si="60">N47*O47</f>
        <v>0</v>
      </c>
      <c r="Q47" s="118"/>
      <c r="R47" s="119"/>
      <c r="S47" s="117">
        <f t="shared" ref="S47:S49" si="61">Q47*R47</f>
        <v>0</v>
      </c>
      <c r="T47" s="118"/>
      <c r="U47" s="119"/>
      <c r="V47" s="138">
        <f t="shared" ref="V47:V49" si="62">T47*U47</f>
        <v>0</v>
      </c>
      <c r="W47" s="120" t="e">
        <f>G47+M47+S47+#REF!</f>
        <v>#REF!</v>
      </c>
      <c r="X47" s="121" t="e">
        <f>J47+P47+V47+#REF!</f>
        <v>#REF!</v>
      </c>
      <c r="Y47" s="173" t="e">
        <f t="shared" si="55"/>
        <v>#REF!</v>
      </c>
      <c r="Z47" s="123" t="e">
        <f t="shared" si="56"/>
        <v>#REF!</v>
      </c>
      <c r="AA47" s="124"/>
      <c r="AB47" s="97"/>
      <c r="AC47" s="97"/>
    </row>
    <row r="48" spans="1:29" ht="34.5" hidden="1" customHeight="1" thickBot="1" x14ac:dyDescent="0.3">
      <c r="A48" s="111" t="s">
        <v>90</v>
      </c>
      <c r="B48" s="112" t="s">
        <v>94</v>
      </c>
      <c r="C48" s="113" t="s">
        <v>119</v>
      </c>
      <c r="D48" s="114" t="s">
        <v>106</v>
      </c>
      <c r="E48" s="118"/>
      <c r="F48" s="119"/>
      <c r="G48" s="117">
        <f t="shared" si="57"/>
        <v>0</v>
      </c>
      <c r="H48" s="118"/>
      <c r="I48" s="119"/>
      <c r="J48" s="138">
        <f t="shared" si="58"/>
        <v>0</v>
      </c>
      <c r="K48" s="118"/>
      <c r="L48" s="119"/>
      <c r="M48" s="117">
        <f t="shared" si="59"/>
        <v>0</v>
      </c>
      <c r="N48" s="118"/>
      <c r="O48" s="119"/>
      <c r="P48" s="138">
        <f t="shared" si="60"/>
        <v>0</v>
      </c>
      <c r="Q48" s="118"/>
      <c r="R48" s="119"/>
      <c r="S48" s="117">
        <f t="shared" si="61"/>
        <v>0</v>
      </c>
      <c r="T48" s="118"/>
      <c r="U48" s="119"/>
      <c r="V48" s="138">
        <f t="shared" si="62"/>
        <v>0</v>
      </c>
      <c r="W48" s="120" t="e">
        <f>G48+M48+S48+#REF!</f>
        <v>#REF!</v>
      </c>
      <c r="X48" s="121" t="e">
        <f>J48+P48+V48+#REF!</f>
        <v>#REF!</v>
      </c>
      <c r="Y48" s="173" t="e">
        <f t="shared" si="55"/>
        <v>#REF!</v>
      </c>
      <c r="Z48" s="123" t="e">
        <f t="shared" si="56"/>
        <v>#REF!</v>
      </c>
      <c r="AA48" s="124"/>
      <c r="AB48" s="97"/>
      <c r="AC48" s="97"/>
    </row>
    <row r="49" spans="1:29" ht="34.5" hidden="1" customHeight="1" thickBot="1" x14ac:dyDescent="0.3">
      <c r="A49" s="125" t="s">
        <v>90</v>
      </c>
      <c r="B49" s="126" t="s">
        <v>95</v>
      </c>
      <c r="C49" s="127" t="s">
        <v>120</v>
      </c>
      <c r="D49" s="128" t="s">
        <v>106</v>
      </c>
      <c r="E49" s="129"/>
      <c r="F49" s="130"/>
      <c r="G49" s="131">
        <f t="shared" si="57"/>
        <v>0</v>
      </c>
      <c r="H49" s="143"/>
      <c r="I49" s="144"/>
      <c r="J49" s="146">
        <f t="shared" si="58"/>
        <v>0</v>
      </c>
      <c r="K49" s="129"/>
      <c r="L49" s="130"/>
      <c r="M49" s="131">
        <f t="shared" si="59"/>
        <v>0</v>
      </c>
      <c r="N49" s="143"/>
      <c r="O49" s="144"/>
      <c r="P49" s="146">
        <f t="shared" si="60"/>
        <v>0</v>
      </c>
      <c r="Q49" s="129"/>
      <c r="R49" s="130"/>
      <c r="S49" s="131">
        <f t="shared" si="61"/>
        <v>0</v>
      </c>
      <c r="T49" s="143"/>
      <c r="U49" s="144"/>
      <c r="V49" s="146">
        <f t="shared" si="62"/>
        <v>0</v>
      </c>
      <c r="W49" s="132" t="e">
        <f>G49+M49+S49+#REF!</f>
        <v>#REF!</v>
      </c>
      <c r="X49" s="133" t="e">
        <f>J49+P49+V49+#REF!</f>
        <v>#REF!</v>
      </c>
      <c r="Y49" s="175" t="e">
        <f t="shared" si="55"/>
        <v>#REF!</v>
      </c>
      <c r="Z49" s="123" t="e">
        <f t="shared" si="56"/>
        <v>#REF!</v>
      </c>
      <c r="AA49" s="124"/>
      <c r="AB49" s="97"/>
      <c r="AC49" s="97"/>
    </row>
    <row r="50" spans="1:29" ht="56.25" hidden="1" customHeight="1" thickBot="1" x14ac:dyDescent="0.3">
      <c r="A50" s="98" t="s">
        <v>87</v>
      </c>
      <c r="B50" s="99" t="s">
        <v>121</v>
      </c>
      <c r="C50" s="100" t="s">
        <v>122</v>
      </c>
      <c r="D50" s="101"/>
      <c r="E50" s="102">
        <f t="shared" ref="E50:V50" si="63">SUM(E51:E53)</f>
        <v>0</v>
      </c>
      <c r="F50" s="103">
        <f t="shared" si="63"/>
        <v>0</v>
      </c>
      <c r="G50" s="104">
        <f t="shared" si="63"/>
        <v>0</v>
      </c>
      <c r="H50" s="102">
        <f t="shared" si="63"/>
        <v>0</v>
      </c>
      <c r="I50" s="103">
        <f t="shared" si="63"/>
        <v>0</v>
      </c>
      <c r="J50" s="137">
        <f t="shared" si="63"/>
        <v>0</v>
      </c>
      <c r="K50" s="195">
        <f t="shared" si="63"/>
        <v>0</v>
      </c>
      <c r="L50" s="103">
        <f t="shared" si="63"/>
        <v>0</v>
      </c>
      <c r="M50" s="137">
        <f t="shared" si="63"/>
        <v>0</v>
      </c>
      <c r="N50" s="102">
        <f t="shared" si="63"/>
        <v>0</v>
      </c>
      <c r="O50" s="103">
        <f t="shared" si="63"/>
        <v>0</v>
      </c>
      <c r="P50" s="137">
        <f t="shared" si="63"/>
        <v>0</v>
      </c>
      <c r="Q50" s="195">
        <f t="shared" si="63"/>
        <v>0</v>
      </c>
      <c r="R50" s="103">
        <f t="shared" si="63"/>
        <v>0</v>
      </c>
      <c r="S50" s="137">
        <f t="shared" si="63"/>
        <v>0</v>
      </c>
      <c r="T50" s="102">
        <f t="shared" si="63"/>
        <v>0</v>
      </c>
      <c r="U50" s="103">
        <f t="shared" si="63"/>
        <v>0</v>
      </c>
      <c r="V50" s="137">
        <f t="shared" si="63"/>
        <v>0</v>
      </c>
      <c r="W50" s="105" t="e">
        <f>G50+M50+S50+#REF!</f>
        <v>#REF!</v>
      </c>
      <c r="X50" s="106" t="e">
        <f>J50+P50+V50+#REF!</f>
        <v>#REF!</v>
      </c>
      <c r="Y50" s="106" t="e">
        <f t="shared" si="55"/>
        <v>#REF!</v>
      </c>
      <c r="Z50" s="147" t="e">
        <f t="shared" si="56"/>
        <v>#REF!</v>
      </c>
      <c r="AA50" s="148"/>
      <c r="AB50" s="110"/>
      <c r="AC50" s="110"/>
    </row>
    <row r="51" spans="1:29" ht="45" hidden="1" customHeight="1" thickBot="1" x14ac:dyDescent="0.3">
      <c r="A51" s="111" t="s">
        <v>90</v>
      </c>
      <c r="B51" s="112" t="s">
        <v>91</v>
      </c>
      <c r="C51" s="113" t="s">
        <v>123</v>
      </c>
      <c r="D51" s="196"/>
      <c r="E51" s="118"/>
      <c r="F51" s="119"/>
      <c r="G51" s="117">
        <f t="shared" ref="G51:G53" si="64">E51*F51</f>
        <v>0</v>
      </c>
      <c r="H51" s="118"/>
      <c r="I51" s="119"/>
      <c r="J51" s="138">
        <f t="shared" ref="J51:J53" si="65">H51*I51</f>
        <v>0</v>
      </c>
      <c r="K51" s="197"/>
      <c r="L51" s="119"/>
      <c r="M51" s="138">
        <f t="shared" ref="M51:M53" si="66">K51*L51</f>
        <v>0</v>
      </c>
      <c r="N51" s="118"/>
      <c r="O51" s="119"/>
      <c r="P51" s="138">
        <f t="shared" ref="P51:P53" si="67">N51*O51</f>
        <v>0</v>
      </c>
      <c r="Q51" s="197"/>
      <c r="R51" s="119"/>
      <c r="S51" s="138">
        <f t="shared" ref="S51:S53" si="68">Q51*R51</f>
        <v>0</v>
      </c>
      <c r="T51" s="118"/>
      <c r="U51" s="119"/>
      <c r="V51" s="138">
        <f t="shared" ref="V51:V53" si="69">T51*U51</f>
        <v>0</v>
      </c>
      <c r="W51" s="120" t="e">
        <f>G51+M51+S51+#REF!</f>
        <v>#REF!</v>
      </c>
      <c r="X51" s="121" t="e">
        <f>J51+P51+V51+#REF!</f>
        <v>#REF!</v>
      </c>
      <c r="Y51" s="173" t="e">
        <f t="shared" si="55"/>
        <v>#REF!</v>
      </c>
      <c r="Z51" s="123" t="e">
        <f t="shared" si="56"/>
        <v>#REF!</v>
      </c>
      <c r="AA51" s="124"/>
      <c r="AB51" s="97"/>
      <c r="AC51" s="97"/>
    </row>
    <row r="52" spans="1:29" ht="24.75" hidden="1" customHeight="1" thickBot="1" x14ac:dyDescent="0.3">
      <c r="A52" s="111" t="s">
        <v>90</v>
      </c>
      <c r="B52" s="112" t="s">
        <v>94</v>
      </c>
      <c r="C52" s="113" t="s">
        <v>124</v>
      </c>
      <c r="D52" s="196"/>
      <c r="E52" s="118"/>
      <c r="F52" s="119"/>
      <c r="G52" s="117">
        <f t="shared" si="64"/>
        <v>0</v>
      </c>
      <c r="H52" s="118"/>
      <c r="I52" s="119"/>
      <c r="J52" s="138">
        <f t="shared" si="65"/>
        <v>0</v>
      </c>
      <c r="K52" s="197"/>
      <c r="L52" s="119"/>
      <c r="M52" s="138">
        <f t="shared" si="66"/>
        <v>0</v>
      </c>
      <c r="N52" s="118"/>
      <c r="O52" s="119"/>
      <c r="P52" s="138">
        <f t="shared" si="67"/>
        <v>0</v>
      </c>
      <c r="Q52" s="197"/>
      <c r="R52" s="119"/>
      <c r="S52" s="138">
        <f t="shared" si="68"/>
        <v>0</v>
      </c>
      <c r="T52" s="118"/>
      <c r="U52" s="119"/>
      <c r="V52" s="138">
        <f t="shared" si="69"/>
        <v>0</v>
      </c>
      <c r="W52" s="120" t="e">
        <f>G52+M52+S52+#REF!</f>
        <v>#REF!</v>
      </c>
      <c r="X52" s="121" t="e">
        <f>J52+P52+V52+#REF!</f>
        <v>#REF!</v>
      </c>
      <c r="Y52" s="173" t="e">
        <f t="shared" si="55"/>
        <v>#REF!</v>
      </c>
      <c r="Z52" s="123" t="e">
        <f t="shared" si="56"/>
        <v>#REF!</v>
      </c>
      <c r="AA52" s="124"/>
      <c r="AB52" s="97"/>
      <c r="AC52" s="97"/>
    </row>
    <row r="53" spans="1:29" ht="21" hidden="1" customHeight="1" thickBot="1" x14ac:dyDescent="0.3">
      <c r="A53" s="139" t="s">
        <v>90</v>
      </c>
      <c r="B53" s="140" t="s">
        <v>95</v>
      </c>
      <c r="C53" s="141" t="s">
        <v>125</v>
      </c>
      <c r="D53" s="198"/>
      <c r="E53" s="143"/>
      <c r="F53" s="144"/>
      <c r="G53" s="145">
        <f t="shared" si="64"/>
        <v>0</v>
      </c>
      <c r="H53" s="143"/>
      <c r="I53" s="144"/>
      <c r="J53" s="146">
        <f t="shared" si="65"/>
        <v>0</v>
      </c>
      <c r="K53" s="199"/>
      <c r="L53" s="144"/>
      <c r="M53" s="146">
        <f t="shared" si="66"/>
        <v>0</v>
      </c>
      <c r="N53" s="143"/>
      <c r="O53" s="144"/>
      <c r="P53" s="146">
        <f t="shared" si="67"/>
        <v>0</v>
      </c>
      <c r="Q53" s="199"/>
      <c r="R53" s="144"/>
      <c r="S53" s="146">
        <f t="shared" si="68"/>
        <v>0</v>
      </c>
      <c r="T53" s="143"/>
      <c r="U53" s="144"/>
      <c r="V53" s="146">
        <f t="shared" si="69"/>
        <v>0</v>
      </c>
      <c r="W53" s="132" t="e">
        <f>G53+M53+S53+#REF!</f>
        <v>#REF!</v>
      </c>
      <c r="X53" s="133" t="e">
        <f>J53+P53+V53+#REF!</f>
        <v>#REF!</v>
      </c>
      <c r="Y53" s="175" t="e">
        <f t="shared" si="55"/>
        <v>#REF!</v>
      </c>
      <c r="Z53" s="149" t="e">
        <f t="shared" si="56"/>
        <v>#REF!</v>
      </c>
      <c r="AA53" s="150"/>
      <c r="AB53" s="97"/>
      <c r="AC53" s="97"/>
    </row>
    <row r="54" spans="1:29" ht="15" hidden="1" customHeight="1" thickBot="1" x14ac:dyDescent="0.3">
      <c r="A54" s="177" t="s">
        <v>126</v>
      </c>
      <c r="B54" s="178"/>
      <c r="C54" s="179"/>
      <c r="D54" s="180"/>
      <c r="E54" s="181">
        <f t="shared" ref="E54:V54" si="70">E50+E46</f>
        <v>0</v>
      </c>
      <c r="F54" s="182">
        <f t="shared" si="70"/>
        <v>0</v>
      </c>
      <c r="G54" s="183">
        <f t="shared" si="70"/>
        <v>0</v>
      </c>
      <c r="H54" s="153">
        <f t="shared" si="70"/>
        <v>0</v>
      </c>
      <c r="I54" s="155">
        <f t="shared" si="70"/>
        <v>0</v>
      </c>
      <c r="J54" s="200">
        <f t="shared" si="70"/>
        <v>0</v>
      </c>
      <c r="K54" s="184">
        <f t="shared" si="70"/>
        <v>0</v>
      </c>
      <c r="L54" s="182">
        <f t="shared" si="70"/>
        <v>0</v>
      </c>
      <c r="M54" s="185">
        <f t="shared" si="70"/>
        <v>0</v>
      </c>
      <c r="N54" s="181">
        <f t="shared" si="70"/>
        <v>0</v>
      </c>
      <c r="O54" s="182">
        <f t="shared" si="70"/>
        <v>0</v>
      </c>
      <c r="P54" s="185">
        <f t="shared" si="70"/>
        <v>0</v>
      </c>
      <c r="Q54" s="184">
        <f t="shared" si="70"/>
        <v>0</v>
      </c>
      <c r="R54" s="182">
        <f t="shared" si="70"/>
        <v>0</v>
      </c>
      <c r="S54" s="185">
        <f t="shared" si="70"/>
        <v>0</v>
      </c>
      <c r="T54" s="181">
        <f t="shared" si="70"/>
        <v>0</v>
      </c>
      <c r="U54" s="182">
        <f t="shared" si="70"/>
        <v>0</v>
      </c>
      <c r="V54" s="185">
        <f t="shared" si="70"/>
        <v>0</v>
      </c>
      <c r="W54" s="184" t="e">
        <f t="shared" ref="W54:X54" si="71">W46+W50</f>
        <v>#REF!</v>
      </c>
      <c r="X54" s="186" t="e">
        <f t="shared" si="71"/>
        <v>#REF!</v>
      </c>
      <c r="Y54" s="181" t="e">
        <f t="shared" si="55"/>
        <v>#REF!</v>
      </c>
      <c r="Z54" s="201" t="e">
        <f t="shared" si="56"/>
        <v>#REF!</v>
      </c>
      <c r="AA54" s="202"/>
      <c r="AB54" s="97"/>
      <c r="AC54" s="97"/>
    </row>
    <row r="55" spans="1:29" ht="15" customHeight="1" thickBot="1" x14ac:dyDescent="0.3">
      <c r="A55" s="203" t="s">
        <v>87</v>
      </c>
      <c r="B55" s="204" t="s">
        <v>20</v>
      </c>
      <c r="C55" s="162" t="s">
        <v>127</v>
      </c>
      <c r="D55" s="191"/>
      <c r="E55" s="87"/>
      <c r="F55" s="88"/>
      <c r="G55" s="88"/>
      <c r="H55" s="87"/>
      <c r="I55" s="88"/>
      <c r="J55" s="92"/>
      <c r="K55" s="88"/>
      <c r="L55" s="88"/>
      <c r="M55" s="92"/>
      <c r="N55" s="87"/>
      <c r="O55" s="88"/>
      <c r="P55" s="92"/>
      <c r="Q55" s="88"/>
      <c r="R55" s="88"/>
      <c r="S55" s="92"/>
      <c r="T55" s="87"/>
      <c r="U55" s="88"/>
      <c r="V55" s="92"/>
      <c r="W55" s="93"/>
      <c r="X55" s="94"/>
      <c r="Y55" s="94"/>
      <c r="Z55" s="95"/>
      <c r="AA55" s="96"/>
      <c r="AB55" s="97"/>
      <c r="AC55" s="97"/>
    </row>
    <row r="56" spans="1:29" ht="15" customHeight="1" x14ac:dyDescent="0.25">
      <c r="A56" s="98" t="s">
        <v>415</v>
      </c>
      <c r="B56" s="99" t="s">
        <v>116</v>
      </c>
      <c r="C56" s="163" t="s">
        <v>129</v>
      </c>
      <c r="D56" s="171"/>
      <c r="E56" s="192"/>
      <c r="F56" s="193"/>
      <c r="G56" s="194">
        <f t="shared" ref="G56:V56" si="72">SUM(G57:G59)</f>
        <v>48040</v>
      </c>
      <c r="H56" s="102">
        <f t="shared" si="72"/>
        <v>3</v>
      </c>
      <c r="I56" s="103">
        <f t="shared" si="72"/>
        <v>15000</v>
      </c>
      <c r="J56" s="137">
        <f t="shared" si="72"/>
        <v>45000</v>
      </c>
      <c r="K56" s="205">
        <f t="shared" si="72"/>
        <v>0</v>
      </c>
      <c r="L56" s="193">
        <f t="shared" si="72"/>
        <v>0</v>
      </c>
      <c r="M56" s="206">
        <f t="shared" si="72"/>
        <v>0</v>
      </c>
      <c r="N56" s="192">
        <f t="shared" si="72"/>
        <v>0</v>
      </c>
      <c r="O56" s="193">
        <f t="shared" si="72"/>
        <v>0</v>
      </c>
      <c r="P56" s="206">
        <f t="shared" si="72"/>
        <v>0</v>
      </c>
      <c r="Q56" s="205">
        <f t="shared" si="72"/>
        <v>0</v>
      </c>
      <c r="R56" s="193">
        <f t="shared" si="72"/>
        <v>0</v>
      </c>
      <c r="S56" s="206">
        <f t="shared" si="72"/>
        <v>0</v>
      </c>
      <c r="T56" s="192">
        <f t="shared" si="72"/>
        <v>0</v>
      </c>
      <c r="U56" s="193">
        <f t="shared" si="72"/>
        <v>0</v>
      </c>
      <c r="V56" s="206">
        <f t="shared" si="72"/>
        <v>0</v>
      </c>
      <c r="W56" s="105">
        <f>G56+M56+S56</f>
        <v>48040</v>
      </c>
      <c r="X56" s="106">
        <f>J56+P56+V56</f>
        <v>45000</v>
      </c>
      <c r="Y56" s="106">
        <f t="shared" ref="Y56:Y99" si="73">W56-X56</f>
        <v>3040</v>
      </c>
      <c r="Z56" s="108">
        <f t="shared" ref="Z56:Z99" si="74">Y56/W56</f>
        <v>6.3280599500416326E-2</v>
      </c>
      <c r="AA56" s="109"/>
      <c r="AB56" s="110"/>
      <c r="AC56" s="110"/>
    </row>
    <row r="57" spans="1:29" ht="40.950000000000003" customHeight="1" x14ac:dyDescent="0.25">
      <c r="A57" s="111" t="s">
        <v>90</v>
      </c>
      <c r="B57" s="591" t="s">
        <v>418</v>
      </c>
      <c r="C57" s="580" t="s">
        <v>473</v>
      </c>
      <c r="D57" s="407" t="s">
        <v>225</v>
      </c>
      <c r="E57" s="410">
        <v>3</v>
      </c>
      <c r="F57" s="408">
        <v>15480</v>
      </c>
      <c r="G57" s="209">
        <f t="shared" ref="G57:G59" si="75">E57*F57</f>
        <v>46440</v>
      </c>
      <c r="H57" s="760">
        <v>3</v>
      </c>
      <c r="I57" s="208">
        <v>15000</v>
      </c>
      <c r="J57" s="210">
        <f>H57*I57</f>
        <v>45000</v>
      </c>
      <c r="K57" s="197"/>
      <c r="L57" s="208"/>
      <c r="M57" s="138">
        <f t="shared" ref="M57:M59" si="76">K57*L57</f>
        <v>0</v>
      </c>
      <c r="N57" s="118"/>
      <c r="O57" s="208"/>
      <c r="P57" s="138">
        <f t="shared" ref="P57:P59" si="77">N57*O57</f>
        <v>0</v>
      </c>
      <c r="Q57" s="197"/>
      <c r="R57" s="208"/>
      <c r="S57" s="138">
        <f t="shared" ref="S57:S59" si="78">Q57*R57</f>
        <v>0</v>
      </c>
      <c r="T57" s="118"/>
      <c r="U57" s="208"/>
      <c r="V57" s="138">
        <f t="shared" ref="V57:V59" si="79">T57*U57</f>
        <v>0</v>
      </c>
      <c r="W57" s="120">
        <f>G57+M57+S57</f>
        <v>46440</v>
      </c>
      <c r="X57" s="121">
        <f>J57+P57+V57</f>
        <v>45000</v>
      </c>
      <c r="Y57" s="173">
        <f t="shared" si="73"/>
        <v>1440</v>
      </c>
      <c r="Z57" s="123">
        <f t="shared" si="74"/>
        <v>3.1007751937984496E-2</v>
      </c>
      <c r="AA57" s="124"/>
      <c r="AB57" s="97"/>
      <c r="AC57" s="97"/>
    </row>
    <row r="58" spans="1:29" ht="52.95" customHeight="1" thickBot="1" x14ac:dyDescent="0.3">
      <c r="A58" s="111" t="s">
        <v>90</v>
      </c>
      <c r="B58" s="591" t="s">
        <v>419</v>
      </c>
      <c r="C58" s="683" t="s">
        <v>694</v>
      </c>
      <c r="D58" s="407" t="s">
        <v>166</v>
      </c>
      <c r="E58" s="411">
        <v>4</v>
      </c>
      <c r="F58" s="409">
        <v>400</v>
      </c>
      <c r="G58" s="209">
        <f t="shared" si="75"/>
        <v>1600</v>
      </c>
      <c r="H58" s="207">
        <v>0</v>
      </c>
      <c r="I58" s="208">
        <v>0</v>
      </c>
      <c r="J58" s="210">
        <f t="shared" ref="J58:J59" si="80">H58*I58</f>
        <v>0</v>
      </c>
      <c r="K58" s="197"/>
      <c r="L58" s="208"/>
      <c r="M58" s="138">
        <f t="shared" si="76"/>
        <v>0</v>
      </c>
      <c r="N58" s="118"/>
      <c r="O58" s="208"/>
      <c r="P58" s="138">
        <f t="shared" si="77"/>
        <v>0</v>
      </c>
      <c r="Q58" s="197"/>
      <c r="R58" s="208"/>
      <c r="S58" s="138">
        <f t="shared" si="78"/>
        <v>0</v>
      </c>
      <c r="T58" s="118"/>
      <c r="U58" s="208"/>
      <c r="V58" s="138">
        <f t="shared" si="79"/>
        <v>0</v>
      </c>
      <c r="W58" s="120">
        <f>G58+M58+S58</f>
        <v>1600</v>
      </c>
      <c r="X58" s="121">
        <f>J58+P58+V58</f>
        <v>0</v>
      </c>
      <c r="Y58" s="173">
        <f t="shared" si="73"/>
        <v>1600</v>
      </c>
      <c r="Z58" s="123">
        <f t="shared" si="74"/>
        <v>1</v>
      </c>
      <c r="AA58" s="124"/>
      <c r="AB58" s="97"/>
      <c r="AC58" s="97"/>
    </row>
    <row r="59" spans="1:29" ht="34.5" hidden="1" customHeight="1" thickBot="1" x14ac:dyDescent="0.3">
      <c r="A59" s="139" t="s">
        <v>90</v>
      </c>
      <c r="B59" s="126" t="s">
        <v>95</v>
      </c>
      <c r="C59" s="127" t="s">
        <v>130</v>
      </c>
      <c r="D59" s="211" t="s">
        <v>131</v>
      </c>
      <c r="E59" s="212"/>
      <c r="F59" s="213"/>
      <c r="G59" s="214">
        <f t="shared" si="75"/>
        <v>0</v>
      </c>
      <c r="H59" s="215"/>
      <c r="I59" s="216"/>
      <c r="J59" s="217">
        <f t="shared" si="80"/>
        <v>0</v>
      </c>
      <c r="K59" s="218"/>
      <c r="L59" s="213"/>
      <c r="M59" s="219">
        <f t="shared" si="76"/>
        <v>0</v>
      </c>
      <c r="N59" s="129"/>
      <c r="O59" s="213"/>
      <c r="P59" s="219">
        <f t="shared" si="77"/>
        <v>0</v>
      </c>
      <c r="Q59" s="218"/>
      <c r="R59" s="213"/>
      <c r="S59" s="219">
        <f t="shared" si="78"/>
        <v>0</v>
      </c>
      <c r="T59" s="129"/>
      <c r="U59" s="213"/>
      <c r="V59" s="219">
        <f t="shared" si="79"/>
        <v>0</v>
      </c>
      <c r="W59" s="132" t="e">
        <f>G59+M59+S59+#REF!</f>
        <v>#REF!</v>
      </c>
      <c r="X59" s="133" t="e">
        <f>J59+P59+V59+#REF!</f>
        <v>#REF!</v>
      </c>
      <c r="Y59" s="175" t="e">
        <f t="shared" si="73"/>
        <v>#REF!</v>
      </c>
      <c r="Z59" s="123" t="e">
        <f t="shared" si="74"/>
        <v>#REF!</v>
      </c>
      <c r="AA59" s="124"/>
      <c r="AB59" s="97"/>
      <c r="AC59" s="97"/>
    </row>
    <row r="60" spans="1:29" ht="27.75" customHeight="1" x14ac:dyDescent="0.25">
      <c r="A60" s="98" t="s">
        <v>415</v>
      </c>
      <c r="B60" s="99" t="s">
        <v>121</v>
      </c>
      <c r="C60" s="100" t="s">
        <v>133</v>
      </c>
      <c r="D60" s="101"/>
      <c r="E60" s="102"/>
      <c r="F60" s="103"/>
      <c r="G60" s="104">
        <f t="shared" ref="G60:V60" si="81">SUM(G61:G77)</f>
        <v>0</v>
      </c>
      <c r="H60" s="102">
        <f t="shared" si="81"/>
        <v>0</v>
      </c>
      <c r="I60" s="103">
        <f t="shared" si="81"/>
        <v>0</v>
      </c>
      <c r="J60" s="137">
        <f t="shared" si="81"/>
        <v>0</v>
      </c>
      <c r="K60" s="195">
        <f t="shared" si="81"/>
        <v>54</v>
      </c>
      <c r="L60" s="103">
        <f t="shared" si="81"/>
        <v>38296</v>
      </c>
      <c r="M60" s="137">
        <f t="shared" si="81"/>
        <v>68071</v>
      </c>
      <c r="N60" s="102"/>
      <c r="O60" s="103"/>
      <c r="P60" s="137">
        <f t="shared" si="81"/>
        <v>132419</v>
      </c>
      <c r="Q60" s="195">
        <f t="shared" si="81"/>
        <v>24</v>
      </c>
      <c r="R60" s="103">
        <f t="shared" si="81"/>
        <v>42700</v>
      </c>
      <c r="S60" s="137">
        <f t="shared" si="81"/>
        <v>56500</v>
      </c>
      <c r="T60" s="102">
        <f t="shared" si="81"/>
        <v>24</v>
      </c>
      <c r="U60" s="103">
        <f t="shared" si="81"/>
        <v>42700</v>
      </c>
      <c r="V60" s="137">
        <f t="shared" si="81"/>
        <v>56500</v>
      </c>
      <c r="W60" s="105">
        <f t="shared" ref="W60:W81" si="82">G60+M60+S60</f>
        <v>124571</v>
      </c>
      <c r="X60" s="106">
        <f t="shared" ref="X60:X81" si="83">J60+P60+V60</f>
        <v>188919</v>
      </c>
      <c r="Y60" s="106">
        <f t="shared" si="73"/>
        <v>-64348</v>
      </c>
      <c r="Z60" s="147">
        <f t="shared" si="74"/>
        <v>-0.51655682301659289</v>
      </c>
      <c r="AA60" s="148"/>
      <c r="AB60" s="110"/>
      <c r="AC60" s="110"/>
    </row>
    <row r="61" spans="1:29" ht="30" customHeight="1" x14ac:dyDescent="0.3">
      <c r="A61" s="111" t="s">
        <v>90</v>
      </c>
      <c r="B61" s="594" t="s">
        <v>378</v>
      </c>
      <c r="C61" s="420" t="s">
        <v>226</v>
      </c>
      <c r="D61" s="421" t="s">
        <v>106</v>
      </c>
      <c r="E61" s="118"/>
      <c r="F61" s="119"/>
      <c r="G61" s="117"/>
      <c r="H61" s="118"/>
      <c r="I61" s="119"/>
      <c r="J61" s="138"/>
      <c r="K61" s="427">
        <v>12</v>
      </c>
      <c r="L61" s="377">
        <v>1200</v>
      </c>
      <c r="M61" s="424">
        <f t="shared" ref="M61:M69" si="84">K61*L61</f>
        <v>14400</v>
      </c>
      <c r="N61" s="427">
        <v>2</v>
      </c>
      <c r="O61" s="377">
        <f t="shared" ref="O61:O69" si="85">P61/N61</f>
        <v>5750</v>
      </c>
      <c r="P61" s="424">
        <v>11500</v>
      </c>
      <c r="Q61" s="118">
        <v>1</v>
      </c>
      <c r="R61" s="119">
        <v>17100</v>
      </c>
      <c r="S61" s="138">
        <f>Q61*R61</f>
        <v>17100</v>
      </c>
      <c r="T61" s="118">
        <v>1</v>
      </c>
      <c r="U61" s="119">
        <v>17100</v>
      </c>
      <c r="V61" s="138">
        <f>T61*U61</f>
        <v>17100</v>
      </c>
      <c r="W61" s="120">
        <f t="shared" si="82"/>
        <v>31500</v>
      </c>
      <c r="X61" s="121">
        <f t="shared" si="83"/>
        <v>28600</v>
      </c>
      <c r="Y61" s="173">
        <f t="shared" si="73"/>
        <v>2900</v>
      </c>
      <c r="Z61" s="123">
        <f t="shared" si="74"/>
        <v>9.2063492063492069E-2</v>
      </c>
      <c r="AA61" s="124"/>
      <c r="AB61" s="97"/>
      <c r="AC61" s="97"/>
    </row>
    <row r="62" spans="1:29" ht="30" customHeight="1" x14ac:dyDescent="0.3">
      <c r="A62" s="111" t="s">
        <v>90</v>
      </c>
      <c r="B62" s="594" t="s">
        <v>379</v>
      </c>
      <c r="C62" s="420" t="s">
        <v>227</v>
      </c>
      <c r="D62" s="421" t="s">
        <v>106</v>
      </c>
      <c r="E62" s="118"/>
      <c r="F62" s="119"/>
      <c r="G62" s="117"/>
      <c r="H62" s="118"/>
      <c r="I62" s="119"/>
      <c r="J62" s="138"/>
      <c r="K62" s="427">
        <v>4</v>
      </c>
      <c r="L62" s="377">
        <v>1200</v>
      </c>
      <c r="M62" s="424">
        <f t="shared" si="84"/>
        <v>4800</v>
      </c>
      <c r="N62" s="427">
        <v>2</v>
      </c>
      <c r="O62" s="377">
        <f t="shared" si="85"/>
        <v>3350</v>
      </c>
      <c r="P62" s="424">
        <v>6700</v>
      </c>
      <c r="Q62" s="197"/>
      <c r="R62" s="119"/>
      <c r="S62" s="138"/>
      <c r="T62" s="118"/>
      <c r="U62" s="119"/>
      <c r="V62" s="138"/>
      <c r="W62" s="120">
        <f t="shared" si="82"/>
        <v>4800</v>
      </c>
      <c r="X62" s="121">
        <f t="shared" si="83"/>
        <v>6700</v>
      </c>
      <c r="Y62" s="173">
        <f t="shared" si="73"/>
        <v>-1900</v>
      </c>
      <c r="Z62" s="123">
        <f t="shared" si="74"/>
        <v>-0.39583333333333331</v>
      </c>
      <c r="AA62" s="124"/>
      <c r="AB62" s="97"/>
      <c r="AC62" s="97"/>
    </row>
    <row r="63" spans="1:29" ht="30" customHeight="1" x14ac:dyDescent="0.3">
      <c r="A63" s="111" t="s">
        <v>90</v>
      </c>
      <c r="B63" s="594" t="s">
        <v>380</v>
      </c>
      <c r="C63" s="420" t="s">
        <v>228</v>
      </c>
      <c r="D63" s="421" t="s">
        <v>106</v>
      </c>
      <c r="E63" s="129"/>
      <c r="F63" s="130"/>
      <c r="G63" s="386"/>
      <c r="H63" s="129"/>
      <c r="I63" s="130"/>
      <c r="J63" s="219"/>
      <c r="K63" s="427">
        <v>1</v>
      </c>
      <c r="L63" s="377">
        <v>1800</v>
      </c>
      <c r="M63" s="424">
        <f t="shared" si="84"/>
        <v>1800</v>
      </c>
      <c r="N63" s="427">
        <v>2</v>
      </c>
      <c r="O63" s="377">
        <f t="shared" si="85"/>
        <v>2750</v>
      </c>
      <c r="P63" s="424">
        <v>5500</v>
      </c>
      <c r="Q63" s="218"/>
      <c r="R63" s="130"/>
      <c r="S63" s="219"/>
      <c r="T63" s="129"/>
      <c r="U63" s="130"/>
      <c r="V63" s="219"/>
      <c r="W63" s="120">
        <f t="shared" si="82"/>
        <v>1800</v>
      </c>
      <c r="X63" s="121">
        <f t="shared" si="83"/>
        <v>5500</v>
      </c>
      <c r="Y63" s="173">
        <f t="shared" ref="Y63:Y77" si="86">W63-X63</f>
        <v>-3700</v>
      </c>
      <c r="Z63" s="123">
        <f t="shared" si="74"/>
        <v>-2.0555555555555554</v>
      </c>
      <c r="AA63" s="124"/>
      <c r="AB63" s="97"/>
      <c r="AC63" s="97"/>
    </row>
    <row r="64" spans="1:29" ht="30" customHeight="1" x14ac:dyDescent="0.3">
      <c r="A64" s="111" t="s">
        <v>90</v>
      </c>
      <c r="B64" s="594" t="s">
        <v>381</v>
      </c>
      <c r="C64" s="420" t="s">
        <v>229</v>
      </c>
      <c r="D64" s="421" t="s">
        <v>106</v>
      </c>
      <c r="E64" s="129"/>
      <c r="F64" s="130"/>
      <c r="G64" s="386"/>
      <c r="H64" s="129"/>
      <c r="I64" s="130"/>
      <c r="J64" s="219"/>
      <c r="K64" s="427">
        <v>5</v>
      </c>
      <c r="L64" s="377">
        <v>1500</v>
      </c>
      <c r="M64" s="424">
        <f t="shared" si="84"/>
        <v>7500</v>
      </c>
      <c r="N64" s="427">
        <v>2</v>
      </c>
      <c r="O64" s="377">
        <f t="shared" si="85"/>
        <v>8450</v>
      </c>
      <c r="P64" s="424">
        <v>16900</v>
      </c>
      <c r="Q64" s="218"/>
      <c r="R64" s="130"/>
      <c r="S64" s="219"/>
      <c r="T64" s="129"/>
      <c r="U64" s="130"/>
      <c r="V64" s="219"/>
      <c r="W64" s="120">
        <f t="shared" si="82"/>
        <v>7500</v>
      </c>
      <c r="X64" s="121">
        <f t="shared" si="83"/>
        <v>16900</v>
      </c>
      <c r="Y64" s="173">
        <f t="shared" si="86"/>
        <v>-9400</v>
      </c>
      <c r="Z64" s="123">
        <f t="shared" si="74"/>
        <v>-1.2533333333333334</v>
      </c>
      <c r="AA64" s="124"/>
      <c r="AB64" s="97"/>
      <c r="AC64" s="97"/>
    </row>
    <row r="65" spans="1:29" ht="28.2" customHeight="1" x14ac:dyDescent="0.3">
      <c r="A65" s="111" t="s">
        <v>90</v>
      </c>
      <c r="B65" s="594" t="s">
        <v>382</v>
      </c>
      <c r="C65" s="420" t="s">
        <v>230</v>
      </c>
      <c r="D65" s="421" t="s">
        <v>106</v>
      </c>
      <c r="E65" s="129"/>
      <c r="F65" s="130"/>
      <c r="G65" s="386"/>
      <c r="H65" s="129"/>
      <c r="I65" s="130"/>
      <c r="J65" s="219"/>
      <c r="K65" s="427">
        <v>1</v>
      </c>
      <c r="L65" s="377">
        <v>5620</v>
      </c>
      <c r="M65" s="424">
        <f t="shared" si="84"/>
        <v>5620</v>
      </c>
      <c r="N65" s="427">
        <v>2</v>
      </c>
      <c r="O65" s="377">
        <f t="shared" si="85"/>
        <v>2825</v>
      </c>
      <c r="P65" s="424">
        <v>5650</v>
      </c>
      <c r="Q65" s="129">
        <v>1</v>
      </c>
      <c r="R65" s="130">
        <v>2000</v>
      </c>
      <c r="S65" s="219">
        <f>Q65*R65</f>
        <v>2000</v>
      </c>
      <c r="T65" s="129">
        <v>1</v>
      </c>
      <c r="U65" s="130">
        <v>2000</v>
      </c>
      <c r="V65" s="219">
        <f>T65*U65</f>
        <v>2000</v>
      </c>
      <c r="W65" s="120">
        <f t="shared" si="82"/>
        <v>7620</v>
      </c>
      <c r="X65" s="121">
        <f t="shared" si="83"/>
        <v>7650</v>
      </c>
      <c r="Y65" s="173">
        <f t="shared" si="86"/>
        <v>-30</v>
      </c>
      <c r="Z65" s="123">
        <f t="shared" si="74"/>
        <v>-3.937007874015748E-3</v>
      </c>
      <c r="AA65" s="124"/>
      <c r="AB65" s="97"/>
      <c r="AC65" s="97"/>
    </row>
    <row r="66" spans="1:29" ht="30" customHeight="1" x14ac:dyDescent="0.3">
      <c r="A66" s="111" t="s">
        <v>90</v>
      </c>
      <c r="B66" s="594" t="s">
        <v>383</v>
      </c>
      <c r="C66" s="420" t="s">
        <v>231</v>
      </c>
      <c r="D66" s="421" t="s">
        <v>106</v>
      </c>
      <c r="E66" s="129"/>
      <c r="F66" s="130"/>
      <c r="G66" s="386"/>
      <c r="H66" s="129"/>
      <c r="I66" s="130"/>
      <c r="J66" s="219"/>
      <c r="K66" s="427">
        <v>3</v>
      </c>
      <c r="L66" s="377">
        <v>900</v>
      </c>
      <c r="M66" s="424">
        <f t="shared" si="84"/>
        <v>2700</v>
      </c>
      <c r="N66" s="427">
        <v>2</v>
      </c>
      <c r="O66" s="377">
        <f t="shared" si="85"/>
        <v>2750</v>
      </c>
      <c r="P66" s="424">
        <v>5500</v>
      </c>
      <c r="Q66" s="129">
        <v>4</v>
      </c>
      <c r="R66" s="130">
        <v>600</v>
      </c>
      <c r="S66" s="219">
        <f>Q66*R66</f>
        <v>2400</v>
      </c>
      <c r="T66" s="129">
        <v>4</v>
      </c>
      <c r="U66" s="130">
        <v>600</v>
      </c>
      <c r="V66" s="219">
        <f>T66*U66</f>
        <v>2400</v>
      </c>
      <c r="W66" s="120">
        <f t="shared" si="82"/>
        <v>5100</v>
      </c>
      <c r="X66" s="121">
        <f t="shared" si="83"/>
        <v>7900</v>
      </c>
      <c r="Y66" s="173">
        <f t="shared" si="86"/>
        <v>-2800</v>
      </c>
      <c r="Z66" s="123">
        <f t="shared" si="74"/>
        <v>-0.5490196078431373</v>
      </c>
      <c r="AA66" s="124"/>
      <c r="AB66" s="97"/>
      <c r="AC66" s="97"/>
    </row>
    <row r="67" spans="1:29" ht="30" customHeight="1" x14ac:dyDescent="0.3">
      <c r="A67" s="111" t="s">
        <v>90</v>
      </c>
      <c r="B67" s="594" t="s">
        <v>384</v>
      </c>
      <c r="C67" s="420" t="s">
        <v>232</v>
      </c>
      <c r="D67" s="421" t="s">
        <v>106</v>
      </c>
      <c r="E67" s="129"/>
      <c r="F67" s="130"/>
      <c r="G67" s="386"/>
      <c r="H67" s="129"/>
      <c r="I67" s="130"/>
      <c r="J67" s="219"/>
      <c r="K67" s="427">
        <v>3</v>
      </c>
      <c r="L67" s="377">
        <v>1200</v>
      </c>
      <c r="M67" s="424">
        <f t="shared" si="84"/>
        <v>3600</v>
      </c>
      <c r="N67" s="427">
        <v>2</v>
      </c>
      <c r="O67" s="377">
        <f t="shared" si="85"/>
        <v>2150</v>
      </c>
      <c r="P67" s="424">
        <v>4300</v>
      </c>
      <c r="Q67" s="129">
        <v>4</v>
      </c>
      <c r="R67" s="130">
        <v>800</v>
      </c>
      <c r="S67" s="219">
        <f>R67*Q67</f>
        <v>3200</v>
      </c>
      <c r="T67" s="129">
        <v>4</v>
      </c>
      <c r="U67" s="130">
        <v>800</v>
      </c>
      <c r="V67" s="219">
        <f>U67*T67</f>
        <v>3200</v>
      </c>
      <c r="W67" s="120">
        <f t="shared" si="82"/>
        <v>6800</v>
      </c>
      <c r="X67" s="121">
        <f t="shared" si="83"/>
        <v>7500</v>
      </c>
      <c r="Y67" s="173">
        <f t="shared" si="86"/>
        <v>-700</v>
      </c>
      <c r="Z67" s="123">
        <f t="shared" si="74"/>
        <v>-0.10294117647058823</v>
      </c>
      <c r="AA67" s="124"/>
      <c r="AB67" s="97"/>
      <c r="AC67" s="97"/>
    </row>
    <row r="68" spans="1:29" ht="18.600000000000001" customHeight="1" x14ac:dyDescent="0.3">
      <c r="A68" s="111" t="s">
        <v>90</v>
      </c>
      <c r="B68" s="594" t="s">
        <v>385</v>
      </c>
      <c r="C68" s="420" t="s">
        <v>233</v>
      </c>
      <c r="D68" s="421" t="s">
        <v>106</v>
      </c>
      <c r="E68" s="129"/>
      <c r="F68" s="130"/>
      <c r="G68" s="386"/>
      <c r="H68" s="129"/>
      <c r="I68" s="130"/>
      <c r="J68" s="219"/>
      <c r="K68" s="427">
        <v>12</v>
      </c>
      <c r="L68" s="377">
        <v>150</v>
      </c>
      <c r="M68" s="424">
        <f t="shared" si="84"/>
        <v>1800</v>
      </c>
      <c r="N68" s="427">
        <v>2</v>
      </c>
      <c r="O68" s="377">
        <f t="shared" si="85"/>
        <v>1550</v>
      </c>
      <c r="P68" s="424">
        <v>3100</v>
      </c>
      <c r="Q68" s="218"/>
      <c r="R68" s="130"/>
      <c r="S68" s="219"/>
      <c r="T68" s="129"/>
      <c r="U68" s="130"/>
      <c r="V68" s="219"/>
      <c r="W68" s="120">
        <f t="shared" si="82"/>
        <v>1800</v>
      </c>
      <c r="X68" s="121">
        <f t="shared" si="83"/>
        <v>3100</v>
      </c>
      <c r="Y68" s="173">
        <f t="shared" si="86"/>
        <v>-1300</v>
      </c>
      <c r="Z68" s="123">
        <f t="shared" si="74"/>
        <v>-0.72222222222222221</v>
      </c>
      <c r="AA68" s="124"/>
      <c r="AB68" s="97"/>
      <c r="AC68" s="97"/>
    </row>
    <row r="69" spans="1:29" ht="16.95" customHeight="1" x14ac:dyDescent="0.3">
      <c r="A69" s="111" t="s">
        <v>90</v>
      </c>
      <c r="B69" s="594" t="s">
        <v>386</v>
      </c>
      <c r="C69" s="420" t="s">
        <v>234</v>
      </c>
      <c r="D69" s="421" t="s">
        <v>106</v>
      </c>
      <c r="E69" s="129"/>
      <c r="F69" s="130"/>
      <c r="G69" s="386"/>
      <c r="H69" s="129"/>
      <c r="I69" s="130"/>
      <c r="J69" s="219"/>
      <c r="K69" s="427">
        <v>1</v>
      </c>
      <c r="L69" s="377">
        <v>1125</v>
      </c>
      <c r="M69" s="424">
        <f t="shared" si="84"/>
        <v>1125</v>
      </c>
      <c r="N69" s="427">
        <v>2</v>
      </c>
      <c r="O69" s="377">
        <f t="shared" si="85"/>
        <v>850</v>
      </c>
      <c r="P69" s="424">
        <v>1700</v>
      </c>
      <c r="Q69" s="218"/>
      <c r="R69" s="130"/>
      <c r="S69" s="219"/>
      <c r="T69" s="129"/>
      <c r="U69" s="130"/>
      <c r="V69" s="219"/>
      <c r="W69" s="120">
        <f t="shared" si="82"/>
        <v>1125</v>
      </c>
      <c r="X69" s="121">
        <f t="shared" si="83"/>
        <v>1700</v>
      </c>
      <c r="Y69" s="173">
        <f t="shared" si="86"/>
        <v>-575</v>
      </c>
      <c r="Z69" s="123">
        <f t="shared" si="74"/>
        <v>-0.51111111111111107</v>
      </c>
      <c r="AA69" s="124"/>
      <c r="AB69" s="97"/>
      <c r="AC69" s="97"/>
    </row>
    <row r="70" spans="1:29" ht="18.600000000000001" customHeight="1" x14ac:dyDescent="0.3">
      <c r="A70" s="111" t="s">
        <v>90</v>
      </c>
      <c r="B70" s="594" t="s">
        <v>387</v>
      </c>
      <c r="C70" s="420" t="s">
        <v>235</v>
      </c>
      <c r="D70" s="421" t="s">
        <v>106</v>
      </c>
      <c r="E70" s="129"/>
      <c r="F70" s="130"/>
      <c r="G70" s="386"/>
      <c r="H70" s="129"/>
      <c r="I70" s="130"/>
      <c r="J70" s="219"/>
      <c r="K70" s="427">
        <v>1</v>
      </c>
      <c r="L70" s="377">
        <v>626</v>
      </c>
      <c r="M70" s="424">
        <v>626</v>
      </c>
      <c r="N70" s="427">
        <v>2</v>
      </c>
      <c r="O70" s="377">
        <v>1325</v>
      </c>
      <c r="P70" s="424">
        <v>1325</v>
      </c>
      <c r="Q70" s="129">
        <v>1</v>
      </c>
      <c r="R70" s="130">
        <v>1400</v>
      </c>
      <c r="S70" s="219">
        <f>Q70*R70</f>
        <v>1400</v>
      </c>
      <c r="T70" s="129">
        <v>1</v>
      </c>
      <c r="U70" s="130">
        <v>1400</v>
      </c>
      <c r="V70" s="219">
        <f>T70*U70</f>
        <v>1400</v>
      </c>
      <c r="W70" s="120">
        <f t="shared" si="82"/>
        <v>2026</v>
      </c>
      <c r="X70" s="121">
        <f t="shared" si="83"/>
        <v>2725</v>
      </c>
      <c r="Y70" s="173">
        <f t="shared" si="86"/>
        <v>-699</v>
      </c>
      <c r="Z70" s="123">
        <f t="shared" si="74"/>
        <v>-0.34501480750246794</v>
      </c>
      <c r="AA70" s="124"/>
      <c r="AB70" s="97"/>
      <c r="AC70" s="97"/>
    </row>
    <row r="71" spans="1:29" ht="18.600000000000001" customHeight="1" x14ac:dyDescent="0.3">
      <c r="A71" s="111" t="s">
        <v>90</v>
      </c>
      <c r="B71" s="594" t="s">
        <v>388</v>
      </c>
      <c r="C71" s="420" t="s">
        <v>236</v>
      </c>
      <c r="D71" s="421" t="s">
        <v>106</v>
      </c>
      <c r="E71" s="129"/>
      <c r="F71" s="130"/>
      <c r="G71" s="386"/>
      <c r="H71" s="129"/>
      <c r="I71" s="130"/>
      <c r="J71" s="219"/>
      <c r="K71" s="427">
        <v>6</v>
      </c>
      <c r="L71" s="377">
        <v>225</v>
      </c>
      <c r="M71" s="424">
        <f t="shared" ref="M71:M77" si="87">K71*L71</f>
        <v>1350</v>
      </c>
      <c r="N71" s="427">
        <v>2</v>
      </c>
      <c r="O71" s="377">
        <f t="shared" ref="O71:O77" si="88">P71/N71</f>
        <v>2300</v>
      </c>
      <c r="P71" s="424">
        <v>4600</v>
      </c>
      <c r="Q71" s="129">
        <v>8</v>
      </c>
      <c r="R71" s="130">
        <v>800</v>
      </c>
      <c r="S71" s="219">
        <f>Q71*R71</f>
        <v>6400</v>
      </c>
      <c r="T71" s="129">
        <v>8</v>
      </c>
      <c r="U71" s="130">
        <v>800</v>
      </c>
      <c r="V71" s="219">
        <f>T71*U71</f>
        <v>6400</v>
      </c>
      <c r="W71" s="120">
        <f t="shared" si="82"/>
        <v>7750</v>
      </c>
      <c r="X71" s="121">
        <f t="shared" si="83"/>
        <v>11000</v>
      </c>
      <c r="Y71" s="173">
        <f t="shared" si="86"/>
        <v>-3250</v>
      </c>
      <c r="Z71" s="123">
        <f t="shared" si="74"/>
        <v>-0.41935483870967744</v>
      </c>
      <c r="AA71" s="124"/>
      <c r="AB71" s="97"/>
      <c r="AC71" s="97"/>
    </row>
    <row r="72" spans="1:29" ht="18.600000000000001" customHeight="1" x14ac:dyDescent="0.3">
      <c r="A72" s="111" t="s">
        <v>90</v>
      </c>
      <c r="B72" s="594" t="s">
        <v>389</v>
      </c>
      <c r="C72" s="420" t="s">
        <v>237</v>
      </c>
      <c r="D72" s="421" t="s">
        <v>106</v>
      </c>
      <c r="E72" s="129"/>
      <c r="F72" s="130"/>
      <c r="G72" s="386"/>
      <c r="H72" s="129"/>
      <c r="I72" s="130"/>
      <c r="J72" s="219"/>
      <c r="K72" s="427">
        <v>1</v>
      </c>
      <c r="L72" s="377">
        <v>3600</v>
      </c>
      <c r="M72" s="424">
        <f t="shared" si="87"/>
        <v>3600</v>
      </c>
      <c r="N72" s="427">
        <v>2</v>
      </c>
      <c r="O72" s="377">
        <f t="shared" si="88"/>
        <v>2150</v>
      </c>
      <c r="P72" s="424">
        <v>4300</v>
      </c>
      <c r="Q72" s="129"/>
      <c r="R72" s="130"/>
      <c r="S72" s="219"/>
      <c r="T72" s="129"/>
      <c r="U72" s="130"/>
      <c r="V72" s="219"/>
      <c r="W72" s="120">
        <f t="shared" si="82"/>
        <v>3600</v>
      </c>
      <c r="X72" s="121">
        <f t="shared" si="83"/>
        <v>4300</v>
      </c>
      <c r="Y72" s="173">
        <f t="shared" si="86"/>
        <v>-700</v>
      </c>
      <c r="Z72" s="123">
        <f t="shared" si="74"/>
        <v>-0.19444444444444445</v>
      </c>
      <c r="AA72" s="124"/>
      <c r="AB72" s="97"/>
      <c r="AC72" s="97"/>
    </row>
    <row r="73" spans="1:29" ht="18.600000000000001" customHeight="1" x14ac:dyDescent="0.3">
      <c r="A73" s="111" t="s">
        <v>90</v>
      </c>
      <c r="B73" s="594" t="s">
        <v>390</v>
      </c>
      <c r="C73" s="422" t="s">
        <v>238</v>
      </c>
      <c r="D73" s="421" t="s">
        <v>106</v>
      </c>
      <c r="E73" s="129"/>
      <c r="F73" s="130"/>
      <c r="G73" s="386"/>
      <c r="H73" s="129"/>
      <c r="I73" s="130"/>
      <c r="J73" s="219"/>
      <c r="K73" s="428">
        <v>1</v>
      </c>
      <c r="L73" s="379">
        <v>4500</v>
      </c>
      <c r="M73" s="426">
        <f t="shared" si="87"/>
        <v>4500</v>
      </c>
      <c r="N73" s="428">
        <v>2</v>
      </c>
      <c r="O73" s="379">
        <f t="shared" si="88"/>
        <v>12622</v>
      </c>
      <c r="P73" s="426">
        <v>25244</v>
      </c>
      <c r="Q73" s="129">
        <v>1</v>
      </c>
      <c r="R73" s="130">
        <v>8000</v>
      </c>
      <c r="S73" s="219">
        <f>Q73*R73</f>
        <v>8000</v>
      </c>
      <c r="T73" s="129">
        <v>1</v>
      </c>
      <c r="U73" s="130">
        <v>8000</v>
      </c>
      <c r="V73" s="219">
        <f>T73*U73</f>
        <v>8000</v>
      </c>
      <c r="W73" s="120">
        <f t="shared" si="82"/>
        <v>12500</v>
      </c>
      <c r="X73" s="121">
        <f t="shared" si="83"/>
        <v>33244</v>
      </c>
      <c r="Y73" s="173">
        <f t="shared" si="86"/>
        <v>-20744</v>
      </c>
      <c r="Z73" s="123">
        <f t="shared" si="74"/>
        <v>-1.6595200000000001</v>
      </c>
      <c r="AA73" s="124"/>
      <c r="AB73" s="97"/>
      <c r="AC73" s="97"/>
    </row>
    <row r="74" spans="1:29" ht="18.600000000000001" customHeight="1" x14ac:dyDescent="0.3">
      <c r="A74" s="111" t="s">
        <v>90</v>
      </c>
      <c r="B74" s="594" t="s">
        <v>391</v>
      </c>
      <c r="C74" s="422" t="s">
        <v>239</v>
      </c>
      <c r="D74" s="421" t="s">
        <v>106</v>
      </c>
      <c r="E74" s="129"/>
      <c r="F74" s="130"/>
      <c r="G74" s="386"/>
      <c r="H74" s="129"/>
      <c r="I74" s="130"/>
      <c r="J74" s="219"/>
      <c r="K74" s="428">
        <v>1</v>
      </c>
      <c r="L74" s="379">
        <v>4750</v>
      </c>
      <c r="M74" s="426">
        <f t="shared" si="87"/>
        <v>4750</v>
      </c>
      <c r="N74" s="428">
        <v>2</v>
      </c>
      <c r="O74" s="379">
        <f t="shared" si="88"/>
        <v>3950</v>
      </c>
      <c r="P74" s="426">
        <v>7900</v>
      </c>
      <c r="Q74" s="129">
        <v>1</v>
      </c>
      <c r="R74" s="130">
        <v>3000</v>
      </c>
      <c r="S74" s="219">
        <f>R74</f>
        <v>3000</v>
      </c>
      <c r="T74" s="129">
        <v>1</v>
      </c>
      <c r="U74" s="130">
        <v>3000</v>
      </c>
      <c r="V74" s="219">
        <f>U74</f>
        <v>3000</v>
      </c>
      <c r="W74" s="120">
        <f t="shared" si="82"/>
        <v>7750</v>
      </c>
      <c r="X74" s="121">
        <f t="shared" si="83"/>
        <v>10900</v>
      </c>
      <c r="Y74" s="173">
        <f t="shared" si="86"/>
        <v>-3150</v>
      </c>
      <c r="Z74" s="123">
        <f t="shared" si="74"/>
        <v>-0.40645161290322579</v>
      </c>
      <c r="AA74" s="124"/>
      <c r="AB74" s="97"/>
      <c r="AC74" s="97"/>
    </row>
    <row r="75" spans="1:29" ht="18.600000000000001" customHeight="1" x14ac:dyDescent="0.3">
      <c r="A75" s="111" t="s">
        <v>90</v>
      </c>
      <c r="B75" s="594" t="s">
        <v>392</v>
      </c>
      <c r="C75" s="422" t="s">
        <v>240</v>
      </c>
      <c r="D75" s="421" t="s">
        <v>106</v>
      </c>
      <c r="E75" s="129"/>
      <c r="F75" s="130"/>
      <c r="G75" s="386"/>
      <c r="H75" s="129"/>
      <c r="I75" s="130"/>
      <c r="J75" s="219"/>
      <c r="K75" s="428">
        <v>0</v>
      </c>
      <c r="L75" s="379">
        <v>0</v>
      </c>
      <c r="M75" s="426">
        <f t="shared" si="87"/>
        <v>0</v>
      </c>
      <c r="N75" s="428">
        <v>2</v>
      </c>
      <c r="O75" s="379">
        <f t="shared" si="88"/>
        <v>5900</v>
      </c>
      <c r="P75" s="426">
        <v>11800</v>
      </c>
      <c r="Q75" s="129">
        <v>2</v>
      </c>
      <c r="R75" s="130">
        <v>4000</v>
      </c>
      <c r="S75" s="219">
        <f>Q75*R75</f>
        <v>8000</v>
      </c>
      <c r="T75" s="129">
        <v>2</v>
      </c>
      <c r="U75" s="130">
        <v>4000</v>
      </c>
      <c r="V75" s="219">
        <f>T75*U75</f>
        <v>8000</v>
      </c>
      <c r="W75" s="120">
        <f t="shared" si="82"/>
        <v>8000</v>
      </c>
      <c r="X75" s="121">
        <f t="shared" si="83"/>
        <v>19800</v>
      </c>
      <c r="Y75" s="173">
        <f t="shared" si="86"/>
        <v>-11800</v>
      </c>
      <c r="Z75" s="123">
        <f t="shared" si="74"/>
        <v>-1.4750000000000001</v>
      </c>
      <c r="AA75" s="124"/>
      <c r="AB75" s="97"/>
      <c r="AC75" s="97"/>
    </row>
    <row r="76" spans="1:29" ht="18.600000000000001" customHeight="1" x14ac:dyDescent="0.3">
      <c r="A76" s="111" t="s">
        <v>90</v>
      </c>
      <c r="B76" s="594" t="s">
        <v>393</v>
      </c>
      <c r="C76" s="422" t="s">
        <v>241</v>
      </c>
      <c r="D76" s="421" t="s">
        <v>106</v>
      </c>
      <c r="E76" s="129"/>
      <c r="F76" s="130"/>
      <c r="G76" s="386"/>
      <c r="H76" s="129"/>
      <c r="I76" s="130"/>
      <c r="J76" s="219"/>
      <c r="K76" s="428">
        <v>1</v>
      </c>
      <c r="L76" s="379">
        <v>5400</v>
      </c>
      <c r="M76" s="426">
        <f t="shared" si="87"/>
        <v>5400</v>
      </c>
      <c r="N76" s="428">
        <v>2</v>
      </c>
      <c r="O76" s="379">
        <f t="shared" si="88"/>
        <v>2750</v>
      </c>
      <c r="P76" s="426">
        <v>5500</v>
      </c>
      <c r="Q76" s="129">
        <v>1</v>
      </c>
      <c r="R76" s="130">
        <v>5000</v>
      </c>
      <c r="S76" s="219">
        <f>Q76*R76</f>
        <v>5000</v>
      </c>
      <c r="T76" s="129">
        <v>1</v>
      </c>
      <c r="U76" s="130">
        <v>5000</v>
      </c>
      <c r="V76" s="219">
        <f>T76*U76</f>
        <v>5000</v>
      </c>
      <c r="W76" s="120">
        <f t="shared" si="82"/>
        <v>10400</v>
      </c>
      <c r="X76" s="121">
        <f t="shared" si="83"/>
        <v>10500</v>
      </c>
      <c r="Y76" s="173">
        <f t="shared" si="86"/>
        <v>-100</v>
      </c>
      <c r="Z76" s="123">
        <f t="shared" si="74"/>
        <v>-9.6153846153846159E-3</v>
      </c>
      <c r="AA76" s="124"/>
      <c r="AB76" s="97"/>
      <c r="AC76" s="97"/>
    </row>
    <row r="77" spans="1:29" ht="18.600000000000001" customHeight="1" thickBot="1" x14ac:dyDescent="0.35">
      <c r="A77" s="125" t="s">
        <v>90</v>
      </c>
      <c r="B77" s="594" t="s">
        <v>394</v>
      </c>
      <c r="C77" s="422" t="s">
        <v>242</v>
      </c>
      <c r="D77" s="613" t="s">
        <v>106</v>
      </c>
      <c r="E77" s="129"/>
      <c r="F77" s="130"/>
      <c r="G77" s="386"/>
      <c r="H77" s="129"/>
      <c r="I77" s="130"/>
      <c r="J77" s="219"/>
      <c r="K77" s="428">
        <v>1</v>
      </c>
      <c r="L77" s="379">
        <v>4500</v>
      </c>
      <c r="M77" s="426">
        <f t="shared" si="87"/>
        <v>4500</v>
      </c>
      <c r="N77" s="428">
        <v>2</v>
      </c>
      <c r="O77" s="379">
        <f t="shared" si="88"/>
        <v>5450</v>
      </c>
      <c r="P77" s="426">
        <v>10900</v>
      </c>
      <c r="Q77" s="218"/>
      <c r="R77" s="130"/>
      <c r="S77" s="219"/>
      <c r="T77" s="129"/>
      <c r="U77" s="130"/>
      <c r="V77" s="219"/>
      <c r="W77" s="120">
        <f t="shared" si="82"/>
        <v>4500</v>
      </c>
      <c r="X77" s="121">
        <f t="shared" si="83"/>
        <v>10900</v>
      </c>
      <c r="Y77" s="173">
        <f t="shared" si="86"/>
        <v>-6400</v>
      </c>
      <c r="Z77" s="123">
        <f t="shared" si="74"/>
        <v>-1.4222222222222223</v>
      </c>
      <c r="AA77" s="124"/>
      <c r="AB77" s="97"/>
      <c r="AC77" s="97"/>
    </row>
    <row r="78" spans="1:29" ht="15" customHeight="1" x14ac:dyDescent="0.25">
      <c r="A78" s="389" t="s">
        <v>415</v>
      </c>
      <c r="B78" s="390" t="s">
        <v>421</v>
      </c>
      <c r="C78" s="515" t="s">
        <v>136</v>
      </c>
      <c r="D78" s="465"/>
      <c r="E78" s="779">
        <f t="shared" ref="E78:V78" si="89">SUM(E79:E81)</f>
        <v>10</v>
      </c>
      <c r="F78" s="394">
        <f t="shared" si="89"/>
        <v>750</v>
      </c>
      <c r="G78" s="395">
        <f t="shared" si="89"/>
        <v>3250</v>
      </c>
      <c r="H78" s="779">
        <f t="shared" si="89"/>
        <v>8</v>
      </c>
      <c r="I78" s="394">
        <f t="shared" si="89"/>
        <v>1387.5</v>
      </c>
      <c r="J78" s="395">
        <f t="shared" si="89"/>
        <v>5550</v>
      </c>
      <c r="K78" s="530">
        <f t="shared" si="89"/>
        <v>2</v>
      </c>
      <c r="L78" s="394">
        <f t="shared" si="89"/>
        <v>1600</v>
      </c>
      <c r="M78" s="395">
        <f t="shared" si="89"/>
        <v>3200</v>
      </c>
      <c r="N78" s="582">
        <f t="shared" si="89"/>
        <v>0</v>
      </c>
      <c r="O78" s="103">
        <f t="shared" si="89"/>
        <v>0</v>
      </c>
      <c r="P78" s="137">
        <f t="shared" si="89"/>
        <v>0</v>
      </c>
      <c r="Q78" s="195">
        <f t="shared" si="89"/>
        <v>0</v>
      </c>
      <c r="R78" s="103">
        <f t="shared" si="89"/>
        <v>0</v>
      </c>
      <c r="S78" s="137">
        <f t="shared" si="89"/>
        <v>0</v>
      </c>
      <c r="T78" s="102">
        <f t="shared" si="89"/>
        <v>0</v>
      </c>
      <c r="U78" s="103">
        <f t="shared" si="89"/>
        <v>0</v>
      </c>
      <c r="V78" s="137">
        <f t="shared" si="89"/>
        <v>0</v>
      </c>
      <c r="W78" s="105">
        <f t="shared" si="82"/>
        <v>6450</v>
      </c>
      <c r="X78" s="106">
        <f t="shared" si="83"/>
        <v>5550</v>
      </c>
      <c r="Y78" s="106">
        <f t="shared" si="73"/>
        <v>900</v>
      </c>
      <c r="Z78" s="147">
        <f t="shared" si="74"/>
        <v>0.13953488372093023</v>
      </c>
      <c r="AA78" s="511"/>
      <c r="AB78" s="110"/>
      <c r="AC78" s="110"/>
    </row>
    <row r="79" spans="1:29" ht="18.600000000000001" customHeight="1" x14ac:dyDescent="0.25">
      <c r="A79" s="396" t="s">
        <v>90</v>
      </c>
      <c r="B79" s="591" t="s">
        <v>362</v>
      </c>
      <c r="C79" s="516" t="s">
        <v>243</v>
      </c>
      <c r="D79" s="466" t="s">
        <v>246</v>
      </c>
      <c r="E79" s="605">
        <v>3</v>
      </c>
      <c r="F79" s="377">
        <v>500</v>
      </c>
      <c r="G79" s="525">
        <f>E79*F79</f>
        <v>1500</v>
      </c>
      <c r="H79" s="762">
        <v>4</v>
      </c>
      <c r="I79" s="119">
        <v>550</v>
      </c>
      <c r="J79" s="397">
        <v>2200</v>
      </c>
      <c r="K79" s="531"/>
      <c r="L79" s="119"/>
      <c r="M79" s="397">
        <f t="shared" ref="M79:M80" si="90">K79*L79</f>
        <v>0</v>
      </c>
      <c r="N79" s="197"/>
      <c r="O79" s="119"/>
      <c r="P79" s="138">
        <f t="shared" ref="P79:P81" si="91">N79*O79</f>
        <v>0</v>
      </c>
      <c r="Q79" s="197"/>
      <c r="R79" s="119"/>
      <c r="S79" s="138">
        <f t="shared" ref="S79:S81" si="92">Q79*R79</f>
        <v>0</v>
      </c>
      <c r="T79" s="118"/>
      <c r="U79" s="119"/>
      <c r="V79" s="138">
        <f t="shared" ref="V79:V81" si="93">T79*U79</f>
        <v>0</v>
      </c>
      <c r="W79" s="120">
        <f t="shared" si="82"/>
        <v>1500</v>
      </c>
      <c r="X79" s="121">
        <f t="shared" si="83"/>
        <v>2200</v>
      </c>
      <c r="Y79" s="173">
        <f t="shared" si="73"/>
        <v>-700</v>
      </c>
      <c r="Z79" s="414">
        <f t="shared" si="74"/>
        <v>-0.46666666666666667</v>
      </c>
      <c r="AA79" s="457"/>
      <c r="AB79" s="97"/>
      <c r="AC79" s="97"/>
    </row>
    <row r="80" spans="1:29" ht="18.600000000000001" customHeight="1" x14ac:dyDescent="0.25">
      <c r="A80" s="399" t="s">
        <v>90</v>
      </c>
      <c r="B80" s="592" t="s">
        <v>363</v>
      </c>
      <c r="C80" s="517" t="s">
        <v>244</v>
      </c>
      <c r="D80" s="615" t="s">
        <v>166</v>
      </c>
      <c r="E80" s="606">
        <v>7</v>
      </c>
      <c r="F80" s="379">
        <v>250</v>
      </c>
      <c r="G80" s="607">
        <f t="shared" ref="G80" si="94">E80*F80</f>
        <v>1750</v>
      </c>
      <c r="H80" s="763">
        <v>4</v>
      </c>
      <c r="I80" s="130">
        <f>837.5</f>
        <v>837.5</v>
      </c>
      <c r="J80" s="398">
        <v>3350</v>
      </c>
      <c r="K80" s="534"/>
      <c r="L80" s="130"/>
      <c r="M80" s="398">
        <f t="shared" si="90"/>
        <v>0</v>
      </c>
      <c r="N80" s="218"/>
      <c r="O80" s="130"/>
      <c r="P80" s="219">
        <f t="shared" si="91"/>
        <v>0</v>
      </c>
      <c r="Q80" s="218"/>
      <c r="R80" s="130"/>
      <c r="S80" s="219">
        <f t="shared" si="92"/>
        <v>0</v>
      </c>
      <c r="T80" s="129"/>
      <c r="U80" s="130"/>
      <c r="V80" s="219">
        <f t="shared" si="93"/>
        <v>0</v>
      </c>
      <c r="W80" s="132">
        <f t="shared" si="82"/>
        <v>1750</v>
      </c>
      <c r="X80" s="133">
        <f t="shared" si="83"/>
        <v>3350</v>
      </c>
      <c r="Y80" s="175">
        <f t="shared" si="73"/>
        <v>-1600</v>
      </c>
      <c r="Z80" s="450">
        <f t="shared" si="74"/>
        <v>-0.91428571428571426</v>
      </c>
      <c r="AA80" s="457"/>
      <c r="AB80" s="97"/>
      <c r="AC80" s="97"/>
    </row>
    <row r="81" spans="1:29" ht="27.6" customHeight="1" x14ac:dyDescent="0.25">
      <c r="A81" s="400" t="s">
        <v>90</v>
      </c>
      <c r="B81" s="593" t="s">
        <v>423</v>
      </c>
      <c r="C81" s="518" t="s">
        <v>245</v>
      </c>
      <c r="D81" s="616" t="s">
        <v>137</v>
      </c>
      <c r="E81" s="608"/>
      <c r="F81" s="387"/>
      <c r="G81" s="609">
        <f t="shared" ref="G81" si="95">E81*F81</f>
        <v>0</v>
      </c>
      <c r="H81" s="608"/>
      <c r="I81" s="387"/>
      <c r="J81" s="609">
        <f t="shared" ref="J81" si="96">H81*I81</f>
        <v>0</v>
      </c>
      <c r="K81" s="618">
        <v>2</v>
      </c>
      <c r="L81" s="382">
        <v>1600</v>
      </c>
      <c r="M81" s="619">
        <f>K81*L81</f>
        <v>3200</v>
      </c>
      <c r="N81" s="602"/>
      <c r="O81" s="387"/>
      <c r="P81" s="387">
        <f t="shared" si="91"/>
        <v>0</v>
      </c>
      <c r="Q81" s="387"/>
      <c r="R81" s="387"/>
      <c r="S81" s="387">
        <f t="shared" si="92"/>
        <v>0</v>
      </c>
      <c r="T81" s="387"/>
      <c r="U81" s="387"/>
      <c r="V81" s="387">
        <f t="shared" si="93"/>
        <v>0</v>
      </c>
      <c r="W81" s="455">
        <f t="shared" si="82"/>
        <v>3200</v>
      </c>
      <c r="X81" s="455">
        <f t="shared" si="83"/>
        <v>0</v>
      </c>
      <c r="Y81" s="455">
        <f t="shared" si="73"/>
        <v>3200</v>
      </c>
      <c r="Z81" s="509">
        <f t="shared" si="74"/>
        <v>1</v>
      </c>
      <c r="AA81" s="457"/>
      <c r="AB81" s="97"/>
      <c r="AC81" s="97"/>
    </row>
    <row r="82" spans="1:29" ht="15.75" hidden="1" customHeight="1" x14ac:dyDescent="0.25">
      <c r="A82" s="519" t="s">
        <v>87</v>
      </c>
      <c r="B82" s="507" t="s">
        <v>138</v>
      </c>
      <c r="C82" s="520" t="s">
        <v>139</v>
      </c>
      <c r="D82" s="617"/>
      <c r="E82" s="610">
        <f t="shared" ref="E82:V82" si="97">SUM(E83:E85)</f>
        <v>0</v>
      </c>
      <c r="F82" s="479">
        <f t="shared" si="97"/>
        <v>0</v>
      </c>
      <c r="G82" s="611">
        <f t="shared" si="97"/>
        <v>0</v>
      </c>
      <c r="H82" s="610">
        <f t="shared" si="97"/>
        <v>0</v>
      </c>
      <c r="I82" s="479">
        <f t="shared" si="97"/>
        <v>0</v>
      </c>
      <c r="J82" s="611">
        <f t="shared" si="97"/>
        <v>0</v>
      </c>
      <c r="K82" s="610">
        <f t="shared" si="97"/>
        <v>0</v>
      </c>
      <c r="L82" s="479">
        <f t="shared" si="97"/>
        <v>0</v>
      </c>
      <c r="M82" s="611">
        <f t="shared" si="97"/>
        <v>0</v>
      </c>
      <c r="N82" s="603">
        <f t="shared" si="97"/>
        <v>0</v>
      </c>
      <c r="O82" s="479">
        <f t="shared" si="97"/>
        <v>0</v>
      </c>
      <c r="P82" s="479">
        <f t="shared" si="97"/>
        <v>0</v>
      </c>
      <c r="Q82" s="479">
        <f t="shared" si="97"/>
        <v>0</v>
      </c>
      <c r="R82" s="479">
        <f t="shared" si="97"/>
        <v>0</v>
      </c>
      <c r="S82" s="479">
        <f t="shared" si="97"/>
        <v>0</v>
      </c>
      <c r="T82" s="479">
        <f t="shared" si="97"/>
        <v>0</v>
      </c>
      <c r="U82" s="479">
        <f t="shared" si="97"/>
        <v>0</v>
      </c>
      <c r="V82" s="479">
        <f t="shared" si="97"/>
        <v>0</v>
      </c>
      <c r="W82" s="480" t="e">
        <f>G82+M82+S82+#REF!</f>
        <v>#REF!</v>
      </c>
      <c r="X82" s="480" t="e">
        <f>J82+P82+V82+#REF!</f>
        <v>#REF!</v>
      </c>
      <c r="Y82" s="480" t="e">
        <f t="shared" si="73"/>
        <v>#REF!</v>
      </c>
      <c r="Z82" s="510" t="e">
        <f t="shared" si="74"/>
        <v>#REF!</v>
      </c>
      <c r="AA82" s="481"/>
      <c r="AB82" s="110"/>
      <c r="AC82" s="110"/>
    </row>
    <row r="83" spans="1:29" ht="30" hidden="1" customHeight="1" x14ac:dyDescent="0.25">
      <c r="A83" s="400" t="s">
        <v>90</v>
      </c>
      <c r="B83" s="454" t="s">
        <v>91</v>
      </c>
      <c r="C83" s="521" t="s">
        <v>140</v>
      </c>
      <c r="D83" s="616" t="s">
        <v>134</v>
      </c>
      <c r="E83" s="608"/>
      <c r="F83" s="387"/>
      <c r="G83" s="609">
        <f t="shared" ref="G83:G85" si="98">E83*F83</f>
        <v>0</v>
      </c>
      <c r="H83" s="608"/>
      <c r="I83" s="387"/>
      <c r="J83" s="609">
        <f t="shared" ref="J83:J85" si="99">H83*I83</f>
        <v>0</v>
      </c>
      <c r="K83" s="608"/>
      <c r="L83" s="387"/>
      <c r="M83" s="609">
        <f t="shared" ref="M83:M85" si="100">K83*L83</f>
        <v>0</v>
      </c>
      <c r="N83" s="602"/>
      <c r="O83" s="387"/>
      <c r="P83" s="387">
        <f t="shared" ref="P83:P85" si="101">N83*O83</f>
        <v>0</v>
      </c>
      <c r="Q83" s="387"/>
      <c r="R83" s="387"/>
      <c r="S83" s="387">
        <f t="shared" ref="S83:S85" si="102">Q83*R83</f>
        <v>0</v>
      </c>
      <c r="T83" s="387"/>
      <c r="U83" s="387"/>
      <c r="V83" s="387">
        <f t="shared" ref="V83:V85" si="103">T83*U83</f>
        <v>0</v>
      </c>
      <c r="W83" s="455" t="e">
        <f>G83+M83+S83+#REF!</f>
        <v>#REF!</v>
      </c>
      <c r="X83" s="455" t="e">
        <f>J83+P83+V83+#REF!</f>
        <v>#REF!</v>
      </c>
      <c r="Y83" s="455" t="e">
        <f t="shared" si="73"/>
        <v>#REF!</v>
      </c>
      <c r="Z83" s="509" t="e">
        <f t="shared" si="74"/>
        <v>#REF!</v>
      </c>
      <c r="AA83" s="457"/>
      <c r="AB83" s="97"/>
      <c r="AC83" s="97"/>
    </row>
    <row r="84" spans="1:29" ht="30" hidden="1" customHeight="1" x14ac:dyDescent="0.25">
      <c r="A84" s="400" t="s">
        <v>90</v>
      </c>
      <c r="B84" s="454" t="s">
        <v>94</v>
      </c>
      <c r="C84" s="521" t="s">
        <v>140</v>
      </c>
      <c r="D84" s="616" t="s">
        <v>134</v>
      </c>
      <c r="E84" s="608"/>
      <c r="F84" s="387"/>
      <c r="G84" s="609">
        <f t="shared" si="98"/>
        <v>0</v>
      </c>
      <c r="H84" s="608"/>
      <c r="I84" s="387"/>
      <c r="J84" s="609">
        <f t="shared" si="99"/>
        <v>0</v>
      </c>
      <c r="K84" s="608"/>
      <c r="L84" s="387"/>
      <c r="M84" s="609">
        <f t="shared" si="100"/>
        <v>0</v>
      </c>
      <c r="N84" s="602"/>
      <c r="O84" s="387"/>
      <c r="P84" s="387">
        <f t="shared" si="101"/>
        <v>0</v>
      </c>
      <c r="Q84" s="387"/>
      <c r="R84" s="387"/>
      <c r="S84" s="387">
        <f t="shared" si="102"/>
        <v>0</v>
      </c>
      <c r="T84" s="387"/>
      <c r="U84" s="387"/>
      <c r="V84" s="387">
        <f t="shared" si="103"/>
        <v>0</v>
      </c>
      <c r="W84" s="455" t="e">
        <f>G84+M84+S84+#REF!</f>
        <v>#REF!</v>
      </c>
      <c r="X84" s="455" t="e">
        <f>J84+P84+V84+#REF!</f>
        <v>#REF!</v>
      </c>
      <c r="Y84" s="455" t="e">
        <f t="shared" si="73"/>
        <v>#REF!</v>
      </c>
      <c r="Z84" s="509" t="e">
        <f t="shared" si="74"/>
        <v>#REF!</v>
      </c>
      <c r="AA84" s="457"/>
      <c r="AB84" s="97"/>
      <c r="AC84" s="97"/>
    </row>
    <row r="85" spans="1:29" ht="30" hidden="1" customHeight="1" x14ac:dyDescent="0.25">
      <c r="A85" s="400" t="s">
        <v>90</v>
      </c>
      <c r="B85" s="454" t="s">
        <v>95</v>
      </c>
      <c r="C85" s="521" t="s">
        <v>140</v>
      </c>
      <c r="D85" s="616" t="s">
        <v>134</v>
      </c>
      <c r="E85" s="608"/>
      <c r="F85" s="387"/>
      <c r="G85" s="609">
        <f t="shared" si="98"/>
        <v>0</v>
      </c>
      <c r="H85" s="608"/>
      <c r="I85" s="387"/>
      <c r="J85" s="609">
        <f t="shared" si="99"/>
        <v>0</v>
      </c>
      <c r="K85" s="608"/>
      <c r="L85" s="387"/>
      <c r="M85" s="609">
        <f t="shared" si="100"/>
        <v>0</v>
      </c>
      <c r="N85" s="602"/>
      <c r="O85" s="387"/>
      <c r="P85" s="387">
        <f t="shared" si="101"/>
        <v>0</v>
      </c>
      <c r="Q85" s="387"/>
      <c r="R85" s="387"/>
      <c r="S85" s="387">
        <f t="shared" si="102"/>
        <v>0</v>
      </c>
      <c r="T85" s="387"/>
      <c r="U85" s="387"/>
      <c r="V85" s="387">
        <f t="shared" si="103"/>
        <v>0</v>
      </c>
      <c r="W85" s="455" t="e">
        <f>G85+M85+S85+#REF!</f>
        <v>#REF!</v>
      </c>
      <c r="X85" s="455" t="e">
        <f>J85+P85+V85+#REF!</f>
        <v>#REF!</v>
      </c>
      <c r="Y85" s="455" t="e">
        <f t="shared" si="73"/>
        <v>#REF!</v>
      </c>
      <c r="Z85" s="509" t="e">
        <f t="shared" si="74"/>
        <v>#REF!</v>
      </c>
      <c r="AA85" s="457"/>
      <c r="AB85" s="97"/>
      <c r="AC85" s="97"/>
    </row>
    <row r="86" spans="1:29" ht="15.75" customHeight="1" x14ac:dyDescent="0.25">
      <c r="A86" s="519" t="s">
        <v>87</v>
      </c>
      <c r="B86" s="507" t="s">
        <v>424</v>
      </c>
      <c r="C86" s="520" t="s">
        <v>141</v>
      </c>
      <c r="D86" s="617"/>
      <c r="E86" s="610"/>
      <c r="F86" s="479"/>
      <c r="G86" s="611">
        <f t="shared" ref="G86:V86" si="104">SUM(G87:G89)</f>
        <v>900</v>
      </c>
      <c r="H86" s="780">
        <f t="shared" si="104"/>
        <v>30</v>
      </c>
      <c r="I86" s="479">
        <f t="shared" si="104"/>
        <v>30</v>
      </c>
      <c r="J86" s="611">
        <f t="shared" si="104"/>
        <v>900</v>
      </c>
      <c r="K86" s="610">
        <f t="shared" si="104"/>
        <v>60</v>
      </c>
      <c r="L86" s="479">
        <f t="shared" si="104"/>
        <v>30</v>
      </c>
      <c r="M86" s="611">
        <f t="shared" si="104"/>
        <v>1800</v>
      </c>
      <c r="N86" s="603">
        <f t="shared" si="104"/>
        <v>60</v>
      </c>
      <c r="O86" s="479">
        <f t="shared" si="104"/>
        <v>30</v>
      </c>
      <c r="P86" s="479">
        <f t="shared" si="104"/>
        <v>1800</v>
      </c>
      <c r="Q86" s="479">
        <f t="shared" si="104"/>
        <v>0</v>
      </c>
      <c r="R86" s="479">
        <f t="shared" si="104"/>
        <v>0</v>
      </c>
      <c r="S86" s="479">
        <f t="shared" si="104"/>
        <v>0</v>
      </c>
      <c r="T86" s="479">
        <f t="shared" si="104"/>
        <v>0</v>
      </c>
      <c r="U86" s="479">
        <f t="shared" si="104"/>
        <v>0</v>
      </c>
      <c r="V86" s="479">
        <f t="shared" si="104"/>
        <v>0</v>
      </c>
      <c r="W86" s="480">
        <f>G86+M86+S86</f>
        <v>2700</v>
      </c>
      <c r="X86" s="480">
        <f>J86+P86+V86</f>
        <v>2700</v>
      </c>
      <c r="Y86" s="480">
        <f t="shared" si="73"/>
        <v>0</v>
      </c>
      <c r="Z86" s="510">
        <f t="shared" si="74"/>
        <v>0</v>
      </c>
      <c r="AA86" s="481"/>
      <c r="AB86" s="110"/>
      <c r="AC86" s="110"/>
    </row>
    <row r="87" spans="1:29" ht="18.600000000000001" customHeight="1" thickBot="1" x14ac:dyDescent="0.3">
      <c r="A87" s="522" t="s">
        <v>90</v>
      </c>
      <c r="B87" s="601" t="s">
        <v>426</v>
      </c>
      <c r="C87" s="523" t="s">
        <v>303</v>
      </c>
      <c r="D87" s="470" t="s">
        <v>106</v>
      </c>
      <c r="E87" s="612">
        <v>30</v>
      </c>
      <c r="F87" s="499">
        <v>30</v>
      </c>
      <c r="G87" s="529">
        <f t="shared" ref="G87:G89" si="105">E87*F87</f>
        <v>900</v>
      </c>
      <c r="H87" s="612">
        <v>30</v>
      </c>
      <c r="I87" s="499">
        <v>30</v>
      </c>
      <c r="J87" s="529">
        <f t="shared" ref="J87" si="106">H87*I87</f>
        <v>900</v>
      </c>
      <c r="K87" s="536">
        <v>60</v>
      </c>
      <c r="L87" s="499">
        <v>30</v>
      </c>
      <c r="M87" s="529">
        <f t="shared" ref="M87:M89" si="107">K87*L87</f>
        <v>1800</v>
      </c>
      <c r="N87" s="536">
        <v>60</v>
      </c>
      <c r="O87" s="499">
        <v>30</v>
      </c>
      <c r="P87" s="529">
        <f t="shared" ref="P87" si="108">N87*O87</f>
        <v>1800</v>
      </c>
      <c r="Q87" s="387"/>
      <c r="R87" s="387"/>
      <c r="S87" s="387">
        <f t="shared" ref="S87:S89" si="109">Q87*R87</f>
        <v>0</v>
      </c>
      <c r="T87" s="387"/>
      <c r="U87" s="387"/>
      <c r="V87" s="387">
        <f t="shared" ref="V87:V89" si="110">T87*U87</f>
        <v>0</v>
      </c>
      <c r="W87" s="455">
        <f>G87+M87+S87</f>
        <v>2700</v>
      </c>
      <c r="X87" s="455">
        <f>J87+P87+V87</f>
        <v>2700</v>
      </c>
      <c r="Y87" s="455">
        <f t="shared" si="73"/>
        <v>0</v>
      </c>
      <c r="Z87" s="509">
        <f t="shared" si="74"/>
        <v>0</v>
      </c>
      <c r="AA87" s="457"/>
      <c r="AB87" s="97"/>
      <c r="AC87" s="97"/>
    </row>
    <row r="88" spans="1:29" ht="30" hidden="1" customHeight="1" thickBot="1" x14ac:dyDescent="0.3">
      <c r="A88" s="512" t="s">
        <v>90</v>
      </c>
      <c r="B88" s="513" t="s">
        <v>94</v>
      </c>
      <c r="C88" s="514" t="s">
        <v>140</v>
      </c>
      <c r="D88" s="614" t="s">
        <v>134</v>
      </c>
      <c r="E88" s="604"/>
      <c r="F88" s="604"/>
      <c r="G88" s="604">
        <f t="shared" si="105"/>
        <v>0</v>
      </c>
      <c r="H88" s="604"/>
      <c r="I88" s="604"/>
      <c r="J88" s="604">
        <f t="shared" ref="J88:J89" si="111">H88*I88</f>
        <v>0</v>
      </c>
      <c r="K88" s="604"/>
      <c r="L88" s="604"/>
      <c r="M88" s="604">
        <f t="shared" si="107"/>
        <v>0</v>
      </c>
      <c r="N88" s="387"/>
      <c r="O88" s="387"/>
      <c r="P88" s="387">
        <f t="shared" ref="P88:P89" si="112">N88*O88</f>
        <v>0</v>
      </c>
      <c r="Q88" s="387"/>
      <c r="R88" s="387"/>
      <c r="S88" s="387">
        <f t="shared" si="109"/>
        <v>0</v>
      </c>
      <c r="T88" s="387"/>
      <c r="U88" s="387"/>
      <c r="V88" s="387">
        <f t="shared" si="110"/>
        <v>0</v>
      </c>
      <c r="W88" s="455" t="e">
        <f>G88+M88+S88+#REF!</f>
        <v>#REF!</v>
      </c>
      <c r="X88" s="455" t="e">
        <f>J88+P88+V88+#REF!</f>
        <v>#REF!</v>
      </c>
      <c r="Y88" s="455" t="e">
        <f t="shared" si="73"/>
        <v>#REF!</v>
      </c>
      <c r="Z88" s="509" t="e">
        <f t="shared" si="74"/>
        <v>#REF!</v>
      </c>
      <c r="AA88" s="457"/>
      <c r="AB88" s="97"/>
      <c r="AC88" s="97"/>
    </row>
    <row r="89" spans="1:29" ht="30" hidden="1" customHeight="1" thickBot="1" x14ac:dyDescent="0.3">
      <c r="A89" s="383" t="s">
        <v>90</v>
      </c>
      <c r="B89" s="454" t="s">
        <v>95</v>
      </c>
      <c r="C89" s="508" t="s">
        <v>140</v>
      </c>
      <c r="D89" s="381" t="s">
        <v>134</v>
      </c>
      <c r="E89" s="387"/>
      <c r="F89" s="387"/>
      <c r="G89" s="387">
        <f t="shared" si="105"/>
        <v>0</v>
      </c>
      <c r="H89" s="387"/>
      <c r="I89" s="387"/>
      <c r="J89" s="387">
        <f t="shared" si="111"/>
        <v>0</v>
      </c>
      <c r="K89" s="387"/>
      <c r="L89" s="387"/>
      <c r="M89" s="387">
        <f t="shared" si="107"/>
        <v>0</v>
      </c>
      <c r="N89" s="387"/>
      <c r="O89" s="387"/>
      <c r="P89" s="387">
        <f t="shared" si="112"/>
        <v>0</v>
      </c>
      <c r="Q89" s="387"/>
      <c r="R89" s="387"/>
      <c r="S89" s="387">
        <f t="shared" si="109"/>
        <v>0</v>
      </c>
      <c r="T89" s="387"/>
      <c r="U89" s="387"/>
      <c r="V89" s="387">
        <f t="shared" si="110"/>
        <v>0</v>
      </c>
      <c r="W89" s="455" t="e">
        <f>G89+M89+S89+#REF!</f>
        <v>#REF!</v>
      </c>
      <c r="X89" s="455" t="e">
        <f>J89+P89+V89+#REF!</f>
        <v>#REF!</v>
      </c>
      <c r="Y89" s="455" t="e">
        <f t="shared" si="73"/>
        <v>#REF!</v>
      </c>
      <c r="Z89" s="509" t="e">
        <f t="shared" si="74"/>
        <v>#REF!</v>
      </c>
      <c r="AA89" s="457"/>
      <c r="AB89" s="97"/>
      <c r="AC89" s="97"/>
    </row>
    <row r="90" spans="1:29" ht="15" customHeight="1" thickBot="1" x14ac:dyDescent="0.3">
      <c r="A90" s="263" t="s">
        <v>427</v>
      </c>
      <c r="B90" s="264"/>
      <c r="C90" s="265"/>
      <c r="D90" s="464"/>
      <c r="E90" s="267"/>
      <c r="F90" s="268"/>
      <c r="G90" s="269">
        <f t="shared" ref="G90:V90" si="113">G86+G82+G78+G60+G56</f>
        <v>52190</v>
      </c>
      <c r="H90" s="270">
        <f t="shared" si="113"/>
        <v>41</v>
      </c>
      <c r="I90" s="271">
        <f t="shared" si="113"/>
        <v>16417.5</v>
      </c>
      <c r="J90" s="272">
        <f>J56+J78+J86</f>
        <v>51450</v>
      </c>
      <c r="K90" s="273">
        <f t="shared" si="113"/>
        <v>116</v>
      </c>
      <c r="L90" s="268">
        <f t="shared" si="113"/>
        <v>39926</v>
      </c>
      <c r="M90" s="274">
        <f t="shared" si="113"/>
        <v>73071</v>
      </c>
      <c r="N90" s="267">
        <f t="shared" si="113"/>
        <v>60</v>
      </c>
      <c r="O90" s="268">
        <f t="shared" si="113"/>
        <v>30</v>
      </c>
      <c r="P90" s="274">
        <f t="shared" si="113"/>
        <v>134219</v>
      </c>
      <c r="Q90" s="273">
        <f t="shared" si="113"/>
        <v>24</v>
      </c>
      <c r="R90" s="268">
        <f t="shared" si="113"/>
        <v>42700</v>
      </c>
      <c r="S90" s="274">
        <f t="shared" si="113"/>
        <v>56500</v>
      </c>
      <c r="T90" s="267">
        <f t="shared" si="113"/>
        <v>24</v>
      </c>
      <c r="U90" s="268">
        <f t="shared" si="113"/>
        <v>42700</v>
      </c>
      <c r="V90" s="274">
        <f t="shared" si="113"/>
        <v>56500</v>
      </c>
      <c r="W90" s="270">
        <f>W56+W60+W78+W86</f>
        <v>181761</v>
      </c>
      <c r="X90" s="317">
        <f>X56+X60+X78+X86</f>
        <v>242169</v>
      </c>
      <c r="Y90" s="270">
        <f t="shared" si="73"/>
        <v>-60408</v>
      </c>
      <c r="Z90" s="477">
        <f t="shared" si="74"/>
        <v>-0.33234852361067557</v>
      </c>
      <c r="AA90" s="478"/>
      <c r="AB90" s="97"/>
      <c r="AC90" s="97"/>
    </row>
    <row r="91" spans="1:29" ht="15.6" customHeight="1" thickBot="1" x14ac:dyDescent="0.3">
      <c r="A91" s="203" t="s">
        <v>87</v>
      </c>
      <c r="B91" s="220" t="s">
        <v>21</v>
      </c>
      <c r="C91" s="962" t="s">
        <v>428</v>
      </c>
      <c r="D91" s="963"/>
      <c r="E91" s="963"/>
      <c r="F91" s="963"/>
      <c r="G91" s="964"/>
      <c r="H91" s="237"/>
      <c r="I91" s="237"/>
      <c r="J91" s="238"/>
      <c r="K91" s="237"/>
      <c r="L91" s="237"/>
      <c r="M91" s="238"/>
      <c r="N91" s="236"/>
      <c r="O91" s="237"/>
      <c r="P91" s="238"/>
      <c r="Q91" s="237"/>
      <c r="R91" s="237"/>
      <c r="S91" s="238"/>
      <c r="T91" s="236"/>
      <c r="U91" s="237"/>
      <c r="V91" s="238"/>
      <c r="W91" s="538"/>
      <c r="X91" s="538"/>
      <c r="Y91" s="550"/>
      <c r="Z91" s="551"/>
      <c r="AA91" s="563"/>
      <c r="AB91" s="97"/>
      <c r="AC91" s="97"/>
    </row>
    <row r="92" spans="1:29" ht="27.6" customHeight="1" x14ac:dyDescent="0.25">
      <c r="A92" s="98" t="s">
        <v>415</v>
      </c>
      <c r="B92" s="99" t="s">
        <v>128</v>
      </c>
      <c r="C92" s="375" t="s">
        <v>143</v>
      </c>
      <c r="D92" s="620"/>
      <c r="E92" s="621"/>
      <c r="F92" s="622"/>
      <c r="G92" s="623">
        <f>SUM(G93:G94)</f>
        <v>11880</v>
      </c>
      <c r="H92" s="779">
        <f t="shared" ref="H92:V92" si="114">SUM(H93:H96)</f>
        <v>28</v>
      </c>
      <c r="I92" s="394">
        <f t="shared" si="114"/>
        <v>247.42857142857142</v>
      </c>
      <c r="J92" s="395">
        <f t="shared" si="114"/>
        <v>3464</v>
      </c>
      <c r="K92" s="530">
        <f t="shared" si="114"/>
        <v>0</v>
      </c>
      <c r="L92" s="394">
        <f t="shared" si="114"/>
        <v>0</v>
      </c>
      <c r="M92" s="395">
        <f t="shared" si="114"/>
        <v>0</v>
      </c>
      <c r="N92" s="530">
        <f t="shared" si="114"/>
        <v>0</v>
      </c>
      <c r="O92" s="394">
        <f t="shared" si="114"/>
        <v>0</v>
      </c>
      <c r="P92" s="395">
        <f t="shared" si="114"/>
        <v>0</v>
      </c>
      <c r="Q92" s="530">
        <f t="shared" si="114"/>
        <v>0</v>
      </c>
      <c r="R92" s="394">
        <f t="shared" si="114"/>
        <v>0</v>
      </c>
      <c r="S92" s="395">
        <f t="shared" si="114"/>
        <v>0</v>
      </c>
      <c r="T92" s="530">
        <f t="shared" si="114"/>
        <v>0</v>
      </c>
      <c r="U92" s="394">
        <f t="shared" si="114"/>
        <v>0</v>
      </c>
      <c r="V92" s="395">
        <f t="shared" si="114"/>
        <v>0</v>
      </c>
      <c r="W92" s="540">
        <f>G92+M92+S92</f>
        <v>11880</v>
      </c>
      <c r="X92" s="541">
        <f>J92+P92+V92</f>
        <v>3464</v>
      </c>
      <c r="Y92" s="553">
        <f t="shared" si="73"/>
        <v>8416</v>
      </c>
      <c r="Z92" s="554">
        <f t="shared" si="74"/>
        <v>0.70841750841750839</v>
      </c>
      <c r="AA92" s="565"/>
      <c r="AB92" s="110"/>
      <c r="AC92" s="110"/>
    </row>
    <row r="93" spans="1:29" ht="25.95" customHeight="1" x14ac:dyDescent="0.25">
      <c r="A93" s="111" t="s">
        <v>90</v>
      </c>
      <c r="B93" s="591" t="s">
        <v>370</v>
      </c>
      <c r="C93" s="429" t="s">
        <v>249</v>
      </c>
      <c r="D93" s="466" t="s">
        <v>250</v>
      </c>
      <c r="E93" s="624">
        <v>22</v>
      </c>
      <c r="F93" s="377">
        <v>180</v>
      </c>
      <c r="G93" s="525">
        <f t="shared" ref="G93:G94" si="115">E93*F93</f>
        <v>3960</v>
      </c>
      <c r="H93" s="762">
        <v>14</v>
      </c>
      <c r="I93" s="119">
        <f>J93/H93</f>
        <v>123.71428571428571</v>
      </c>
      <c r="J93" s="397">
        <v>1732</v>
      </c>
      <c r="K93" s="531"/>
      <c r="L93" s="119"/>
      <c r="M93" s="397">
        <f t="shared" ref="M93:M94" si="116">K93*L93</f>
        <v>0</v>
      </c>
      <c r="N93" s="531"/>
      <c r="O93" s="119"/>
      <c r="P93" s="397">
        <f t="shared" ref="P93:P94" si="117">N93*O93</f>
        <v>0</v>
      </c>
      <c r="Q93" s="531"/>
      <c r="R93" s="119"/>
      <c r="S93" s="397">
        <f t="shared" ref="S93:S94" si="118">Q93*R93</f>
        <v>0</v>
      </c>
      <c r="T93" s="531"/>
      <c r="U93" s="119"/>
      <c r="V93" s="397">
        <f t="shared" ref="V93:V94" si="119">T93*U93</f>
        <v>0</v>
      </c>
      <c r="W93" s="542">
        <f>G93+M93+S93</f>
        <v>3960</v>
      </c>
      <c r="X93" s="543">
        <f>J93+P93+V93</f>
        <v>1732</v>
      </c>
      <c r="Y93" s="555">
        <f t="shared" si="73"/>
        <v>2228</v>
      </c>
      <c r="Z93" s="556">
        <f t="shared" si="74"/>
        <v>0.56262626262626259</v>
      </c>
      <c r="AA93" s="566"/>
      <c r="AB93" s="97"/>
      <c r="AC93" s="97"/>
    </row>
    <row r="94" spans="1:29" ht="26.4" customHeight="1" x14ac:dyDescent="0.25">
      <c r="A94" s="125" t="s">
        <v>90</v>
      </c>
      <c r="B94" s="591" t="s">
        <v>371</v>
      </c>
      <c r="C94" s="429" t="s">
        <v>251</v>
      </c>
      <c r="D94" s="466" t="s">
        <v>250</v>
      </c>
      <c r="E94" s="624">
        <v>22</v>
      </c>
      <c r="F94" s="377">
        <v>360</v>
      </c>
      <c r="G94" s="525">
        <f t="shared" si="115"/>
        <v>7920</v>
      </c>
      <c r="H94" s="762">
        <v>14</v>
      </c>
      <c r="I94" s="119">
        <f>J94/H94</f>
        <v>123.71428571428571</v>
      </c>
      <c r="J94" s="397">
        <v>1732</v>
      </c>
      <c r="K94" s="531"/>
      <c r="L94" s="119"/>
      <c r="M94" s="397">
        <f t="shared" si="116"/>
        <v>0</v>
      </c>
      <c r="N94" s="531"/>
      <c r="O94" s="119"/>
      <c r="P94" s="397">
        <f t="shared" si="117"/>
        <v>0</v>
      </c>
      <c r="Q94" s="531"/>
      <c r="R94" s="119"/>
      <c r="S94" s="397">
        <f t="shared" si="118"/>
        <v>0</v>
      </c>
      <c r="T94" s="531"/>
      <c r="U94" s="119"/>
      <c r="V94" s="397">
        <f t="shared" si="119"/>
        <v>0</v>
      </c>
      <c r="W94" s="542">
        <f>G94+M94+S94</f>
        <v>7920</v>
      </c>
      <c r="X94" s="543">
        <f>J94+P94+V94</f>
        <v>1732</v>
      </c>
      <c r="Y94" s="555">
        <f t="shared" si="73"/>
        <v>6188</v>
      </c>
      <c r="Z94" s="556">
        <f t="shared" si="74"/>
        <v>0.78131313131313129</v>
      </c>
      <c r="AA94" s="566"/>
      <c r="AB94" s="97"/>
      <c r="AC94" s="97"/>
    </row>
    <row r="95" spans="1:29" ht="15.6" customHeight="1" x14ac:dyDescent="0.25">
      <c r="A95" s="460" t="s">
        <v>415</v>
      </c>
      <c r="B95" s="524" t="s">
        <v>132</v>
      </c>
      <c r="C95" s="447" t="s">
        <v>294</v>
      </c>
      <c r="D95" s="467"/>
      <c r="E95" s="625"/>
      <c r="F95" s="471"/>
      <c r="G95" s="526">
        <f>G96</f>
        <v>11000</v>
      </c>
      <c r="H95" s="532"/>
      <c r="I95" s="448"/>
      <c r="J95" s="778">
        <v>0</v>
      </c>
      <c r="K95" s="532"/>
      <c r="L95" s="448"/>
      <c r="M95" s="533"/>
      <c r="N95" s="532"/>
      <c r="O95" s="448"/>
      <c r="P95" s="533"/>
      <c r="Q95" s="532"/>
      <c r="R95" s="448"/>
      <c r="S95" s="533"/>
      <c r="T95" s="532"/>
      <c r="U95" s="448"/>
      <c r="V95" s="533"/>
      <c r="W95" s="544"/>
      <c r="X95" s="545"/>
      <c r="Y95" s="557"/>
      <c r="Z95" s="558"/>
      <c r="AA95" s="567"/>
      <c r="AB95" s="97"/>
      <c r="AC95" s="97"/>
    </row>
    <row r="96" spans="1:29" ht="41.4" customHeight="1" x14ac:dyDescent="0.25">
      <c r="A96" s="459" t="s">
        <v>90</v>
      </c>
      <c r="B96" s="592" t="s">
        <v>429</v>
      </c>
      <c r="C96" s="449" t="s">
        <v>293</v>
      </c>
      <c r="D96" s="468"/>
      <c r="E96" s="626">
        <v>22</v>
      </c>
      <c r="F96" s="130">
        <v>500</v>
      </c>
      <c r="G96" s="398">
        <f t="shared" ref="G96" si="120">E96*F96</f>
        <v>11000</v>
      </c>
      <c r="H96" s="534">
        <v>0</v>
      </c>
      <c r="I96" s="130">
        <v>0</v>
      </c>
      <c r="J96" s="398">
        <f>H96*I96</f>
        <v>0</v>
      </c>
      <c r="K96" s="534"/>
      <c r="L96" s="130"/>
      <c r="M96" s="398">
        <f>K96*L96</f>
        <v>0</v>
      </c>
      <c r="N96" s="534"/>
      <c r="O96" s="130"/>
      <c r="P96" s="398">
        <f>N96*O96</f>
        <v>0</v>
      </c>
      <c r="Q96" s="534"/>
      <c r="R96" s="130"/>
      <c r="S96" s="398">
        <f>Q96*R96</f>
        <v>0</v>
      </c>
      <c r="T96" s="534"/>
      <c r="U96" s="130"/>
      <c r="V96" s="398">
        <f>T96*U96</f>
        <v>0</v>
      </c>
      <c r="W96" s="546">
        <f>G96+M96+S96</f>
        <v>11000</v>
      </c>
      <c r="X96" s="547">
        <f>J96+P96+V96</f>
        <v>0</v>
      </c>
      <c r="Y96" s="559">
        <f>W96-X96</f>
        <v>11000</v>
      </c>
      <c r="Z96" s="560">
        <f>Y96/W96</f>
        <v>1</v>
      </c>
      <c r="AA96" s="568"/>
      <c r="AB96" s="97"/>
      <c r="AC96" s="97"/>
    </row>
    <row r="97" spans="1:29" ht="15" customHeight="1" x14ac:dyDescent="0.25">
      <c r="A97" s="460" t="s">
        <v>415</v>
      </c>
      <c r="B97" s="452" t="s">
        <v>135</v>
      </c>
      <c r="C97" s="461" t="s">
        <v>295</v>
      </c>
      <c r="D97" s="469"/>
      <c r="E97" s="463"/>
      <c r="F97" s="453"/>
      <c r="G97" s="527"/>
      <c r="H97" s="535"/>
      <c r="I97" s="453"/>
      <c r="J97" s="527"/>
      <c r="K97" s="535"/>
      <c r="L97" s="453"/>
      <c r="M97" s="537">
        <f>M98</f>
        <v>26400</v>
      </c>
      <c r="N97" s="535"/>
      <c r="O97" s="453"/>
      <c r="P97" s="527"/>
      <c r="Q97" s="535"/>
      <c r="R97" s="453"/>
      <c r="S97" s="527"/>
      <c r="T97" s="535"/>
      <c r="U97" s="453"/>
      <c r="V97" s="527"/>
      <c r="W97" s="544"/>
      <c r="X97" s="545"/>
      <c r="Y97" s="557"/>
      <c r="Z97" s="561"/>
      <c r="AA97" s="569"/>
      <c r="AB97" s="97"/>
      <c r="AC97" s="97"/>
    </row>
    <row r="98" spans="1:29" ht="28.95" customHeight="1" thickBot="1" x14ac:dyDescent="0.3">
      <c r="A98" s="383" t="s">
        <v>90</v>
      </c>
      <c r="B98" s="593" t="s">
        <v>430</v>
      </c>
      <c r="C98" s="462" t="s">
        <v>296</v>
      </c>
      <c r="D98" s="470"/>
      <c r="E98" s="528"/>
      <c r="F98" s="499"/>
      <c r="G98" s="529"/>
      <c r="H98" s="536"/>
      <c r="I98" s="499"/>
      <c r="J98" s="529"/>
      <c r="K98" s="612">
        <v>11</v>
      </c>
      <c r="L98" s="499">
        <v>2400</v>
      </c>
      <c r="M98" s="529">
        <f>K98*L98</f>
        <v>26400</v>
      </c>
      <c r="N98" s="612">
        <v>10</v>
      </c>
      <c r="O98" s="499">
        <f>P98/N98</f>
        <v>600</v>
      </c>
      <c r="P98" s="529">
        <v>6000</v>
      </c>
      <c r="Q98" s="536"/>
      <c r="R98" s="499"/>
      <c r="S98" s="529"/>
      <c r="T98" s="536"/>
      <c r="U98" s="499"/>
      <c r="V98" s="529"/>
      <c r="W98" s="548">
        <f>G98+M98+S98</f>
        <v>26400</v>
      </c>
      <c r="X98" s="549">
        <f>J98+P98+V98</f>
        <v>6000</v>
      </c>
      <c r="Y98" s="548">
        <f t="shared" ref="Y98" si="121">W98-X98</f>
        <v>20400</v>
      </c>
      <c r="Z98" s="562">
        <f t="shared" ref="Z98" si="122">Y98/W98</f>
        <v>0.77272727272727271</v>
      </c>
      <c r="AA98" s="570"/>
      <c r="AB98" s="97"/>
      <c r="AC98" s="97"/>
    </row>
    <row r="99" spans="1:29" ht="15" customHeight="1" thickBot="1" x14ac:dyDescent="0.3">
      <c r="A99" s="177" t="s">
        <v>431</v>
      </c>
      <c r="B99" s="178"/>
      <c r="C99" s="179"/>
      <c r="D99" s="464"/>
      <c r="E99" s="267">
        <f>E92</f>
        <v>0</v>
      </c>
      <c r="F99" s="268">
        <f>F92</f>
        <v>0</v>
      </c>
      <c r="G99" s="269">
        <f>G92+G95</f>
        <v>22880</v>
      </c>
      <c r="H99" s="270">
        <f>H92</f>
        <v>28</v>
      </c>
      <c r="I99" s="271">
        <f>I92</f>
        <v>247.42857142857142</v>
      </c>
      <c r="J99" s="272">
        <f>J92</f>
        <v>3464</v>
      </c>
      <c r="K99" s="273"/>
      <c r="L99" s="268"/>
      <c r="M99" s="274">
        <f>M97</f>
        <v>26400</v>
      </c>
      <c r="N99" s="267">
        <f t="shared" ref="N99:V99" si="123">N92</f>
        <v>0</v>
      </c>
      <c r="O99" s="268">
        <f t="shared" si="123"/>
        <v>0</v>
      </c>
      <c r="P99" s="274">
        <f>P98</f>
        <v>6000</v>
      </c>
      <c r="Q99" s="273">
        <f t="shared" si="123"/>
        <v>0</v>
      </c>
      <c r="R99" s="268">
        <f t="shared" si="123"/>
        <v>0</v>
      </c>
      <c r="S99" s="274">
        <f t="shared" si="123"/>
        <v>0</v>
      </c>
      <c r="T99" s="267">
        <f t="shared" si="123"/>
        <v>0</v>
      </c>
      <c r="U99" s="268">
        <f t="shared" si="123"/>
        <v>0</v>
      </c>
      <c r="V99" s="274">
        <f t="shared" si="123"/>
        <v>0</v>
      </c>
      <c r="W99" s="267">
        <f>G99+M99+S99</f>
        <v>49280</v>
      </c>
      <c r="X99" s="539">
        <f>J99+P99+V99</f>
        <v>9464</v>
      </c>
      <c r="Y99" s="274">
        <f t="shared" si="73"/>
        <v>39816</v>
      </c>
      <c r="Z99" s="552">
        <f t="shared" si="74"/>
        <v>0.80795454545454548</v>
      </c>
      <c r="AA99" s="564"/>
      <c r="AB99" s="97"/>
      <c r="AC99" s="97"/>
    </row>
    <row r="100" spans="1:29" ht="15.75" customHeight="1" thickBot="1" x14ac:dyDescent="0.3">
      <c r="A100" s="203" t="s">
        <v>87</v>
      </c>
      <c r="B100" s="220" t="s">
        <v>22</v>
      </c>
      <c r="C100" s="162" t="s">
        <v>144</v>
      </c>
      <c r="D100" s="224"/>
      <c r="E100" s="225"/>
      <c r="F100" s="226"/>
      <c r="G100" s="226"/>
      <c r="H100" s="87"/>
      <c r="I100" s="88"/>
      <c r="J100" s="92"/>
      <c r="K100" s="226"/>
      <c r="L100" s="226"/>
      <c r="M100" s="227"/>
      <c r="N100" s="225"/>
      <c r="O100" s="226"/>
      <c r="P100" s="227"/>
      <c r="Q100" s="226"/>
      <c r="R100" s="226"/>
      <c r="S100" s="227"/>
      <c r="T100" s="225"/>
      <c r="U100" s="226"/>
      <c r="V100" s="227"/>
      <c r="W100" s="93"/>
      <c r="X100" s="94"/>
      <c r="Y100" s="94"/>
      <c r="Z100" s="95"/>
      <c r="AA100" s="96"/>
      <c r="AB100" s="97"/>
      <c r="AC100" s="97"/>
    </row>
    <row r="101" spans="1:29" ht="16.2" customHeight="1" x14ac:dyDescent="0.25">
      <c r="A101" s="98" t="s">
        <v>415</v>
      </c>
      <c r="B101" s="99" t="s">
        <v>142</v>
      </c>
      <c r="C101" s="228" t="s">
        <v>146</v>
      </c>
      <c r="D101" s="171"/>
      <c r="E101" s="192"/>
      <c r="F101" s="193"/>
      <c r="G101" s="194">
        <f t="shared" ref="G101:V101" si="124">SUM(G102:G107)</f>
        <v>17750</v>
      </c>
      <c r="H101" s="102"/>
      <c r="I101" s="103"/>
      <c r="J101" s="137">
        <f t="shared" si="124"/>
        <v>17678.14</v>
      </c>
      <c r="K101" s="205">
        <f t="shared" si="124"/>
        <v>54</v>
      </c>
      <c r="L101" s="193">
        <f t="shared" si="124"/>
        <v>175</v>
      </c>
      <c r="M101" s="206">
        <f t="shared" si="124"/>
        <v>9450</v>
      </c>
      <c r="N101" s="192">
        <f t="shared" si="124"/>
        <v>54</v>
      </c>
      <c r="O101" s="193">
        <f t="shared" si="124"/>
        <v>175</v>
      </c>
      <c r="P101" s="206">
        <f t="shared" si="124"/>
        <v>9450</v>
      </c>
      <c r="Q101" s="205">
        <f t="shared" si="124"/>
        <v>0</v>
      </c>
      <c r="R101" s="193">
        <f t="shared" si="124"/>
        <v>0</v>
      </c>
      <c r="S101" s="206">
        <f t="shared" si="124"/>
        <v>0</v>
      </c>
      <c r="T101" s="192">
        <f t="shared" si="124"/>
        <v>0</v>
      </c>
      <c r="U101" s="193">
        <f t="shared" si="124"/>
        <v>0</v>
      </c>
      <c r="V101" s="206">
        <f t="shared" si="124"/>
        <v>0</v>
      </c>
      <c r="W101" s="105">
        <f t="shared" ref="W101:W107" si="125">G101+M101+S101</f>
        <v>27200</v>
      </c>
      <c r="X101" s="106">
        <f t="shared" ref="X101:X107" si="126">J101+P101+V101</f>
        <v>27128.14</v>
      </c>
      <c r="Y101" s="106">
        <f t="shared" ref="Y101:Y116" si="127">W101-X101</f>
        <v>71.860000000000582</v>
      </c>
      <c r="Z101" s="108">
        <f t="shared" ref="Z101:Z116" si="128">Y101/W101</f>
        <v>2.6419117647059039E-3</v>
      </c>
      <c r="AA101" s="109"/>
      <c r="AB101" s="110"/>
      <c r="AC101" s="110"/>
    </row>
    <row r="102" spans="1:29" ht="18" customHeight="1" x14ac:dyDescent="0.25">
      <c r="A102" s="574" t="s">
        <v>90</v>
      </c>
      <c r="B102" s="627" t="s">
        <v>306</v>
      </c>
      <c r="C102" s="628" t="s">
        <v>297</v>
      </c>
      <c r="D102" s="629" t="s">
        <v>106</v>
      </c>
      <c r="E102" s="765">
        <v>15</v>
      </c>
      <c r="F102" s="630">
        <v>60</v>
      </c>
      <c r="G102" s="631">
        <f t="shared" ref="G102:G103" si="129">E102*F102</f>
        <v>900</v>
      </c>
      <c r="H102" s="764">
        <v>12</v>
      </c>
      <c r="I102" s="119">
        <v>42.35</v>
      </c>
      <c r="J102" s="138">
        <v>508.14</v>
      </c>
      <c r="K102" s="197"/>
      <c r="L102" s="119"/>
      <c r="M102" s="138"/>
      <c r="N102" s="118"/>
      <c r="O102" s="119"/>
      <c r="P102" s="138"/>
      <c r="Q102" s="197"/>
      <c r="R102" s="119"/>
      <c r="S102" s="138"/>
      <c r="T102" s="118"/>
      <c r="U102" s="119"/>
      <c r="V102" s="138"/>
      <c r="W102" s="120">
        <f t="shared" si="125"/>
        <v>900</v>
      </c>
      <c r="X102" s="121">
        <f t="shared" si="126"/>
        <v>508.14</v>
      </c>
      <c r="Y102" s="173">
        <f t="shared" si="127"/>
        <v>391.86</v>
      </c>
      <c r="Z102" s="123">
        <f t="shared" si="128"/>
        <v>0.43540000000000001</v>
      </c>
      <c r="AA102" s="124"/>
      <c r="AB102" s="97"/>
      <c r="AC102" s="97"/>
    </row>
    <row r="103" spans="1:29" ht="18.75" customHeight="1" x14ac:dyDescent="0.25">
      <c r="A103" s="574" t="s">
        <v>90</v>
      </c>
      <c r="B103" s="627" t="s">
        <v>343</v>
      </c>
      <c r="C103" s="628" t="s">
        <v>298</v>
      </c>
      <c r="D103" s="629" t="s">
        <v>106</v>
      </c>
      <c r="E103" s="765">
        <v>4</v>
      </c>
      <c r="F103" s="630">
        <v>125</v>
      </c>
      <c r="G103" s="631">
        <f t="shared" si="129"/>
        <v>500</v>
      </c>
      <c r="H103" s="764">
        <v>4</v>
      </c>
      <c r="I103" s="119">
        <v>125</v>
      </c>
      <c r="J103" s="138">
        <f>H103*I103</f>
        <v>500</v>
      </c>
      <c r="K103" s="197"/>
      <c r="L103" s="119"/>
      <c r="M103" s="138"/>
      <c r="N103" s="118"/>
      <c r="O103" s="119"/>
      <c r="P103" s="138"/>
      <c r="Q103" s="197"/>
      <c r="R103" s="119"/>
      <c r="S103" s="138"/>
      <c r="T103" s="118"/>
      <c r="U103" s="119"/>
      <c r="V103" s="138"/>
      <c r="W103" s="120">
        <f t="shared" si="125"/>
        <v>500</v>
      </c>
      <c r="X103" s="121">
        <f t="shared" si="126"/>
        <v>500</v>
      </c>
      <c r="Y103" s="173">
        <f t="shared" si="127"/>
        <v>0</v>
      </c>
      <c r="Z103" s="123">
        <f t="shared" si="128"/>
        <v>0</v>
      </c>
      <c r="AA103" s="124"/>
      <c r="AB103" s="97"/>
      <c r="AC103" s="97"/>
    </row>
    <row r="104" spans="1:29" ht="18.75" customHeight="1" x14ac:dyDescent="0.25">
      <c r="A104" s="574" t="s">
        <v>90</v>
      </c>
      <c r="B104" s="627" t="s">
        <v>312</v>
      </c>
      <c r="C104" s="636" t="s">
        <v>299</v>
      </c>
      <c r="D104" s="629" t="s">
        <v>106</v>
      </c>
      <c r="E104" s="766">
        <v>2</v>
      </c>
      <c r="F104" s="637">
        <v>400</v>
      </c>
      <c r="G104" s="638">
        <v>800</v>
      </c>
      <c r="H104" s="768">
        <v>2</v>
      </c>
      <c r="I104" s="130">
        <v>560</v>
      </c>
      <c r="J104" s="219">
        <f>H104*I104</f>
        <v>1120</v>
      </c>
      <c r="K104" s="218"/>
      <c r="L104" s="130"/>
      <c r="M104" s="219"/>
      <c r="N104" s="129"/>
      <c r="O104" s="130"/>
      <c r="P104" s="219"/>
      <c r="Q104" s="218"/>
      <c r="R104" s="130"/>
      <c r="S104" s="219"/>
      <c r="T104" s="129"/>
      <c r="U104" s="130"/>
      <c r="V104" s="219"/>
      <c r="W104" s="120">
        <f t="shared" si="125"/>
        <v>800</v>
      </c>
      <c r="X104" s="121">
        <f t="shared" si="126"/>
        <v>1120</v>
      </c>
      <c r="Y104" s="173">
        <f t="shared" si="127"/>
        <v>-320</v>
      </c>
      <c r="Z104" s="123">
        <f t="shared" si="128"/>
        <v>-0.4</v>
      </c>
      <c r="AA104" s="124"/>
      <c r="AB104" s="97"/>
      <c r="AC104" s="97"/>
    </row>
    <row r="105" spans="1:29" ht="29.4" customHeight="1" x14ac:dyDescent="0.25">
      <c r="A105" s="111" t="s">
        <v>90</v>
      </c>
      <c r="B105" s="627" t="s">
        <v>348</v>
      </c>
      <c r="C105" s="632" t="s">
        <v>300</v>
      </c>
      <c r="D105" s="633" t="s">
        <v>106</v>
      </c>
      <c r="E105" s="767">
        <v>1</v>
      </c>
      <c r="F105" s="634">
        <v>1800</v>
      </c>
      <c r="G105" s="635">
        <f t="shared" ref="G105:G107" si="130">E105*F105</f>
        <v>1800</v>
      </c>
      <c r="H105" s="767">
        <v>1</v>
      </c>
      <c r="I105" s="634">
        <v>1800</v>
      </c>
      <c r="J105" s="635">
        <f t="shared" ref="J105:J106" si="131">H105*I105</f>
        <v>1800</v>
      </c>
      <c r="K105" s="218"/>
      <c r="L105" s="130"/>
      <c r="M105" s="219"/>
      <c r="N105" s="129"/>
      <c r="O105" s="130"/>
      <c r="P105" s="219"/>
      <c r="Q105" s="218"/>
      <c r="R105" s="130"/>
      <c r="S105" s="219"/>
      <c r="T105" s="129"/>
      <c r="U105" s="130"/>
      <c r="V105" s="219"/>
      <c r="W105" s="120">
        <f t="shared" si="125"/>
        <v>1800</v>
      </c>
      <c r="X105" s="121">
        <f t="shared" si="126"/>
        <v>1800</v>
      </c>
      <c r="Y105" s="173">
        <f t="shared" si="127"/>
        <v>0</v>
      </c>
      <c r="Z105" s="123">
        <f t="shared" si="128"/>
        <v>0</v>
      </c>
      <c r="AA105" s="124"/>
      <c r="AB105" s="97"/>
      <c r="AC105" s="97"/>
    </row>
    <row r="106" spans="1:29" ht="27.6" customHeight="1" x14ac:dyDescent="0.25">
      <c r="A106" s="111" t="s">
        <v>90</v>
      </c>
      <c r="B106" s="627" t="s">
        <v>349</v>
      </c>
      <c r="C106" s="632" t="s">
        <v>301</v>
      </c>
      <c r="D106" s="633" t="s">
        <v>106</v>
      </c>
      <c r="E106" s="767">
        <v>55</v>
      </c>
      <c r="F106" s="634">
        <v>250</v>
      </c>
      <c r="G106" s="635">
        <f t="shared" si="130"/>
        <v>13750</v>
      </c>
      <c r="H106" s="767">
        <v>55</v>
      </c>
      <c r="I106" s="634">
        <v>250</v>
      </c>
      <c r="J106" s="635">
        <f t="shared" si="131"/>
        <v>13750</v>
      </c>
      <c r="K106" s="218"/>
      <c r="L106" s="130"/>
      <c r="M106" s="219"/>
      <c r="N106" s="129"/>
      <c r="O106" s="130"/>
      <c r="P106" s="219"/>
      <c r="Q106" s="218"/>
      <c r="R106" s="130"/>
      <c r="S106" s="219"/>
      <c r="T106" s="129"/>
      <c r="U106" s="130"/>
      <c r="V106" s="219"/>
      <c r="W106" s="120">
        <f t="shared" si="125"/>
        <v>13750</v>
      </c>
      <c r="X106" s="121">
        <f t="shared" si="126"/>
        <v>13750</v>
      </c>
      <c r="Y106" s="173">
        <f t="shared" si="127"/>
        <v>0</v>
      </c>
      <c r="Z106" s="123">
        <f t="shared" si="128"/>
        <v>0</v>
      </c>
      <c r="AA106" s="124"/>
      <c r="AB106" s="97"/>
      <c r="AC106" s="97"/>
    </row>
    <row r="107" spans="1:29" ht="27" customHeight="1" thickBot="1" x14ac:dyDescent="0.3">
      <c r="A107" s="125" t="s">
        <v>90</v>
      </c>
      <c r="B107" s="627" t="s">
        <v>432</v>
      </c>
      <c r="C107" s="406" t="s">
        <v>302</v>
      </c>
      <c r="D107" s="442" t="s">
        <v>106</v>
      </c>
      <c r="E107" s="445"/>
      <c r="F107" s="379"/>
      <c r="G107" s="426">
        <f t="shared" si="130"/>
        <v>0</v>
      </c>
      <c r="H107" s="143"/>
      <c r="I107" s="144"/>
      <c r="J107" s="146">
        <f t="shared" ref="J107" si="132">H107*I107</f>
        <v>0</v>
      </c>
      <c r="K107" s="626">
        <v>54</v>
      </c>
      <c r="L107" s="130">
        <v>175</v>
      </c>
      <c r="M107" s="219">
        <f t="shared" ref="M107" si="133">K107*L107</f>
        <v>9450</v>
      </c>
      <c r="N107" s="626">
        <v>54</v>
      </c>
      <c r="O107" s="130">
        <v>175</v>
      </c>
      <c r="P107" s="219">
        <f t="shared" ref="P107" si="134">N107*O107</f>
        <v>9450</v>
      </c>
      <c r="Q107" s="218"/>
      <c r="R107" s="130"/>
      <c r="S107" s="219">
        <f t="shared" ref="S107" si="135">Q107*R107</f>
        <v>0</v>
      </c>
      <c r="T107" s="129"/>
      <c r="U107" s="130"/>
      <c r="V107" s="219">
        <f t="shared" ref="V107" si="136">T107*U107</f>
        <v>0</v>
      </c>
      <c r="W107" s="221">
        <f t="shared" si="125"/>
        <v>9450</v>
      </c>
      <c r="X107" s="222">
        <f t="shared" si="126"/>
        <v>9450</v>
      </c>
      <c r="Y107" s="223">
        <f t="shared" si="127"/>
        <v>0</v>
      </c>
      <c r="Z107" s="123">
        <f t="shared" si="128"/>
        <v>0</v>
      </c>
      <c r="AA107" s="124"/>
      <c r="AB107" s="97"/>
      <c r="AC107" s="97"/>
    </row>
    <row r="108" spans="1:29" ht="24.75" hidden="1" customHeight="1" thickBot="1" x14ac:dyDescent="0.3">
      <c r="A108" s="98" t="s">
        <v>87</v>
      </c>
      <c r="B108" s="99" t="s">
        <v>148</v>
      </c>
      <c r="C108" s="229" t="s">
        <v>149</v>
      </c>
      <c r="D108" s="101"/>
      <c r="E108" s="102">
        <f t="shared" ref="E108:V108" si="137">SUM(E109:E111)</f>
        <v>0</v>
      </c>
      <c r="F108" s="103">
        <f t="shared" si="137"/>
        <v>0</v>
      </c>
      <c r="G108" s="104">
        <f t="shared" si="137"/>
        <v>0</v>
      </c>
      <c r="H108" s="102">
        <f t="shared" si="137"/>
        <v>0</v>
      </c>
      <c r="I108" s="103">
        <f t="shared" si="137"/>
        <v>0</v>
      </c>
      <c r="J108" s="137">
        <f t="shared" si="137"/>
        <v>0</v>
      </c>
      <c r="K108" s="195">
        <f t="shared" si="137"/>
        <v>0</v>
      </c>
      <c r="L108" s="103">
        <f t="shared" si="137"/>
        <v>0</v>
      </c>
      <c r="M108" s="137">
        <f t="shared" si="137"/>
        <v>0</v>
      </c>
      <c r="N108" s="102">
        <f t="shared" si="137"/>
        <v>0</v>
      </c>
      <c r="O108" s="103">
        <f t="shared" si="137"/>
        <v>0</v>
      </c>
      <c r="P108" s="137">
        <f t="shared" si="137"/>
        <v>0</v>
      </c>
      <c r="Q108" s="195">
        <f t="shared" si="137"/>
        <v>0</v>
      </c>
      <c r="R108" s="103">
        <f t="shared" si="137"/>
        <v>0</v>
      </c>
      <c r="S108" s="137">
        <f t="shared" si="137"/>
        <v>0</v>
      </c>
      <c r="T108" s="102">
        <f t="shared" si="137"/>
        <v>0</v>
      </c>
      <c r="U108" s="103">
        <f t="shared" si="137"/>
        <v>0</v>
      </c>
      <c r="V108" s="137">
        <f t="shared" si="137"/>
        <v>0</v>
      </c>
      <c r="W108" s="105" t="e">
        <f>G108+M108+S108+#REF!</f>
        <v>#REF!</v>
      </c>
      <c r="X108" s="106" t="e">
        <f>J108+P108+V108+#REF!</f>
        <v>#REF!</v>
      </c>
      <c r="Y108" s="106" t="e">
        <f t="shared" si="127"/>
        <v>#REF!</v>
      </c>
      <c r="Z108" s="147" t="e">
        <f t="shared" si="128"/>
        <v>#REF!</v>
      </c>
      <c r="AA108" s="148"/>
      <c r="AB108" s="110"/>
      <c r="AC108" s="110"/>
    </row>
    <row r="109" spans="1:29" ht="24" hidden="1" customHeight="1" thickBot="1" x14ac:dyDescent="0.3">
      <c r="A109" s="111" t="s">
        <v>90</v>
      </c>
      <c r="B109" s="112" t="s">
        <v>91</v>
      </c>
      <c r="C109" s="113" t="s">
        <v>147</v>
      </c>
      <c r="D109" s="114" t="s">
        <v>106</v>
      </c>
      <c r="E109" s="118"/>
      <c r="F109" s="119"/>
      <c r="G109" s="117">
        <f t="shared" ref="G109:G111" si="138">E109*F109</f>
        <v>0</v>
      </c>
      <c r="H109" s="118"/>
      <c r="I109" s="119"/>
      <c r="J109" s="138">
        <f t="shared" ref="J109:J111" si="139">H109*I109</f>
        <v>0</v>
      </c>
      <c r="K109" s="197"/>
      <c r="L109" s="119"/>
      <c r="M109" s="138">
        <f t="shared" ref="M109:M111" si="140">K109*L109</f>
        <v>0</v>
      </c>
      <c r="N109" s="118"/>
      <c r="O109" s="119"/>
      <c r="P109" s="138">
        <f t="shared" ref="P109:P111" si="141">N109*O109</f>
        <v>0</v>
      </c>
      <c r="Q109" s="197"/>
      <c r="R109" s="119"/>
      <c r="S109" s="138">
        <f t="shared" ref="S109:S111" si="142">Q109*R109</f>
        <v>0</v>
      </c>
      <c r="T109" s="118"/>
      <c r="U109" s="119"/>
      <c r="V109" s="138">
        <f t="shared" ref="V109:V111" si="143">T109*U109</f>
        <v>0</v>
      </c>
      <c r="W109" s="120" t="e">
        <f>G109+M109+S109+#REF!</f>
        <v>#REF!</v>
      </c>
      <c r="X109" s="121" t="e">
        <f>J109+P109+V109+#REF!</f>
        <v>#REF!</v>
      </c>
      <c r="Y109" s="173" t="e">
        <f t="shared" si="127"/>
        <v>#REF!</v>
      </c>
      <c r="Z109" s="123" t="e">
        <f t="shared" si="128"/>
        <v>#REF!</v>
      </c>
      <c r="AA109" s="124"/>
      <c r="AB109" s="97"/>
      <c r="AC109" s="97"/>
    </row>
    <row r="110" spans="1:29" ht="18.75" hidden="1" customHeight="1" thickBot="1" x14ac:dyDescent="0.3">
      <c r="A110" s="111" t="s">
        <v>90</v>
      </c>
      <c r="B110" s="112" t="s">
        <v>94</v>
      </c>
      <c r="C110" s="113" t="s">
        <v>147</v>
      </c>
      <c r="D110" s="114" t="s">
        <v>106</v>
      </c>
      <c r="E110" s="118"/>
      <c r="F110" s="119"/>
      <c r="G110" s="117">
        <f t="shared" si="138"/>
        <v>0</v>
      </c>
      <c r="H110" s="118"/>
      <c r="I110" s="119"/>
      <c r="J110" s="138">
        <f t="shared" si="139"/>
        <v>0</v>
      </c>
      <c r="K110" s="197"/>
      <c r="L110" s="119"/>
      <c r="M110" s="138">
        <f t="shared" si="140"/>
        <v>0</v>
      </c>
      <c r="N110" s="118"/>
      <c r="O110" s="119"/>
      <c r="P110" s="138">
        <f t="shared" si="141"/>
        <v>0</v>
      </c>
      <c r="Q110" s="197"/>
      <c r="R110" s="119"/>
      <c r="S110" s="138">
        <f t="shared" si="142"/>
        <v>0</v>
      </c>
      <c r="T110" s="118"/>
      <c r="U110" s="119"/>
      <c r="V110" s="138">
        <f t="shared" si="143"/>
        <v>0</v>
      </c>
      <c r="W110" s="120" t="e">
        <f>G110+M110+S110+#REF!</f>
        <v>#REF!</v>
      </c>
      <c r="X110" s="121" t="e">
        <f>J110+P110+V110+#REF!</f>
        <v>#REF!</v>
      </c>
      <c r="Y110" s="173" t="e">
        <f t="shared" si="127"/>
        <v>#REF!</v>
      </c>
      <c r="Z110" s="123" t="e">
        <f t="shared" si="128"/>
        <v>#REF!</v>
      </c>
      <c r="AA110" s="124"/>
      <c r="AB110" s="97"/>
      <c r="AC110" s="97"/>
    </row>
    <row r="111" spans="1:29" ht="21.75" hidden="1" customHeight="1" thickBot="1" x14ac:dyDescent="0.3">
      <c r="A111" s="125" t="s">
        <v>90</v>
      </c>
      <c r="B111" s="126" t="s">
        <v>95</v>
      </c>
      <c r="C111" s="127" t="s">
        <v>147</v>
      </c>
      <c r="D111" s="128" t="s">
        <v>106</v>
      </c>
      <c r="E111" s="129"/>
      <c r="F111" s="130"/>
      <c r="G111" s="131">
        <f t="shared" si="138"/>
        <v>0</v>
      </c>
      <c r="H111" s="143"/>
      <c r="I111" s="144"/>
      <c r="J111" s="146">
        <f t="shared" si="139"/>
        <v>0</v>
      </c>
      <c r="K111" s="218"/>
      <c r="L111" s="130"/>
      <c r="M111" s="219">
        <f t="shared" si="140"/>
        <v>0</v>
      </c>
      <c r="N111" s="129"/>
      <c r="O111" s="130"/>
      <c r="P111" s="219">
        <f t="shared" si="141"/>
        <v>0</v>
      </c>
      <c r="Q111" s="218"/>
      <c r="R111" s="130"/>
      <c r="S111" s="219">
        <f t="shared" si="142"/>
        <v>0</v>
      </c>
      <c r="T111" s="129"/>
      <c r="U111" s="130"/>
      <c r="V111" s="219">
        <f t="shared" si="143"/>
        <v>0</v>
      </c>
      <c r="W111" s="221" t="e">
        <f>G111+M111+S111+#REF!</f>
        <v>#REF!</v>
      </c>
      <c r="X111" s="222" t="e">
        <f>J111+P111+V111+#REF!</f>
        <v>#REF!</v>
      </c>
      <c r="Y111" s="223" t="e">
        <f t="shared" si="127"/>
        <v>#REF!</v>
      </c>
      <c r="Z111" s="123" t="e">
        <f t="shared" si="128"/>
        <v>#REF!</v>
      </c>
      <c r="AA111" s="124"/>
      <c r="AB111" s="97"/>
      <c r="AC111" s="97"/>
    </row>
    <row r="112" spans="1:29" ht="24.75" hidden="1" customHeight="1" thickBot="1" x14ac:dyDescent="0.3">
      <c r="A112" s="98" t="s">
        <v>87</v>
      </c>
      <c r="B112" s="99" t="s">
        <v>150</v>
      </c>
      <c r="C112" s="229" t="s">
        <v>151</v>
      </c>
      <c r="D112" s="101"/>
      <c r="E112" s="102">
        <f t="shared" ref="E112:V112" si="144">SUM(E113:E115)</f>
        <v>0</v>
      </c>
      <c r="F112" s="103">
        <f t="shared" si="144"/>
        <v>0</v>
      </c>
      <c r="G112" s="104">
        <f t="shared" si="144"/>
        <v>0</v>
      </c>
      <c r="H112" s="102">
        <f t="shared" si="144"/>
        <v>0</v>
      </c>
      <c r="I112" s="103">
        <f t="shared" si="144"/>
        <v>0</v>
      </c>
      <c r="J112" s="137">
        <f t="shared" si="144"/>
        <v>0</v>
      </c>
      <c r="K112" s="195">
        <f t="shared" si="144"/>
        <v>0</v>
      </c>
      <c r="L112" s="103">
        <f t="shared" si="144"/>
        <v>0</v>
      </c>
      <c r="M112" s="137">
        <f t="shared" si="144"/>
        <v>0</v>
      </c>
      <c r="N112" s="102">
        <f t="shared" si="144"/>
        <v>0</v>
      </c>
      <c r="O112" s="103">
        <f t="shared" si="144"/>
        <v>0</v>
      </c>
      <c r="P112" s="137">
        <f t="shared" si="144"/>
        <v>0</v>
      </c>
      <c r="Q112" s="195">
        <f t="shared" si="144"/>
        <v>0</v>
      </c>
      <c r="R112" s="103">
        <f t="shared" si="144"/>
        <v>0</v>
      </c>
      <c r="S112" s="137">
        <f t="shared" si="144"/>
        <v>0</v>
      </c>
      <c r="T112" s="102">
        <f t="shared" si="144"/>
        <v>0</v>
      </c>
      <c r="U112" s="103">
        <f t="shared" si="144"/>
        <v>0</v>
      </c>
      <c r="V112" s="137">
        <f t="shared" si="144"/>
        <v>0</v>
      </c>
      <c r="W112" s="105" t="e">
        <f>G112+M112+S112+#REF!</f>
        <v>#REF!</v>
      </c>
      <c r="X112" s="106" t="e">
        <f>J112+P112+V112+#REF!</f>
        <v>#REF!</v>
      </c>
      <c r="Y112" s="106" t="e">
        <f t="shared" si="127"/>
        <v>#REF!</v>
      </c>
      <c r="Z112" s="147" t="e">
        <f t="shared" si="128"/>
        <v>#REF!</v>
      </c>
      <c r="AA112" s="148"/>
      <c r="AB112" s="110"/>
      <c r="AC112" s="110"/>
    </row>
    <row r="113" spans="1:29" ht="24" hidden="1" customHeight="1" thickBot="1" x14ac:dyDescent="0.3">
      <c r="A113" s="111" t="s">
        <v>90</v>
      </c>
      <c r="B113" s="112" t="s">
        <v>91</v>
      </c>
      <c r="C113" s="113" t="s">
        <v>147</v>
      </c>
      <c r="D113" s="114" t="s">
        <v>106</v>
      </c>
      <c r="E113" s="118"/>
      <c r="F113" s="119"/>
      <c r="G113" s="117">
        <f t="shared" ref="G113:G115" si="145">E113*F113</f>
        <v>0</v>
      </c>
      <c r="H113" s="118"/>
      <c r="I113" s="119"/>
      <c r="J113" s="138">
        <f t="shared" ref="J113:J115" si="146">H113*I113</f>
        <v>0</v>
      </c>
      <c r="K113" s="197"/>
      <c r="L113" s="119"/>
      <c r="M113" s="138">
        <f t="shared" ref="M113:M115" si="147">K113*L113</f>
        <v>0</v>
      </c>
      <c r="N113" s="118"/>
      <c r="O113" s="119"/>
      <c r="P113" s="138">
        <f t="shared" ref="P113:P115" si="148">N113*O113</f>
        <v>0</v>
      </c>
      <c r="Q113" s="197"/>
      <c r="R113" s="119"/>
      <c r="S113" s="138">
        <f t="shared" ref="S113:S115" si="149">Q113*R113</f>
        <v>0</v>
      </c>
      <c r="T113" s="118"/>
      <c r="U113" s="119"/>
      <c r="V113" s="138">
        <f t="shared" ref="V113:V115" si="150">T113*U113</f>
        <v>0</v>
      </c>
      <c r="W113" s="120" t="e">
        <f>G113+M113+S113+#REF!</f>
        <v>#REF!</v>
      </c>
      <c r="X113" s="121" t="e">
        <f>J113+P113+V113+#REF!</f>
        <v>#REF!</v>
      </c>
      <c r="Y113" s="173" t="e">
        <f t="shared" si="127"/>
        <v>#REF!</v>
      </c>
      <c r="Z113" s="123" t="e">
        <f t="shared" si="128"/>
        <v>#REF!</v>
      </c>
      <c r="AA113" s="124"/>
      <c r="AB113" s="97"/>
      <c r="AC113" s="97"/>
    </row>
    <row r="114" spans="1:29" ht="18.75" hidden="1" customHeight="1" thickBot="1" x14ac:dyDescent="0.3">
      <c r="A114" s="111" t="s">
        <v>90</v>
      </c>
      <c r="B114" s="112" t="s">
        <v>94</v>
      </c>
      <c r="C114" s="113" t="s">
        <v>147</v>
      </c>
      <c r="D114" s="114" t="s">
        <v>106</v>
      </c>
      <c r="E114" s="118"/>
      <c r="F114" s="119"/>
      <c r="G114" s="117">
        <f t="shared" si="145"/>
        <v>0</v>
      </c>
      <c r="H114" s="118"/>
      <c r="I114" s="119"/>
      <c r="J114" s="138">
        <f t="shared" si="146"/>
        <v>0</v>
      </c>
      <c r="K114" s="197"/>
      <c r="L114" s="119"/>
      <c r="M114" s="138">
        <f t="shared" si="147"/>
        <v>0</v>
      </c>
      <c r="N114" s="118"/>
      <c r="O114" s="119"/>
      <c r="P114" s="138">
        <f t="shared" si="148"/>
        <v>0</v>
      </c>
      <c r="Q114" s="197"/>
      <c r="R114" s="119"/>
      <c r="S114" s="138">
        <f t="shared" si="149"/>
        <v>0</v>
      </c>
      <c r="T114" s="118"/>
      <c r="U114" s="119"/>
      <c r="V114" s="138">
        <f t="shared" si="150"/>
        <v>0</v>
      </c>
      <c r="W114" s="120" t="e">
        <f>G114+M114+S114+#REF!</f>
        <v>#REF!</v>
      </c>
      <c r="X114" s="121" t="e">
        <f>J114+P114+V114+#REF!</f>
        <v>#REF!</v>
      </c>
      <c r="Y114" s="173" t="e">
        <f t="shared" si="127"/>
        <v>#REF!</v>
      </c>
      <c r="Z114" s="123" t="e">
        <f t="shared" si="128"/>
        <v>#REF!</v>
      </c>
      <c r="AA114" s="124"/>
      <c r="AB114" s="97"/>
      <c r="AC114" s="97"/>
    </row>
    <row r="115" spans="1:29" ht="21.75" hidden="1" customHeight="1" thickBot="1" x14ac:dyDescent="0.3">
      <c r="A115" s="139" t="s">
        <v>90</v>
      </c>
      <c r="B115" s="140" t="s">
        <v>95</v>
      </c>
      <c r="C115" s="141" t="s">
        <v>147</v>
      </c>
      <c r="D115" s="142" t="s">
        <v>106</v>
      </c>
      <c r="E115" s="143"/>
      <c r="F115" s="144"/>
      <c r="G115" s="145">
        <f t="shared" si="145"/>
        <v>0</v>
      </c>
      <c r="H115" s="143"/>
      <c r="I115" s="144"/>
      <c r="J115" s="146">
        <f t="shared" si="146"/>
        <v>0</v>
      </c>
      <c r="K115" s="199"/>
      <c r="L115" s="144"/>
      <c r="M115" s="146">
        <f t="shared" si="147"/>
        <v>0</v>
      </c>
      <c r="N115" s="143"/>
      <c r="O115" s="144"/>
      <c r="P115" s="146">
        <f t="shared" si="148"/>
        <v>0</v>
      </c>
      <c r="Q115" s="199"/>
      <c r="R115" s="144"/>
      <c r="S115" s="146">
        <f t="shared" si="149"/>
        <v>0</v>
      </c>
      <c r="T115" s="143"/>
      <c r="U115" s="144"/>
      <c r="V115" s="146">
        <f t="shared" si="150"/>
        <v>0</v>
      </c>
      <c r="W115" s="132" t="e">
        <f>G115+M115+S115+#REF!</f>
        <v>#REF!</v>
      </c>
      <c r="X115" s="133" t="e">
        <f>J115+P115+V115+#REF!</f>
        <v>#REF!</v>
      </c>
      <c r="Y115" s="175" t="e">
        <f t="shared" si="127"/>
        <v>#REF!</v>
      </c>
      <c r="Z115" s="149" t="e">
        <f t="shared" si="128"/>
        <v>#REF!</v>
      </c>
      <c r="AA115" s="150"/>
      <c r="AB115" s="97"/>
      <c r="AC115" s="97"/>
    </row>
    <row r="116" spans="1:29" ht="15" customHeight="1" thickBot="1" x14ac:dyDescent="0.3">
      <c r="A116" s="177" t="s">
        <v>433</v>
      </c>
      <c r="B116" s="178"/>
      <c r="C116" s="179"/>
      <c r="D116" s="180"/>
      <c r="E116" s="181">
        <f t="shared" ref="E116:V116" si="151">E112+E108+E101</f>
        <v>0</v>
      </c>
      <c r="F116" s="182">
        <f t="shared" si="151"/>
        <v>0</v>
      </c>
      <c r="G116" s="183">
        <f t="shared" si="151"/>
        <v>17750</v>
      </c>
      <c r="H116" s="181">
        <f t="shared" si="151"/>
        <v>0</v>
      </c>
      <c r="I116" s="182">
        <f t="shared" si="151"/>
        <v>0</v>
      </c>
      <c r="J116" s="185">
        <f t="shared" si="151"/>
        <v>17678.14</v>
      </c>
      <c r="K116" s="184">
        <f t="shared" si="151"/>
        <v>54</v>
      </c>
      <c r="L116" s="182">
        <f t="shared" si="151"/>
        <v>175</v>
      </c>
      <c r="M116" s="185">
        <f t="shared" si="151"/>
        <v>9450</v>
      </c>
      <c r="N116" s="181">
        <f t="shared" si="151"/>
        <v>54</v>
      </c>
      <c r="O116" s="182">
        <f t="shared" si="151"/>
        <v>175</v>
      </c>
      <c r="P116" s="185">
        <f t="shared" si="151"/>
        <v>9450</v>
      </c>
      <c r="Q116" s="184">
        <f t="shared" si="151"/>
        <v>0</v>
      </c>
      <c r="R116" s="182">
        <f t="shared" si="151"/>
        <v>0</v>
      </c>
      <c r="S116" s="185">
        <f t="shared" si="151"/>
        <v>0</v>
      </c>
      <c r="T116" s="181">
        <f t="shared" si="151"/>
        <v>0</v>
      </c>
      <c r="U116" s="182">
        <f t="shared" si="151"/>
        <v>0</v>
      </c>
      <c r="V116" s="185">
        <f t="shared" si="151"/>
        <v>0</v>
      </c>
      <c r="W116" s="153">
        <f>G116+M116+S116</f>
        <v>27200</v>
      </c>
      <c r="X116" s="158">
        <f>J116+P116+V116</f>
        <v>27128.14</v>
      </c>
      <c r="Y116" s="200">
        <f t="shared" si="127"/>
        <v>71.860000000000582</v>
      </c>
      <c r="Z116" s="230">
        <f t="shared" si="128"/>
        <v>2.6419117647059039E-3</v>
      </c>
      <c r="AA116" s="202"/>
      <c r="AB116" s="97"/>
      <c r="AC116" s="97"/>
    </row>
    <row r="117" spans="1:29" ht="15.75" customHeight="1" thickBot="1" x14ac:dyDescent="0.3">
      <c r="A117" s="231" t="s">
        <v>87</v>
      </c>
      <c r="B117" s="232" t="s">
        <v>23</v>
      </c>
      <c r="C117" s="162" t="s">
        <v>152</v>
      </c>
      <c r="D117" s="191"/>
      <c r="E117" s="87"/>
      <c r="F117" s="88"/>
      <c r="G117" s="88"/>
      <c r="H117" s="87"/>
      <c r="I117" s="88"/>
      <c r="J117" s="92"/>
      <c r="K117" s="88"/>
      <c r="L117" s="88"/>
      <c r="M117" s="92"/>
      <c r="N117" s="87"/>
      <c r="O117" s="88"/>
      <c r="P117" s="92"/>
      <c r="Q117" s="88"/>
      <c r="R117" s="88"/>
      <c r="S117" s="92"/>
      <c r="T117" s="87"/>
      <c r="U117" s="88"/>
      <c r="V117" s="92"/>
      <c r="W117" s="93"/>
      <c r="X117" s="94"/>
      <c r="Y117" s="94"/>
      <c r="Z117" s="95"/>
      <c r="AA117" s="96"/>
      <c r="AB117" s="97"/>
      <c r="AC117" s="97"/>
    </row>
    <row r="118" spans="1:29" ht="18.600000000000001" customHeight="1" x14ac:dyDescent="0.25">
      <c r="A118" s="111" t="s">
        <v>90</v>
      </c>
      <c r="B118" s="591" t="s">
        <v>145</v>
      </c>
      <c r="C118" s="639" t="s">
        <v>252</v>
      </c>
      <c r="D118" s="633" t="s">
        <v>106</v>
      </c>
      <c r="E118" s="771">
        <v>100</v>
      </c>
      <c r="F118" s="640">
        <v>8.6</v>
      </c>
      <c r="G118" s="635">
        <f t="shared" ref="G118:G134" si="152">E118*F118</f>
        <v>860</v>
      </c>
      <c r="H118" s="771">
        <v>100</v>
      </c>
      <c r="I118" s="640">
        <v>8.6</v>
      </c>
      <c r="J118" s="635">
        <f t="shared" ref="J118:J134" si="153">H118*I118</f>
        <v>860</v>
      </c>
      <c r="K118" s="197"/>
      <c r="L118" s="119"/>
      <c r="M118" s="138"/>
      <c r="N118" s="118"/>
      <c r="O118" s="119"/>
      <c r="P118" s="138"/>
      <c r="Q118" s="197"/>
      <c r="R118" s="119"/>
      <c r="S118" s="138"/>
      <c r="T118" s="118"/>
      <c r="U118" s="119"/>
      <c r="V118" s="138"/>
      <c r="W118" s="120">
        <f t="shared" ref="W118:W135" si="154">G118+M118+S118</f>
        <v>860</v>
      </c>
      <c r="X118" s="121">
        <f t="shared" ref="X118:X123" si="155">J118+P118+V118</f>
        <v>860</v>
      </c>
      <c r="Y118" s="173">
        <f t="shared" ref="Y118:Y135" si="156">W118-X118</f>
        <v>0</v>
      </c>
      <c r="Z118" s="123">
        <f t="shared" ref="Z118:Z135" si="157">Y118/W118</f>
        <v>0</v>
      </c>
      <c r="AA118" s="124"/>
      <c r="AB118" s="97"/>
      <c r="AC118" s="97"/>
    </row>
    <row r="119" spans="1:29" ht="26.4" customHeight="1" x14ac:dyDescent="0.25">
      <c r="A119" s="111" t="s">
        <v>90</v>
      </c>
      <c r="B119" s="591" t="s">
        <v>148</v>
      </c>
      <c r="C119" s="639" t="s">
        <v>253</v>
      </c>
      <c r="D119" s="633" t="s">
        <v>106</v>
      </c>
      <c r="E119" s="771">
        <v>3</v>
      </c>
      <c r="F119" s="640">
        <v>420</v>
      </c>
      <c r="G119" s="635">
        <f t="shared" si="152"/>
        <v>1260</v>
      </c>
      <c r="H119" s="771">
        <v>3</v>
      </c>
      <c r="I119" s="640">
        <v>420</v>
      </c>
      <c r="J119" s="635">
        <f t="shared" si="153"/>
        <v>1260</v>
      </c>
      <c r="K119" s="197"/>
      <c r="L119" s="119"/>
      <c r="M119" s="138"/>
      <c r="N119" s="118"/>
      <c r="O119" s="119"/>
      <c r="P119" s="138"/>
      <c r="Q119" s="197"/>
      <c r="R119" s="119"/>
      <c r="S119" s="138"/>
      <c r="T119" s="118"/>
      <c r="U119" s="119"/>
      <c r="V119" s="138"/>
      <c r="W119" s="120">
        <f t="shared" si="154"/>
        <v>1260</v>
      </c>
      <c r="X119" s="121">
        <f t="shared" si="155"/>
        <v>1260</v>
      </c>
      <c r="Y119" s="173">
        <f t="shared" si="156"/>
        <v>0</v>
      </c>
      <c r="Z119" s="123">
        <f t="shared" si="157"/>
        <v>0</v>
      </c>
      <c r="AA119" s="124"/>
      <c r="AB119" s="97"/>
      <c r="AC119" s="97"/>
    </row>
    <row r="120" spans="1:29" ht="15" customHeight="1" x14ac:dyDescent="0.25">
      <c r="A120" s="111" t="s">
        <v>90</v>
      </c>
      <c r="B120" s="591" t="s">
        <v>150</v>
      </c>
      <c r="C120" s="639" t="s">
        <v>254</v>
      </c>
      <c r="D120" s="633" t="s">
        <v>292</v>
      </c>
      <c r="E120" s="771">
        <v>1</v>
      </c>
      <c r="F120" s="640">
        <v>1420</v>
      </c>
      <c r="G120" s="635">
        <f t="shared" si="152"/>
        <v>1420</v>
      </c>
      <c r="H120" s="771">
        <v>1</v>
      </c>
      <c r="I120" s="640">
        <v>1420</v>
      </c>
      <c r="J120" s="635">
        <f t="shared" si="153"/>
        <v>1420</v>
      </c>
      <c r="K120" s="197"/>
      <c r="L120" s="119"/>
      <c r="M120" s="138"/>
      <c r="N120" s="118"/>
      <c r="O120" s="119"/>
      <c r="P120" s="138"/>
      <c r="Q120" s="197"/>
      <c r="R120" s="119"/>
      <c r="S120" s="138"/>
      <c r="T120" s="118"/>
      <c r="U120" s="119"/>
      <c r="V120" s="138"/>
      <c r="W120" s="120">
        <f t="shared" si="154"/>
        <v>1420</v>
      </c>
      <c r="X120" s="121">
        <f t="shared" si="155"/>
        <v>1420</v>
      </c>
      <c r="Y120" s="173">
        <f t="shared" si="156"/>
        <v>0</v>
      </c>
      <c r="Z120" s="123">
        <f t="shared" si="157"/>
        <v>0</v>
      </c>
      <c r="AA120" s="124"/>
      <c r="AB120" s="97"/>
      <c r="AC120" s="97"/>
    </row>
    <row r="121" spans="1:29" ht="26.4" customHeight="1" x14ac:dyDescent="0.25">
      <c r="A121" s="111" t="s">
        <v>90</v>
      </c>
      <c r="B121" s="591" t="s">
        <v>334</v>
      </c>
      <c r="C121" s="639" t="s">
        <v>255</v>
      </c>
      <c r="D121" s="633" t="s">
        <v>106</v>
      </c>
      <c r="E121" s="771">
        <v>3</v>
      </c>
      <c r="F121" s="640">
        <v>50</v>
      </c>
      <c r="G121" s="635">
        <f t="shared" si="152"/>
        <v>150</v>
      </c>
      <c r="H121" s="771">
        <v>3</v>
      </c>
      <c r="I121" s="640">
        <v>50</v>
      </c>
      <c r="J121" s="635">
        <f t="shared" si="153"/>
        <v>150</v>
      </c>
      <c r="K121" s="197"/>
      <c r="L121" s="119"/>
      <c r="M121" s="138"/>
      <c r="N121" s="118"/>
      <c r="O121" s="119"/>
      <c r="P121" s="138"/>
      <c r="Q121" s="197"/>
      <c r="R121" s="119"/>
      <c r="S121" s="138"/>
      <c r="T121" s="118"/>
      <c r="U121" s="119"/>
      <c r="V121" s="138"/>
      <c r="W121" s="120">
        <f t="shared" si="154"/>
        <v>150</v>
      </c>
      <c r="X121" s="121">
        <f t="shared" si="155"/>
        <v>150</v>
      </c>
      <c r="Y121" s="173">
        <f t="shared" si="156"/>
        <v>0</v>
      </c>
      <c r="Z121" s="123">
        <f t="shared" si="157"/>
        <v>0</v>
      </c>
      <c r="AA121" s="124"/>
      <c r="AB121" s="97"/>
      <c r="AC121" s="97"/>
    </row>
    <row r="122" spans="1:29" ht="16.95" customHeight="1" x14ac:dyDescent="0.25">
      <c r="A122" s="111" t="s">
        <v>90</v>
      </c>
      <c r="B122" s="591" t="s">
        <v>327</v>
      </c>
      <c r="C122" s="639" t="s">
        <v>256</v>
      </c>
      <c r="D122" s="633" t="s">
        <v>292</v>
      </c>
      <c r="E122" s="771">
        <v>1</v>
      </c>
      <c r="F122" s="640">
        <v>700</v>
      </c>
      <c r="G122" s="635">
        <f t="shared" si="152"/>
        <v>700</v>
      </c>
      <c r="H122" s="771">
        <v>1</v>
      </c>
      <c r="I122" s="640">
        <v>700</v>
      </c>
      <c r="J122" s="635">
        <f t="shared" si="153"/>
        <v>700</v>
      </c>
      <c r="K122" s="197"/>
      <c r="L122" s="119"/>
      <c r="M122" s="138"/>
      <c r="N122" s="118"/>
      <c r="O122" s="119"/>
      <c r="P122" s="138"/>
      <c r="Q122" s="197"/>
      <c r="R122" s="119"/>
      <c r="S122" s="138"/>
      <c r="T122" s="118"/>
      <c r="U122" s="119"/>
      <c r="V122" s="138"/>
      <c r="W122" s="120">
        <f t="shared" si="154"/>
        <v>700</v>
      </c>
      <c r="X122" s="121">
        <f t="shared" si="155"/>
        <v>700</v>
      </c>
      <c r="Y122" s="173">
        <f t="shared" si="156"/>
        <v>0</v>
      </c>
      <c r="Z122" s="123">
        <f t="shared" si="157"/>
        <v>0</v>
      </c>
      <c r="AA122" s="124"/>
      <c r="AB122" s="97"/>
      <c r="AC122" s="97"/>
    </row>
    <row r="123" spans="1:29" ht="26.4" customHeight="1" x14ac:dyDescent="0.25">
      <c r="A123" s="111" t="s">
        <v>90</v>
      </c>
      <c r="B123" s="591" t="s">
        <v>335</v>
      </c>
      <c r="C123" s="639" t="s">
        <v>257</v>
      </c>
      <c r="D123" s="633" t="s">
        <v>106</v>
      </c>
      <c r="E123" s="771">
        <v>1</v>
      </c>
      <c r="F123" s="640">
        <v>390</v>
      </c>
      <c r="G123" s="635">
        <f t="shared" si="152"/>
        <v>390</v>
      </c>
      <c r="H123" s="771">
        <v>1</v>
      </c>
      <c r="I123" s="640">
        <v>390</v>
      </c>
      <c r="J123" s="635">
        <f t="shared" si="153"/>
        <v>390</v>
      </c>
      <c r="K123" s="197"/>
      <c r="L123" s="119"/>
      <c r="M123" s="138"/>
      <c r="N123" s="118"/>
      <c r="O123" s="119"/>
      <c r="P123" s="138"/>
      <c r="Q123" s="197"/>
      <c r="R123" s="119"/>
      <c r="S123" s="138"/>
      <c r="T123" s="118"/>
      <c r="U123" s="119"/>
      <c r="V123" s="138"/>
      <c r="W123" s="120">
        <f t="shared" si="154"/>
        <v>390</v>
      </c>
      <c r="X123" s="121">
        <f t="shared" si="155"/>
        <v>390</v>
      </c>
      <c r="Y123" s="173">
        <f t="shared" si="156"/>
        <v>0</v>
      </c>
      <c r="Z123" s="123">
        <f t="shared" si="157"/>
        <v>0</v>
      </c>
      <c r="AA123" s="124"/>
      <c r="AB123" s="97"/>
      <c r="AC123" s="97"/>
    </row>
    <row r="124" spans="1:29" ht="26.4" customHeight="1" x14ac:dyDescent="0.25">
      <c r="A124" s="111" t="s">
        <v>90</v>
      </c>
      <c r="B124" s="591" t="s">
        <v>328</v>
      </c>
      <c r="C124" s="639" t="s">
        <v>258</v>
      </c>
      <c r="D124" s="633" t="s">
        <v>106</v>
      </c>
      <c r="E124" s="771">
        <v>2</v>
      </c>
      <c r="F124" s="640">
        <v>1980</v>
      </c>
      <c r="G124" s="635">
        <f t="shared" si="152"/>
        <v>3960</v>
      </c>
      <c r="H124" s="771">
        <v>2</v>
      </c>
      <c r="I124" s="640">
        <v>1980</v>
      </c>
      <c r="J124" s="635">
        <f t="shared" si="153"/>
        <v>3960</v>
      </c>
      <c r="K124" s="197"/>
      <c r="L124" s="119"/>
      <c r="M124" s="138"/>
      <c r="N124" s="118"/>
      <c r="O124" s="119"/>
      <c r="P124" s="138"/>
      <c r="Q124" s="197"/>
      <c r="R124" s="119"/>
      <c r="S124" s="138"/>
      <c r="T124" s="118"/>
      <c r="U124" s="119"/>
      <c r="V124" s="138"/>
      <c r="W124" s="120">
        <f t="shared" si="154"/>
        <v>3960</v>
      </c>
      <c r="X124" s="121">
        <f t="shared" ref="X124:X134" si="158">J124+P124+V124</f>
        <v>3960</v>
      </c>
      <c r="Y124" s="173">
        <f t="shared" si="156"/>
        <v>0</v>
      </c>
      <c r="Z124" s="123">
        <f t="shared" si="157"/>
        <v>0</v>
      </c>
      <c r="AA124" s="124"/>
      <c r="AB124" s="97"/>
      <c r="AC124" s="97"/>
    </row>
    <row r="125" spans="1:29" ht="18" customHeight="1" x14ac:dyDescent="0.25">
      <c r="A125" s="111" t="s">
        <v>90</v>
      </c>
      <c r="B125" s="591" t="s">
        <v>333</v>
      </c>
      <c r="C125" s="639" t="s">
        <v>259</v>
      </c>
      <c r="D125" s="633" t="s">
        <v>106</v>
      </c>
      <c r="E125" s="771">
        <v>2</v>
      </c>
      <c r="F125" s="640">
        <v>880</v>
      </c>
      <c r="G125" s="635">
        <f t="shared" si="152"/>
        <v>1760</v>
      </c>
      <c r="H125" s="771">
        <v>2</v>
      </c>
      <c r="I125" s="640">
        <v>880</v>
      </c>
      <c r="J125" s="635">
        <f t="shared" si="153"/>
        <v>1760</v>
      </c>
      <c r="K125" s="197"/>
      <c r="L125" s="119"/>
      <c r="M125" s="138"/>
      <c r="N125" s="118"/>
      <c r="O125" s="119"/>
      <c r="P125" s="138"/>
      <c r="Q125" s="197"/>
      <c r="R125" s="119"/>
      <c r="S125" s="138"/>
      <c r="T125" s="118"/>
      <c r="U125" s="119"/>
      <c r="V125" s="138"/>
      <c r="W125" s="120">
        <f t="shared" si="154"/>
        <v>1760</v>
      </c>
      <c r="X125" s="121">
        <f t="shared" si="158"/>
        <v>1760</v>
      </c>
      <c r="Y125" s="173">
        <f t="shared" si="156"/>
        <v>0</v>
      </c>
      <c r="Z125" s="123">
        <f t="shared" si="157"/>
        <v>0</v>
      </c>
      <c r="AA125" s="124"/>
      <c r="AB125" s="97"/>
      <c r="AC125" s="97"/>
    </row>
    <row r="126" spans="1:29" ht="18" customHeight="1" x14ac:dyDescent="0.25">
      <c r="A126" s="111" t="s">
        <v>90</v>
      </c>
      <c r="B126" s="591" t="s">
        <v>329</v>
      </c>
      <c r="C126" s="639" t="s">
        <v>260</v>
      </c>
      <c r="D126" s="633" t="s">
        <v>106</v>
      </c>
      <c r="E126" s="771">
        <v>15</v>
      </c>
      <c r="F126" s="640">
        <v>13</v>
      </c>
      <c r="G126" s="635">
        <f t="shared" si="152"/>
        <v>195</v>
      </c>
      <c r="H126" s="771">
        <v>15</v>
      </c>
      <c r="I126" s="640">
        <v>13</v>
      </c>
      <c r="J126" s="635">
        <f t="shared" si="153"/>
        <v>195</v>
      </c>
      <c r="K126" s="197"/>
      <c r="L126" s="119"/>
      <c r="M126" s="138"/>
      <c r="N126" s="118"/>
      <c r="O126" s="119"/>
      <c r="P126" s="138"/>
      <c r="Q126" s="197"/>
      <c r="R126" s="119"/>
      <c r="S126" s="138"/>
      <c r="T126" s="118"/>
      <c r="U126" s="119"/>
      <c r="V126" s="138"/>
      <c r="W126" s="120">
        <f t="shared" si="154"/>
        <v>195</v>
      </c>
      <c r="X126" s="121">
        <f t="shared" si="158"/>
        <v>195</v>
      </c>
      <c r="Y126" s="173">
        <f t="shared" si="156"/>
        <v>0</v>
      </c>
      <c r="Z126" s="123">
        <f t="shared" si="157"/>
        <v>0</v>
      </c>
      <c r="AA126" s="124"/>
      <c r="AB126" s="97"/>
      <c r="AC126" s="97"/>
    </row>
    <row r="127" spans="1:29" ht="26.4" customHeight="1" x14ac:dyDescent="0.25">
      <c r="A127" s="111" t="s">
        <v>90</v>
      </c>
      <c r="B127" s="591" t="s">
        <v>330</v>
      </c>
      <c r="C127" s="639" t="s">
        <v>261</v>
      </c>
      <c r="D127" s="633" t="s">
        <v>106</v>
      </c>
      <c r="E127" s="771">
        <v>10</v>
      </c>
      <c r="F127" s="640">
        <v>15</v>
      </c>
      <c r="G127" s="635">
        <f t="shared" si="152"/>
        <v>150</v>
      </c>
      <c r="H127" s="771">
        <v>10</v>
      </c>
      <c r="I127" s="640">
        <v>15</v>
      </c>
      <c r="J127" s="635">
        <f t="shared" si="153"/>
        <v>150</v>
      </c>
      <c r="K127" s="197"/>
      <c r="L127" s="119"/>
      <c r="M127" s="138"/>
      <c r="N127" s="118"/>
      <c r="O127" s="119"/>
      <c r="P127" s="138"/>
      <c r="Q127" s="197"/>
      <c r="R127" s="119"/>
      <c r="S127" s="138"/>
      <c r="T127" s="118"/>
      <c r="U127" s="119"/>
      <c r="V127" s="138"/>
      <c r="W127" s="120">
        <f t="shared" si="154"/>
        <v>150</v>
      </c>
      <c r="X127" s="121">
        <f t="shared" si="158"/>
        <v>150</v>
      </c>
      <c r="Y127" s="173">
        <f t="shared" si="156"/>
        <v>0</v>
      </c>
      <c r="Z127" s="123">
        <f t="shared" si="157"/>
        <v>0</v>
      </c>
      <c r="AA127" s="124"/>
      <c r="AB127" s="97"/>
      <c r="AC127" s="97"/>
    </row>
    <row r="128" spans="1:29" ht="18.600000000000001" customHeight="1" x14ac:dyDescent="0.25">
      <c r="A128" s="111" t="s">
        <v>90</v>
      </c>
      <c r="B128" s="591" t="s">
        <v>337</v>
      </c>
      <c r="C128" s="639" t="s">
        <v>262</v>
      </c>
      <c r="D128" s="633" t="s">
        <v>106</v>
      </c>
      <c r="E128" s="771">
        <v>500</v>
      </c>
      <c r="F128" s="640">
        <v>1.58</v>
      </c>
      <c r="G128" s="635">
        <f t="shared" si="152"/>
        <v>790</v>
      </c>
      <c r="H128" s="771">
        <v>500</v>
      </c>
      <c r="I128" s="640">
        <v>1.58</v>
      </c>
      <c r="J128" s="635">
        <f t="shared" si="153"/>
        <v>790</v>
      </c>
      <c r="K128" s="197"/>
      <c r="L128" s="119"/>
      <c r="M128" s="138"/>
      <c r="N128" s="118"/>
      <c r="O128" s="119"/>
      <c r="P128" s="138"/>
      <c r="Q128" s="197"/>
      <c r="R128" s="119"/>
      <c r="S128" s="138"/>
      <c r="T128" s="118"/>
      <c r="U128" s="119"/>
      <c r="V128" s="138"/>
      <c r="W128" s="120">
        <f t="shared" si="154"/>
        <v>790</v>
      </c>
      <c r="X128" s="121">
        <f t="shared" si="158"/>
        <v>790</v>
      </c>
      <c r="Y128" s="173">
        <f t="shared" si="156"/>
        <v>0</v>
      </c>
      <c r="Z128" s="123">
        <f t="shared" si="157"/>
        <v>0</v>
      </c>
      <c r="AA128" s="124"/>
      <c r="AB128" s="97"/>
      <c r="AC128" s="97"/>
    </row>
    <row r="129" spans="1:29" ht="26.4" customHeight="1" x14ac:dyDescent="0.25">
      <c r="A129" s="111" t="s">
        <v>90</v>
      </c>
      <c r="B129" s="591" t="s">
        <v>332</v>
      </c>
      <c r="C129" s="639" t="s">
        <v>263</v>
      </c>
      <c r="D129" s="633" t="s">
        <v>292</v>
      </c>
      <c r="E129" s="771">
        <v>1</v>
      </c>
      <c r="F129" s="640">
        <v>284</v>
      </c>
      <c r="G129" s="635">
        <f t="shared" si="152"/>
        <v>284</v>
      </c>
      <c r="H129" s="771">
        <v>1</v>
      </c>
      <c r="I129" s="640">
        <v>284</v>
      </c>
      <c r="J129" s="635">
        <f t="shared" si="153"/>
        <v>284</v>
      </c>
      <c r="K129" s="197"/>
      <c r="L129" s="119"/>
      <c r="M129" s="138"/>
      <c r="N129" s="118"/>
      <c r="O129" s="119"/>
      <c r="P129" s="138"/>
      <c r="Q129" s="197"/>
      <c r="R129" s="119"/>
      <c r="S129" s="138"/>
      <c r="T129" s="118"/>
      <c r="U129" s="119"/>
      <c r="V129" s="138"/>
      <c r="W129" s="120">
        <f t="shared" si="154"/>
        <v>284</v>
      </c>
      <c r="X129" s="121">
        <f t="shared" si="158"/>
        <v>284</v>
      </c>
      <c r="Y129" s="173">
        <f t="shared" si="156"/>
        <v>0</v>
      </c>
      <c r="Z129" s="123">
        <f t="shared" si="157"/>
        <v>0</v>
      </c>
      <c r="AA129" s="124"/>
      <c r="AB129" s="97"/>
      <c r="AC129" s="97"/>
    </row>
    <row r="130" spans="1:29" ht="16.95" customHeight="1" x14ac:dyDescent="0.25">
      <c r="A130" s="111" t="s">
        <v>90</v>
      </c>
      <c r="B130" s="591" t="s">
        <v>331</v>
      </c>
      <c r="C130" s="639" t="s">
        <v>264</v>
      </c>
      <c r="D130" s="633" t="s">
        <v>106</v>
      </c>
      <c r="E130" s="771">
        <v>35</v>
      </c>
      <c r="F130" s="640">
        <v>11</v>
      </c>
      <c r="G130" s="635">
        <f t="shared" si="152"/>
        <v>385</v>
      </c>
      <c r="H130" s="771">
        <v>35</v>
      </c>
      <c r="I130" s="640">
        <v>11</v>
      </c>
      <c r="J130" s="635">
        <f t="shared" si="153"/>
        <v>385</v>
      </c>
      <c r="K130" s="197"/>
      <c r="L130" s="119"/>
      <c r="M130" s="138"/>
      <c r="N130" s="118"/>
      <c r="O130" s="119"/>
      <c r="P130" s="138"/>
      <c r="Q130" s="197"/>
      <c r="R130" s="119"/>
      <c r="S130" s="138"/>
      <c r="T130" s="118"/>
      <c r="U130" s="119"/>
      <c r="V130" s="138"/>
      <c r="W130" s="120">
        <f t="shared" si="154"/>
        <v>385</v>
      </c>
      <c r="X130" s="121">
        <f t="shared" si="158"/>
        <v>385</v>
      </c>
      <c r="Y130" s="173">
        <f t="shared" si="156"/>
        <v>0</v>
      </c>
      <c r="Z130" s="123">
        <f t="shared" si="157"/>
        <v>0</v>
      </c>
      <c r="AA130" s="124"/>
      <c r="AB130" s="97"/>
      <c r="AC130" s="97"/>
    </row>
    <row r="131" spans="1:29" ht="16.95" customHeight="1" x14ac:dyDescent="0.25">
      <c r="A131" s="111" t="s">
        <v>90</v>
      </c>
      <c r="B131" s="591" t="s">
        <v>434</v>
      </c>
      <c r="C131" s="406" t="s">
        <v>265</v>
      </c>
      <c r="D131" s="440" t="s">
        <v>93</v>
      </c>
      <c r="E131" s="428">
        <v>2</v>
      </c>
      <c r="F131" s="379">
        <v>4000</v>
      </c>
      <c r="G131" s="424">
        <f t="shared" si="152"/>
        <v>8000</v>
      </c>
      <c r="H131" s="428">
        <v>2</v>
      </c>
      <c r="I131" s="379">
        <v>4000</v>
      </c>
      <c r="J131" s="424">
        <f t="shared" si="153"/>
        <v>8000</v>
      </c>
      <c r="K131" s="197"/>
      <c r="L131" s="119"/>
      <c r="M131" s="138"/>
      <c r="N131" s="118"/>
      <c r="O131" s="119"/>
      <c r="P131" s="138"/>
      <c r="Q131" s="197"/>
      <c r="R131" s="119"/>
      <c r="S131" s="138"/>
      <c r="T131" s="118"/>
      <c r="U131" s="119"/>
      <c r="V131" s="138"/>
      <c r="W131" s="120">
        <f t="shared" si="154"/>
        <v>8000</v>
      </c>
      <c r="X131" s="121">
        <f t="shared" si="158"/>
        <v>8000</v>
      </c>
      <c r="Y131" s="173">
        <f t="shared" si="156"/>
        <v>0</v>
      </c>
      <c r="Z131" s="123">
        <f t="shared" si="157"/>
        <v>0</v>
      </c>
      <c r="AA131" s="124"/>
      <c r="AB131" s="97"/>
      <c r="AC131" s="97"/>
    </row>
    <row r="132" spans="1:29" ht="26.4" customHeight="1" x14ac:dyDescent="0.25">
      <c r="A132" s="111" t="s">
        <v>90</v>
      </c>
      <c r="B132" s="591" t="s">
        <v>435</v>
      </c>
      <c r="C132" s="684" t="s">
        <v>266</v>
      </c>
      <c r="D132" s="442" t="s">
        <v>282</v>
      </c>
      <c r="E132" s="428">
        <v>1</v>
      </c>
      <c r="F132" s="379">
        <v>1500</v>
      </c>
      <c r="G132" s="424">
        <f t="shared" si="152"/>
        <v>1500</v>
      </c>
      <c r="H132" s="428">
        <v>1</v>
      </c>
      <c r="I132" s="379">
        <v>1500</v>
      </c>
      <c r="J132" s="424">
        <f t="shared" si="153"/>
        <v>1500</v>
      </c>
      <c r="K132" s="197"/>
      <c r="L132" s="119"/>
      <c r="M132" s="138"/>
      <c r="N132" s="118"/>
      <c r="O132" s="119"/>
      <c r="P132" s="138"/>
      <c r="Q132" s="197"/>
      <c r="R132" s="119"/>
      <c r="S132" s="138"/>
      <c r="T132" s="118"/>
      <c r="U132" s="119"/>
      <c r="V132" s="138"/>
      <c r="W132" s="120">
        <f t="shared" si="154"/>
        <v>1500</v>
      </c>
      <c r="X132" s="121">
        <f t="shared" si="158"/>
        <v>1500</v>
      </c>
      <c r="Y132" s="173">
        <f t="shared" si="156"/>
        <v>0</v>
      </c>
      <c r="Z132" s="123">
        <f t="shared" si="157"/>
        <v>0</v>
      </c>
      <c r="AA132" s="124"/>
      <c r="AB132" s="97"/>
      <c r="AC132" s="97"/>
    </row>
    <row r="133" spans="1:29" ht="26.4" customHeight="1" x14ac:dyDescent="0.25">
      <c r="A133" s="111" t="s">
        <v>90</v>
      </c>
      <c r="B133" s="591" t="s">
        <v>339</v>
      </c>
      <c r="C133" s="406" t="s">
        <v>267</v>
      </c>
      <c r="D133" s="442" t="s">
        <v>106</v>
      </c>
      <c r="E133" s="427">
        <v>1</v>
      </c>
      <c r="F133" s="377">
        <v>3000</v>
      </c>
      <c r="G133" s="424">
        <f t="shared" si="152"/>
        <v>3000</v>
      </c>
      <c r="H133" s="427">
        <v>1</v>
      </c>
      <c r="I133" s="377">
        <v>3000</v>
      </c>
      <c r="J133" s="424">
        <f t="shared" si="153"/>
        <v>3000</v>
      </c>
      <c r="K133" s="197"/>
      <c r="L133" s="119"/>
      <c r="M133" s="138"/>
      <c r="N133" s="118"/>
      <c r="O133" s="119"/>
      <c r="P133" s="138"/>
      <c r="Q133" s="197"/>
      <c r="R133" s="119"/>
      <c r="S133" s="138"/>
      <c r="T133" s="118"/>
      <c r="U133" s="119"/>
      <c r="V133" s="138"/>
      <c r="W133" s="120">
        <f t="shared" si="154"/>
        <v>3000</v>
      </c>
      <c r="X133" s="121">
        <f t="shared" si="158"/>
        <v>3000</v>
      </c>
      <c r="Y133" s="173">
        <f t="shared" si="156"/>
        <v>0</v>
      </c>
      <c r="Z133" s="123">
        <f t="shared" si="157"/>
        <v>0</v>
      </c>
      <c r="AA133" s="124"/>
      <c r="AB133" s="97"/>
      <c r="AC133" s="97"/>
    </row>
    <row r="134" spans="1:29" ht="26.4" customHeight="1" thickBot="1" x14ac:dyDescent="0.3">
      <c r="A134" s="111" t="s">
        <v>90</v>
      </c>
      <c r="B134" s="591" t="s">
        <v>436</v>
      </c>
      <c r="C134" s="432" t="s">
        <v>268</v>
      </c>
      <c r="D134" s="444"/>
      <c r="E134" s="425">
        <v>9500</v>
      </c>
      <c r="F134" s="379">
        <v>0.22</v>
      </c>
      <c r="G134" s="426">
        <f t="shared" si="152"/>
        <v>2090</v>
      </c>
      <c r="H134" s="425">
        <v>9500</v>
      </c>
      <c r="I134" s="379">
        <v>0.22</v>
      </c>
      <c r="J134" s="426">
        <f t="shared" si="153"/>
        <v>2090</v>
      </c>
      <c r="K134" s="197"/>
      <c r="L134" s="119"/>
      <c r="M134" s="138"/>
      <c r="N134" s="118"/>
      <c r="O134" s="119"/>
      <c r="P134" s="138"/>
      <c r="Q134" s="197"/>
      <c r="R134" s="119"/>
      <c r="S134" s="138"/>
      <c r="T134" s="118"/>
      <c r="U134" s="119"/>
      <c r="V134" s="138"/>
      <c r="W134" s="120">
        <f t="shared" si="154"/>
        <v>2090</v>
      </c>
      <c r="X134" s="121">
        <f t="shared" si="158"/>
        <v>2090</v>
      </c>
      <c r="Y134" s="173">
        <f t="shared" si="156"/>
        <v>0</v>
      </c>
      <c r="Z134" s="123">
        <f t="shared" si="157"/>
        <v>0</v>
      </c>
      <c r="AA134" s="124"/>
      <c r="AB134" s="97"/>
      <c r="AC134" s="97"/>
    </row>
    <row r="135" spans="1:29" ht="15" customHeight="1" thickBot="1" x14ac:dyDescent="0.3">
      <c r="A135" s="641" t="s">
        <v>437</v>
      </c>
      <c r="B135" s="642"/>
      <c r="C135" s="179"/>
      <c r="D135" s="180"/>
      <c r="E135" s="181"/>
      <c r="F135" s="182"/>
      <c r="G135" s="183">
        <f>SUM(G118:G134)</f>
        <v>26894</v>
      </c>
      <c r="H135" s="153"/>
      <c r="I135" s="155"/>
      <c r="J135" s="200">
        <f>SUM(J118:J134)</f>
        <v>26894</v>
      </c>
      <c r="K135" s="184"/>
      <c r="L135" s="182"/>
      <c r="M135" s="185">
        <v>0</v>
      </c>
      <c r="N135" s="181"/>
      <c r="O135" s="182"/>
      <c r="P135" s="185"/>
      <c r="Q135" s="184"/>
      <c r="R135" s="182"/>
      <c r="S135" s="185">
        <v>0</v>
      </c>
      <c r="T135" s="181"/>
      <c r="U135" s="182"/>
      <c r="V135" s="185">
        <v>0</v>
      </c>
      <c r="W135" s="181">
        <f t="shared" si="154"/>
        <v>26894</v>
      </c>
      <c r="X135" s="186">
        <f>J135+P135+V135</f>
        <v>26894</v>
      </c>
      <c r="Y135" s="185">
        <f t="shared" si="156"/>
        <v>0</v>
      </c>
      <c r="Z135" s="233">
        <f t="shared" si="157"/>
        <v>0</v>
      </c>
      <c r="AA135" s="188"/>
      <c r="AB135" s="97"/>
      <c r="AC135" s="97"/>
    </row>
    <row r="136" spans="1:29" ht="15" customHeight="1" thickBot="1" x14ac:dyDescent="0.3">
      <c r="A136" s="644" t="s">
        <v>87</v>
      </c>
      <c r="B136" s="645" t="s">
        <v>25</v>
      </c>
      <c r="C136" s="446" t="s">
        <v>155</v>
      </c>
      <c r="D136" s="235"/>
      <c r="E136" s="236"/>
      <c r="F136" s="237"/>
      <c r="G136" s="237"/>
      <c r="H136" s="236"/>
      <c r="I136" s="237"/>
      <c r="J136" s="237"/>
      <c r="K136" s="237"/>
      <c r="L136" s="237"/>
      <c r="M136" s="238"/>
      <c r="N136" s="236"/>
      <c r="O136" s="237"/>
      <c r="P136" s="238"/>
      <c r="Q136" s="237"/>
      <c r="R136" s="237"/>
      <c r="S136" s="238"/>
      <c r="T136" s="236"/>
      <c r="U136" s="237"/>
      <c r="V136" s="238"/>
      <c r="W136" s="225"/>
      <c r="X136" s="226"/>
      <c r="Y136" s="226"/>
      <c r="Z136" s="239"/>
      <c r="AA136" s="240"/>
      <c r="AB136" s="97"/>
      <c r="AC136" s="97"/>
    </row>
    <row r="137" spans="1:29" ht="15.6" customHeight="1" thickBot="1" x14ac:dyDescent="0.3">
      <c r="A137" s="512" t="s">
        <v>90</v>
      </c>
      <c r="B137" s="643" t="s">
        <v>438</v>
      </c>
      <c r="C137" s="475" t="s">
        <v>269</v>
      </c>
      <c r="D137" s="434" t="s">
        <v>270</v>
      </c>
      <c r="E137" s="774">
        <v>2</v>
      </c>
      <c r="F137" s="435">
        <v>2500</v>
      </c>
      <c r="G137" s="436">
        <f t="shared" ref="G137:G145" si="159">E137*F137</f>
        <v>5000</v>
      </c>
      <c r="H137" s="774">
        <v>2</v>
      </c>
      <c r="I137" s="435">
        <v>2500</v>
      </c>
      <c r="J137" s="436">
        <f t="shared" ref="J137:J138" si="160">H137*I137</f>
        <v>5000</v>
      </c>
      <c r="K137" s="249"/>
      <c r="L137" s="246"/>
      <c r="M137" s="248"/>
      <c r="N137" s="245"/>
      <c r="O137" s="246"/>
      <c r="P137" s="248"/>
      <c r="Q137" s="249"/>
      <c r="R137" s="246"/>
      <c r="S137" s="248"/>
      <c r="T137" s="245"/>
      <c r="U137" s="246"/>
      <c r="V137" s="248"/>
      <c r="W137" s="250">
        <f>G137+M137+S137</f>
        <v>5000</v>
      </c>
      <c r="X137" s="251">
        <f>J137+P137+V137</f>
        <v>5000</v>
      </c>
      <c r="Y137" s="252">
        <f t="shared" ref="Y137:Y146" si="161">W137-X137</f>
        <v>0</v>
      </c>
      <c r="Z137" s="253">
        <f t="shared" ref="Z137:Z146" si="162">Y137/W137</f>
        <v>0</v>
      </c>
      <c r="AA137" s="254"/>
      <c r="AB137" s="97"/>
      <c r="AC137" s="97"/>
    </row>
    <row r="138" spans="1:29" ht="15.6" customHeight="1" thickBot="1" x14ac:dyDescent="0.3">
      <c r="A138" s="383" t="s">
        <v>90</v>
      </c>
      <c r="B138" s="593" t="s">
        <v>420</v>
      </c>
      <c r="C138" s="405" t="s">
        <v>271</v>
      </c>
      <c r="D138" s="437" t="s">
        <v>173</v>
      </c>
      <c r="E138" s="775">
        <v>1</v>
      </c>
      <c r="F138" s="377">
        <v>2500</v>
      </c>
      <c r="G138" s="424">
        <f t="shared" si="159"/>
        <v>2500</v>
      </c>
      <c r="H138" s="775">
        <v>1</v>
      </c>
      <c r="I138" s="377">
        <v>2500</v>
      </c>
      <c r="J138" s="424">
        <f t="shared" si="160"/>
        <v>2500</v>
      </c>
      <c r="K138" s="284"/>
      <c r="L138" s="282"/>
      <c r="M138" s="285"/>
      <c r="N138" s="281"/>
      <c r="O138" s="282"/>
      <c r="P138" s="285"/>
      <c r="Q138" s="284"/>
      <c r="R138" s="282"/>
      <c r="S138" s="285"/>
      <c r="T138" s="281"/>
      <c r="U138" s="282"/>
      <c r="V138" s="285"/>
      <c r="W138" s="250">
        <f t="shared" ref="W138:W145" si="163">G138+M138+S138</f>
        <v>2500</v>
      </c>
      <c r="X138" s="251">
        <f t="shared" ref="X138:X145" si="164">J138+P138+V138</f>
        <v>2500</v>
      </c>
      <c r="Y138" s="252">
        <f t="shared" si="161"/>
        <v>0</v>
      </c>
      <c r="Z138" s="253">
        <f t="shared" si="162"/>
        <v>0</v>
      </c>
      <c r="AA138" s="433"/>
      <c r="AB138" s="97"/>
      <c r="AC138" s="97"/>
    </row>
    <row r="139" spans="1:29" ht="54" customHeight="1" thickBot="1" x14ac:dyDescent="0.3">
      <c r="A139" s="383" t="s">
        <v>90</v>
      </c>
      <c r="B139" s="593" t="s">
        <v>422</v>
      </c>
      <c r="C139" s="580" t="s">
        <v>272</v>
      </c>
      <c r="D139" s="437" t="s">
        <v>173</v>
      </c>
      <c r="E139" s="775">
        <v>1</v>
      </c>
      <c r="F139" s="377">
        <v>1144</v>
      </c>
      <c r="G139" s="424">
        <f t="shared" si="159"/>
        <v>1144</v>
      </c>
      <c r="H139" s="777">
        <v>1</v>
      </c>
      <c r="I139" s="282">
        <v>8700</v>
      </c>
      <c r="J139" s="285">
        <v>8700</v>
      </c>
      <c r="K139" s="284"/>
      <c r="L139" s="282"/>
      <c r="M139" s="285"/>
      <c r="N139" s="281"/>
      <c r="O139" s="282"/>
      <c r="P139" s="285"/>
      <c r="Q139" s="284"/>
      <c r="R139" s="282"/>
      <c r="S139" s="285"/>
      <c r="T139" s="281"/>
      <c r="U139" s="282"/>
      <c r="V139" s="285"/>
      <c r="W139" s="250">
        <f t="shared" si="163"/>
        <v>1144</v>
      </c>
      <c r="X139" s="251">
        <f t="shared" si="164"/>
        <v>8700</v>
      </c>
      <c r="Y139" s="252">
        <f t="shared" si="161"/>
        <v>-7556</v>
      </c>
      <c r="Z139" s="253">
        <f t="shared" si="162"/>
        <v>-6.604895104895105</v>
      </c>
      <c r="AA139" s="433"/>
      <c r="AB139" s="97"/>
      <c r="AC139" s="97"/>
    </row>
    <row r="140" spans="1:29" ht="42" customHeight="1" thickBot="1" x14ac:dyDescent="0.3">
      <c r="A140" s="383" t="s">
        <v>90</v>
      </c>
      <c r="B140" s="593" t="s">
        <v>439</v>
      </c>
      <c r="C140" s="580" t="s">
        <v>273</v>
      </c>
      <c r="D140" s="437" t="s">
        <v>173</v>
      </c>
      <c r="E140" s="775">
        <v>3</v>
      </c>
      <c r="F140" s="377">
        <v>4000</v>
      </c>
      <c r="G140" s="424">
        <f t="shared" si="159"/>
        <v>12000</v>
      </c>
      <c r="H140" s="777">
        <v>0</v>
      </c>
      <c r="I140" s="282">
        <v>0</v>
      </c>
      <c r="J140" s="285">
        <v>0</v>
      </c>
      <c r="K140" s="284"/>
      <c r="L140" s="282"/>
      <c r="M140" s="285"/>
      <c r="N140" s="281"/>
      <c r="O140" s="282"/>
      <c r="P140" s="285"/>
      <c r="Q140" s="284"/>
      <c r="R140" s="282"/>
      <c r="S140" s="285"/>
      <c r="T140" s="281"/>
      <c r="U140" s="282"/>
      <c r="V140" s="285"/>
      <c r="W140" s="250">
        <f t="shared" si="163"/>
        <v>12000</v>
      </c>
      <c r="X140" s="251">
        <f t="shared" si="164"/>
        <v>0</v>
      </c>
      <c r="Y140" s="252">
        <f t="shared" si="161"/>
        <v>12000</v>
      </c>
      <c r="Z140" s="253">
        <f t="shared" si="162"/>
        <v>1</v>
      </c>
      <c r="AA140" s="433"/>
      <c r="AB140" s="97"/>
      <c r="AC140" s="97"/>
    </row>
    <row r="141" spans="1:29" ht="16.2" customHeight="1" thickBot="1" x14ac:dyDescent="0.3">
      <c r="A141" s="383" t="s">
        <v>90</v>
      </c>
      <c r="B141" s="593" t="s">
        <v>361</v>
      </c>
      <c r="C141" s="578" t="s">
        <v>274</v>
      </c>
      <c r="D141" s="652" t="s">
        <v>173</v>
      </c>
      <c r="E141" s="624">
        <v>1</v>
      </c>
      <c r="F141" s="640">
        <v>7000</v>
      </c>
      <c r="G141" s="635">
        <f t="shared" si="159"/>
        <v>7000</v>
      </c>
      <c r="H141" s="777">
        <v>1</v>
      </c>
      <c r="I141" s="282">
        <v>10000</v>
      </c>
      <c r="J141" s="285">
        <v>10000</v>
      </c>
      <c r="K141" s="284"/>
      <c r="L141" s="282"/>
      <c r="M141" s="285"/>
      <c r="N141" s="281"/>
      <c r="O141" s="282"/>
      <c r="P141" s="285"/>
      <c r="Q141" s="284"/>
      <c r="R141" s="282"/>
      <c r="S141" s="285"/>
      <c r="T141" s="281"/>
      <c r="U141" s="282"/>
      <c r="V141" s="285"/>
      <c r="W141" s="250">
        <f t="shared" si="163"/>
        <v>7000</v>
      </c>
      <c r="X141" s="251">
        <f t="shared" si="164"/>
        <v>10000</v>
      </c>
      <c r="Y141" s="252">
        <f t="shared" si="161"/>
        <v>-3000</v>
      </c>
      <c r="Z141" s="253">
        <f t="shared" si="162"/>
        <v>-0.42857142857142855</v>
      </c>
      <c r="AA141" s="433"/>
      <c r="AB141" s="97"/>
      <c r="AC141" s="97"/>
    </row>
    <row r="142" spans="1:29" ht="40.200000000000003" customHeight="1" thickBot="1" x14ac:dyDescent="0.3">
      <c r="A142" s="383" t="s">
        <v>90</v>
      </c>
      <c r="B142" s="593" t="s">
        <v>440</v>
      </c>
      <c r="C142" s="578" t="s">
        <v>275</v>
      </c>
      <c r="D142" s="652" t="s">
        <v>93</v>
      </c>
      <c r="E142" s="624">
        <v>2</v>
      </c>
      <c r="F142" s="640">
        <v>4000</v>
      </c>
      <c r="G142" s="635">
        <f t="shared" si="159"/>
        <v>8000</v>
      </c>
      <c r="H142" s="777">
        <v>2</v>
      </c>
      <c r="I142" s="282">
        <v>1856.5</v>
      </c>
      <c r="J142" s="285">
        <f>2162+4255</f>
        <v>6417</v>
      </c>
      <c r="K142" s="284"/>
      <c r="L142" s="282"/>
      <c r="M142" s="285"/>
      <c r="N142" s="281"/>
      <c r="O142" s="282"/>
      <c r="P142" s="285"/>
      <c r="Q142" s="284"/>
      <c r="R142" s="282"/>
      <c r="S142" s="285"/>
      <c r="T142" s="281"/>
      <c r="U142" s="282"/>
      <c r="V142" s="285"/>
      <c r="W142" s="250">
        <f t="shared" si="163"/>
        <v>8000</v>
      </c>
      <c r="X142" s="251">
        <f t="shared" si="164"/>
        <v>6417</v>
      </c>
      <c r="Y142" s="252">
        <f t="shared" si="161"/>
        <v>1583</v>
      </c>
      <c r="Z142" s="253">
        <f t="shared" si="162"/>
        <v>0.197875</v>
      </c>
      <c r="AA142" s="433"/>
      <c r="AB142" s="97"/>
      <c r="AC142" s="97"/>
    </row>
    <row r="143" spans="1:29" ht="69.599999999999994" customHeight="1" thickBot="1" x14ac:dyDescent="0.3">
      <c r="A143" s="383" t="s">
        <v>90</v>
      </c>
      <c r="B143" s="593" t="s">
        <v>425</v>
      </c>
      <c r="C143" s="578" t="s">
        <v>276</v>
      </c>
      <c r="D143" s="652" t="s">
        <v>93</v>
      </c>
      <c r="E143" s="624">
        <v>2.5</v>
      </c>
      <c r="F143" s="640">
        <v>6460</v>
      </c>
      <c r="G143" s="635">
        <f t="shared" si="159"/>
        <v>16150</v>
      </c>
      <c r="H143" s="777">
        <v>2.5</v>
      </c>
      <c r="I143" s="282">
        <f>J143/H143</f>
        <v>5487.6</v>
      </c>
      <c r="J143" s="285">
        <f>6872+6847</f>
        <v>13719</v>
      </c>
      <c r="K143" s="284"/>
      <c r="L143" s="282"/>
      <c r="M143" s="285"/>
      <c r="N143" s="281"/>
      <c r="O143" s="282"/>
      <c r="P143" s="285"/>
      <c r="Q143" s="284"/>
      <c r="R143" s="282"/>
      <c r="S143" s="285"/>
      <c r="T143" s="281"/>
      <c r="U143" s="282"/>
      <c r="V143" s="285"/>
      <c r="W143" s="250">
        <f t="shared" si="163"/>
        <v>16150</v>
      </c>
      <c r="X143" s="251">
        <f t="shared" si="164"/>
        <v>13719</v>
      </c>
      <c r="Y143" s="252">
        <f t="shared" si="161"/>
        <v>2431</v>
      </c>
      <c r="Z143" s="253">
        <f t="shared" si="162"/>
        <v>0.15052631578947367</v>
      </c>
      <c r="AA143" s="433"/>
      <c r="AB143" s="97"/>
      <c r="AC143" s="97"/>
    </row>
    <row r="144" spans="1:29" ht="30" customHeight="1" thickBot="1" x14ac:dyDescent="0.3">
      <c r="A144" s="383" t="s">
        <v>90</v>
      </c>
      <c r="B144" s="593" t="s">
        <v>441</v>
      </c>
      <c r="C144" s="576" t="s">
        <v>317</v>
      </c>
      <c r="D144" s="653" t="s">
        <v>93</v>
      </c>
      <c r="E144" s="776">
        <v>2</v>
      </c>
      <c r="F144" s="634">
        <v>8460</v>
      </c>
      <c r="G144" s="654">
        <f t="shared" si="159"/>
        <v>16920</v>
      </c>
      <c r="H144" s="777">
        <v>2</v>
      </c>
      <c r="I144" s="282">
        <v>3208.5</v>
      </c>
      <c r="J144" s="285">
        <f>2784.5+1551</f>
        <v>4335.5</v>
      </c>
      <c r="K144" s="284"/>
      <c r="L144" s="282"/>
      <c r="M144" s="285"/>
      <c r="N144" s="281"/>
      <c r="O144" s="282"/>
      <c r="P144" s="285"/>
      <c r="Q144" s="284"/>
      <c r="R144" s="282"/>
      <c r="S144" s="285"/>
      <c r="T144" s="281"/>
      <c r="U144" s="282"/>
      <c r="V144" s="285"/>
      <c r="W144" s="250">
        <f t="shared" si="163"/>
        <v>16920</v>
      </c>
      <c r="X144" s="251">
        <f t="shared" si="164"/>
        <v>4335.5</v>
      </c>
      <c r="Y144" s="252">
        <f t="shared" si="161"/>
        <v>12584.5</v>
      </c>
      <c r="Z144" s="253">
        <f t="shared" si="162"/>
        <v>0.74376477541371155</v>
      </c>
      <c r="AA144" s="433"/>
      <c r="AB144" s="97"/>
      <c r="AC144" s="97"/>
    </row>
    <row r="145" spans="1:29" ht="40.950000000000003" customHeight="1" thickBot="1" x14ac:dyDescent="0.3">
      <c r="A145" s="647" t="s">
        <v>90</v>
      </c>
      <c r="B145" s="648" t="s">
        <v>442</v>
      </c>
      <c r="C145" s="443" t="s">
        <v>277</v>
      </c>
      <c r="D145" s="438"/>
      <c r="E145" s="425">
        <v>5000</v>
      </c>
      <c r="F145" s="379">
        <v>0.22</v>
      </c>
      <c r="G145" s="426">
        <f t="shared" si="159"/>
        <v>1100</v>
      </c>
      <c r="H145" s="425">
        <v>5000</v>
      </c>
      <c r="I145" s="379">
        <v>0.22</v>
      </c>
      <c r="J145" s="426">
        <f t="shared" ref="J145" si="165">H145*I145</f>
        <v>1100</v>
      </c>
      <c r="K145" s="284"/>
      <c r="L145" s="282"/>
      <c r="M145" s="285"/>
      <c r="N145" s="281"/>
      <c r="O145" s="282"/>
      <c r="P145" s="285"/>
      <c r="Q145" s="284"/>
      <c r="R145" s="282"/>
      <c r="S145" s="285"/>
      <c r="T145" s="281"/>
      <c r="U145" s="282"/>
      <c r="V145" s="285"/>
      <c r="W145" s="250">
        <f t="shared" si="163"/>
        <v>1100</v>
      </c>
      <c r="X145" s="251">
        <f t="shared" si="164"/>
        <v>1100</v>
      </c>
      <c r="Y145" s="252">
        <f t="shared" si="161"/>
        <v>0</v>
      </c>
      <c r="Z145" s="253">
        <f t="shared" si="162"/>
        <v>0</v>
      </c>
      <c r="AA145" s="433"/>
      <c r="AB145" s="97"/>
      <c r="AC145" s="97"/>
    </row>
    <row r="146" spans="1:29" ht="15" customHeight="1" thickBot="1" x14ac:dyDescent="0.3">
      <c r="A146" s="650" t="s">
        <v>443</v>
      </c>
      <c r="B146" s="651"/>
      <c r="C146" s="646"/>
      <c r="D146" s="266"/>
      <c r="E146" s="472"/>
      <c r="F146" s="473"/>
      <c r="G146" s="474">
        <f t="shared" ref="G146:V146" si="166">SUM(G137:G145)</f>
        <v>69814</v>
      </c>
      <c r="H146" s="770"/>
      <c r="I146" s="473">
        <f t="shared" si="166"/>
        <v>34252.82</v>
      </c>
      <c r="J146" s="474">
        <f t="shared" si="166"/>
        <v>51771.5</v>
      </c>
      <c r="K146" s="273">
        <f t="shared" si="166"/>
        <v>0</v>
      </c>
      <c r="L146" s="268">
        <f t="shared" si="166"/>
        <v>0</v>
      </c>
      <c r="M146" s="274">
        <f t="shared" si="166"/>
        <v>0</v>
      </c>
      <c r="N146" s="267">
        <f t="shared" si="166"/>
        <v>0</v>
      </c>
      <c r="O146" s="268">
        <f t="shared" si="166"/>
        <v>0</v>
      </c>
      <c r="P146" s="274">
        <f t="shared" si="166"/>
        <v>0</v>
      </c>
      <c r="Q146" s="273">
        <f t="shared" si="166"/>
        <v>0</v>
      </c>
      <c r="R146" s="268">
        <f t="shared" si="166"/>
        <v>0</v>
      </c>
      <c r="S146" s="274">
        <f t="shared" si="166"/>
        <v>0</v>
      </c>
      <c r="T146" s="267">
        <f t="shared" si="166"/>
        <v>0</v>
      </c>
      <c r="U146" s="268">
        <f t="shared" si="166"/>
        <v>0</v>
      </c>
      <c r="V146" s="274">
        <f t="shared" si="166"/>
        <v>0</v>
      </c>
      <c r="W146" s="181">
        <f>G146+M146+S146</f>
        <v>69814</v>
      </c>
      <c r="X146" s="186">
        <f>J146+P146+V146</f>
        <v>51771.5</v>
      </c>
      <c r="Y146" s="889">
        <f t="shared" si="161"/>
        <v>18042.5</v>
      </c>
      <c r="Z146" s="233">
        <f t="shared" si="162"/>
        <v>0.25843670324003781</v>
      </c>
      <c r="AA146" s="188"/>
      <c r="AB146" s="97"/>
      <c r="AC146" s="97"/>
    </row>
    <row r="147" spans="1:29" ht="15" hidden="1" customHeight="1" thickBot="1" x14ac:dyDescent="0.3">
      <c r="A147" s="189" t="s">
        <v>86</v>
      </c>
      <c r="B147" s="649" t="s">
        <v>26</v>
      </c>
      <c r="C147" s="162" t="s">
        <v>156</v>
      </c>
      <c r="D147" s="276"/>
      <c r="E147" s="169"/>
      <c r="F147" s="170"/>
      <c r="G147" s="170"/>
      <c r="H147" s="169"/>
      <c r="I147" s="170"/>
      <c r="J147" s="769"/>
      <c r="K147" s="88"/>
      <c r="L147" s="88"/>
      <c r="M147" s="92"/>
      <c r="N147" s="87"/>
      <c r="O147" s="88"/>
      <c r="P147" s="92"/>
      <c r="Q147" s="88"/>
      <c r="R147" s="88"/>
      <c r="S147" s="92"/>
      <c r="T147" s="87"/>
      <c r="U147" s="88"/>
      <c r="V147" s="92"/>
      <c r="W147" s="225"/>
      <c r="X147" s="226"/>
      <c r="Y147" s="888"/>
      <c r="Z147" s="239"/>
      <c r="AA147" s="240"/>
      <c r="AB147" s="97"/>
      <c r="AC147" s="97"/>
    </row>
    <row r="148" spans="1:29" ht="18.600000000000001" hidden="1" customHeight="1" thickBot="1" x14ac:dyDescent="0.3">
      <c r="A148" s="277" t="s">
        <v>90</v>
      </c>
      <c r="B148" s="278" t="s">
        <v>91</v>
      </c>
      <c r="C148" s="279" t="s">
        <v>157</v>
      </c>
      <c r="D148" s="280"/>
      <c r="E148" s="281"/>
      <c r="F148" s="282"/>
      <c r="G148" s="283">
        <f t="shared" ref="G148:G149" si="167">E148*F148</f>
        <v>0</v>
      </c>
      <c r="H148" s="245"/>
      <c r="I148" s="246"/>
      <c r="J148" s="248">
        <f t="shared" ref="J148:J149" si="168">H148*I148</f>
        <v>0</v>
      </c>
      <c r="K148" s="284"/>
      <c r="L148" s="282"/>
      <c r="M148" s="285">
        <f t="shared" ref="M148:M149" si="169">K148*L148</f>
        <v>0</v>
      </c>
      <c r="N148" s="281"/>
      <c r="O148" s="282"/>
      <c r="P148" s="285">
        <f t="shared" ref="P148:P149" si="170">N148*O148</f>
        <v>0</v>
      </c>
      <c r="Q148" s="284"/>
      <c r="R148" s="282"/>
      <c r="S148" s="285">
        <f t="shared" ref="S148:S149" si="171">Q148*R148</f>
        <v>0</v>
      </c>
      <c r="T148" s="281"/>
      <c r="U148" s="282"/>
      <c r="V148" s="285">
        <f t="shared" ref="V148:V149" si="172">T148*U148</f>
        <v>0</v>
      </c>
      <c r="W148" s="250" t="e">
        <f>G148+M148+S148+#REF!</f>
        <v>#REF!</v>
      </c>
      <c r="X148" s="251" t="e">
        <f>J148+P148+V148+#REF!</f>
        <v>#REF!</v>
      </c>
      <c r="Y148" s="252" t="e">
        <f t="shared" ref="Y148:Y150" si="173">W148-X148</f>
        <v>#REF!</v>
      </c>
      <c r="Z148" s="253" t="e">
        <f t="shared" ref="Z148:Z150" si="174">Y148/W148</f>
        <v>#REF!</v>
      </c>
      <c r="AA148" s="254"/>
      <c r="AB148" s="97"/>
      <c r="AC148" s="97"/>
    </row>
    <row r="149" spans="1:29" ht="18.600000000000001" hidden="1" customHeight="1" thickBot="1" x14ac:dyDescent="0.3">
      <c r="A149" s="286" t="s">
        <v>90</v>
      </c>
      <c r="B149" s="278" t="s">
        <v>94</v>
      </c>
      <c r="C149" s="287" t="s">
        <v>158</v>
      </c>
      <c r="D149" s="128"/>
      <c r="E149" s="129"/>
      <c r="F149" s="130"/>
      <c r="G149" s="117">
        <f t="shared" si="167"/>
        <v>0</v>
      </c>
      <c r="H149" s="129"/>
      <c r="I149" s="130"/>
      <c r="J149" s="138">
        <f t="shared" si="168"/>
        <v>0</v>
      </c>
      <c r="K149" s="218"/>
      <c r="L149" s="130"/>
      <c r="M149" s="219">
        <f t="shared" si="169"/>
        <v>0</v>
      </c>
      <c r="N149" s="129"/>
      <c r="O149" s="130"/>
      <c r="P149" s="219">
        <f t="shared" si="170"/>
        <v>0</v>
      </c>
      <c r="Q149" s="218"/>
      <c r="R149" s="130"/>
      <c r="S149" s="219">
        <f t="shared" si="171"/>
        <v>0</v>
      </c>
      <c r="T149" s="129"/>
      <c r="U149" s="130"/>
      <c r="V149" s="219">
        <f t="shared" si="172"/>
        <v>0</v>
      </c>
      <c r="W149" s="132" t="e">
        <f>G149+M149+S149+#REF!</f>
        <v>#REF!</v>
      </c>
      <c r="X149" s="133" t="e">
        <f>J149+P149+V149+#REF!</f>
        <v>#REF!</v>
      </c>
      <c r="Y149" s="175" t="e">
        <f t="shared" si="173"/>
        <v>#REF!</v>
      </c>
      <c r="Z149" s="258" t="e">
        <f t="shared" si="174"/>
        <v>#REF!</v>
      </c>
      <c r="AA149" s="259"/>
      <c r="AB149" s="97"/>
      <c r="AC149" s="97"/>
    </row>
    <row r="150" spans="1:29" ht="15" hidden="1" customHeight="1" thickBot="1" x14ac:dyDescent="0.3">
      <c r="A150" s="177" t="s">
        <v>159</v>
      </c>
      <c r="B150" s="178"/>
      <c r="C150" s="179"/>
      <c r="D150" s="180"/>
      <c r="E150" s="181">
        <f t="shared" ref="E150:V150" si="175">SUM(E148:E149)</f>
        <v>0</v>
      </c>
      <c r="F150" s="182">
        <f t="shared" si="175"/>
        <v>0</v>
      </c>
      <c r="G150" s="183">
        <f t="shared" si="175"/>
        <v>0</v>
      </c>
      <c r="H150" s="153">
        <f t="shared" si="175"/>
        <v>0</v>
      </c>
      <c r="I150" s="155">
        <f t="shared" si="175"/>
        <v>0</v>
      </c>
      <c r="J150" s="200">
        <f t="shared" si="175"/>
        <v>0</v>
      </c>
      <c r="K150" s="184">
        <f t="shared" si="175"/>
        <v>0</v>
      </c>
      <c r="L150" s="182">
        <f t="shared" si="175"/>
        <v>0</v>
      </c>
      <c r="M150" s="185">
        <f t="shared" si="175"/>
        <v>0</v>
      </c>
      <c r="N150" s="181">
        <f t="shared" si="175"/>
        <v>0</v>
      </c>
      <c r="O150" s="182">
        <f t="shared" si="175"/>
        <v>0</v>
      </c>
      <c r="P150" s="185">
        <f t="shared" si="175"/>
        <v>0</v>
      </c>
      <c r="Q150" s="184">
        <f t="shared" si="175"/>
        <v>0</v>
      </c>
      <c r="R150" s="182">
        <f t="shared" si="175"/>
        <v>0</v>
      </c>
      <c r="S150" s="185">
        <f t="shared" si="175"/>
        <v>0</v>
      </c>
      <c r="T150" s="181">
        <f t="shared" si="175"/>
        <v>0</v>
      </c>
      <c r="U150" s="182">
        <f t="shared" si="175"/>
        <v>0</v>
      </c>
      <c r="V150" s="185">
        <f t="shared" si="175"/>
        <v>0</v>
      </c>
      <c r="W150" s="153" t="e">
        <f>G150+M150+S150+#REF!</f>
        <v>#REF!</v>
      </c>
      <c r="X150" s="158" t="e">
        <f>J150+P150+V150+#REF!</f>
        <v>#REF!</v>
      </c>
      <c r="Y150" s="200" t="e">
        <f t="shared" si="173"/>
        <v>#REF!</v>
      </c>
      <c r="Z150" s="288" t="e">
        <f t="shared" si="174"/>
        <v>#REF!</v>
      </c>
      <c r="AA150" s="289"/>
      <c r="AB150" s="97"/>
      <c r="AC150" s="97"/>
    </row>
    <row r="151" spans="1:29" ht="54.75" hidden="1" customHeight="1" thickBot="1" x14ac:dyDescent="0.3">
      <c r="A151" s="290" t="s">
        <v>86</v>
      </c>
      <c r="B151" s="275" t="s">
        <v>27</v>
      </c>
      <c r="C151" s="162" t="s">
        <v>160</v>
      </c>
      <c r="D151" s="276"/>
      <c r="E151" s="87"/>
      <c r="F151" s="88"/>
      <c r="G151" s="88"/>
      <c r="H151" s="87"/>
      <c r="I151" s="88"/>
      <c r="J151" s="92"/>
      <c r="K151" s="88"/>
      <c r="L151" s="88"/>
      <c r="M151" s="92"/>
      <c r="N151" s="87"/>
      <c r="O151" s="88"/>
      <c r="P151" s="92"/>
      <c r="Q151" s="88"/>
      <c r="R151" s="88"/>
      <c r="S151" s="92"/>
      <c r="T151" s="87"/>
      <c r="U151" s="88"/>
      <c r="V151" s="92"/>
      <c r="W151" s="225"/>
      <c r="X151" s="226"/>
      <c r="Y151" s="226"/>
      <c r="Z151" s="239"/>
      <c r="AA151" s="240"/>
      <c r="AB151" s="97"/>
      <c r="AC151" s="97"/>
    </row>
    <row r="152" spans="1:29" ht="30" hidden="1" customHeight="1" thickBot="1" x14ac:dyDescent="0.3">
      <c r="A152" s="277" t="s">
        <v>90</v>
      </c>
      <c r="B152" s="278" t="s">
        <v>91</v>
      </c>
      <c r="C152" s="279" t="s">
        <v>161</v>
      </c>
      <c r="D152" s="280" t="s">
        <v>162</v>
      </c>
      <c r="E152" s="281"/>
      <c r="F152" s="282"/>
      <c r="G152" s="283">
        <f t="shared" ref="G152:G153" si="176">E152*F152</f>
        <v>0</v>
      </c>
      <c r="H152" s="245"/>
      <c r="I152" s="246"/>
      <c r="J152" s="248">
        <f t="shared" ref="J152:J153" si="177">H152*I152</f>
        <v>0</v>
      </c>
      <c r="K152" s="284"/>
      <c r="L152" s="282"/>
      <c r="M152" s="285">
        <f t="shared" ref="M152:M153" si="178">K152*L152</f>
        <v>0</v>
      </c>
      <c r="N152" s="281"/>
      <c r="O152" s="282"/>
      <c r="P152" s="285">
        <f t="shared" ref="P152:P153" si="179">N152*O152</f>
        <v>0</v>
      </c>
      <c r="Q152" s="284"/>
      <c r="R152" s="282"/>
      <c r="S152" s="285">
        <f t="shared" ref="S152:S153" si="180">Q152*R152</f>
        <v>0</v>
      </c>
      <c r="T152" s="281"/>
      <c r="U152" s="282"/>
      <c r="V152" s="285">
        <f t="shared" ref="V152:V153" si="181">T152*U152</f>
        <v>0</v>
      </c>
      <c r="W152" s="250" t="e">
        <f>G152+M152+S152+#REF!</f>
        <v>#REF!</v>
      </c>
      <c r="X152" s="251" t="e">
        <f>J152+P152+V152+#REF!</f>
        <v>#REF!</v>
      </c>
      <c r="Y152" s="252" t="e">
        <f t="shared" ref="Y152:Y154" si="182">W152-X152</f>
        <v>#REF!</v>
      </c>
      <c r="Z152" s="258" t="e">
        <f t="shared" ref="Z152:Z154" si="183">Y152/W152</f>
        <v>#REF!</v>
      </c>
      <c r="AA152" s="259"/>
      <c r="AB152" s="97"/>
      <c r="AC152" s="97"/>
    </row>
    <row r="153" spans="1:29" ht="30" hidden="1" customHeight="1" thickBot="1" x14ac:dyDescent="0.3">
      <c r="A153" s="286" t="s">
        <v>90</v>
      </c>
      <c r="B153" s="278" t="s">
        <v>94</v>
      </c>
      <c r="C153" s="287" t="s">
        <v>161</v>
      </c>
      <c r="D153" s="128" t="s">
        <v>162</v>
      </c>
      <c r="E153" s="129"/>
      <c r="F153" s="130"/>
      <c r="G153" s="117">
        <f t="shared" si="176"/>
        <v>0</v>
      </c>
      <c r="H153" s="129"/>
      <c r="I153" s="130"/>
      <c r="J153" s="138">
        <f t="shared" si="177"/>
        <v>0</v>
      </c>
      <c r="K153" s="218"/>
      <c r="L153" s="130"/>
      <c r="M153" s="219">
        <f t="shared" si="178"/>
        <v>0</v>
      </c>
      <c r="N153" s="129"/>
      <c r="O153" s="130"/>
      <c r="P153" s="219">
        <f t="shared" si="179"/>
        <v>0</v>
      </c>
      <c r="Q153" s="218"/>
      <c r="R153" s="130"/>
      <c r="S153" s="219">
        <f t="shared" si="180"/>
        <v>0</v>
      </c>
      <c r="T153" s="129"/>
      <c r="U153" s="130"/>
      <c r="V153" s="219">
        <f t="shared" si="181"/>
        <v>0</v>
      </c>
      <c r="W153" s="132" t="e">
        <f>G153+M153+S153+#REF!</f>
        <v>#REF!</v>
      </c>
      <c r="X153" s="133" t="e">
        <f>J153+P153+V153+#REF!</f>
        <v>#REF!</v>
      </c>
      <c r="Y153" s="175" t="e">
        <f t="shared" si="182"/>
        <v>#REF!</v>
      </c>
      <c r="Z153" s="258" t="e">
        <f t="shared" si="183"/>
        <v>#REF!</v>
      </c>
      <c r="AA153" s="259"/>
      <c r="AB153" s="97"/>
      <c r="AC153" s="97"/>
    </row>
    <row r="154" spans="1:29" ht="42" hidden="1" customHeight="1" thickBot="1" x14ac:dyDescent="0.3">
      <c r="A154" s="958" t="s">
        <v>163</v>
      </c>
      <c r="B154" s="941"/>
      <c r="C154" s="942"/>
      <c r="D154" s="291"/>
      <c r="E154" s="292">
        <f t="shared" ref="E154:V154" si="184">SUM(E152:E153)</f>
        <v>0</v>
      </c>
      <c r="F154" s="293">
        <f t="shared" si="184"/>
        <v>0</v>
      </c>
      <c r="G154" s="294">
        <f t="shared" si="184"/>
        <v>0</v>
      </c>
      <c r="H154" s="295">
        <f t="shared" si="184"/>
        <v>0</v>
      </c>
      <c r="I154" s="296">
        <f t="shared" si="184"/>
        <v>0</v>
      </c>
      <c r="J154" s="296">
        <f t="shared" si="184"/>
        <v>0</v>
      </c>
      <c r="K154" s="297">
        <f t="shared" si="184"/>
        <v>0</v>
      </c>
      <c r="L154" s="293">
        <f t="shared" si="184"/>
        <v>0</v>
      </c>
      <c r="M154" s="293">
        <f t="shared" si="184"/>
        <v>0</v>
      </c>
      <c r="N154" s="292">
        <f t="shared" si="184"/>
        <v>0</v>
      </c>
      <c r="O154" s="293">
        <f t="shared" si="184"/>
        <v>0</v>
      </c>
      <c r="P154" s="293">
        <f t="shared" si="184"/>
        <v>0</v>
      </c>
      <c r="Q154" s="297">
        <f t="shared" si="184"/>
        <v>0</v>
      </c>
      <c r="R154" s="293">
        <f t="shared" si="184"/>
        <v>0</v>
      </c>
      <c r="S154" s="293">
        <f t="shared" si="184"/>
        <v>0</v>
      </c>
      <c r="T154" s="292">
        <f t="shared" si="184"/>
        <v>0</v>
      </c>
      <c r="U154" s="293">
        <f t="shared" si="184"/>
        <v>0</v>
      </c>
      <c r="V154" s="293">
        <f t="shared" si="184"/>
        <v>0</v>
      </c>
      <c r="W154" s="153" t="e">
        <f>G154+M154+S154+#REF!</f>
        <v>#REF!</v>
      </c>
      <c r="X154" s="158" t="e">
        <f>J154+P154+V154+#REF!</f>
        <v>#REF!</v>
      </c>
      <c r="Y154" s="200" t="e">
        <f t="shared" si="182"/>
        <v>#REF!</v>
      </c>
      <c r="Z154" s="298" t="e">
        <f t="shared" si="183"/>
        <v>#REF!</v>
      </c>
      <c r="AA154" s="299"/>
      <c r="AB154" s="97"/>
      <c r="AC154" s="97"/>
    </row>
    <row r="155" spans="1:29" ht="15.75" hidden="1" customHeight="1" thickBot="1" x14ac:dyDescent="0.3">
      <c r="A155" s="189" t="s">
        <v>86</v>
      </c>
      <c r="B155" s="232" t="s">
        <v>28</v>
      </c>
      <c r="C155" s="234" t="s">
        <v>164</v>
      </c>
      <c r="D155" s="300"/>
      <c r="E155" s="301"/>
      <c r="F155" s="302"/>
      <c r="G155" s="302"/>
      <c r="H155" s="301"/>
      <c r="I155" s="302"/>
      <c r="J155" s="302"/>
      <c r="K155" s="302"/>
      <c r="L155" s="302"/>
      <c r="M155" s="303"/>
      <c r="N155" s="301"/>
      <c r="O155" s="302"/>
      <c r="P155" s="303"/>
      <c r="Q155" s="302"/>
      <c r="R155" s="302"/>
      <c r="S155" s="303"/>
      <c r="T155" s="301"/>
      <c r="U155" s="302"/>
      <c r="V155" s="303"/>
      <c r="W155" s="301"/>
      <c r="X155" s="302"/>
      <c r="Y155" s="302"/>
      <c r="Z155" s="239"/>
      <c r="AA155" s="240"/>
      <c r="AB155" s="97"/>
      <c r="AC155" s="97"/>
    </row>
    <row r="156" spans="1:29" ht="30" hidden="1" customHeight="1" thickBot="1" x14ac:dyDescent="0.3">
      <c r="A156" s="241" t="s">
        <v>90</v>
      </c>
      <c r="B156" s="242" t="s">
        <v>91</v>
      </c>
      <c r="C156" s="243" t="s">
        <v>165</v>
      </c>
      <c r="D156" s="244" t="s">
        <v>166</v>
      </c>
      <c r="E156" s="245"/>
      <c r="F156" s="246"/>
      <c r="G156" s="247">
        <f t="shared" ref="G156:G158" si="185">E156*F156</f>
        <v>0</v>
      </c>
      <c r="H156" s="245"/>
      <c r="I156" s="246"/>
      <c r="J156" s="248">
        <f t="shared" ref="J156:J158" si="186">H156*I156</f>
        <v>0</v>
      </c>
      <c r="K156" s="249"/>
      <c r="L156" s="246"/>
      <c r="M156" s="248">
        <f t="shared" ref="M156:M158" si="187">K156*L156</f>
        <v>0</v>
      </c>
      <c r="N156" s="245"/>
      <c r="O156" s="246"/>
      <c r="P156" s="248">
        <f t="shared" ref="P156:P158" si="188">N156*O156</f>
        <v>0</v>
      </c>
      <c r="Q156" s="249"/>
      <c r="R156" s="246"/>
      <c r="S156" s="248">
        <f t="shared" ref="S156:S158" si="189">Q156*R156</f>
        <v>0</v>
      </c>
      <c r="T156" s="245"/>
      <c r="U156" s="246"/>
      <c r="V156" s="248">
        <f t="shared" ref="V156:V158" si="190">T156*U156</f>
        <v>0</v>
      </c>
      <c r="W156" s="250" t="e">
        <f>G156+M156+S156+#REF!</f>
        <v>#REF!</v>
      </c>
      <c r="X156" s="304" t="e">
        <f>J156+P156+V156+#REF!</f>
        <v>#REF!</v>
      </c>
      <c r="Y156" s="305" t="e">
        <f t="shared" ref="Y156:Y159" si="191">W156-X156</f>
        <v>#REF!</v>
      </c>
      <c r="Z156" s="306" t="e">
        <f t="shared" ref="Z156:Z159" si="192">Y156/W156</f>
        <v>#REF!</v>
      </c>
      <c r="AA156" s="259"/>
      <c r="AB156" s="97"/>
      <c r="AC156" s="97"/>
    </row>
    <row r="157" spans="1:29" ht="30" hidden="1" customHeight="1" thickBot="1" x14ac:dyDescent="0.3">
      <c r="A157" s="111" t="s">
        <v>90</v>
      </c>
      <c r="B157" s="255" t="s">
        <v>94</v>
      </c>
      <c r="C157" s="256" t="s">
        <v>167</v>
      </c>
      <c r="D157" s="257" t="s">
        <v>168</v>
      </c>
      <c r="E157" s="118"/>
      <c r="F157" s="119"/>
      <c r="G157" s="117">
        <f t="shared" si="185"/>
        <v>0</v>
      </c>
      <c r="H157" s="118"/>
      <c r="I157" s="119"/>
      <c r="J157" s="138">
        <f t="shared" si="186"/>
        <v>0</v>
      </c>
      <c r="K157" s="197"/>
      <c r="L157" s="119"/>
      <c r="M157" s="138">
        <f t="shared" si="187"/>
        <v>0</v>
      </c>
      <c r="N157" s="118"/>
      <c r="O157" s="119"/>
      <c r="P157" s="138">
        <f t="shared" si="188"/>
        <v>0</v>
      </c>
      <c r="Q157" s="197"/>
      <c r="R157" s="119"/>
      <c r="S157" s="138">
        <f t="shared" si="189"/>
        <v>0</v>
      </c>
      <c r="T157" s="118"/>
      <c r="U157" s="119"/>
      <c r="V157" s="138">
        <f t="shared" si="190"/>
        <v>0</v>
      </c>
      <c r="W157" s="120" t="e">
        <f>G157+M157+S157+#REF!</f>
        <v>#REF!</v>
      </c>
      <c r="X157" s="307" t="e">
        <f>J157+P157+V157+#REF!</f>
        <v>#REF!</v>
      </c>
      <c r="Y157" s="308" t="e">
        <f t="shared" si="191"/>
        <v>#REF!</v>
      </c>
      <c r="Z157" s="306" t="e">
        <f t="shared" si="192"/>
        <v>#REF!</v>
      </c>
      <c r="AA157" s="259"/>
      <c r="AB157" s="97"/>
      <c r="AC157" s="97"/>
    </row>
    <row r="158" spans="1:29" ht="30" hidden="1" customHeight="1" thickBot="1" x14ac:dyDescent="0.3">
      <c r="A158" s="139" t="s">
        <v>90</v>
      </c>
      <c r="B158" s="260" t="s">
        <v>95</v>
      </c>
      <c r="C158" s="261" t="s">
        <v>169</v>
      </c>
      <c r="D158" s="262" t="s">
        <v>168</v>
      </c>
      <c r="E158" s="143"/>
      <c r="F158" s="144"/>
      <c r="G158" s="145">
        <f t="shared" si="185"/>
        <v>0</v>
      </c>
      <c r="H158" s="143"/>
      <c r="I158" s="144"/>
      <c r="J158" s="146">
        <f t="shared" si="186"/>
        <v>0</v>
      </c>
      <c r="K158" s="199"/>
      <c r="L158" s="144"/>
      <c r="M158" s="146">
        <f t="shared" si="187"/>
        <v>0</v>
      </c>
      <c r="N158" s="143"/>
      <c r="O158" s="144"/>
      <c r="P158" s="146">
        <f t="shared" si="188"/>
        <v>0</v>
      </c>
      <c r="Q158" s="199"/>
      <c r="R158" s="144"/>
      <c r="S158" s="146">
        <f t="shared" si="189"/>
        <v>0</v>
      </c>
      <c r="T158" s="143"/>
      <c r="U158" s="144"/>
      <c r="V158" s="146">
        <f t="shared" si="190"/>
        <v>0</v>
      </c>
      <c r="W158" s="221" t="e">
        <f>G158+M158+S158+#REF!</f>
        <v>#REF!</v>
      </c>
      <c r="X158" s="309" t="e">
        <f>J158+P158+V158+#REF!</f>
        <v>#REF!</v>
      </c>
      <c r="Y158" s="308" t="e">
        <f t="shared" si="191"/>
        <v>#REF!</v>
      </c>
      <c r="Z158" s="306" t="e">
        <f t="shared" si="192"/>
        <v>#REF!</v>
      </c>
      <c r="AA158" s="259"/>
      <c r="AB158" s="97"/>
      <c r="AC158" s="97"/>
    </row>
    <row r="159" spans="1:29" ht="15.75" hidden="1" customHeight="1" thickBot="1" x14ac:dyDescent="0.3">
      <c r="A159" s="959" t="s">
        <v>170</v>
      </c>
      <c r="B159" s="960"/>
      <c r="C159" s="961"/>
      <c r="D159" s="310"/>
      <c r="E159" s="311">
        <f t="shared" ref="E159:V159" si="193">SUM(E156:E158)</f>
        <v>0</v>
      </c>
      <c r="F159" s="312">
        <f t="shared" si="193"/>
        <v>0</v>
      </c>
      <c r="G159" s="313">
        <f t="shared" si="193"/>
        <v>0</v>
      </c>
      <c r="H159" s="314">
        <f t="shared" si="193"/>
        <v>0</v>
      </c>
      <c r="I159" s="315">
        <f t="shared" si="193"/>
        <v>0</v>
      </c>
      <c r="J159" s="315">
        <f t="shared" si="193"/>
        <v>0</v>
      </c>
      <c r="K159" s="316">
        <f t="shared" si="193"/>
        <v>0</v>
      </c>
      <c r="L159" s="312">
        <f t="shared" si="193"/>
        <v>0</v>
      </c>
      <c r="M159" s="312">
        <f t="shared" si="193"/>
        <v>0</v>
      </c>
      <c r="N159" s="311">
        <f t="shared" si="193"/>
        <v>0</v>
      </c>
      <c r="O159" s="312">
        <f t="shared" si="193"/>
        <v>0</v>
      </c>
      <c r="P159" s="312">
        <f t="shared" si="193"/>
        <v>0</v>
      </c>
      <c r="Q159" s="316">
        <f t="shared" si="193"/>
        <v>0</v>
      </c>
      <c r="R159" s="312">
        <f t="shared" si="193"/>
        <v>0</v>
      </c>
      <c r="S159" s="312">
        <f t="shared" si="193"/>
        <v>0</v>
      </c>
      <c r="T159" s="311">
        <f t="shared" si="193"/>
        <v>0</v>
      </c>
      <c r="U159" s="312">
        <f t="shared" si="193"/>
        <v>0</v>
      </c>
      <c r="V159" s="312">
        <f t="shared" si="193"/>
        <v>0</v>
      </c>
      <c r="W159" s="270" t="e">
        <f>G159+M159+S159+#REF!</f>
        <v>#REF!</v>
      </c>
      <c r="X159" s="317" t="e">
        <f>J159+P159+V159+#REF!</f>
        <v>#REF!</v>
      </c>
      <c r="Y159" s="318" t="e">
        <f t="shared" si="191"/>
        <v>#REF!</v>
      </c>
      <c r="Z159" s="319" t="e">
        <f t="shared" si="192"/>
        <v>#REF!</v>
      </c>
      <c r="AA159" s="299"/>
      <c r="AB159" s="97"/>
      <c r="AC159" s="97"/>
    </row>
    <row r="160" spans="1:29" ht="15" customHeight="1" thickBot="1" x14ac:dyDescent="0.3">
      <c r="A160" s="644" t="s">
        <v>87</v>
      </c>
      <c r="B160" s="656" t="s">
        <v>29</v>
      </c>
      <c r="C160" s="446" t="s">
        <v>174</v>
      </c>
      <c r="D160" s="657"/>
      <c r="E160" s="658"/>
      <c r="F160" s="659"/>
      <c r="G160" s="660"/>
      <c r="H160" s="237"/>
      <c r="I160" s="237"/>
      <c r="J160" s="238"/>
      <c r="K160" s="237"/>
      <c r="L160" s="237"/>
      <c r="M160" s="238"/>
      <c r="N160" s="236"/>
      <c r="O160" s="237"/>
      <c r="P160" s="238"/>
      <c r="Q160" s="237"/>
      <c r="R160" s="237"/>
      <c r="S160" s="238"/>
      <c r="T160" s="236"/>
      <c r="U160" s="237"/>
      <c r="V160" s="238"/>
      <c r="W160" s="301"/>
      <c r="X160" s="302"/>
      <c r="Y160" s="890"/>
      <c r="Z160" s="320"/>
      <c r="AA160" s="321"/>
      <c r="AB160" s="97"/>
      <c r="AC160" s="97"/>
    </row>
    <row r="161" spans="1:29" s="579" customFormat="1" ht="15" customHeight="1" thickBot="1" x14ac:dyDescent="0.3">
      <c r="A161" s="666" t="s">
        <v>415</v>
      </c>
      <c r="B161" s="667" t="s">
        <v>444</v>
      </c>
      <c r="C161" s="665" t="s">
        <v>171</v>
      </c>
      <c r="D161" s="668"/>
      <c r="E161" s="659"/>
      <c r="F161" s="669"/>
      <c r="G161" s="682">
        <f>G162+G163</f>
        <v>15500</v>
      </c>
      <c r="H161" s="669"/>
      <c r="I161" s="669"/>
      <c r="J161" s="677">
        <f>J162+J163</f>
        <v>15500</v>
      </c>
      <c r="K161" s="237"/>
      <c r="L161" s="237"/>
      <c r="M161" s="669"/>
      <c r="N161" s="237"/>
      <c r="O161" s="237"/>
      <c r="P161" s="238"/>
      <c r="Q161" s="237"/>
      <c r="R161" s="237"/>
      <c r="S161" s="238"/>
      <c r="T161" s="236"/>
      <c r="U161" s="237"/>
      <c r="V161" s="238"/>
      <c r="W161" s="301"/>
      <c r="X161" s="302"/>
      <c r="Y161" s="655"/>
      <c r="Z161" s="320"/>
      <c r="AA161" s="321"/>
      <c r="AB161" s="97"/>
      <c r="AC161" s="97"/>
    </row>
    <row r="162" spans="1:29" ht="16.95" customHeight="1" thickBot="1" x14ac:dyDescent="0.3">
      <c r="A162" s="661" t="s">
        <v>90</v>
      </c>
      <c r="B162" s="670" t="s">
        <v>445</v>
      </c>
      <c r="C162" s="439" t="s">
        <v>172</v>
      </c>
      <c r="D162" s="662" t="s">
        <v>173</v>
      </c>
      <c r="E162" s="675">
        <v>5</v>
      </c>
      <c r="F162" s="663">
        <v>2000</v>
      </c>
      <c r="G162" s="664">
        <f t="shared" ref="G162:G163" si="194">E162*F162</f>
        <v>10000</v>
      </c>
      <c r="H162" s="675">
        <v>5</v>
      </c>
      <c r="I162" s="663">
        <v>2000</v>
      </c>
      <c r="J162" s="664">
        <f t="shared" ref="J162:J163" si="195">H162*I162</f>
        <v>10000</v>
      </c>
      <c r="K162" s="249"/>
      <c r="L162" s="246"/>
      <c r="M162" s="285">
        <f t="shared" ref="M162:M165" si="196">K162*L162</f>
        <v>0</v>
      </c>
      <c r="N162" s="245"/>
      <c r="O162" s="246"/>
      <c r="P162" s="248">
        <f t="shared" ref="P162:P165" si="197">N162*O162</f>
        <v>0</v>
      </c>
      <c r="Q162" s="249"/>
      <c r="R162" s="246"/>
      <c r="S162" s="248">
        <f t="shared" ref="S162:S165" si="198">Q162*R162</f>
        <v>0</v>
      </c>
      <c r="T162" s="245"/>
      <c r="U162" s="246"/>
      <c r="V162" s="248">
        <f t="shared" ref="V162:V165" si="199">T162*U162</f>
        <v>0</v>
      </c>
      <c r="W162" s="250">
        <f>G162+M162+S162</f>
        <v>10000</v>
      </c>
      <c r="X162" s="304">
        <f>J162+P162+V162</f>
        <v>10000</v>
      </c>
      <c r="Y162" s="250">
        <f t="shared" ref="Y162:Y165" si="200">W162-X162</f>
        <v>0</v>
      </c>
      <c r="Z162" s="253">
        <f t="shared" ref="Z162:Z165" si="201">Y162/W162</f>
        <v>0</v>
      </c>
      <c r="AA162" s="254"/>
      <c r="AB162" s="97"/>
      <c r="AC162" s="97"/>
    </row>
    <row r="163" spans="1:29" ht="30" customHeight="1" thickBot="1" x14ac:dyDescent="0.3">
      <c r="A163" s="574" t="s">
        <v>90</v>
      </c>
      <c r="B163" s="627" t="s">
        <v>446</v>
      </c>
      <c r="C163" s="671" t="s">
        <v>278</v>
      </c>
      <c r="D163" s="672" t="s">
        <v>173</v>
      </c>
      <c r="E163" s="676">
        <v>1</v>
      </c>
      <c r="F163" s="673">
        <v>5500</v>
      </c>
      <c r="G163" s="674">
        <f t="shared" si="194"/>
        <v>5500</v>
      </c>
      <c r="H163" s="676">
        <v>1</v>
      </c>
      <c r="I163" s="673">
        <v>5500</v>
      </c>
      <c r="J163" s="674">
        <f t="shared" si="195"/>
        <v>5500</v>
      </c>
      <c r="K163" s="197"/>
      <c r="L163" s="119"/>
      <c r="M163" s="138">
        <f t="shared" si="196"/>
        <v>0</v>
      </c>
      <c r="N163" s="118"/>
      <c r="O163" s="119"/>
      <c r="P163" s="138">
        <f t="shared" si="197"/>
        <v>0</v>
      </c>
      <c r="Q163" s="197"/>
      <c r="R163" s="119"/>
      <c r="S163" s="138">
        <f t="shared" si="198"/>
        <v>0</v>
      </c>
      <c r="T163" s="118"/>
      <c r="U163" s="119"/>
      <c r="V163" s="138">
        <f t="shared" si="199"/>
        <v>0</v>
      </c>
      <c r="W163" s="250">
        <f>G163+M163+S163</f>
        <v>5500</v>
      </c>
      <c r="X163" s="304">
        <f>J163+P163+V163</f>
        <v>5500</v>
      </c>
      <c r="Y163" s="120">
        <f t="shared" si="200"/>
        <v>0</v>
      </c>
      <c r="Z163" s="258">
        <f t="shared" si="201"/>
        <v>0</v>
      </c>
      <c r="AA163" s="259"/>
      <c r="AB163" s="97"/>
      <c r="AC163" s="97"/>
    </row>
    <row r="164" spans="1:29" ht="30" hidden="1" customHeight="1" thickBot="1" x14ac:dyDescent="0.3">
      <c r="A164" s="111" t="s">
        <v>90</v>
      </c>
      <c r="B164" s="255" t="s">
        <v>95</v>
      </c>
      <c r="C164" s="256"/>
      <c r="D164" s="257" t="s">
        <v>173</v>
      </c>
      <c r="E164" s="115"/>
      <c r="F164" s="116"/>
      <c r="G164" s="117"/>
      <c r="H164" s="118"/>
      <c r="I164" s="119"/>
      <c r="J164" s="138">
        <f t="shared" ref="J164:J165" si="202">H164*I164</f>
        <v>0</v>
      </c>
      <c r="K164" s="197"/>
      <c r="L164" s="119"/>
      <c r="M164" s="138">
        <f t="shared" si="196"/>
        <v>0</v>
      </c>
      <c r="N164" s="118"/>
      <c r="O164" s="119"/>
      <c r="P164" s="138">
        <f t="shared" si="197"/>
        <v>0</v>
      </c>
      <c r="Q164" s="197"/>
      <c r="R164" s="119"/>
      <c r="S164" s="138">
        <f t="shared" si="198"/>
        <v>0</v>
      </c>
      <c r="T164" s="118"/>
      <c r="U164" s="119"/>
      <c r="V164" s="138">
        <f t="shared" si="199"/>
        <v>0</v>
      </c>
      <c r="W164" s="120" t="e">
        <f>G164+M164+S164+#REF!</f>
        <v>#REF!</v>
      </c>
      <c r="X164" s="307" t="e">
        <f>J164+P164+V164+#REF!</f>
        <v>#REF!</v>
      </c>
      <c r="Y164" s="120" t="e">
        <f t="shared" si="200"/>
        <v>#REF!</v>
      </c>
      <c r="Z164" s="258" t="e">
        <f t="shared" si="201"/>
        <v>#REF!</v>
      </c>
      <c r="AA164" s="259"/>
      <c r="AB164" s="97"/>
      <c r="AC164" s="97"/>
    </row>
    <row r="165" spans="1:29" ht="30" hidden="1" customHeight="1" thickBot="1" x14ac:dyDescent="0.3">
      <c r="A165" s="139" t="s">
        <v>90</v>
      </c>
      <c r="B165" s="680" t="s">
        <v>153</v>
      </c>
      <c r="C165" s="261"/>
      <c r="D165" s="262" t="s">
        <v>173</v>
      </c>
      <c r="E165" s="143"/>
      <c r="F165" s="130"/>
      <c r="G165" s="386">
        <f t="shared" ref="G165" si="203">E165*F165</f>
        <v>0</v>
      </c>
      <c r="H165" s="129"/>
      <c r="I165" s="130"/>
      <c r="J165" s="219">
        <f t="shared" si="202"/>
        <v>0</v>
      </c>
      <c r="K165" s="199"/>
      <c r="L165" s="144"/>
      <c r="M165" s="219">
        <f t="shared" si="196"/>
        <v>0</v>
      </c>
      <c r="N165" s="143"/>
      <c r="O165" s="144"/>
      <c r="P165" s="146">
        <f t="shared" si="197"/>
        <v>0</v>
      </c>
      <c r="Q165" s="199"/>
      <c r="R165" s="144"/>
      <c r="S165" s="146">
        <f t="shared" si="198"/>
        <v>0</v>
      </c>
      <c r="T165" s="143"/>
      <c r="U165" s="144"/>
      <c r="V165" s="146">
        <f t="shared" si="199"/>
        <v>0</v>
      </c>
      <c r="W165" s="221" t="e">
        <f>G165+M165+S165+#REF!</f>
        <v>#REF!</v>
      </c>
      <c r="X165" s="309" t="e">
        <f>J165+P165+V165+#REF!</f>
        <v>#REF!</v>
      </c>
      <c r="Y165" s="221" t="e">
        <f t="shared" si="200"/>
        <v>#REF!</v>
      </c>
      <c r="Z165" s="322" t="e">
        <f t="shared" si="201"/>
        <v>#REF!</v>
      </c>
      <c r="AA165" s="323"/>
      <c r="AB165" s="97"/>
      <c r="AC165" s="97"/>
    </row>
    <row r="166" spans="1:29" ht="15" customHeight="1" thickBot="1" x14ac:dyDescent="0.3">
      <c r="A166" s="678" t="s">
        <v>415</v>
      </c>
      <c r="B166" s="667" t="s">
        <v>447</v>
      </c>
      <c r="C166" s="679" t="s">
        <v>174</v>
      </c>
      <c r="D166" s="224"/>
      <c r="E166" s="225"/>
      <c r="F166" s="677"/>
      <c r="G166" s="677">
        <f>G181+G182+G184+G185+G186+G187+G188+G189+G190+G191</f>
        <v>22741</v>
      </c>
      <c r="H166" s="677"/>
      <c r="I166" s="677"/>
      <c r="J166" s="677">
        <f>J181+J182+J188+J189+J190+J191</f>
        <v>21304.94</v>
      </c>
      <c r="K166" s="226"/>
      <c r="L166" s="226"/>
      <c r="M166" s="677">
        <f>M181+M182+M184+M185+M186+M187+M188+M189+M190+M191</f>
        <v>40800</v>
      </c>
      <c r="N166" s="226"/>
      <c r="O166" s="226"/>
      <c r="P166" s="227"/>
      <c r="Q166" s="226"/>
      <c r="R166" s="226"/>
      <c r="S166" s="227"/>
      <c r="T166" s="225"/>
      <c r="U166" s="226"/>
      <c r="V166" s="227"/>
      <c r="W166" s="225"/>
      <c r="X166" s="226"/>
      <c r="Y166" s="302"/>
      <c r="Z166" s="320"/>
      <c r="AA166" s="321"/>
      <c r="AB166" s="97"/>
      <c r="AC166" s="97"/>
    </row>
    <row r="167" spans="1:29" ht="30" hidden="1" customHeight="1" thickBot="1" x14ac:dyDescent="0.3">
      <c r="A167" s="98" t="s">
        <v>87</v>
      </c>
      <c r="B167" s="681" t="s">
        <v>175</v>
      </c>
      <c r="C167" s="228" t="s">
        <v>176</v>
      </c>
      <c r="D167" s="171"/>
      <c r="E167" s="192">
        <f t="shared" ref="E167:V167" si="204">SUM(E168:E170)</f>
        <v>0</v>
      </c>
      <c r="F167" s="193">
        <f t="shared" si="204"/>
        <v>0</v>
      </c>
      <c r="G167" s="194">
        <f t="shared" si="204"/>
        <v>0</v>
      </c>
      <c r="H167" s="772">
        <f t="shared" si="204"/>
        <v>0</v>
      </c>
      <c r="I167" s="622">
        <f t="shared" si="204"/>
        <v>0</v>
      </c>
      <c r="J167" s="773">
        <f t="shared" si="204"/>
        <v>0</v>
      </c>
      <c r="K167" s="205">
        <f t="shared" si="204"/>
        <v>0</v>
      </c>
      <c r="L167" s="193">
        <f t="shared" si="204"/>
        <v>0</v>
      </c>
      <c r="M167" s="206">
        <f t="shared" si="204"/>
        <v>0</v>
      </c>
      <c r="N167" s="192">
        <f t="shared" si="204"/>
        <v>0</v>
      </c>
      <c r="O167" s="193">
        <f t="shared" si="204"/>
        <v>0</v>
      </c>
      <c r="P167" s="206">
        <f t="shared" si="204"/>
        <v>0</v>
      </c>
      <c r="Q167" s="205">
        <f t="shared" si="204"/>
        <v>0</v>
      </c>
      <c r="R167" s="193">
        <f t="shared" si="204"/>
        <v>0</v>
      </c>
      <c r="S167" s="206">
        <f t="shared" si="204"/>
        <v>0</v>
      </c>
      <c r="T167" s="192">
        <f t="shared" si="204"/>
        <v>0</v>
      </c>
      <c r="U167" s="193">
        <f t="shared" si="204"/>
        <v>0</v>
      </c>
      <c r="V167" s="206">
        <f t="shared" si="204"/>
        <v>0</v>
      </c>
      <c r="W167" s="105" t="e">
        <f>G167+M167+S167+#REF!</f>
        <v>#REF!</v>
      </c>
      <c r="X167" s="325" t="e">
        <f>J167+P167+V167+#REF!</f>
        <v>#REF!</v>
      </c>
      <c r="Y167" s="326" t="e">
        <f t="shared" ref="Y167:Y192" si="205">W167-X167</f>
        <v>#REF!</v>
      </c>
      <c r="Z167" s="327" t="e">
        <f t="shared" ref="Z167:Z192" si="206">Y167/W167</f>
        <v>#REF!</v>
      </c>
      <c r="AA167" s="328"/>
      <c r="AB167" s="110"/>
      <c r="AC167" s="110"/>
    </row>
    <row r="168" spans="1:29" ht="30" hidden="1" customHeight="1" x14ac:dyDescent="0.25">
      <c r="A168" s="111" t="s">
        <v>90</v>
      </c>
      <c r="B168" s="112"/>
      <c r="C168" s="113" t="s">
        <v>177</v>
      </c>
      <c r="D168" s="114" t="s">
        <v>106</v>
      </c>
      <c r="E168" s="118"/>
      <c r="F168" s="119"/>
      <c r="G168" s="117">
        <f t="shared" ref="G168:G170" si="207">E168*F168</f>
        <v>0</v>
      </c>
      <c r="H168" s="118"/>
      <c r="I168" s="119"/>
      <c r="J168" s="138">
        <f t="shared" ref="J168:J170" si="208">H168*I168</f>
        <v>0</v>
      </c>
      <c r="K168" s="197"/>
      <c r="L168" s="119"/>
      <c r="M168" s="138">
        <f t="shared" ref="M168:M170" si="209">K168*L168</f>
        <v>0</v>
      </c>
      <c r="N168" s="118"/>
      <c r="O168" s="119"/>
      <c r="P168" s="138">
        <f t="shared" ref="P168:P170" si="210">N168*O168</f>
        <v>0</v>
      </c>
      <c r="Q168" s="197"/>
      <c r="R168" s="119"/>
      <c r="S168" s="138">
        <f t="shared" ref="S168:S170" si="211">Q168*R168</f>
        <v>0</v>
      </c>
      <c r="T168" s="118"/>
      <c r="U168" s="119"/>
      <c r="V168" s="138">
        <f t="shared" ref="V168:V170" si="212">T168*U168</f>
        <v>0</v>
      </c>
      <c r="W168" s="120" t="e">
        <f>G168+M168+S168+#REF!</f>
        <v>#REF!</v>
      </c>
      <c r="X168" s="307" t="e">
        <f>J168+P168+V168+#REF!</f>
        <v>#REF!</v>
      </c>
      <c r="Y168" s="120" t="e">
        <f t="shared" si="205"/>
        <v>#REF!</v>
      </c>
      <c r="Z168" s="258" t="e">
        <f t="shared" si="206"/>
        <v>#REF!</v>
      </c>
      <c r="AA168" s="259"/>
      <c r="AB168" s="97"/>
      <c r="AC168" s="97"/>
    </row>
    <row r="169" spans="1:29" ht="30" hidden="1" customHeight="1" x14ac:dyDescent="0.25">
      <c r="A169" s="111" t="s">
        <v>90</v>
      </c>
      <c r="B169" s="112"/>
      <c r="C169" s="113" t="s">
        <v>177</v>
      </c>
      <c r="D169" s="114" t="s">
        <v>106</v>
      </c>
      <c r="E169" s="118"/>
      <c r="F169" s="119"/>
      <c r="G169" s="117">
        <f t="shared" si="207"/>
        <v>0</v>
      </c>
      <c r="H169" s="118"/>
      <c r="I169" s="119"/>
      <c r="J169" s="138">
        <f t="shared" si="208"/>
        <v>0</v>
      </c>
      <c r="K169" s="197"/>
      <c r="L169" s="119"/>
      <c r="M169" s="138">
        <f t="shared" si="209"/>
        <v>0</v>
      </c>
      <c r="N169" s="118"/>
      <c r="O169" s="119"/>
      <c r="P169" s="138">
        <f t="shared" si="210"/>
        <v>0</v>
      </c>
      <c r="Q169" s="197"/>
      <c r="R169" s="119"/>
      <c r="S169" s="138">
        <f t="shared" si="211"/>
        <v>0</v>
      </c>
      <c r="T169" s="118"/>
      <c r="U169" s="119"/>
      <c r="V169" s="138">
        <f t="shared" si="212"/>
        <v>0</v>
      </c>
      <c r="W169" s="120" t="e">
        <f>G169+M169+S169+#REF!</f>
        <v>#REF!</v>
      </c>
      <c r="X169" s="307" t="e">
        <f>J169+P169+V169+#REF!</f>
        <v>#REF!</v>
      </c>
      <c r="Y169" s="120" t="e">
        <f t="shared" si="205"/>
        <v>#REF!</v>
      </c>
      <c r="Z169" s="258" t="e">
        <f t="shared" si="206"/>
        <v>#REF!</v>
      </c>
      <c r="AA169" s="259"/>
      <c r="AB169" s="97"/>
      <c r="AC169" s="97"/>
    </row>
    <row r="170" spans="1:29" ht="30" hidden="1" customHeight="1" x14ac:dyDescent="0.25">
      <c r="A170" s="125" t="s">
        <v>90</v>
      </c>
      <c r="B170" s="126"/>
      <c r="C170" s="127" t="s">
        <v>177</v>
      </c>
      <c r="D170" s="128" t="s">
        <v>106</v>
      </c>
      <c r="E170" s="129"/>
      <c r="F170" s="130"/>
      <c r="G170" s="131">
        <f t="shared" si="207"/>
        <v>0</v>
      </c>
      <c r="H170" s="129"/>
      <c r="I170" s="130"/>
      <c r="J170" s="219">
        <f t="shared" si="208"/>
        <v>0</v>
      </c>
      <c r="K170" s="218"/>
      <c r="L170" s="130"/>
      <c r="M170" s="219">
        <f t="shared" si="209"/>
        <v>0</v>
      </c>
      <c r="N170" s="129"/>
      <c r="O170" s="130"/>
      <c r="P170" s="219">
        <f t="shared" si="210"/>
        <v>0</v>
      </c>
      <c r="Q170" s="218"/>
      <c r="R170" s="130"/>
      <c r="S170" s="219">
        <f t="shared" si="211"/>
        <v>0</v>
      </c>
      <c r="T170" s="129"/>
      <c r="U170" s="130"/>
      <c r="V170" s="219">
        <f t="shared" si="212"/>
        <v>0</v>
      </c>
      <c r="W170" s="221" t="e">
        <f>G170+M170+S170+#REF!</f>
        <v>#REF!</v>
      </c>
      <c r="X170" s="309" t="e">
        <f>J170+P170+V170+#REF!</f>
        <v>#REF!</v>
      </c>
      <c r="Y170" s="132" t="e">
        <f t="shared" si="205"/>
        <v>#REF!</v>
      </c>
      <c r="Z170" s="329" t="e">
        <f t="shared" si="206"/>
        <v>#REF!</v>
      </c>
      <c r="AA170" s="330"/>
      <c r="AB170" s="97"/>
      <c r="AC170" s="97"/>
    </row>
    <row r="171" spans="1:29" ht="15" hidden="1" customHeight="1" x14ac:dyDescent="0.25">
      <c r="A171" s="98" t="s">
        <v>87</v>
      </c>
      <c r="B171" s="99" t="s">
        <v>178</v>
      </c>
      <c r="C171" s="229" t="s">
        <v>179</v>
      </c>
      <c r="D171" s="101"/>
      <c r="E171" s="102">
        <f t="shared" ref="E171:V171" si="213">SUM(E172:E174)</f>
        <v>0</v>
      </c>
      <c r="F171" s="103">
        <f t="shared" si="213"/>
        <v>0</v>
      </c>
      <c r="G171" s="104">
        <f t="shared" si="213"/>
        <v>0</v>
      </c>
      <c r="H171" s="102">
        <f t="shared" si="213"/>
        <v>0</v>
      </c>
      <c r="I171" s="103">
        <f t="shared" si="213"/>
        <v>0</v>
      </c>
      <c r="J171" s="137">
        <f t="shared" si="213"/>
        <v>0</v>
      </c>
      <c r="K171" s="195">
        <f t="shared" si="213"/>
        <v>0</v>
      </c>
      <c r="L171" s="103">
        <f t="shared" si="213"/>
        <v>0</v>
      </c>
      <c r="M171" s="137">
        <f t="shared" si="213"/>
        <v>0</v>
      </c>
      <c r="N171" s="102">
        <f t="shared" si="213"/>
        <v>0</v>
      </c>
      <c r="O171" s="103">
        <f t="shared" si="213"/>
        <v>0</v>
      </c>
      <c r="P171" s="137">
        <f t="shared" si="213"/>
        <v>0</v>
      </c>
      <c r="Q171" s="195">
        <f t="shared" si="213"/>
        <v>0</v>
      </c>
      <c r="R171" s="103">
        <f t="shared" si="213"/>
        <v>0</v>
      </c>
      <c r="S171" s="137">
        <f t="shared" si="213"/>
        <v>0</v>
      </c>
      <c r="T171" s="102">
        <f t="shared" si="213"/>
        <v>0</v>
      </c>
      <c r="U171" s="103">
        <f t="shared" si="213"/>
        <v>0</v>
      </c>
      <c r="V171" s="137">
        <f t="shared" si="213"/>
        <v>0</v>
      </c>
      <c r="W171" s="105" t="e">
        <f>G171+M171+S171+#REF!</f>
        <v>#REF!</v>
      </c>
      <c r="X171" s="325" t="e">
        <f>J171+P171+V171+#REF!</f>
        <v>#REF!</v>
      </c>
      <c r="Y171" s="326" t="e">
        <f t="shared" si="205"/>
        <v>#REF!</v>
      </c>
      <c r="Z171" s="327" t="e">
        <f t="shared" si="206"/>
        <v>#REF!</v>
      </c>
      <c r="AA171" s="328"/>
      <c r="AB171" s="110"/>
      <c r="AC171" s="110"/>
    </row>
    <row r="172" spans="1:29" ht="30" hidden="1" customHeight="1" x14ac:dyDescent="0.25">
      <c r="A172" s="111" t="s">
        <v>90</v>
      </c>
      <c r="B172" s="112" t="s">
        <v>91</v>
      </c>
      <c r="C172" s="113" t="s">
        <v>180</v>
      </c>
      <c r="D172" s="114" t="s">
        <v>106</v>
      </c>
      <c r="E172" s="118"/>
      <c r="F172" s="119"/>
      <c r="G172" s="117">
        <f t="shared" ref="G172:G174" si="214">E172*F172</f>
        <v>0</v>
      </c>
      <c r="H172" s="118"/>
      <c r="I172" s="119"/>
      <c r="J172" s="138">
        <f t="shared" ref="J172:J174" si="215">H172*I172</f>
        <v>0</v>
      </c>
      <c r="K172" s="197"/>
      <c r="L172" s="119"/>
      <c r="M172" s="138">
        <f t="shared" ref="M172:M174" si="216">K172*L172</f>
        <v>0</v>
      </c>
      <c r="N172" s="118"/>
      <c r="O172" s="119"/>
      <c r="P172" s="138">
        <f t="shared" ref="P172:P174" si="217">N172*O172</f>
        <v>0</v>
      </c>
      <c r="Q172" s="197"/>
      <c r="R172" s="119"/>
      <c r="S172" s="138">
        <f t="shared" ref="S172:S174" si="218">Q172*R172</f>
        <v>0</v>
      </c>
      <c r="T172" s="118"/>
      <c r="U172" s="119"/>
      <c r="V172" s="138">
        <f t="shared" ref="V172:V174" si="219">T172*U172</f>
        <v>0</v>
      </c>
      <c r="W172" s="120" t="e">
        <f>G172+M172+S172+#REF!</f>
        <v>#REF!</v>
      </c>
      <c r="X172" s="307" t="e">
        <f>J172+P172+V172+#REF!</f>
        <v>#REF!</v>
      </c>
      <c r="Y172" s="120" t="e">
        <f t="shared" si="205"/>
        <v>#REF!</v>
      </c>
      <c r="Z172" s="258" t="e">
        <f t="shared" si="206"/>
        <v>#REF!</v>
      </c>
      <c r="AA172" s="259"/>
      <c r="AB172" s="97"/>
      <c r="AC172" s="97"/>
    </row>
    <row r="173" spans="1:29" ht="30" hidden="1" customHeight="1" x14ac:dyDescent="0.25">
      <c r="A173" s="111" t="s">
        <v>90</v>
      </c>
      <c r="B173" s="112" t="s">
        <v>94</v>
      </c>
      <c r="C173" s="113" t="s">
        <v>180</v>
      </c>
      <c r="D173" s="114" t="s">
        <v>106</v>
      </c>
      <c r="E173" s="118"/>
      <c r="F173" s="119"/>
      <c r="G173" s="117">
        <f t="shared" si="214"/>
        <v>0</v>
      </c>
      <c r="H173" s="118"/>
      <c r="I173" s="119"/>
      <c r="J173" s="138">
        <f t="shared" si="215"/>
        <v>0</v>
      </c>
      <c r="K173" s="197"/>
      <c r="L173" s="119"/>
      <c r="M173" s="138">
        <f t="shared" si="216"/>
        <v>0</v>
      </c>
      <c r="N173" s="118"/>
      <c r="O173" s="119"/>
      <c r="P173" s="138">
        <f t="shared" si="217"/>
        <v>0</v>
      </c>
      <c r="Q173" s="197"/>
      <c r="R173" s="119"/>
      <c r="S173" s="138">
        <f t="shared" si="218"/>
        <v>0</v>
      </c>
      <c r="T173" s="118"/>
      <c r="U173" s="119"/>
      <c r="V173" s="138">
        <f t="shared" si="219"/>
        <v>0</v>
      </c>
      <c r="W173" s="120" t="e">
        <f>G173+M173+S173+#REF!</f>
        <v>#REF!</v>
      </c>
      <c r="X173" s="307" t="e">
        <f>J173+P173+V173+#REF!</f>
        <v>#REF!</v>
      </c>
      <c r="Y173" s="120" t="e">
        <f t="shared" si="205"/>
        <v>#REF!</v>
      </c>
      <c r="Z173" s="258" t="e">
        <f t="shared" si="206"/>
        <v>#REF!</v>
      </c>
      <c r="AA173" s="259"/>
      <c r="AB173" s="97"/>
      <c r="AC173" s="97"/>
    </row>
    <row r="174" spans="1:29" ht="30" hidden="1" customHeight="1" x14ac:dyDescent="0.25">
      <c r="A174" s="125" t="s">
        <v>90</v>
      </c>
      <c r="B174" s="126" t="s">
        <v>95</v>
      </c>
      <c r="C174" s="127" t="s">
        <v>180</v>
      </c>
      <c r="D174" s="128" t="s">
        <v>106</v>
      </c>
      <c r="E174" s="129"/>
      <c r="F174" s="130"/>
      <c r="G174" s="131">
        <f t="shared" si="214"/>
        <v>0</v>
      </c>
      <c r="H174" s="129"/>
      <c r="I174" s="130"/>
      <c r="J174" s="219">
        <f t="shared" si="215"/>
        <v>0</v>
      </c>
      <c r="K174" s="218"/>
      <c r="L174" s="130"/>
      <c r="M174" s="219">
        <f t="shared" si="216"/>
        <v>0</v>
      </c>
      <c r="N174" s="129"/>
      <c r="O174" s="130"/>
      <c r="P174" s="219">
        <f t="shared" si="217"/>
        <v>0</v>
      </c>
      <c r="Q174" s="218"/>
      <c r="R174" s="130"/>
      <c r="S174" s="219">
        <f t="shared" si="218"/>
        <v>0</v>
      </c>
      <c r="T174" s="129"/>
      <c r="U174" s="130"/>
      <c r="V174" s="219">
        <f t="shared" si="219"/>
        <v>0</v>
      </c>
      <c r="W174" s="132" t="e">
        <f>G174+M174+S174+#REF!</f>
        <v>#REF!</v>
      </c>
      <c r="X174" s="331" t="e">
        <f>J174+P174+V174+#REF!</f>
        <v>#REF!</v>
      </c>
      <c r="Y174" s="132" t="e">
        <f t="shared" si="205"/>
        <v>#REF!</v>
      </c>
      <c r="Z174" s="329" t="e">
        <f t="shared" si="206"/>
        <v>#REF!</v>
      </c>
      <c r="AA174" s="330"/>
      <c r="AB174" s="97"/>
      <c r="AC174" s="97"/>
    </row>
    <row r="175" spans="1:29" ht="15" hidden="1" customHeight="1" x14ac:dyDescent="0.25">
      <c r="A175" s="98" t="s">
        <v>87</v>
      </c>
      <c r="B175" s="99" t="s">
        <v>181</v>
      </c>
      <c r="C175" s="229" t="s">
        <v>182</v>
      </c>
      <c r="D175" s="101"/>
      <c r="E175" s="102">
        <f t="shared" ref="E175:V175" si="220">SUM(E176:E180)</f>
        <v>0</v>
      </c>
      <c r="F175" s="103">
        <f t="shared" si="220"/>
        <v>0</v>
      </c>
      <c r="G175" s="104">
        <f t="shared" si="220"/>
        <v>0</v>
      </c>
      <c r="H175" s="102">
        <f t="shared" si="220"/>
        <v>0</v>
      </c>
      <c r="I175" s="103">
        <f t="shared" si="220"/>
        <v>0</v>
      </c>
      <c r="J175" s="137">
        <f t="shared" si="220"/>
        <v>0</v>
      </c>
      <c r="K175" s="195">
        <f t="shared" si="220"/>
        <v>0</v>
      </c>
      <c r="L175" s="103">
        <f t="shared" si="220"/>
        <v>0</v>
      </c>
      <c r="M175" s="137">
        <f t="shared" si="220"/>
        <v>0</v>
      </c>
      <c r="N175" s="102">
        <f t="shared" si="220"/>
        <v>0</v>
      </c>
      <c r="O175" s="103">
        <f t="shared" si="220"/>
        <v>0</v>
      </c>
      <c r="P175" s="137">
        <f t="shared" si="220"/>
        <v>0</v>
      </c>
      <c r="Q175" s="195">
        <f t="shared" si="220"/>
        <v>0</v>
      </c>
      <c r="R175" s="103">
        <f t="shared" si="220"/>
        <v>0</v>
      </c>
      <c r="S175" s="137">
        <f t="shared" si="220"/>
        <v>0</v>
      </c>
      <c r="T175" s="102">
        <f t="shared" si="220"/>
        <v>0</v>
      </c>
      <c r="U175" s="103">
        <f t="shared" si="220"/>
        <v>0</v>
      </c>
      <c r="V175" s="137">
        <f t="shared" si="220"/>
        <v>0</v>
      </c>
      <c r="W175" s="326" t="e">
        <f>G175+M175+S175+#REF!</f>
        <v>#REF!</v>
      </c>
      <c r="X175" s="332" t="e">
        <f>J175+P175+V175+#REF!</f>
        <v>#REF!</v>
      </c>
      <c r="Y175" s="326" t="e">
        <f t="shared" si="205"/>
        <v>#REF!</v>
      </c>
      <c r="Z175" s="327" t="e">
        <f t="shared" si="206"/>
        <v>#REF!</v>
      </c>
      <c r="AA175" s="328"/>
      <c r="AB175" s="110"/>
      <c r="AC175" s="110"/>
    </row>
    <row r="176" spans="1:29" ht="30" hidden="1" customHeight="1" x14ac:dyDescent="0.25">
      <c r="A176" s="111" t="s">
        <v>90</v>
      </c>
      <c r="B176" s="112" t="s">
        <v>91</v>
      </c>
      <c r="C176" s="113" t="s">
        <v>183</v>
      </c>
      <c r="D176" s="114" t="s">
        <v>184</v>
      </c>
      <c r="E176" s="118"/>
      <c r="F176" s="119"/>
      <c r="G176" s="117">
        <f t="shared" ref="G176:G180" si="221">E176*F176</f>
        <v>0</v>
      </c>
      <c r="H176" s="118"/>
      <c r="I176" s="119"/>
      <c r="J176" s="138">
        <f t="shared" ref="J176:J180" si="222">H176*I176</f>
        <v>0</v>
      </c>
      <c r="K176" s="197"/>
      <c r="L176" s="119"/>
      <c r="M176" s="138">
        <f t="shared" ref="M176:M180" si="223">K176*L176</f>
        <v>0</v>
      </c>
      <c r="N176" s="118"/>
      <c r="O176" s="119"/>
      <c r="P176" s="138">
        <f t="shared" ref="P176:P180" si="224">N176*O176</f>
        <v>0</v>
      </c>
      <c r="Q176" s="197"/>
      <c r="R176" s="119"/>
      <c r="S176" s="138">
        <f t="shared" ref="S176:S180" si="225">Q176*R176</f>
        <v>0</v>
      </c>
      <c r="T176" s="118"/>
      <c r="U176" s="119"/>
      <c r="V176" s="138">
        <f t="shared" ref="V176:V180" si="226">T176*U176</f>
        <v>0</v>
      </c>
      <c r="W176" s="120" t="e">
        <f>G176+M176+S176+#REF!</f>
        <v>#REF!</v>
      </c>
      <c r="X176" s="307" t="e">
        <f>J176+P176+V176+#REF!</f>
        <v>#REF!</v>
      </c>
      <c r="Y176" s="120" t="e">
        <f t="shared" si="205"/>
        <v>#REF!</v>
      </c>
      <c r="Z176" s="258" t="e">
        <f t="shared" si="206"/>
        <v>#REF!</v>
      </c>
      <c r="AA176" s="259"/>
      <c r="AB176" s="97"/>
      <c r="AC176" s="97"/>
    </row>
    <row r="177" spans="1:29" ht="30" hidden="1" customHeight="1" x14ac:dyDescent="0.25">
      <c r="A177" s="111" t="s">
        <v>90</v>
      </c>
      <c r="B177" s="112" t="s">
        <v>94</v>
      </c>
      <c r="C177" s="113" t="s">
        <v>185</v>
      </c>
      <c r="D177" s="114" t="s">
        <v>184</v>
      </c>
      <c r="E177" s="118"/>
      <c r="F177" s="119"/>
      <c r="G177" s="117">
        <f t="shared" si="221"/>
        <v>0</v>
      </c>
      <c r="H177" s="118"/>
      <c r="I177" s="119"/>
      <c r="J177" s="138">
        <f t="shared" si="222"/>
        <v>0</v>
      </c>
      <c r="K177" s="197"/>
      <c r="L177" s="119"/>
      <c r="M177" s="138">
        <f t="shared" si="223"/>
        <v>0</v>
      </c>
      <c r="N177" s="118"/>
      <c r="O177" s="119"/>
      <c r="P177" s="138">
        <f t="shared" si="224"/>
        <v>0</v>
      </c>
      <c r="Q177" s="197"/>
      <c r="R177" s="119"/>
      <c r="S177" s="138">
        <f t="shared" si="225"/>
        <v>0</v>
      </c>
      <c r="T177" s="118"/>
      <c r="U177" s="119"/>
      <c r="V177" s="138">
        <f t="shared" si="226"/>
        <v>0</v>
      </c>
      <c r="W177" s="120" t="e">
        <f>G177+M177+S177+#REF!</f>
        <v>#REF!</v>
      </c>
      <c r="X177" s="307" t="e">
        <f>J177+P177+V177+#REF!</f>
        <v>#REF!</v>
      </c>
      <c r="Y177" s="120" t="e">
        <f t="shared" si="205"/>
        <v>#REF!</v>
      </c>
      <c r="Z177" s="258" t="e">
        <f t="shared" si="206"/>
        <v>#REF!</v>
      </c>
      <c r="AA177" s="259"/>
      <c r="AB177" s="97"/>
      <c r="AC177" s="97"/>
    </row>
    <row r="178" spans="1:29" ht="30" hidden="1" customHeight="1" x14ac:dyDescent="0.25">
      <c r="A178" s="111" t="s">
        <v>90</v>
      </c>
      <c r="B178" s="112" t="s">
        <v>95</v>
      </c>
      <c r="C178" s="113" t="s">
        <v>186</v>
      </c>
      <c r="D178" s="114" t="s">
        <v>184</v>
      </c>
      <c r="E178" s="118"/>
      <c r="F178" s="119"/>
      <c r="G178" s="117">
        <f t="shared" si="221"/>
        <v>0</v>
      </c>
      <c r="H178" s="118"/>
      <c r="I178" s="119"/>
      <c r="J178" s="138">
        <f t="shared" si="222"/>
        <v>0</v>
      </c>
      <c r="K178" s="197"/>
      <c r="L178" s="119"/>
      <c r="M178" s="138">
        <f t="shared" si="223"/>
        <v>0</v>
      </c>
      <c r="N178" s="118"/>
      <c r="O178" s="119"/>
      <c r="P178" s="138">
        <f t="shared" si="224"/>
        <v>0</v>
      </c>
      <c r="Q178" s="197"/>
      <c r="R178" s="119"/>
      <c r="S178" s="138">
        <f t="shared" si="225"/>
        <v>0</v>
      </c>
      <c r="T178" s="118"/>
      <c r="U178" s="119"/>
      <c r="V178" s="138">
        <f t="shared" si="226"/>
        <v>0</v>
      </c>
      <c r="W178" s="120" t="e">
        <f>G178+M178+S178+#REF!</f>
        <v>#REF!</v>
      </c>
      <c r="X178" s="307" t="e">
        <f>J178+P178+V178+#REF!</f>
        <v>#REF!</v>
      </c>
      <c r="Y178" s="120" t="e">
        <f t="shared" si="205"/>
        <v>#REF!</v>
      </c>
      <c r="Z178" s="258" t="e">
        <f t="shared" si="206"/>
        <v>#REF!</v>
      </c>
      <c r="AA178" s="259"/>
      <c r="AB178" s="97"/>
      <c r="AC178" s="97"/>
    </row>
    <row r="179" spans="1:29" ht="30" hidden="1" customHeight="1" x14ac:dyDescent="0.25">
      <c r="A179" s="111" t="s">
        <v>90</v>
      </c>
      <c r="B179" s="112" t="s">
        <v>153</v>
      </c>
      <c r="C179" s="113" t="s">
        <v>187</v>
      </c>
      <c r="D179" s="114" t="s">
        <v>184</v>
      </c>
      <c r="E179" s="118"/>
      <c r="F179" s="119"/>
      <c r="G179" s="117">
        <f t="shared" si="221"/>
        <v>0</v>
      </c>
      <c r="H179" s="118"/>
      <c r="I179" s="119"/>
      <c r="J179" s="138">
        <f t="shared" si="222"/>
        <v>0</v>
      </c>
      <c r="K179" s="197"/>
      <c r="L179" s="119"/>
      <c r="M179" s="138">
        <f t="shared" si="223"/>
        <v>0</v>
      </c>
      <c r="N179" s="118"/>
      <c r="O179" s="119"/>
      <c r="P179" s="138">
        <f t="shared" si="224"/>
        <v>0</v>
      </c>
      <c r="Q179" s="197"/>
      <c r="R179" s="119"/>
      <c r="S179" s="138">
        <f t="shared" si="225"/>
        <v>0</v>
      </c>
      <c r="T179" s="118"/>
      <c r="U179" s="119"/>
      <c r="V179" s="138">
        <f t="shared" si="226"/>
        <v>0</v>
      </c>
      <c r="W179" s="120" t="e">
        <f>G179+M179+S179+#REF!</f>
        <v>#REF!</v>
      </c>
      <c r="X179" s="307" t="e">
        <f>J179+P179+V179+#REF!</f>
        <v>#REF!</v>
      </c>
      <c r="Y179" s="120" t="e">
        <f t="shared" si="205"/>
        <v>#REF!</v>
      </c>
      <c r="Z179" s="258" t="e">
        <f t="shared" si="206"/>
        <v>#REF!</v>
      </c>
      <c r="AA179" s="259"/>
      <c r="AB179" s="97"/>
      <c r="AC179" s="97"/>
    </row>
    <row r="180" spans="1:29" ht="30" hidden="1" customHeight="1" x14ac:dyDescent="0.25">
      <c r="A180" s="139" t="s">
        <v>90</v>
      </c>
      <c r="B180" s="140" t="s">
        <v>154</v>
      </c>
      <c r="C180" s="141" t="s">
        <v>188</v>
      </c>
      <c r="D180" s="142" t="s">
        <v>184</v>
      </c>
      <c r="E180" s="143"/>
      <c r="F180" s="144"/>
      <c r="G180" s="145">
        <f t="shared" si="221"/>
        <v>0</v>
      </c>
      <c r="H180" s="143"/>
      <c r="I180" s="144"/>
      <c r="J180" s="146">
        <f t="shared" si="222"/>
        <v>0</v>
      </c>
      <c r="K180" s="199"/>
      <c r="L180" s="144"/>
      <c r="M180" s="146">
        <f t="shared" si="223"/>
        <v>0</v>
      </c>
      <c r="N180" s="143"/>
      <c r="O180" s="144"/>
      <c r="P180" s="146">
        <f t="shared" si="224"/>
        <v>0</v>
      </c>
      <c r="Q180" s="199"/>
      <c r="R180" s="144"/>
      <c r="S180" s="146">
        <f t="shared" si="225"/>
        <v>0</v>
      </c>
      <c r="T180" s="143"/>
      <c r="U180" s="144"/>
      <c r="V180" s="146">
        <f t="shared" si="226"/>
        <v>0</v>
      </c>
      <c r="W180" s="132" t="e">
        <f>G180+M180+S180+#REF!</f>
        <v>#REF!</v>
      </c>
      <c r="X180" s="331" t="e">
        <f>J180+P180+V180+#REF!</f>
        <v>#REF!</v>
      </c>
      <c r="Y180" s="132" t="e">
        <f t="shared" si="205"/>
        <v>#REF!</v>
      </c>
      <c r="Z180" s="329" t="e">
        <f t="shared" si="206"/>
        <v>#REF!</v>
      </c>
      <c r="AA180" s="330"/>
      <c r="AB180" s="97"/>
      <c r="AC180" s="97"/>
    </row>
    <row r="181" spans="1:29" ht="30" customHeight="1" x14ac:dyDescent="0.25">
      <c r="A181" s="111" t="s">
        <v>90</v>
      </c>
      <c r="B181" s="591" t="s">
        <v>373</v>
      </c>
      <c r="C181" s="405" t="s">
        <v>279</v>
      </c>
      <c r="D181" s="440" t="s">
        <v>280</v>
      </c>
      <c r="E181" s="427">
        <v>40</v>
      </c>
      <c r="F181" s="377">
        <v>3</v>
      </c>
      <c r="G181" s="424">
        <f t="shared" ref="G181" si="227">E181*F181</f>
        <v>120</v>
      </c>
      <c r="H181" s="764">
        <f>J181/I181</f>
        <v>12</v>
      </c>
      <c r="I181" s="119">
        <v>3</v>
      </c>
      <c r="J181" s="138">
        <v>36</v>
      </c>
      <c r="K181" s="197"/>
      <c r="L181" s="119"/>
      <c r="M181" s="138">
        <f t="shared" ref="M181:M191" si="228">K181*L181</f>
        <v>0</v>
      </c>
      <c r="N181" s="118"/>
      <c r="O181" s="119"/>
      <c r="P181" s="138">
        <f t="shared" ref="P181:P191" si="229">N181*O181</f>
        <v>0</v>
      </c>
      <c r="Q181" s="197"/>
      <c r="R181" s="119"/>
      <c r="S181" s="138">
        <f t="shared" ref="S181:S191" si="230">Q181*R181</f>
        <v>0</v>
      </c>
      <c r="T181" s="118"/>
      <c r="U181" s="119"/>
      <c r="V181" s="138">
        <f t="shared" ref="V181:V191" si="231">T181*U181</f>
        <v>0</v>
      </c>
      <c r="W181" s="120">
        <f>G181+M181+S181</f>
        <v>120</v>
      </c>
      <c r="X181" s="307">
        <f>J181+P181+V181</f>
        <v>36</v>
      </c>
      <c r="Y181" s="120">
        <f t="shared" si="205"/>
        <v>84</v>
      </c>
      <c r="Z181" s="258">
        <f t="shared" si="206"/>
        <v>0.7</v>
      </c>
      <c r="AA181" s="259"/>
      <c r="AB181" s="97"/>
      <c r="AC181" s="97"/>
    </row>
    <row r="182" spans="1:29" ht="30" customHeight="1" x14ac:dyDescent="0.25">
      <c r="A182" s="111" t="s">
        <v>90</v>
      </c>
      <c r="B182" s="591" t="s">
        <v>448</v>
      </c>
      <c r="C182" s="405" t="s">
        <v>281</v>
      </c>
      <c r="D182" s="440" t="s">
        <v>282</v>
      </c>
      <c r="E182" s="771">
        <v>4</v>
      </c>
      <c r="F182" s="377">
        <v>175</v>
      </c>
      <c r="G182" s="424">
        <f>E182*F182</f>
        <v>700</v>
      </c>
      <c r="H182" s="764">
        <v>4</v>
      </c>
      <c r="I182" s="119">
        <f>J182/H182</f>
        <v>174.32499999999999</v>
      </c>
      <c r="J182" s="138">
        <v>697.3</v>
      </c>
      <c r="K182" s="197"/>
      <c r="L182" s="119"/>
      <c r="M182" s="138">
        <v>0</v>
      </c>
      <c r="N182" s="118"/>
      <c r="O182" s="119"/>
      <c r="P182" s="138"/>
      <c r="Q182" s="197"/>
      <c r="R182" s="119"/>
      <c r="S182" s="138"/>
      <c r="T182" s="118"/>
      <c r="U182" s="119"/>
      <c r="V182" s="138"/>
      <c r="W182" s="120">
        <f t="shared" ref="W182:W191" si="232">G182+M182+S182</f>
        <v>700</v>
      </c>
      <c r="X182" s="307">
        <f t="shared" ref="X182:X191" si="233">J182+P182+V182</f>
        <v>697.3</v>
      </c>
      <c r="Y182" s="120">
        <f t="shared" si="205"/>
        <v>2.7000000000000455</v>
      </c>
      <c r="Z182" s="258">
        <f t="shared" si="206"/>
        <v>3.8571428571429222E-3</v>
      </c>
      <c r="AA182" s="259"/>
      <c r="AB182" s="97"/>
      <c r="AC182" s="97"/>
    </row>
    <row r="183" spans="1:29" ht="30" hidden="1" customHeight="1" x14ac:dyDescent="0.25">
      <c r="A183" s="111" t="s">
        <v>90</v>
      </c>
      <c r="B183" s="591" t="s">
        <v>449</v>
      </c>
      <c r="C183" s="405" t="s">
        <v>283</v>
      </c>
      <c r="D183" s="440"/>
      <c r="E183" s="423"/>
      <c r="F183" s="377"/>
      <c r="G183" s="441">
        <v>0</v>
      </c>
      <c r="H183" s="764"/>
      <c r="I183" s="119"/>
      <c r="J183" s="138"/>
      <c r="K183" s="197"/>
      <c r="L183" s="119"/>
      <c r="M183" s="138"/>
      <c r="N183" s="118"/>
      <c r="O183" s="119"/>
      <c r="P183" s="138"/>
      <c r="Q183" s="197"/>
      <c r="R183" s="119"/>
      <c r="S183" s="138"/>
      <c r="T183" s="118"/>
      <c r="U183" s="119"/>
      <c r="V183" s="138"/>
      <c r="W183" s="120">
        <f t="shared" si="232"/>
        <v>0</v>
      </c>
      <c r="X183" s="307">
        <f t="shared" si="233"/>
        <v>0</v>
      </c>
      <c r="Y183" s="120">
        <f t="shared" si="205"/>
        <v>0</v>
      </c>
      <c r="Z183" s="258" t="e">
        <f t="shared" si="206"/>
        <v>#DIV/0!</v>
      </c>
      <c r="AA183" s="259"/>
      <c r="AB183" s="97"/>
      <c r="AC183" s="97"/>
    </row>
    <row r="184" spans="1:29" ht="16.2" customHeight="1" x14ac:dyDescent="0.25">
      <c r="A184" s="111" t="s">
        <v>90</v>
      </c>
      <c r="B184" s="591" t="s">
        <v>450</v>
      </c>
      <c r="C184" s="406" t="s">
        <v>284</v>
      </c>
      <c r="D184" s="440" t="s">
        <v>106</v>
      </c>
      <c r="E184" s="423">
        <v>30</v>
      </c>
      <c r="F184" s="377">
        <v>45</v>
      </c>
      <c r="G184" s="424">
        <f t="shared" ref="G184" si="234">E184*F184</f>
        <v>1350</v>
      </c>
      <c r="H184" s="764">
        <v>0</v>
      </c>
      <c r="I184" s="119">
        <v>0</v>
      </c>
      <c r="J184" s="138">
        <v>0</v>
      </c>
      <c r="K184" s="197"/>
      <c r="L184" s="119"/>
      <c r="M184" s="138">
        <v>0</v>
      </c>
      <c r="N184" s="118"/>
      <c r="O184" s="119"/>
      <c r="P184" s="138"/>
      <c r="Q184" s="197"/>
      <c r="R184" s="119"/>
      <c r="S184" s="138"/>
      <c r="T184" s="118"/>
      <c r="U184" s="119"/>
      <c r="V184" s="138"/>
      <c r="W184" s="120">
        <f t="shared" si="232"/>
        <v>1350</v>
      </c>
      <c r="X184" s="307">
        <f t="shared" si="233"/>
        <v>0</v>
      </c>
      <c r="Y184" s="120">
        <f t="shared" si="205"/>
        <v>1350</v>
      </c>
      <c r="Z184" s="258">
        <f t="shared" si="206"/>
        <v>1</v>
      </c>
      <c r="AA184" s="259"/>
      <c r="AB184" s="97"/>
      <c r="AC184" s="97"/>
    </row>
    <row r="185" spans="1:29" ht="16.95" customHeight="1" x14ac:dyDescent="0.25">
      <c r="A185" s="111" t="s">
        <v>90</v>
      </c>
      <c r="B185" s="591" t="s">
        <v>451</v>
      </c>
      <c r="C185" s="873" t="s">
        <v>285</v>
      </c>
      <c r="D185" s="672" t="s">
        <v>270</v>
      </c>
      <c r="E185" s="874">
        <v>0</v>
      </c>
      <c r="F185" s="874">
        <v>0</v>
      </c>
      <c r="G185" s="674">
        <f>E185*F185</f>
        <v>0</v>
      </c>
      <c r="H185" s="874"/>
      <c r="I185" s="673"/>
      <c r="J185" s="674"/>
      <c r="K185" s="875">
        <v>1</v>
      </c>
      <c r="L185" s="876">
        <v>10800</v>
      </c>
      <c r="M185" s="674">
        <f>K185*L185</f>
        <v>10800</v>
      </c>
      <c r="N185" s="118">
        <v>0</v>
      </c>
      <c r="O185" s="119">
        <v>0</v>
      </c>
      <c r="P185" s="138">
        <v>0</v>
      </c>
      <c r="Q185" s="197"/>
      <c r="R185" s="119"/>
      <c r="S185" s="138"/>
      <c r="T185" s="118"/>
      <c r="U185" s="119"/>
      <c r="V185" s="138"/>
      <c r="W185" s="120">
        <f t="shared" si="232"/>
        <v>10800</v>
      </c>
      <c r="X185" s="307">
        <f t="shared" si="233"/>
        <v>0</v>
      </c>
      <c r="Y185" s="120">
        <f t="shared" si="205"/>
        <v>10800</v>
      </c>
      <c r="Z185" s="258">
        <f t="shared" si="206"/>
        <v>1</v>
      </c>
      <c r="AA185" s="259"/>
      <c r="AB185" s="97"/>
      <c r="AC185" s="97"/>
    </row>
    <row r="186" spans="1:29" ht="16.95" customHeight="1" x14ac:dyDescent="0.25">
      <c r="A186" s="111" t="s">
        <v>90</v>
      </c>
      <c r="B186" s="591" t="s">
        <v>452</v>
      </c>
      <c r="C186" s="873" t="s">
        <v>286</v>
      </c>
      <c r="D186" s="672" t="s">
        <v>270</v>
      </c>
      <c r="E186" s="874">
        <v>0</v>
      </c>
      <c r="F186" s="874">
        <v>0</v>
      </c>
      <c r="G186" s="674">
        <f>E186*F186</f>
        <v>0</v>
      </c>
      <c r="H186" s="874"/>
      <c r="I186" s="673"/>
      <c r="J186" s="674"/>
      <c r="K186" s="875">
        <v>2</v>
      </c>
      <c r="L186" s="876">
        <v>6000</v>
      </c>
      <c r="M186" s="674">
        <f>K186*L186</f>
        <v>12000</v>
      </c>
      <c r="N186" s="118">
        <v>0</v>
      </c>
      <c r="O186" s="119">
        <v>0</v>
      </c>
      <c r="P186" s="138">
        <v>0</v>
      </c>
      <c r="Q186" s="197"/>
      <c r="R186" s="119"/>
      <c r="S186" s="138"/>
      <c r="T186" s="118"/>
      <c r="U186" s="119"/>
      <c r="V186" s="138"/>
      <c r="W186" s="120">
        <f t="shared" si="232"/>
        <v>12000</v>
      </c>
      <c r="X186" s="307">
        <f t="shared" si="233"/>
        <v>0</v>
      </c>
      <c r="Y186" s="120">
        <f t="shared" si="205"/>
        <v>12000</v>
      </c>
      <c r="Z186" s="258">
        <f t="shared" si="206"/>
        <v>1</v>
      </c>
      <c r="AA186" s="259"/>
      <c r="AB186" s="97"/>
      <c r="AC186" s="97"/>
    </row>
    <row r="187" spans="1:29" ht="16.95" customHeight="1" x14ac:dyDescent="0.25">
      <c r="A187" s="111" t="s">
        <v>90</v>
      </c>
      <c r="B187" s="591" t="s">
        <v>453</v>
      </c>
      <c r="C187" s="873" t="s">
        <v>287</v>
      </c>
      <c r="D187" s="672" t="s">
        <v>270</v>
      </c>
      <c r="E187" s="874">
        <v>0</v>
      </c>
      <c r="F187" s="874">
        <v>0</v>
      </c>
      <c r="G187" s="674">
        <f>E187*F187</f>
        <v>0</v>
      </c>
      <c r="H187" s="874"/>
      <c r="I187" s="673"/>
      <c r="J187" s="674"/>
      <c r="K187" s="875">
        <v>5</v>
      </c>
      <c r="L187" s="876">
        <v>3600</v>
      </c>
      <c r="M187" s="674">
        <f>K187*L187</f>
        <v>18000</v>
      </c>
      <c r="N187" s="118">
        <v>0</v>
      </c>
      <c r="O187" s="119">
        <v>0</v>
      </c>
      <c r="P187" s="138">
        <v>0</v>
      </c>
      <c r="Q187" s="197"/>
      <c r="R187" s="119"/>
      <c r="S187" s="138"/>
      <c r="T187" s="118"/>
      <c r="U187" s="119"/>
      <c r="V187" s="138"/>
      <c r="W187" s="120">
        <f t="shared" si="232"/>
        <v>18000</v>
      </c>
      <c r="X187" s="307">
        <f t="shared" si="233"/>
        <v>0</v>
      </c>
      <c r="Y187" s="120">
        <f t="shared" si="205"/>
        <v>18000</v>
      </c>
      <c r="Z187" s="258">
        <f t="shared" si="206"/>
        <v>1</v>
      </c>
      <c r="AA187" s="259"/>
      <c r="AB187" s="97"/>
      <c r="AC187" s="97"/>
    </row>
    <row r="188" spans="1:29" ht="19.95" customHeight="1" x14ac:dyDescent="0.25">
      <c r="A188" s="111" t="s">
        <v>90</v>
      </c>
      <c r="B188" s="591" t="s">
        <v>454</v>
      </c>
      <c r="C188" s="431" t="s">
        <v>288</v>
      </c>
      <c r="D188" s="442" t="s">
        <v>166</v>
      </c>
      <c r="E188" s="425">
        <v>1</v>
      </c>
      <c r="F188" s="379">
        <v>1200</v>
      </c>
      <c r="G188" s="426">
        <v>1200</v>
      </c>
      <c r="H188" s="425">
        <v>1</v>
      </c>
      <c r="I188" s="379">
        <v>1200</v>
      </c>
      <c r="J188" s="426">
        <v>1200</v>
      </c>
      <c r="K188" s="197"/>
      <c r="L188" s="119"/>
      <c r="M188" s="138">
        <v>0</v>
      </c>
      <c r="N188" s="118"/>
      <c r="O188" s="119"/>
      <c r="P188" s="138"/>
      <c r="Q188" s="197"/>
      <c r="R188" s="119"/>
      <c r="S188" s="138"/>
      <c r="T188" s="118"/>
      <c r="U188" s="119"/>
      <c r="V188" s="138"/>
      <c r="W188" s="120">
        <f t="shared" si="232"/>
        <v>1200</v>
      </c>
      <c r="X188" s="307">
        <f t="shared" si="233"/>
        <v>1200</v>
      </c>
      <c r="Y188" s="120">
        <f t="shared" si="205"/>
        <v>0</v>
      </c>
      <c r="Z188" s="258">
        <f t="shared" si="206"/>
        <v>0</v>
      </c>
      <c r="AA188" s="259"/>
      <c r="AB188" s="97"/>
      <c r="AC188" s="97"/>
    </row>
    <row r="189" spans="1:29" ht="19.95" customHeight="1" x14ac:dyDescent="0.25">
      <c r="A189" s="111" t="s">
        <v>90</v>
      </c>
      <c r="B189" s="591" t="s">
        <v>455</v>
      </c>
      <c r="C189" s="683" t="s">
        <v>289</v>
      </c>
      <c r="D189" s="442" t="s">
        <v>173</v>
      </c>
      <c r="E189" s="425">
        <v>7</v>
      </c>
      <c r="F189" s="379">
        <v>1666</v>
      </c>
      <c r="G189" s="424">
        <f t="shared" ref="G189:G190" si="235">E189*F189</f>
        <v>11662</v>
      </c>
      <c r="H189" s="425">
        <v>7</v>
      </c>
      <c r="I189" s="379">
        <v>1666</v>
      </c>
      <c r="J189" s="424">
        <f t="shared" ref="J189:J190" si="236">H189*I189</f>
        <v>11662</v>
      </c>
      <c r="K189" s="197"/>
      <c r="L189" s="119"/>
      <c r="M189" s="138">
        <f t="shared" si="228"/>
        <v>0</v>
      </c>
      <c r="N189" s="118"/>
      <c r="O189" s="119"/>
      <c r="P189" s="138">
        <f t="shared" si="229"/>
        <v>0</v>
      </c>
      <c r="Q189" s="197"/>
      <c r="R189" s="119"/>
      <c r="S189" s="138">
        <f t="shared" si="230"/>
        <v>0</v>
      </c>
      <c r="T189" s="118"/>
      <c r="U189" s="119"/>
      <c r="V189" s="138">
        <f t="shared" si="231"/>
        <v>0</v>
      </c>
      <c r="W189" s="120">
        <f t="shared" si="232"/>
        <v>11662</v>
      </c>
      <c r="X189" s="307">
        <f t="shared" si="233"/>
        <v>11662</v>
      </c>
      <c r="Y189" s="120">
        <f t="shared" si="205"/>
        <v>0</v>
      </c>
      <c r="Z189" s="258">
        <f t="shared" si="206"/>
        <v>0</v>
      </c>
      <c r="AA189" s="259"/>
      <c r="AB189" s="97"/>
      <c r="AC189" s="97"/>
    </row>
    <row r="190" spans="1:29" ht="30" customHeight="1" x14ac:dyDescent="0.25">
      <c r="A190" s="111" t="s">
        <v>90</v>
      </c>
      <c r="B190" s="591" t="s">
        <v>456</v>
      </c>
      <c r="C190" s="431" t="s">
        <v>290</v>
      </c>
      <c r="D190" s="442" t="s">
        <v>246</v>
      </c>
      <c r="E190" s="425">
        <v>5</v>
      </c>
      <c r="F190" s="379">
        <v>800</v>
      </c>
      <c r="G190" s="424">
        <f t="shared" si="235"/>
        <v>4000</v>
      </c>
      <c r="H190" s="425">
        <v>5</v>
      </c>
      <c r="I190" s="379">
        <v>800</v>
      </c>
      <c r="J190" s="424">
        <f t="shared" si="236"/>
        <v>4000</v>
      </c>
      <c r="K190" s="197"/>
      <c r="L190" s="119"/>
      <c r="M190" s="138">
        <f t="shared" si="228"/>
        <v>0</v>
      </c>
      <c r="N190" s="118"/>
      <c r="O190" s="119"/>
      <c r="P190" s="138">
        <f t="shared" si="229"/>
        <v>0</v>
      </c>
      <c r="Q190" s="197"/>
      <c r="R190" s="119"/>
      <c r="S190" s="138">
        <f t="shared" si="230"/>
        <v>0</v>
      </c>
      <c r="T190" s="118"/>
      <c r="U190" s="119"/>
      <c r="V190" s="138">
        <f t="shared" si="231"/>
        <v>0</v>
      </c>
      <c r="W190" s="120">
        <f t="shared" si="232"/>
        <v>4000</v>
      </c>
      <c r="X190" s="307">
        <f t="shared" si="233"/>
        <v>4000</v>
      </c>
      <c r="Y190" s="120">
        <f t="shared" si="205"/>
        <v>0</v>
      </c>
      <c r="Z190" s="258">
        <f t="shared" si="206"/>
        <v>0</v>
      </c>
      <c r="AA190" s="259"/>
      <c r="AB190" s="97"/>
      <c r="AC190" s="97"/>
    </row>
    <row r="191" spans="1:29" ht="30" customHeight="1" thickBot="1" x14ac:dyDescent="0.3">
      <c r="A191" s="111" t="s">
        <v>90</v>
      </c>
      <c r="B191" s="591" t="s">
        <v>457</v>
      </c>
      <c r="C191" s="443" t="s">
        <v>291</v>
      </c>
      <c r="D191" s="438"/>
      <c r="E191" s="425">
        <v>16862</v>
      </c>
      <c r="F191" s="379">
        <v>0.22</v>
      </c>
      <c r="G191" s="426">
        <v>3709</v>
      </c>
      <c r="H191" s="425">
        <v>16862</v>
      </c>
      <c r="I191" s="379">
        <v>0.22</v>
      </c>
      <c r="J191" s="426">
        <f>H191*I191</f>
        <v>3709.64</v>
      </c>
      <c r="K191" s="197"/>
      <c r="L191" s="119"/>
      <c r="M191" s="138">
        <f t="shared" si="228"/>
        <v>0</v>
      </c>
      <c r="N191" s="118"/>
      <c r="O191" s="119"/>
      <c r="P191" s="138">
        <f t="shared" si="229"/>
        <v>0</v>
      </c>
      <c r="Q191" s="197"/>
      <c r="R191" s="119"/>
      <c r="S191" s="138">
        <f t="shared" si="230"/>
        <v>0</v>
      </c>
      <c r="T191" s="118"/>
      <c r="U191" s="119"/>
      <c r="V191" s="138">
        <f t="shared" si="231"/>
        <v>0</v>
      </c>
      <c r="W191" s="120">
        <f t="shared" si="232"/>
        <v>3709</v>
      </c>
      <c r="X191" s="307">
        <f t="shared" si="233"/>
        <v>3709.64</v>
      </c>
      <c r="Y191" s="120">
        <f t="shared" si="205"/>
        <v>-0.63999999999987267</v>
      </c>
      <c r="Z191" s="258">
        <f t="shared" si="206"/>
        <v>-1.7255324885410425E-4</v>
      </c>
      <c r="AA191" s="259"/>
      <c r="AB191" s="97"/>
      <c r="AC191" s="97"/>
    </row>
    <row r="192" spans="1:29" ht="15.75" customHeight="1" thickBot="1" x14ac:dyDescent="0.3">
      <c r="A192" s="967" t="s">
        <v>458</v>
      </c>
      <c r="B192" s="941"/>
      <c r="C192" s="955"/>
      <c r="D192" s="333"/>
      <c r="E192" s="295"/>
      <c r="F192" s="295"/>
      <c r="G192" s="295">
        <f>G161+G166</f>
        <v>38241</v>
      </c>
      <c r="H192" s="295"/>
      <c r="I192" s="295"/>
      <c r="J192" s="295">
        <f>J166+J161</f>
        <v>36804.94</v>
      </c>
      <c r="K192" s="334"/>
      <c r="L192" s="295"/>
      <c r="M192" s="295">
        <f>M166</f>
        <v>40800</v>
      </c>
      <c r="N192" s="295"/>
      <c r="O192" s="295"/>
      <c r="P192" s="295">
        <v>0</v>
      </c>
      <c r="Q192" s="334"/>
      <c r="R192" s="295"/>
      <c r="S192" s="295"/>
      <c r="T192" s="295"/>
      <c r="U192" s="295"/>
      <c r="V192" s="295"/>
      <c r="W192" s="270">
        <f>G192+M192+S192</f>
        <v>79041</v>
      </c>
      <c r="X192" s="317">
        <f>J192+P192+V192</f>
        <v>36804.94</v>
      </c>
      <c r="Y192" s="324">
        <f t="shared" si="205"/>
        <v>42236.06</v>
      </c>
      <c r="Z192" s="335">
        <f t="shared" si="206"/>
        <v>0.53435634670613985</v>
      </c>
      <c r="AA192" s="336"/>
      <c r="AB192" s="97"/>
      <c r="AC192" s="97"/>
    </row>
    <row r="193" spans="1:29" ht="15.75" customHeight="1" thickBot="1" x14ac:dyDescent="0.3">
      <c r="A193" s="337" t="s">
        <v>189</v>
      </c>
      <c r="B193" s="338"/>
      <c r="C193" s="339"/>
      <c r="D193" s="340"/>
      <c r="E193" s="341"/>
      <c r="F193" s="341"/>
      <c r="G193" s="342">
        <f>G30+G90+G99+G116+G135+G146+G192</f>
        <v>316951</v>
      </c>
      <c r="H193" s="343"/>
      <c r="I193" s="343"/>
      <c r="J193" s="342">
        <f>J30+J90+J99+J116+J135+J146+J192</f>
        <v>277244.58</v>
      </c>
      <c r="K193" s="341"/>
      <c r="L193" s="341"/>
      <c r="M193" s="342">
        <f>M166+M101+M97+M90</f>
        <v>149721</v>
      </c>
      <c r="N193" s="341"/>
      <c r="O193" s="341"/>
      <c r="P193" s="342">
        <f>P90+P101+P192+P99</f>
        <v>149669</v>
      </c>
      <c r="Q193" s="341"/>
      <c r="R193" s="341"/>
      <c r="S193" s="342">
        <f>S30+S44+S54+S90+S99+S116+S135+S146+S150+S154+S159+S192</f>
        <v>56500</v>
      </c>
      <c r="T193" s="341"/>
      <c r="U193" s="341"/>
      <c r="V193" s="342">
        <f>V60</f>
        <v>56500</v>
      </c>
      <c r="W193" s="342">
        <f>W30+W90+W99+W116+W135+W146+W192</f>
        <v>523172</v>
      </c>
      <c r="X193" s="342">
        <f>X30+X90+X99+X116+X135+X146+X192+X21</f>
        <v>483413.58</v>
      </c>
      <c r="Y193" s="342">
        <f>X193-W193</f>
        <v>-39758.419999999984</v>
      </c>
      <c r="Z193" s="344">
        <f>Y193/W193</f>
        <v>-7.5994930921379558E-2</v>
      </c>
      <c r="AA193" s="345"/>
      <c r="AB193" s="346"/>
      <c r="AC193" s="346"/>
    </row>
    <row r="194" spans="1:29" ht="15.75" customHeight="1" thickBot="1" x14ac:dyDescent="0.35">
      <c r="A194" s="956"/>
      <c r="B194" s="922"/>
      <c r="C194" s="922"/>
      <c r="D194" s="347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9"/>
      <c r="X194" s="349"/>
      <c r="Y194" s="349"/>
      <c r="Z194" s="350"/>
      <c r="AA194" s="351"/>
      <c r="AB194" s="3"/>
      <c r="AC194" s="3"/>
    </row>
    <row r="195" spans="1:29" ht="21" customHeight="1" thickBot="1" x14ac:dyDescent="0.35">
      <c r="A195" s="957" t="s">
        <v>190</v>
      </c>
      <c r="B195" s="941"/>
      <c r="C195" s="942"/>
      <c r="D195" s="352"/>
      <c r="E195" s="353"/>
      <c r="F195" s="353"/>
      <c r="G195" s="353">
        <f>Фінансування!C20-Витрати!G193</f>
        <v>0</v>
      </c>
      <c r="H195" s="353"/>
      <c r="I195" s="353"/>
      <c r="J195" s="353">
        <f>Фінансування!C21-Витрати!J193</f>
        <v>0</v>
      </c>
      <c r="K195" s="353"/>
      <c r="L195" s="353"/>
      <c r="M195" s="353"/>
      <c r="N195" s="353"/>
      <c r="O195" s="353"/>
      <c r="P195" s="353"/>
      <c r="Q195" s="353"/>
      <c r="R195" s="353"/>
      <c r="S195" s="353"/>
      <c r="T195" s="353"/>
      <c r="U195" s="353"/>
      <c r="V195" s="353"/>
      <c r="W195" s="353">
        <f>Фінансування!N20-Витрати!W193</f>
        <v>0</v>
      </c>
      <c r="X195" s="353">
        <f>Фінансування!N21-Витрати!X193</f>
        <v>0</v>
      </c>
      <c r="Y195" s="354">
        <f>X195-W195</f>
        <v>0</v>
      </c>
      <c r="Z195" s="355" t="e">
        <f>Y195/W195</f>
        <v>#DIV/0!</v>
      </c>
      <c r="AA195" s="356"/>
      <c r="AB195" s="3"/>
      <c r="AC195" s="3"/>
    </row>
    <row r="196" spans="1:29" ht="15.75" customHeight="1" x14ac:dyDescent="0.25">
      <c r="A196" s="13"/>
      <c r="B196" s="357"/>
      <c r="C196" s="358"/>
      <c r="D196" s="13"/>
      <c r="E196" s="13"/>
      <c r="F196" s="13"/>
      <c r="G196" s="13"/>
      <c r="H196" s="13"/>
      <c r="I196" s="13"/>
      <c r="J196" s="13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60"/>
      <c r="X196" s="360"/>
      <c r="Y196" s="360"/>
      <c r="Z196" s="360"/>
      <c r="AA196" s="361"/>
    </row>
    <row r="197" spans="1:29" ht="15.75" customHeight="1" x14ac:dyDescent="0.25">
      <c r="A197" s="13"/>
      <c r="B197" s="357"/>
      <c r="C197" s="358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1"/>
      <c r="X197" s="11"/>
      <c r="Y197" s="11"/>
      <c r="Z197" s="11"/>
      <c r="AA197" s="46"/>
    </row>
    <row r="198" spans="1:29" ht="15.75" customHeight="1" x14ac:dyDescent="0.25">
      <c r="A198" s="13"/>
      <c r="B198" s="357"/>
      <c r="C198" s="358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1"/>
      <c r="X198" s="11"/>
      <c r="Y198" s="11"/>
      <c r="Z198" s="11"/>
      <c r="AA198" s="46"/>
    </row>
    <row r="199" spans="1:29" ht="15.75" customHeight="1" x14ac:dyDescent="0.25">
      <c r="A199" s="13"/>
      <c r="B199" s="357"/>
      <c r="C199" s="358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1"/>
      <c r="X199" s="11"/>
      <c r="Y199" s="11"/>
      <c r="Z199" s="11"/>
      <c r="AA199" s="46"/>
    </row>
    <row r="200" spans="1:29" ht="15.75" customHeight="1" x14ac:dyDescent="0.3">
      <c r="A200" s="13"/>
      <c r="B200" s="357"/>
      <c r="C200" s="40" t="s">
        <v>34</v>
      </c>
      <c r="D200" s="41" t="s">
        <v>637</v>
      </c>
      <c r="E200" s="41"/>
      <c r="F200" s="41"/>
      <c r="G200" s="40"/>
      <c r="H200" s="41"/>
      <c r="I200" s="41"/>
      <c r="J200" s="42"/>
      <c r="K200" s="41" t="s">
        <v>638</v>
      </c>
      <c r="L200" s="41"/>
      <c r="M200" s="41"/>
      <c r="N200" s="13"/>
      <c r="O200" s="13"/>
      <c r="P200" s="13"/>
      <c r="Q200" s="13"/>
      <c r="R200" s="13"/>
      <c r="S200" s="13"/>
      <c r="T200" s="13"/>
      <c r="U200" s="13"/>
      <c r="V200" s="13"/>
      <c r="W200" s="11"/>
      <c r="X200" s="11"/>
      <c r="Y200" s="11"/>
      <c r="Z200" s="11"/>
      <c r="AA200" s="46"/>
    </row>
    <row r="201" spans="1:29" ht="15.75" customHeight="1" x14ac:dyDescent="0.3">
      <c r="A201" s="13"/>
      <c r="B201" s="357"/>
      <c r="C201" s="758"/>
      <c r="D201" s="758"/>
      <c r="E201" s="43" t="s">
        <v>35</v>
      </c>
      <c r="F201" s="758"/>
      <c r="G201" s="44"/>
      <c r="H201" s="43" t="s">
        <v>36</v>
      </c>
      <c r="I201" s="758"/>
      <c r="J201" s="2"/>
      <c r="K201" s="758"/>
      <c r="L201" s="44" t="s">
        <v>37</v>
      </c>
      <c r="M201" s="758"/>
      <c r="N201" s="13"/>
      <c r="O201" s="13"/>
      <c r="P201" s="13"/>
      <c r="Q201" s="13"/>
      <c r="R201" s="13"/>
      <c r="S201" s="13"/>
      <c r="T201" s="13"/>
      <c r="U201" s="13"/>
      <c r="V201" s="13"/>
      <c r="W201" s="11"/>
      <c r="X201" s="11"/>
      <c r="Y201" s="11"/>
      <c r="Z201" s="11"/>
      <c r="AA201" s="46"/>
    </row>
    <row r="202" spans="1:29" ht="15.75" customHeight="1" x14ac:dyDescent="0.25">
      <c r="A202" s="13"/>
      <c r="B202" s="357"/>
      <c r="C202" s="358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1"/>
      <c r="X202" s="11"/>
      <c r="Y202" s="11"/>
      <c r="Z202" s="11"/>
      <c r="AA202" s="46"/>
    </row>
    <row r="203" spans="1:29" ht="15.75" customHeight="1" x14ac:dyDescent="0.25">
      <c r="A203" s="13"/>
      <c r="B203" s="357"/>
      <c r="C203" s="358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1"/>
      <c r="X203" s="11"/>
      <c r="Y203" s="11"/>
      <c r="Z203" s="11"/>
      <c r="AA203" s="46"/>
    </row>
    <row r="204" spans="1:29" ht="15.75" customHeight="1" x14ac:dyDescent="0.3">
      <c r="A204" s="44"/>
      <c r="B204" s="362"/>
      <c r="C204" s="363"/>
      <c r="AA204" s="363"/>
    </row>
    <row r="205" spans="1:29" ht="15.75" customHeight="1" x14ac:dyDescent="0.3">
      <c r="A205" s="44"/>
      <c r="B205" s="362"/>
      <c r="C205" s="363"/>
      <c r="AA205" s="363"/>
    </row>
    <row r="206" spans="1:29" ht="15.75" customHeight="1" x14ac:dyDescent="0.3">
      <c r="A206" s="44"/>
      <c r="B206" s="362"/>
      <c r="C206" s="363"/>
      <c r="AA206" s="363"/>
    </row>
    <row r="207" spans="1:29" ht="15.75" customHeight="1" x14ac:dyDescent="0.3">
      <c r="A207" s="44"/>
      <c r="B207" s="362"/>
      <c r="C207" s="363"/>
      <c r="AA207" s="363"/>
    </row>
    <row r="208" spans="1:29" ht="15.75" customHeight="1" x14ac:dyDescent="0.3">
      <c r="A208" s="44"/>
      <c r="B208" s="362"/>
      <c r="C208" s="363"/>
      <c r="AA208" s="363"/>
    </row>
    <row r="209" spans="1:27" ht="15.75" customHeight="1" x14ac:dyDescent="0.3">
      <c r="A209" s="44"/>
      <c r="B209" s="362"/>
      <c r="C209" s="363"/>
      <c r="AA209" s="363"/>
    </row>
    <row r="210" spans="1:27" ht="15.75" customHeight="1" x14ac:dyDescent="0.3">
      <c r="A210" s="44"/>
      <c r="B210" s="362"/>
      <c r="C210" s="363"/>
      <c r="AA210" s="363"/>
    </row>
    <row r="211" spans="1:27" ht="15.75" customHeight="1" x14ac:dyDescent="0.3">
      <c r="A211" s="44"/>
      <c r="B211" s="362"/>
      <c r="C211" s="363"/>
      <c r="AA211" s="363"/>
    </row>
    <row r="212" spans="1:27" ht="15.75" customHeight="1" x14ac:dyDescent="0.3">
      <c r="A212" s="44"/>
      <c r="B212" s="362"/>
      <c r="C212" s="363"/>
      <c r="AA212" s="363"/>
    </row>
    <row r="213" spans="1:27" ht="15.75" customHeight="1" x14ac:dyDescent="0.3">
      <c r="A213" s="44"/>
      <c r="B213" s="362"/>
      <c r="C213" s="363"/>
      <c r="AA213" s="363"/>
    </row>
    <row r="214" spans="1:27" ht="15.75" customHeight="1" x14ac:dyDescent="0.3">
      <c r="A214" s="44"/>
      <c r="B214" s="362"/>
      <c r="C214" s="363"/>
      <c r="AA214" s="363"/>
    </row>
    <row r="215" spans="1:27" ht="15.75" customHeight="1" x14ac:dyDescent="0.3">
      <c r="A215" s="44"/>
      <c r="B215" s="362"/>
      <c r="C215" s="363"/>
      <c r="AA215" s="363"/>
    </row>
    <row r="216" spans="1:27" ht="15.75" customHeight="1" x14ac:dyDescent="0.3">
      <c r="A216" s="44"/>
      <c r="B216" s="362"/>
      <c r="C216" s="363"/>
      <c r="AA216" s="363"/>
    </row>
    <row r="217" spans="1:27" ht="15.75" customHeight="1" x14ac:dyDescent="0.3">
      <c r="A217" s="44"/>
      <c r="B217" s="362"/>
      <c r="C217" s="363"/>
      <c r="AA217" s="363"/>
    </row>
    <row r="218" spans="1:27" ht="15.75" customHeight="1" x14ac:dyDescent="0.3">
      <c r="A218" s="44"/>
      <c r="B218" s="362"/>
      <c r="C218" s="363"/>
      <c r="AA218" s="363"/>
    </row>
    <row r="219" spans="1:27" ht="15.75" customHeight="1" x14ac:dyDescent="0.3">
      <c r="A219" s="44"/>
      <c r="B219" s="362"/>
      <c r="C219" s="363"/>
      <c r="AA219" s="363"/>
    </row>
    <row r="220" spans="1:27" ht="15.75" customHeight="1" x14ac:dyDescent="0.3">
      <c r="A220" s="44"/>
      <c r="B220" s="362"/>
      <c r="C220" s="363"/>
      <c r="AA220" s="363"/>
    </row>
    <row r="221" spans="1:27" ht="15.75" customHeight="1" x14ac:dyDescent="0.3">
      <c r="A221" s="44"/>
      <c r="B221" s="362"/>
      <c r="C221" s="363"/>
      <c r="AA221" s="363"/>
    </row>
    <row r="222" spans="1:27" ht="15.75" customHeight="1" x14ac:dyDescent="0.3">
      <c r="A222" s="44"/>
      <c r="B222" s="362"/>
      <c r="C222" s="363"/>
      <c r="AA222" s="363"/>
    </row>
    <row r="223" spans="1:27" ht="15.75" customHeight="1" x14ac:dyDescent="0.3">
      <c r="A223" s="44"/>
      <c r="B223" s="362"/>
      <c r="C223" s="363"/>
      <c r="AA223" s="363"/>
    </row>
    <row r="224" spans="1:27" ht="15.75" customHeight="1" x14ac:dyDescent="0.3">
      <c r="A224" s="44"/>
      <c r="B224" s="362"/>
      <c r="C224" s="363"/>
      <c r="AA224" s="363"/>
    </row>
    <row r="225" spans="1:27" ht="15.75" customHeight="1" x14ac:dyDescent="0.3">
      <c r="A225" s="44"/>
      <c r="B225" s="362"/>
      <c r="C225" s="363"/>
      <c r="AA225" s="363"/>
    </row>
    <row r="226" spans="1:27" ht="15.75" customHeight="1" x14ac:dyDescent="0.3">
      <c r="A226" s="44"/>
      <c r="B226" s="362"/>
      <c r="C226" s="363"/>
      <c r="AA226" s="363"/>
    </row>
    <row r="227" spans="1:27" ht="15.75" customHeight="1" x14ac:dyDescent="0.3">
      <c r="A227" s="44"/>
      <c r="B227" s="362"/>
      <c r="C227" s="363"/>
      <c r="AA227" s="363"/>
    </row>
    <row r="228" spans="1:27" ht="15.75" customHeight="1" x14ac:dyDescent="0.3">
      <c r="A228" s="44"/>
      <c r="B228" s="362"/>
      <c r="C228" s="363"/>
      <c r="AA228" s="363"/>
    </row>
    <row r="229" spans="1:27" ht="15.75" customHeight="1" x14ac:dyDescent="0.3">
      <c r="A229" s="44"/>
      <c r="B229" s="362"/>
      <c r="C229" s="363"/>
      <c r="AA229" s="363"/>
    </row>
    <row r="230" spans="1:27" ht="15.75" customHeight="1" x14ac:dyDescent="0.3">
      <c r="A230" s="44"/>
      <c r="B230" s="362"/>
      <c r="C230" s="363"/>
      <c r="AA230" s="363"/>
    </row>
    <row r="231" spans="1:27" ht="15.75" customHeight="1" x14ac:dyDescent="0.3">
      <c r="A231" s="44"/>
      <c r="B231" s="362"/>
      <c r="C231" s="363"/>
      <c r="AA231" s="363"/>
    </row>
    <row r="232" spans="1:27" ht="15.75" customHeight="1" x14ac:dyDescent="0.3">
      <c r="A232" s="44"/>
      <c r="B232" s="362"/>
      <c r="C232" s="363"/>
      <c r="AA232" s="363"/>
    </row>
    <row r="233" spans="1:27" ht="15.75" customHeight="1" x14ac:dyDescent="0.3">
      <c r="A233" s="44"/>
      <c r="B233" s="362"/>
      <c r="C233" s="363"/>
      <c r="AA233" s="363"/>
    </row>
    <row r="234" spans="1:27" ht="15.75" customHeight="1" x14ac:dyDescent="0.3">
      <c r="A234" s="44"/>
      <c r="B234" s="362"/>
      <c r="C234" s="363"/>
      <c r="AA234" s="363"/>
    </row>
    <row r="235" spans="1:27" ht="15.75" customHeight="1" x14ac:dyDescent="0.3">
      <c r="A235" s="44"/>
      <c r="B235" s="362"/>
      <c r="C235" s="363"/>
      <c r="AA235" s="363"/>
    </row>
    <row r="236" spans="1:27" ht="15.75" customHeight="1" x14ac:dyDescent="0.3">
      <c r="A236" s="44"/>
      <c r="B236" s="362"/>
      <c r="C236" s="363"/>
      <c r="AA236" s="363"/>
    </row>
    <row r="237" spans="1:27" ht="15.75" customHeight="1" x14ac:dyDescent="0.3">
      <c r="A237" s="44"/>
      <c r="B237" s="362"/>
      <c r="C237" s="363"/>
      <c r="AA237" s="363"/>
    </row>
    <row r="238" spans="1:27" ht="15.75" customHeight="1" x14ac:dyDescent="0.3">
      <c r="A238" s="44"/>
      <c r="B238" s="362"/>
      <c r="C238" s="363"/>
      <c r="AA238" s="363"/>
    </row>
    <row r="239" spans="1:27" ht="15.75" customHeight="1" x14ac:dyDescent="0.3">
      <c r="A239" s="44"/>
      <c r="B239" s="362"/>
      <c r="C239" s="363"/>
      <c r="AA239" s="363"/>
    </row>
    <row r="240" spans="1:27" ht="15.75" customHeight="1" x14ac:dyDescent="0.3">
      <c r="A240" s="44"/>
      <c r="B240" s="362"/>
      <c r="C240" s="363"/>
      <c r="AA240" s="363"/>
    </row>
    <row r="241" spans="1:27" ht="15.75" customHeight="1" x14ac:dyDescent="0.3">
      <c r="A241" s="44"/>
      <c r="B241" s="362"/>
      <c r="C241" s="363"/>
      <c r="AA241" s="363"/>
    </row>
    <row r="242" spans="1:27" ht="15.75" customHeight="1" x14ac:dyDescent="0.3">
      <c r="A242" s="44"/>
      <c r="B242" s="362"/>
      <c r="C242" s="363"/>
      <c r="AA242" s="363"/>
    </row>
    <row r="243" spans="1:27" ht="15.75" customHeight="1" x14ac:dyDescent="0.3">
      <c r="A243" s="44"/>
      <c r="B243" s="362"/>
      <c r="C243" s="363"/>
      <c r="AA243" s="363"/>
    </row>
    <row r="244" spans="1:27" ht="15.75" customHeight="1" x14ac:dyDescent="0.3">
      <c r="A244" s="44"/>
      <c r="B244" s="362"/>
      <c r="C244" s="363"/>
      <c r="AA244" s="363"/>
    </row>
    <row r="245" spans="1:27" ht="15.75" customHeight="1" x14ac:dyDescent="0.3">
      <c r="A245" s="44"/>
      <c r="B245" s="362"/>
      <c r="C245" s="363"/>
      <c r="AA245" s="363"/>
    </row>
    <row r="246" spans="1:27" ht="15.75" customHeight="1" x14ac:dyDescent="0.3">
      <c r="A246" s="44"/>
      <c r="B246" s="362"/>
      <c r="C246" s="363"/>
      <c r="AA246" s="363"/>
    </row>
    <row r="247" spans="1:27" ht="15.75" customHeight="1" x14ac:dyDescent="0.3">
      <c r="A247" s="44"/>
      <c r="B247" s="362"/>
      <c r="C247" s="363"/>
      <c r="AA247" s="363"/>
    </row>
    <row r="248" spans="1:27" ht="15.75" customHeight="1" x14ac:dyDescent="0.3">
      <c r="A248" s="44"/>
      <c r="B248" s="362"/>
      <c r="C248" s="363"/>
      <c r="AA248" s="363"/>
    </row>
    <row r="249" spans="1:27" ht="15.75" customHeight="1" x14ac:dyDescent="0.3">
      <c r="A249" s="44"/>
      <c r="B249" s="362"/>
      <c r="C249" s="363"/>
      <c r="AA249" s="363"/>
    </row>
    <row r="250" spans="1:27" ht="15.75" customHeight="1" x14ac:dyDescent="0.3">
      <c r="A250" s="44"/>
      <c r="B250" s="362"/>
      <c r="C250" s="363"/>
      <c r="AA250" s="363"/>
    </row>
    <row r="251" spans="1:27" ht="15.75" customHeight="1" x14ac:dyDescent="0.3">
      <c r="A251" s="44"/>
      <c r="B251" s="362"/>
      <c r="C251" s="363"/>
      <c r="AA251" s="363"/>
    </row>
    <row r="252" spans="1:27" ht="15.75" customHeight="1" x14ac:dyDescent="0.3">
      <c r="A252" s="44"/>
      <c r="B252" s="362"/>
      <c r="C252" s="363"/>
      <c r="AA252" s="363"/>
    </row>
    <row r="253" spans="1:27" ht="15.75" customHeight="1" x14ac:dyDescent="0.3">
      <c r="A253" s="44"/>
      <c r="B253" s="362"/>
      <c r="C253" s="363"/>
      <c r="AA253" s="363"/>
    </row>
    <row r="254" spans="1:27" ht="15.75" customHeight="1" x14ac:dyDescent="0.3">
      <c r="A254" s="44"/>
      <c r="B254" s="362"/>
      <c r="C254" s="363"/>
      <c r="AA254" s="363"/>
    </row>
    <row r="255" spans="1:27" ht="15.75" customHeight="1" x14ac:dyDescent="0.3">
      <c r="A255" s="44"/>
      <c r="B255" s="362"/>
      <c r="C255" s="363"/>
      <c r="AA255" s="363"/>
    </row>
    <row r="256" spans="1:27" ht="15.75" customHeight="1" x14ac:dyDescent="0.3">
      <c r="A256" s="44"/>
      <c r="B256" s="362"/>
      <c r="C256" s="363"/>
      <c r="AA256" s="363"/>
    </row>
    <row r="257" spans="1:27" ht="15.75" customHeight="1" x14ac:dyDescent="0.3">
      <c r="A257" s="44"/>
      <c r="B257" s="362"/>
      <c r="C257" s="363"/>
      <c r="AA257" s="363"/>
    </row>
    <row r="258" spans="1:27" ht="15.75" customHeight="1" x14ac:dyDescent="0.3">
      <c r="A258" s="44"/>
      <c r="B258" s="362"/>
      <c r="C258" s="363"/>
      <c r="AA258" s="363"/>
    </row>
    <row r="259" spans="1:27" ht="15.75" customHeight="1" x14ac:dyDescent="0.3">
      <c r="A259" s="44"/>
      <c r="B259" s="362"/>
      <c r="C259" s="363"/>
      <c r="AA259" s="363"/>
    </row>
    <row r="260" spans="1:27" ht="15.75" customHeight="1" x14ac:dyDescent="0.3">
      <c r="A260" s="44"/>
      <c r="B260" s="362"/>
      <c r="C260" s="363"/>
      <c r="AA260" s="363"/>
    </row>
    <row r="261" spans="1:27" ht="15.75" customHeight="1" x14ac:dyDescent="0.3">
      <c r="A261" s="44"/>
      <c r="B261" s="362"/>
      <c r="C261" s="363"/>
      <c r="AA261" s="363"/>
    </row>
    <row r="262" spans="1:27" ht="15.75" customHeight="1" x14ac:dyDescent="0.3">
      <c r="A262" s="44"/>
      <c r="B262" s="362"/>
      <c r="C262" s="363"/>
      <c r="AA262" s="363"/>
    </row>
    <row r="263" spans="1:27" ht="15.75" customHeight="1" x14ac:dyDescent="0.3">
      <c r="A263" s="44"/>
      <c r="B263" s="362"/>
      <c r="C263" s="363"/>
      <c r="AA263" s="363"/>
    </row>
    <row r="264" spans="1:27" ht="15.75" customHeight="1" x14ac:dyDescent="0.3">
      <c r="A264" s="44"/>
      <c r="B264" s="362"/>
      <c r="C264" s="363"/>
      <c r="AA264" s="363"/>
    </row>
    <row r="265" spans="1:27" ht="15.75" customHeight="1" x14ac:dyDescent="0.3">
      <c r="A265" s="44"/>
      <c r="B265" s="362"/>
      <c r="C265" s="363"/>
      <c r="AA265" s="363"/>
    </row>
    <row r="266" spans="1:27" ht="15.75" customHeight="1" x14ac:dyDescent="0.3">
      <c r="A266" s="44"/>
      <c r="B266" s="362"/>
      <c r="C266" s="363"/>
      <c r="AA266" s="363"/>
    </row>
    <row r="267" spans="1:27" ht="15.75" customHeight="1" x14ac:dyDescent="0.3">
      <c r="A267" s="44"/>
      <c r="B267" s="362"/>
      <c r="C267" s="363"/>
      <c r="AA267" s="363"/>
    </row>
    <row r="268" spans="1:27" ht="15.75" customHeight="1" x14ac:dyDescent="0.3">
      <c r="A268" s="44"/>
      <c r="B268" s="362"/>
      <c r="C268" s="363"/>
      <c r="AA268" s="363"/>
    </row>
    <row r="269" spans="1:27" ht="15.75" customHeight="1" x14ac:dyDescent="0.3">
      <c r="A269" s="44"/>
      <c r="B269" s="362"/>
      <c r="C269" s="363"/>
      <c r="AA269" s="363"/>
    </row>
    <row r="270" spans="1:27" ht="15.75" customHeight="1" x14ac:dyDescent="0.3">
      <c r="A270" s="44"/>
      <c r="B270" s="362"/>
      <c r="C270" s="363"/>
      <c r="AA270" s="363"/>
    </row>
    <row r="271" spans="1:27" ht="15.75" customHeight="1" x14ac:dyDescent="0.3">
      <c r="A271" s="44"/>
      <c r="B271" s="362"/>
      <c r="C271" s="363"/>
      <c r="AA271" s="363"/>
    </row>
    <row r="272" spans="1:27" ht="15.75" customHeight="1" x14ac:dyDescent="0.3">
      <c r="A272" s="44"/>
      <c r="B272" s="362"/>
      <c r="C272" s="363"/>
      <c r="AA272" s="363"/>
    </row>
    <row r="273" spans="1:27" ht="15.75" customHeight="1" x14ac:dyDescent="0.3">
      <c r="A273" s="44"/>
      <c r="B273" s="362"/>
      <c r="C273" s="363"/>
      <c r="AA273" s="363"/>
    </row>
    <row r="274" spans="1:27" ht="15.75" customHeight="1" x14ac:dyDescent="0.3">
      <c r="A274" s="44"/>
      <c r="B274" s="362"/>
      <c r="C274" s="363"/>
      <c r="AA274" s="363"/>
    </row>
    <row r="275" spans="1:27" ht="15.75" customHeight="1" x14ac:dyDescent="0.3">
      <c r="A275" s="44"/>
      <c r="B275" s="362"/>
      <c r="C275" s="363"/>
      <c r="AA275" s="363"/>
    </row>
    <row r="276" spans="1:27" ht="15.75" customHeight="1" x14ac:dyDescent="0.3">
      <c r="A276" s="44"/>
      <c r="B276" s="362"/>
      <c r="C276" s="363"/>
      <c r="AA276" s="363"/>
    </row>
    <row r="277" spans="1:27" ht="15.75" customHeight="1" x14ac:dyDescent="0.3">
      <c r="A277" s="44"/>
      <c r="B277" s="362"/>
      <c r="C277" s="363"/>
      <c r="AA277" s="363"/>
    </row>
    <row r="278" spans="1:27" ht="15.75" customHeight="1" x14ac:dyDescent="0.3">
      <c r="A278" s="44"/>
      <c r="B278" s="362"/>
      <c r="C278" s="363"/>
      <c r="AA278" s="363"/>
    </row>
    <row r="279" spans="1:27" ht="15.75" customHeight="1" x14ac:dyDescent="0.3">
      <c r="A279" s="44"/>
      <c r="B279" s="362"/>
      <c r="C279" s="363"/>
      <c r="AA279" s="363"/>
    </row>
    <row r="280" spans="1:27" ht="15.75" customHeight="1" x14ac:dyDescent="0.3">
      <c r="A280" s="44"/>
      <c r="B280" s="362"/>
      <c r="C280" s="363"/>
      <c r="AA280" s="363"/>
    </row>
    <row r="281" spans="1:27" ht="15.75" customHeight="1" x14ac:dyDescent="0.3">
      <c r="A281" s="44"/>
      <c r="B281" s="362"/>
      <c r="C281" s="363"/>
      <c r="AA281" s="363"/>
    </row>
    <row r="282" spans="1:27" ht="15.75" customHeight="1" x14ac:dyDescent="0.3">
      <c r="A282" s="44"/>
      <c r="B282" s="362"/>
      <c r="C282" s="363"/>
      <c r="AA282" s="363"/>
    </row>
    <row r="283" spans="1:27" ht="15.75" customHeight="1" x14ac:dyDescent="0.3">
      <c r="A283" s="44"/>
      <c r="B283" s="362"/>
      <c r="C283" s="363"/>
      <c r="AA283" s="363"/>
    </row>
    <row r="284" spans="1:27" ht="15.75" customHeight="1" x14ac:dyDescent="0.3">
      <c r="A284" s="44"/>
      <c r="B284" s="362"/>
      <c r="C284" s="363"/>
      <c r="AA284" s="363"/>
    </row>
    <row r="285" spans="1:27" ht="15.75" customHeight="1" x14ac:dyDescent="0.3">
      <c r="A285" s="44"/>
      <c r="B285" s="362"/>
      <c r="C285" s="363"/>
      <c r="AA285" s="363"/>
    </row>
    <row r="286" spans="1:27" ht="15.75" customHeight="1" x14ac:dyDescent="0.3">
      <c r="A286" s="44"/>
      <c r="B286" s="362"/>
      <c r="C286" s="363"/>
      <c r="AA286" s="363"/>
    </row>
    <row r="287" spans="1:27" ht="15.75" customHeight="1" x14ac:dyDescent="0.3">
      <c r="A287" s="44"/>
      <c r="B287" s="362"/>
      <c r="C287" s="363"/>
      <c r="AA287" s="363"/>
    </row>
    <row r="288" spans="1:27" ht="15.75" customHeight="1" x14ac:dyDescent="0.3">
      <c r="A288" s="44"/>
      <c r="B288" s="362"/>
      <c r="C288" s="363"/>
      <c r="AA288" s="363"/>
    </row>
    <row r="289" spans="1:27" ht="15.75" customHeight="1" x14ac:dyDescent="0.3">
      <c r="A289" s="44"/>
      <c r="B289" s="362"/>
      <c r="C289" s="363"/>
      <c r="AA289" s="363"/>
    </row>
    <row r="290" spans="1:27" ht="15.75" customHeight="1" x14ac:dyDescent="0.3">
      <c r="A290" s="44"/>
      <c r="B290" s="362"/>
      <c r="C290" s="363"/>
      <c r="AA290" s="363"/>
    </row>
    <row r="291" spans="1:27" ht="15.75" customHeight="1" x14ac:dyDescent="0.3">
      <c r="A291" s="44"/>
      <c r="B291" s="362"/>
      <c r="C291" s="363"/>
      <c r="AA291" s="363"/>
    </row>
    <row r="292" spans="1:27" ht="15.75" customHeight="1" x14ac:dyDescent="0.3">
      <c r="A292" s="44"/>
      <c r="B292" s="362"/>
      <c r="C292" s="363"/>
      <c r="AA292" s="363"/>
    </row>
    <row r="293" spans="1:27" ht="15.75" customHeight="1" x14ac:dyDescent="0.3">
      <c r="A293" s="44"/>
      <c r="B293" s="362"/>
      <c r="C293" s="363"/>
      <c r="AA293" s="363"/>
    </row>
    <row r="294" spans="1:27" ht="15.75" customHeight="1" x14ac:dyDescent="0.3">
      <c r="A294" s="44"/>
      <c r="B294" s="362"/>
      <c r="C294" s="363"/>
      <c r="AA294" s="363"/>
    </row>
    <row r="295" spans="1:27" ht="15.75" customHeight="1" x14ac:dyDescent="0.3">
      <c r="A295" s="44"/>
      <c r="B295" s="362"/>
      <c r="C295" s="363"/>
      <c r="AA295" s="363"/>
    </row>
    <row r="296" spans="1:27" ht="15.75" customHeight="1" x14ac:dyDescent="0.3">
      <c r="A296" s="44"/>
      <c r="B296" s="362"/>
      <c r="C296" s="363"/>
      <c r="AA296" s="363"/>
    </row>
    <row r="297" spans="1:27" ht="15.75" customHeight="1" x14ac:dyDescent="0.3">
      <c r="A297" s="44"/>
      <c r="B297" s="362"/>
      <c r="C297" s="363"/>
      <c r="AA297" s="363"/>
    </row>
    <row r="298" spans="1:27" ht="15.75" customHeight="1" x14ac:dyDescent="0.3">
      <c r="A298" s="44"/>
      <c r="B298" s="362"/>
      <c r="C298" s="363"/>
      <c r="AA298" s="363"/>
    </row>
    <row r="299" spans="1:27" ht="15.75" customHeight="1" x14ac:dyDescent="0.3">
      <c r="A299" s="44"/>
      <c r="B299" s="362"/>
      <c r="C299" s="363"/>
      <c r="AA299" s="363"/>
    </row>
    <row r="300" spans="1:27" ht="15.75" customHeight="1" x14ac:dyDescent="0.3">
      <c r="A300" s="44"/>
      <c r="B300" s="362"/>
      <c r="C300" s="363"/>
      <c r="AA300" s="363"/>
    </row>
    <row r="301" spans="1:27" ht="15.75" customHeight="1" x14ac:dyDescent="0.3">
      <c r="A301" s="44"/>
      <c r="B301" s="362"/>
      <c r="C301" s="363"/>
      <c r="AA301" s="363"/>
    </row>
    <row r="302" spans="1:27" ht="15.75" customHeight="1" x14ac:dyDescent="0.3">
      <c r="A302" s="44"/>
      <c r="B302" s="362"/>
      <c r="C302" s="363"/>
      <c r="AA302" s="363"/>
    </row>
    <row r="303" spans="1:27" ht="15.75" customHeight="1" x14ac:dyDescent="0.3">
      <c r="A303" s="44"/>
      <c r="B303" s="362"/>
      <c r="C303" s="363"/>
      <c r="AA303" s="363"/>
    </row>
    <row r="304" spans="1:27" ht="15.75" customHeight="1" x14ac:dyDescent="0.3">
      <c r="A304" s="44"/>
      <c r="B304" s="362"/>
      <c r="C304" s="363"/>
      <c r="AA304" s="363"/>
    </row>
    <row r="305" spans="1:27" ht="15.75" customHeight="1" x14ac:dyDescent="0.3">
      <c r="A305" s="44"/>
      <c r="B305" s="362"/>
      <c r="C305" s="363"/>
      <c r="AA305" s="363"/>
    </row>
    <row r="306" spans="1:27" ht="15.75" customHeight="1" x14ac:dyDescent="0.3">
      <c r="A306" s="44"/>
      <c r="B306" s="362"/>
      <c r="C306" s="363"/>
      <c r="AA306" s="363"/>
    </row>
    <row r="307" spans="1:27" ht="15.75" customHeight="1" x14ac:dyDescent="0.3">
      <c r="A307" s="44"/>
      <c r="B307" s="362"/>
      <c r="C307" s="363"/>
      <c r="AA307" s="363"/>
    </row>
    <row r="308" spans="1:27" ht="15.75" customHeight="1" x14ac:dyDescent="0.3">
      <c r="A308" s="44"/>
      <c r="B308" s="362"/>
      <c r="C308" s="363"/>
      <c r="AA308" s="363"/>
    </row>
    <row r="309" spans="1:27" ht="15.75" customHeight="1" x14ac:dyDescent="0.3">
      <c r="A309" s="44"/>
      <c r="B309" s="362"/>
      <c r="C309" s="363"/>
      <c r="AA309" s="363"/>
    </row>
    <row r="310" spans="1:27" ht="15.75" customHeight="1" x14ac:dyDescent="0.3">
      <c r="A310" s="44"/>
      <c r="B310" s="362"/>
      <c r="C310" s="363"/>
      <c r="AA310" s="363"/>
    </row>
    <row r="311" spans="1:27" ht="15.75" customHeight="1" x14ac:dyDescent="0.3">
      <c r="A311" s="44"/>
      <c r="B311" s="362"/>
      <c r="C311" s="363"/>
      <c r="AA311" s="363"/>
    </row>
    <row r="312" spans="1:27" ht="15.75" customHeight="1" x14ac:dyDescent="0.3">
      <c r="A312" s="44"/>
      <c r="B312" s="362"/>
      <c r="C312" s="363"/>
      <c r="AA312" s="363"/>
    </row>
    <row r="313" spans="1:27" ht="15.75" customHeight="1" x14ac:dyDescent="0.3">
      <c r="A313" s="44"/>
      <c r="B313" s="362"/>
      <c r="C313" s="363"/>
      <c r="AA313" s="363"/>
    </row>
    <row r="314" spans="1:27" ht="15.75" customHeight="1" x14ac:dyDescent="0.3">
      <c r="A314" s="44"/>
      <c r="B314" s="362"/>
      <c r="C314" s="363"/>
      <c r="AA314" s="363"/>
    </row>
    <row r="315" spans="1:27" ht="15.75" customHeight="1" x14ac:dyDescent="0.3">
      <c r="A315" s="44"/>
      <c r="B315" s="362"/>
      <c r="C315" s="363"/>
      <c r="AA315" s="363"/>
    </row>
    <row r="316" spans="1:27" ht="15.75" customHeight="1" x14ac:dyDescent="0.3">
      <c r="A316" s="44"/>
      <c r="B316" s="362"/>
      <c r="C316" s="363"/>
      <c r="AA316" s="363"/>
    </row>
    <row r="317" spans="1:27" ht="15.75" customHeight="1" x14ac:dyDescent="0.3">
      <c r="A317" s="44"/>
      <c r="B317" s="362"/>
      <c r="C317" s="363"/>
      <c r="AA317" s="363"/>
    </row>
    <row r="318" spans="1:27" ht="15.75" customHeight="1" x14ac:dyDescent="0.3">
      <c r="A318" s="44"/>
      <c r="B318" s="362"/>
      <c r="C318" s="363"/>
      <c r="AA318" s="363"/>
    </row>
    <row r="319" spans="1:27" ht="15.75" customHeight="1" x14ac:dyDescent="0.3">
      <c r="A319" s="44"/>
      <c r="B319" s="362"/>
      <c r="C319" s="363"/>
      <c r="AA319" s="363"/>
    </row>
    <row r="320" spans="1:27" ht="15.75" customHeight="1" x14ac:dyDescent="0.3">
      <c r="A320" s="44"/>
      <c r="B320" s="362"/>
      <c r="C320" s="363"/>
      <c r="AA320" s="363"/>
    </row>
    <row r="321" spans="1:27" ht="15.75" customHeight="1" x14ac:dyDescent="0.3">
      <c r="A321" s="44"/>
      <c r="B321" s="362"/>
      <c r="C321" s="363"/>
      <c r="AA321" s="363"/>
    </row>
    <row r="322" spans="1:27" ht="15.75" customHeight="1" x14ac:dyDescent="0.3">
      <c r="A322" s="44"/>
      <c r="B322" s="362"/>
      <c r="C322" s="363"/>
      <c r="AA322" s="363"/>
    </row>
    <row r="323" spans="1:27" ht="15.75" customHeight="1" x14ac:dyDescent="0.3">
      <c r="A323" s="44"/>
      <c r="B323" s="362"/>
      <c r="C323" s="363"/>
      <c r="AA323" s="363"/>
    </row>
    <row r="324" spans="1:27" ht="15.75" customHeight="1" x14ac:dyDescent="0.3">
      <c r="A324" s="44"/>
      <c r="B324" s="362"/>
      <c r="C324" s="363"/>
      <c r="AA324" s="363"/>
    </row>
    <row r="325" spans="1:27" ht="15.75" customHeight="1" x14ac:dyDescent="0.3">
      <c r="A325" s="44"/>
      <c r="B325" s="362"/>
      <c r="C325" s="363"/>
      <c r="AA325" s="363"/>
    </row>
    <row r="326" spans="1:27" ht="15.75" customHeight="1" x14ac:dyDescent="0.3">
      <c r="A326" s="44"/>
      <c r="B326" s="362"/>
      <c r="C326" s="363"/>
      <c r="AA326" s="363"/>
    </row>
    <row r="327" spans="1:27" ht="15.75" customHeight="1" x14ac:dyDescent="0.3">
      <c r="A327" s="44"/>
      <c r="B327" s="362"/>
      <c r="C327" s="363"/>
      <c r="AA327" s="363"/>
    </row>
    <row r="328" spans="1:27" ht="15.75" customHeight="1" x14ac:dyDescent="0.3">
      <c r="A328" s="44"/>
      <c r="B328" s="362"/>
      <c r="C328" s="363"/>
      <c r="AA328" s="363"/>
    </row>
    <row r="329" spans="1:27" ht="15.75" customHeight="1" x14ac:dyDescent="0.3">
      <c r="A329" s="44"/>
      <c r="B329" s="362"/>
      <c r="C329" s="363"/>
      <c r="AA329" s="363"/>
    </row>
    <row r="330" spans="1:27" ht="15.75" customHeight="1" x14ac:dyDescent="0.3">
      <c r="A330" s="44"/>
      <c r="B330" s="362"/>
      <c r="C330" s="363"/>
      <c r="AA330" s="363"/>
    </row>
    <row r="331" spans="1:27" ht="15.75" customHeight="1" x14ac:dyDescent="0.3">
      <c r="A331" s="44"/>
      <c r="B331" s="362"/>
      <c r="C331" s="363"/>
      <c r="AA331" s="363"/>
    </row>
    <row r="332" spans="1:27" ht="15.75" customHeight="1" x14ac:dyDescent="0.3">
      <c r="A332" s="44"/>
      <c r="B332" s="362"/>
      <c r="C332" s="363"/>
      <c r="AA332" s="363"/>
    </row>
    <row r="333" spans="1:27" ht="15.75" customHeight="1" x14ac:dyDescent="0.3">
      <c r="A333" s="44"/>
      <c r="B333" s="362"/>
      <c r="C333" s="363"/>
      <c r="AA333" s="363"/>
    </row>
    <row r="334" spans="1:27" ht="15.75" customHeight="1" x14ac:dyDescent="0.3">
      <c r="A334" s="44"/>
      <c r="B334" s="362"/>
      <c r="C334" s="363"/>
      <c r="AA334" s="363"/>
    </row>
    <row r="335" spans="1:27" ht="15.75" customHeight="1" x14ac:dyDescent="0.3">
      <c r="A335" s="44"/>
      <c r="B335" s="362"/>
      <c r="C335" s="363"/>
      <c r="AA335" s="363"/>
    </row>
    <row r="336" spans="1:27" ht="15.75" customHeight="1" x14ac:dyDescent="0.3">
      <c r="A336" s="44"/>
      <c r="B336" s="362"/>
      <c r="C336" s="363"/>
      <c r="AA336" s="363"/>
    </row>
    <row r="337" spans="1:27" ht="15.75" customHeight="1" x14ac:dyDescent="0.3">
      <c r="A337" s="44"/>
      <c r="B337" s="362"/>
      <c r="C337" s="363"/>
      <c r="AA337" s="363"/>
    </row>
    <row r="338" spans="1:27" ht="15.75" customHeight="1" x14ac:dyDescent="0.3">
      <c r="A338" s="44"/>
      <c r="B338" s="362"/>
      <c r="C338" s="363"/>
      <c r="AA338" s="363"/>
    </row>
    <row r="339" spans="1:27" ht="15.75" customHeight="1" x14ac:dyDescent="0.3">
      <c r="A339" s="44"/>
      <c r="B339" s="362"/>
      <c r="C339" s="363"/>
      <c r="AA339" s="363"/>
    </row>
    <row r="340" spans="1:27" ht="15.75" customHeight="1" x14ac:dyDescent="0.3">
      <c r="A340" s="44"/>
      <c r="B340" s="362"/>
      <c r="C340" s="363"/>
      <c r="AA340" s="363"/>
    </row>
    <row r="341" spans="1:27" ht="15.75" customHeight="1" x14ac:dyDescent="0.3">
      <c r="A341" s="44"/>
      <c r="B341" s="362"/>
      <c r="C341" s="363"/>
      <c r="AA341" s="363"/>
    </row>
    <row r="342" spans="1:27" ht="15.75" customHeight="1" x14ac:dyDescent="0.3">
      <c r="A342" s="44"/>
      <c r="B342" s="362"/>
      <c r="C342" s="363"/>
      <c r="AA342" s="363"/>
    </row>
    <row r="343" spans="1:27" ht="15.75" customHeight="1" x14ac:dyDescent="0.3">
      <c r="A343" s="44"/>
      <c r="B343" s="362"/>
      <c r="C343" s="363"/>
      <c r="AA343" s="363"/>
    </row>
    <row r="344" spans="1:27" ht="15.75" customHeight="1" x14ac:dyDescent="0.3">
      <c r="A344" s="44"/>
      <c r="B344" s="362"/>
      <c r="C344" s="363"/>
      <c r="AA344" s="363"/>
    </row>
    <row r="345" spans="1:27" ht="15.75" customHeight="1" x14ac:dyDescent="0.3">
      <c r="A345" s="44"/>
      <c r="B345" s="362"/>
      <c r="C345" s="363"/>
      <c r="AA345" s="363"/>
    </row>
    <row r="346" spans="1:27" ht="15.75" customHeight="1" x14ac:dyDescent="0.3">
      <c r="A346" s="44"/>
      <c r="B346" s="362"/>
      <c r="C346" s="363"/>
      <c r="AA346" s="363"/>
    </row>
    <row r="347" spans="1:27" ht="15.75" customHeight="1" x14ac:dyDescent="0.3">
      <c r="A347" s="44"/>
      <c r="B347" s="362"/>
      <c r="C347" s="363"/>
      <c r="AA347" s="363"/>
    </row>
    <row r="348" spans="1:27" ht="15.75" customHeight="1" x14ac:dyDescent="0.3">
      <c r="A348" s="44"/>
      <c r="B348" s="362"/>
      <c r="C348" s="363"/>
      <c r="AA348" s="363"/>
    </row>
    <row r="349" spans="1:27" ht="15.75" customHeight="1" x14ac:dyDescent="0.3">
      <c r="A349" s="44"/>
      <c r="B349" s="362"/>
      <c r="C349" s="363"/>
      <c r="AA349" s="363"/>
    </row>
    <row r="350" spans="1:27" ht="15.75" customHeight="1" x14ac:dyDescent="0.3">
      <c r="A350" s="44"/>
      <c r="B350" s="362"/>
      <c r="C350" s="363"/>
      <c r="AA350" s="363"/>
    </row>
    <row r="351" spans="1:27" ht="15.75" customHeight="1" x14ac:dyDescent="0.3">
      <c r="A351" s="44"/>
      <c r="B351" s="362"/>
      <c r="C351" s="363"/>
      <c r="AA351" s="363"/>
    </row>
    <row r="352" spans="1:27" ht="15.75" customHeight="1" x14ac:dyDescent="0.3">
      <c r="A352" s="44"/>
      <c r="B352" s="362"/>
      <c r="C352" s="363"/>
      <c r="AA352" s="363"/>
    </row>
    <row r="353" spans="1:27" ht="15.75" customHeight="1" x14ac:dyDescent="0.3">
      <c r="A353" s="44"/>
      <c r="B353" s="362"/>
      <c r="C353" s="363"/>
      <c r="AA353" s="363"/>
    </row>
    <row r="354" spans="1:27" ht="15.75" customHeight="1" x14ac:dyDescent="0.3">
      <c r="A354" s="44"/>
      <c r="B354" s="362"/>
      <c r="C354" s="363"/>
      <c r="AA354" s="363"/>
    </row>
    <row r="355" spans="1:27" ht="15.75" customHeight="1" x14ac:dyDescent="0.3">
      <c r="A355" s="44"/>
      <c r="B355" s="362"/>
      <c r="C355" s="363"/>
      <c r="AA355" s="363"/>
    </row>
    <row r="356" spans="1:27" ht="15.75" customHeight="1" x14ac:dyDescent="0.3">
      <c r="A356" s="44"/>
      <c r="B356" s="362"/>
      <c r="C356" s="363"/>
      <c r="AA356" s="363"/>
    </row>
    <row r="357" spans="1:27" ht="15.75" customHeight="1" x14ac:dyDescent="0.3">
      <c r="A357" s="44"/>
      <c r="B357" s="362"/>
      <c r="C357" s="363"/>
      <c r="AA357" s="363"/>
    </row>
    <row r="358" spans="1:27" ht="15.75" customHeight="1" x14ac:dyDescent="0.3">
      <c r="A358" s="44"/>
      <c r="B358" s="362"/>
      <c r="C358" s="363"/>
      <c r="AA358" s="363"/>
    </row>
    <row r="359" spans="1:27" ht="15.75" customHeight="1" x14ac:dyDescent="0.3">
      <c r="A359" s="44"/>
      <c r="B359" s="362"/>
      <c r="C359" s="363"/>
      <c r="AA359" s="363"/>
    </row>
    <row r="360" spans="1:27" ht="15.75" customHeight="1" x14ac:dyDescent="0.3">
      <c r="A360" s="44"/>
      <c r="B360" s="362"/>
      <c r="C360" s="363"/>
      <c r="AA360" s="363"/>
    </row>
    <row r="361" spans="1:27" ht="15.75" customHeight="1" x14ac:dyDescent="0.3">
      <c r="A361" s="44"/>
      <c r="B361" s="362"/>
      <c r="C361" s="363"/>
      <c r="AA361" s="363"/>
    </row>
    <row r="362" spans="1:27" ht="15.75" customHeight="1" x14ac:dyDescent="0.3">
      <c r="A362" s="44"/>
      <c r="B362" s="362"/>
      <c r="C362" s="363"/>
      <c r="AA362" s="363"/>
    </row>
    <row r="363" spans="1:27" ht="15.75" customHeight="1" x14ac:dyDescent="0.3">
      <c r="A363" s="44"/>
      <c r="B363" s="362"/>
      <c r="C363" s="363"/>
      <c r="AA363" s="363"/>
    </row>
    <row r="364" spans="1:27" ht="15.75" customHeight="1" x14ac:dyDescent="0.3">
      <c r="A364" s="44"/>
      <c r="B364" s="362"/>
      <c r="C364" s="363"/>
      <c r="AA364" s="363"/>
    </row>
    <row r="365" spans="1:27" ht="15.75" customHeight="1" x14ac:dyDescent="0.3">
      <c r="A365" s="44"/>
      <c r="B365" s="362"/>
      <c r="C365" s="363"/>
      <c r="AA365" s="363"/>
    </row>
    <row r="366" spans="1:27" ht="15.75" customHeight="1" x14ac:dyDescent="0.3">
      <c r="A366" s="44"/>
      <c r="B366" s="362"/>
      <c r="C366" s="363"/>
      <c r="AA366" s="363"/>
    </row>
    <row r="367" spans="1:27" ht="15.75" customHeight="1" x14ac:dyDescent="0.3">
      <c r="A367" s="44"/>
      <c r="B367" s="362"/>
      <c r="C367" s="363"/>
      <c r="AA367" s="363"/>
    </row>
    <row r="368" spans="1:27" ht="15.75" customHeight="1" x14ac:dyDescent="0.3">
      <c r="A368" s="44"/>
      <c r="B368" s="362"/>
      <c r="C368" s="363"/>
      <c r="AA368" s="363"/>
    </row>
    <row r="369" spans="1:27" ht="15.75" customHeight="1" x14ac:dyDescent="0.3">
      <c r="A369" s="44"/>
      <c r="B369" s="362"/>
      <c r="C369" s="363"/>
      <c r="AA369" s="363"/>
    </row>
    <row r="370" spans="1:27" ht="15.75" customHeight="1" x14ac:dyDescent="0.3">
      <c r="A370" s="44"/>
      <c r="B370" s="362"/>
      <c r="C370" s="363"/>
      <c r="AA370" s="363"/>
    </row>
    <row r="371" spans="1:27" ht="15.75" customHeight="1" x14ac:dyDescent="0.3">
      <c r="A371" s="44"/>
      <c r="B371" s="362"/>
      <c r="C371" s="363"/>
      <c r="AA371" s="363"/>
    </row>
    <row r="372" spans="1:27" ht="15.75" customHeight="1" x14ac:dyDescent="0.3">
      <c r="A372" s="44"/>
      <c r="B372" s="362"/>
      <c r="C372" s="363"/>
      <c r="AA372" s="363"/>
    </row>
    <row r="373" spans="1:27" ht="15.75" customHeight="1" x14ac:dyDescent="0.3">
      <c r="A373" s="44"/>
      <c r="B373" s="362"/>
      <c r="C373" s="363"/>
      <c r="AA373" s="363"/>
    </row>
    <row r="374" spans="1:27" ht="15.75" customHeight="1" x14ac:dyDescent="0.3">
      <c r="A374" s="44"/>
      <c r="B374" s="362"/>
      <c r="C374" s="363"/>
      <c r="AA374" s="363"/>
    </row>
    <row r="375" spans="1:27" ht="15.75" customHeight="1" x14ac:dyDescent="0.3">
      <c r="A375" s="44"/>
      <c r="B375" s="362"/>
      <c r="C375" s="363"/>
      <c r="AA375" s="363"/>
    </row>
    <row r="376" spans="1:27" ht="15.75" customHeight="1" x14ac:dyDescent="0.3">
      <c r="A376" s="44"/>
      <c r="B376" s="362"/>
      <c r="C376" s="363"/>
      <c r="AA376" s="363"/>
    </row>
    <row r="377" spans="1:27" ht="15.75" customHeight="1" x14ac:dyDescent="0.3">
      <c r="A377" s="44"/>
      <c r="B377" s="362"/>
      <c r="C377" s="363"/>
      <c r="AA377" s="363"/>
    </row>
    <row r="378" spans="1:27" ht="15.75" customHeight="1" x14ac:dyDescent="0.3">
      <c r="A378" s="44"/>
      <c r="B378" s="362"/>
      <c r="C378" s="363"/>
      <c r="AA378" s="363"/>
    </row>
    <row r="379" spans="1:27" ht="15.75" customHeight="1" x14ac:dyDescent="0.3">
      <c r="A379" s="44"/>
      <c r="B379" s="362"/>
      <c r="C379" s="363"/>
      <c r="AA379" s="363"/>
    </row>
    <row r="380" spans="1:27" ht="15.75" customHeight="1" x14ac:dyDescent="0.3">
      <c r="A380" s="44"/>
      <c r="B380" s="362"/>
      <c r="C380" s="363"/>
      <c r="AA380" s="363"/>
    </row>
    <row r="381" spans="1:27" ht="15.75" customHeight="1" x14ac:dyDescent="0.3">
      <c r="A381" s="44"/>
      <c r="B381" s="362"/>
      <c r="C381" s="363"/>
      <c r="AA381" s="363"/>
    </row>
    <row r="382" spans="1:27" ht="15.75" customHeight="1" x14ac:dyDescent="0.3">
      <c r="A382" s="44"/>
      <c r="B382" s="362"/>
      <c r="C382" s="363"/>
      <c r="AA382" s="363"/>
    </row>
    <row r="383" spans="1:27" ht="15.75" customHeight="1" x14ac:dyDescent="0.3">
      <c r="A383" s="44"/>
      <c r="B383" s="362"/>
      <c r="C383" s="363"/>
      <c r="AA383" s="363"/>
    </row>
    <row r="384" spans="1:27" ht="15.75" customHeight="1" x14ac:dyDescent="0.3">
      <c r="A384" s="44"/>
      <c r="B384" s="362"/>
      <c r="C384" s="363"/>
      <c r="AA384" s="363"/>
    </row>
    <row r="385" spans="1:27" ht="15.75" customHeight="1" x14ac:dyDescent="0.3">
      <c r="A385" s="44"/>
      <c r="B385" s="362"/>
      <c r="C385" s="363"/>
      <c r="AA385" s="363"/>
    </row>
    <row r="386" spans="1:27" ht="15.75" customHeight="1" x14ac:dyDescent="0.3">
      <c r="A386" s="44"/>
      <c r="B386" s="362"/>
      <c r="C386" s="363"/>
      <c r="AA386" s="363"/>
    </row>
    <row r="387" spans="1:27" ht="15.75" customHeight="1" x14ac:dyDescent="0.3">
      <c r="A387" s="44"/>
      <c r="B387" s="362"/>
      <c r="C387" s="363"/>
      <c r="AA387" s="363"/>
    </row>
    <row r="388" spans="1:27" ht="15.75" customHeight="1" x14ac:dyDescent="0.3">
      <c r="A388" s="44"/>
      <c r="B388" s="362"/>
      <c r="C388" s="363"/>
      <c r="AA388" s="363"/>
    </row>
    <row r="389" spans="1:27" ht="15.75" customHeight="1" x14ac:dyDescent="0.3">
      <c r="A389" s="44"/>
      <c r="B389" s="362"/>
      <c r="C389" s="363"/>
      <c r="AA389" s="363"/>
    </row>
    <row r="390" spans="1:27" ht="15.75" customHeight="1" x14ac:dyDescent="0.3">
      <c r="A390" s="44"/>
      <c r="B390" s="362"/>
      <c r="C390" s="363"/>
      <c r="AA390" s="363"/>
    </row>
    <row r="391" spans="1:27" ht="15.75" customHeight="1" x14ac:dyDescent="0.3">
      <c r="A391" s="44"/>
      <c r="B391" s="362"/>
      <c r="C391" s="363"/>
      <c r="AA391" s="363"/>
    </row>
    <row r="392" spans="1:27" ht="15.75" customHeight="1" x14ac:dyDescent="0.3">
      <c r="A392" s="44"/>
      <c r="B392" s="362"/>
      <c r="C392" s="363"/>
      <c r="AA392" s="363"/>
    </row>
    <row r="393" spans="1:27" ht="15.75" customHeight="1" x14ac:dyDescent="0.3">
      <c r="A393" s="44"/>
      <c r="B393" s="362"/>
      <c r="C393" s="363"/>
      <c r="AA393" s="363"/>
    </row>
    <row r="394" spans="1:27" ht="15.75" customHeight="1" x14ac:dyDescent="0.3">
      <c r="A394" s="44"/>
      <c r="B394" s="362"/>
      <c r="C394" s="363"/>
      <c r="AA394" s="363"/>
    </row>
    <row r="395" spans="1:27" ht="15.75" customHeight="1" x14ac:dyDescent="0.3">
      <c r="A395" s="44"/>
      <c r="B395" s="362"/>
      <c r="C395" s="363"/>
      <c r="AA395" s="363"/>
    </row>
    <row r="396" spans="1:27" ht="15.75" customHeight="1" x14ac:dyDescent="0.3">
      <c r="A396" s="44"/>
      <c r="B396" s="362"/>
      <c r="C396" s="363"/>
      <c r="AA396" s="363"/>
    </row>
    <row r="397" spans="1:27" ht="15.75" customHeight="1" x14ac:dyDescent="0.3">
      <c r="A397" s="44"/>
      <c r="B397" s="362"/>
      <c r="C397" s="363"/>
      <c r="AA397" s="363"/>
    </row>
    <row r="398" spans="1:27" ht="15.75" customHeight="1" x14ac:dyDescent="0.3">
      <c r="A398" s="44"/>
      <c r="B398" s="362"/>
      <c r="C398" s="363"/>
      <c r="AA398" s="363"/>
    </row>
    <row r="399" spans="1:27" ht="15.75" customHeight="1" x14ac:dyDescent="0.3">
      <c r="A399" s="44"/>
      <c r="B399" s="362"/>
      <c r="C399" s="363"/>
      <c r="AA399" s="363"/>
    </row>
    <row r="400" spans="1:27" ht="15.75" customHeight="1" x14ac:dyDescent="0.3">
      <c r="A400" s="44"/>
      <c r="B400" s="362"/>
      <c r="C400" s="363"/>
      <c r="AA400" s="363"/>
    </row>
    <row r="401" spans="1:27" ht="15.75" customHeight="1" x14ac:dyDescent="0.3">
      <c r="A401" s="44"/>
      <c r="B401" s="362"/>
      <c r="C401" s="363"/>
      <c r="AA401" s="363"/>
    </row>
    <row r="402" spans="1:27" ht="15.75" customHeight="1" x14ac:dyDescent="0.3">
      <c r="A402" s="44"/>
      <c r="B402" s="362"/>
      <c r="C402" s="363"/>
      <c r="AA402" s="363"/>
    </row>
    <row r="403" spans="1:27" ht="15.75" customHeight="1" x14ac:dyDescent="0.3">
      <c r="A403" s="44"/>
      <c r="B403" s="362"/>
      <c r="C403" s="363"/>
      <c r="AA403" s="363"/>
    </row>
    <row r="404" spans="1:27" ht="15.75" customHeight="1" x14ac:dyDescent="0.3">
      <c r="A404" s="44"/>
      <c r="B404" s="362"/>
      <c r="C404" s="363"/>
      <c r="AA404" s="363"/>
    </row>
    <row r="405" spans="1:27" ht="15.75" customHeight="1" x14ac:dyDescent="0.3">
      <c r="A405" s="44"/>
      <c r="B405" s="362"/>
      <c r="C405" s="363"/>
      <c r="AA405" s="363"/>
    </row>
    <row r="406" spans="1:27" ht="15.75" customHeight="1" x14ac:dyDescent="0.3">
      <c r="A406" s="44"/>
      <c r="B406" s="362"/>
      <c r="C406" s="363"/>
      <c r="AA406" s="363"/>
    </row>
    <row r="407" spans="1:27" ht="15.75" customHeight="1" x14ac:dyDescent="0.3">
      <c r="A407" s="44"/>
      <c r="B407" s="362"/>
      <c r="C407" s="363"/>
      <c r="AA407" s="363"/>
    </row>
    <row r="408" spans="1:27" ht="15.75" customHeight="1" x14ac:dyDescent="0.3">
      <c r="A408" s="44"/>
      <c r="B408" s="362"/>
      <c r="C408" s="363"/>
      <c r="AA408" s="363"/>
    </row>
    <row r="409" spans="1:27" ht="15.75" customHeight="1" x14ac:dyDescent="0.3">
      <c r="A409" s="44"/>
      <c r="B409" s="362"/>
      <c r="C409" s="363"/>
      <c r="AA409" s="363"/>
    </row>
    <row r="410" spans="1:27" ht="15.75" customHeight="1" x14ac:dyDescent="0.3">
      <c r="A410" s="44"/>
      <c r="B410" s="362"/>
      <c r="C410" s="363"/>
      <c r="AA410" s="363"/>
    </row>
    <row r="411" spans="1:27" ht="15.75" customHeight="1" x14ac:dyDescent="0.3">
      <c r="A411" s="44"/>
      <c r="B411" s="362"/>
      <c r="C411" s="363"/>
      <c r="AA411" s="363"/>
    </row>
    <row r="412" spans="1:27" ht="15.75" customHeight="1" x14ac:dyDescent="0.3">
      <c r="A412" s="44"/>
      <c r="B412" s="362"/>
      <c r="C412" s="363"/>
      <c r="AA412" s="363"/>
    </row>
    <row r="413" spans="1:27" ht="15.75" customHeight="1" x14ac:dyDescent="0.3">
      <c r="A413" s="44"/>
      <c r="B413" s="362"/>
      <c r="C413" s="363"/>
      <c r="AA413" s="363"/>
    </row>
    <row r="414" spans="1:27" ht="15.75" customHeight="1" x14ac:dyDescent="0.3">
      <c r="A414" s="44"/>
      <c r="B414" s="362"/>
      <c r="C414" s="363"/>
      <c r="AA414" s="363"/>
    </row>
    <row r="415" spans="1:27" ht="15.75" customHeight="1" x14ac:dyDescent="0.3">
      <c r="A415" s="44"/>
      <c r="B415" s="362"/>
      <c r="C415" s="363"/>
      <c r="AA415" s="363"/>
    </row>
    <row r="416" spans="1:27" ht="15.75" customHeight="1" x14ac:dyDescent="0.3">
      <c r="A416" s="44"/>
      <c r="B416" s="362"/>
      <c r="C416" s="363"/>
      <c r="AA416" s="363"/>
    </row>
    <row r="417" spans="1:27" ht="15.75" customHeight="1" x14ac:dyDescent="0.3">
      <c r="A417" s="44"/>
      <c r="B417" s="362"/>
      <c r="C417" s="363"/>
      <c r="AA417" s="363"/>
    </row>
    <row r="418" spans="1:27" ht="15.75" customHeight="1" x14ac:dyDescent="0.3">
      <c r="A418" s="44"/>
      <c r="B418" s="362"/>
      <c r="C418" s="363"/>
      <c r="AA418" s="363"/>
    </row>
    <row r="419" spans="1:27" ht="15.75" customHeight="1" x14ac:dyDescent="0.3">
      <c r="A419" s="44"/>
      <c r="B419" s="362"/>
      <c r="C419" s="363"/>
      <c r="AA419" s="363"/>
    </row>
    <row r="420" spans="1:27" ht="15.75" customHeight="1" x14ac:dyDescent="0.3">
      <c r="A420" s="44"/>
      <c r="B420" s="362"/>
      <c r="C420" s="363"/>
      <c r="AA420" s="363"/>
    </row>
    <row r="421" spans="1:27" ht="15.75" customHeight="1" x14ac:dyDescent="0.3">
      <c r="A421" s="44"/>
      <c r="B421" s="362"/>
      <c r="C421" s="363"/>
      <c r="AA421" s="363"/>
    </row>
    <row r="422" spans="1:27" ht="15.75" customHeight="1" x14ac:dyDescent="0.3">
      <c r="A422" s="44"/>
      <c r="B422" s="362"/>
      <c r="C422" s="363"/>
      <c r="AA422" s="363"/>
    </row>
    <row r="423" spans="1:27" ht="15.75" customHeight="1" x14ac:dyDescent="0.3">
      <c r="A423" s="44"/>
      <c r="B423" s="362"/>
      <c r="C423" s="363"/>
      <c r="AA423" s="363"/>
    </row>
    <row r="424" spans="1:27" ht="15.75" customHeight="1" x14ac:dyDescent="0.3">
      <c r="A424" s="44"/>
      <c r="B424" s="362"/>
      <c r="C424" s="363"/>
      <c r="AA424" s="363"/>
    </row>
    <row r="425" spans="1:27" ht="15.75" customHeight="1" x14ac:dyDescent="0.3">
      <c r="A425" s="44"/>
      <c r="B425" s="362"/>
      <c r="C425" s="363"/>
      <c r="AA425" s="363"/>
    </row>
    <row r="426" spans="1:27" ht="15.75" customHeight="1" x14ac:dyDescent="0.3">
      <c r="A426" s="44"/>
      <c r="B426" s="362"/>
      <c r="C426" s="363"/>
      <c r="AA426" s="363"/>
    </row>
    <row r="427" spans="1:27" ht="15.75" customHeight="1" x14ac:dyDescent="0.3">
      <c r="A427" s="44"/>
      <c r="B427" s="362"/>
      <c r="C427" s="363"/>
      <c r="AA427" s="363"/>
    </row>
    <row r="428" spans="1:27" ht="15.75" customHeight="1" x14ac:dyDescent="0.3">
      <c r="A428" s="44"/>
      <c r="B428" s="362"/>
      <c r="C428" s="363"/>
      <c r="AA428" s="363"/>
    </row>
    <row r="429" spans="1:27" ht="15.75" customHeight="1" x14ac:dyDescent="0.3">
      <c r="A429" s="44"/>
      <c r="B429" s="362"/>
      <c r="C429" s="363"/>
      <c r="AA429" s="363"/>
    </row>
    <row r="430" spans="1:27" ht="15.75" customHeight="1" x14ac:dyDescent="0.3">
      <c r="A430" s="44"/>
      <c r="B430" s="362"/>
      <c r="C430" s="363"/>
      <c r="AA430" s="363"/>
    </row>
    <row r="431" spans="1:27" ht="15.75" customHeight="1" x14ac:dyDescent="0.3">
      <c r="A431" s="44"/>
      <c r="B431" s="362"/>
      <c r="C431" s="363"/>
      <c r="AA431" s="363"/>
    </row>
    <row r="432" spans="1:27" ht="15.75" customHeight="1" x14ac:dyDescent="0.3">
      <c r="A432" s="44"/>
      <c r="B432" s="362"/>
      <c r="C432" s="363"/>
      <c r="AA432" s="363"/>
    </row>
    <row r="433" spans="1:27" ht="15.75" customHeight="1" x14ac:dyDescent="0.3">
      <c r="A433" s="44"/>
      <c r="B433" s="362"/>
      <c r="C433" s="363"/>
      <c r="AA433" s="363"/>
    </row>
    <row r="434" spans="1:27" ht="15.75" customHeight="1" x14ac:dyDescent="0.3">
      <c r="A434" s="44"/>
      <c r="B434" s="362"/>
      <c r="C434" s="363"/>
      <c r="AA434" s="363"/>
    </row>
    <row r="435" spans="1:27" ht="15.75" customHeight="1" x14ac:dyDescent="0.3">
      <c r="A435" s="44"/>
      <c r="B435" s="362"/>
      <c r="C435" s="363"/>
      <c r="AA435" s="363"/>
    </row>
    <row r="436" spans="1:27" ht="15.75" customHeight="1" x14ac:dyDescent="0.3">
      <c r="A436" s="44"/>
      <c r="B436" s="362"/>
      <c r="C436" s="363"/>
      <c r="AA436" s="363"/>
    </row>
    <row r="437" spans="1:27" ht="15.75" customHeight="1" x14ac:dyDescent="0.3">
      <c r="A437" s="44"/>
      <c r="B437" s="362"/>
      <c r="C437" s="363"/>
      <c r="AA437" s="363"/>
    </row>
    <row r="438" spans="1:27" ht="15.75" customHeight="1" x14ac:dyDescent="0.3">
      <c r="A438" s="44"/>
      <c r="B438" s="362"/>
      <c r="C438" s="363"/>
      <c r="AA438" s="363"/>
    </row>
    <row r="439" spans="1:27" ht="15.75" customHeight="1" x14ac:dyDescent="0.3">
      <c r="A439" s="44"/>
      <c r="B439" s="362"/>
      <c r="C439" s="363"/>
      <c r="AA439" s="363"/>
    </row>
    <row r="440" spans="1:27" ht="15.75" customHeight="1" x14ac:dyDescent="0.3">
      <c r="A440" s="44"/>
      <c r="B440" s="362"/>
      <c r="C440" s="363"/>
      <c r="AA440" s="363"/>
    </row>
    <row r="441" spans="1:27" ht="15.75" customHeight="1" x14ac:dyDescent="0.3">
      <c r="A441" s="44"/>
      <c r="B441" s="362"/>
      <c r="C441" s="363"/>
      <c r="AA441" s="363"/>
    </row>
    <row r="442" spans="1:27" ht="15.75" customHeight="1" x14ac:dyDescent="0.3">
      <c r="A442" s="44"/>
      <c r="B442" s="362"/>
      <c r="C442" s="363"/>
      <c r="AA442" s="363"/>
    </row>
    <row r="443" spans="1:27" ht="15.75" customHeight="1" x14ac:dyDescent="0.3">
      <c r="A443" s="44"/>
      <c r="B443" s="362"/>
      <c r="C443" s="363"/>
      <c r="AA443" s="363"/>
    </row>
    <row r="444" spans="1:27" ht="15.75" customHeight="1" x14ac:dyDescent="0.3">
      <c r="A444" s="44"/>
      <c r="B444" s="362"/>
      <c r="C444" s="363"/>
      <c r="AA444" s="363"/>
    </row>
    <row r="445" spans="1:27" ht="15.75" customHeight="1" x14ac:dyDescent="0.3">
      <c r="A445" s="44"/>
      <c r="B445" s="362"/>
      <c r="C445" s="363"/>
      <c r="AA445" s="363"/>
    </row>
    <row r="446" spans="1:27" ht="15.75" customHeight="1" x14ac:dyDescent="0.3">
      <c r="A446" s="44"/>
      <c r="B446" s="362"/>
      <c r="C446" s="363"/>
      <c r="AA446" s="363"/>
    </row>
    <row r="447" spans="1:27" ht="15.75" customHeight="1" x14ac:dyDescent="0.3">
      <c r="A447" s="44"/>
      <c r="B447" s="362"/>
      <c r="C447" s="363"/>
      <c r="AA447" s="363"/>
    </row>
    <row r="448" spans="1:27" ht="15.75" customHeight="1" x14ac:dyDescent="0.3">
      <c r="A448" s="44"/>
      <c r="B448" s="362"/>
      <c r="C448" s="363"/>
      <c r="AA448" s="363"/>
    </row>
    <row r="449" spans="1:27" ht="15.75" customHeight="1" x14ac:dyDescent="0.3">
      <c r="A449" s="44"/>
      <c r="B449" s="362"/>
      <c r="C449" s="363"/>
      <c r="AA449" s="363"/>
    </row>
    <row r="450" spans="1:27" ht="15.75" customHeight="1" x14ac:dyDescent="0.3">
      <c r="A450" s="44"/>
      <c r="B450" s="362"/>
      <c r="C450" s="363"/>
      <c r="AA450" s="363"/>
    </row>
    <row r="451" spans="1:27" ht="15.75" customHeight="1" x14ac:dyDescent="0.3">
      <c r="A451" s="44"/>
      <c r="B451" s="362"/>
      <c r="C451" s="363"/>
      <c r="AA451" s="363"/>
    </row>
    <row r="452" spans="1:27" ht="15.75" customHeight="1" x14ac:dyDescent="0.3">
      <c r="A452" s="44"/>
      <c r="B452" s="362"/>
      <c r="C452" s="363"/>
      <c r="AA452" s="363"/>
    </row>
    <row r="453" spans="1:27" ht="15.75" customHeight="1" x14ac:dyDescent="0.3">
      <c r="A453" s="44"/>
      <c r="B453" s="362"/>
      <c r="C453" s="363"/>
      <c r="AA453" s="363"/>
    </row>
    <row r="454" spans="1:27" ht="15.75" customHeight="1" x14ac:dyDescent="0.3">
      <c r="A454" s="44"/>
      <c r="B454" s="362"/>
      <c r="C454" s="363"/>
      <c r="AA454" s="363"/>
    </row>
    <row r="455" spans="1:27" ht="15.75" customHeight="1" x14ac:dyDescent="0.3">
      <c r="A455" s="44"/>
      <c r="B455" s="362"/>
      <c r="C455" s="363"/>
      <c r="AA455" s="363"/>
    </row>
    <row r="456" spans="1:27" ht="15.75" customHeight="1" x14ac:dyDescent="0.3">
      <c r="A456" s="44"/>
      <c r="B456" s="362"/>
      <c r="C456" s="363"/>
      <c r="AA456" s="363"/>
    </row>
    <row r="457" spans="1:27" ht="15.75" customHeight="1" x14ac:dyDescent="0.3">
      <c r="A457" s="44"/>
      <c r="B457" s="362"/>
      <c r="C457" s="363"/>
      <c r="AA457" s="363"/>
    </row>
    <row r="458" spans="1:27" ht="15.75" customHeight="1" x14ac:dyDescent="0.3">
      <c r="A458" s="44"/>
      <c r="B458" s="362"/>
      <c r="C458" s="363"/>
      <c r="AA458" s="363"/>
    </row>
    <row r="459" spans="1:27" ht="15.75" customHeight="1" x14ac:dyDescent="0.3">
      <c r="A459" s="44"/>
      <c r="B459" s="362"/>
      <c r="C459" s="363"/>
      <c r="AA459" s="363"/>
    </row>
    <row r="460" spans="1:27" ht="15.75" customHeight="1" x14ac:dyDescent="0.3">
      <c r="A460" s="44"/>
      <c r="B460" s="362"/>
      <c r="C460" s="363"/>
      <c r="AA460" s="363"/>
    </row>
    <row r="461" spans="1:27" ht="15.75" customHeight="1" x14ac:dyDescent="0.3">
      <c r="A461" s="44"/>
      <c r="B461" s="362"/>
      <c r="C461" s="363"/>
      <c r="AA461" s="363"/>
    </row>
    <row r="462" spans="1:27" ht="15.75" customHeight="1" x14ac:dyDescent="0.3">
      <c r="A462" s="44"/>
      <c r="B462" s="362"/>
      <c r="C462" s="363"/>
      <c r="AA462" s="363"/>
    </row>
    <row r="463" spans="1:27" ht="15.75" customHeight="1" x14ac:dyDescent="0.3">
      <c r="A463" s="44"/>
      <c r="B463" s="362"/>
      <c r="C463" s="363"/>
      <c r="AA463" s="363"/>
    </row>
    <row r="464" spans="1:27" ht="15.75" customHeight="1" x14ac:dyDescent="0.3">
      <c r="A464" s="44"/>
      <c r="B464" s="362"/>
      <c r="C464" s="363"/>
      <c r="AA464" s="363"/>
    </row>
    <row r="465" spans="1:27" ht="15.75" customHeight="1" x14ac:dyDescent="0.3">
      <c r="A465" s="44"/>
      <c r="B465" s="362"/>
      <c r="C465" s="363"/>
      <c r="AA465" s="363"/>
    </row>
    <row r="466" spans="1:27" ht="15.75" customHeight="1" x14ac:dyDescent="0.3">
      <c r="A466" s="44"/>
      <c r="B466" s="362"/>
      <c r="C466" s="363"/>
      <c r="AA466" s="363"/>
    </row>
    <row r="467" spans="1:27" ht="15.75" customHeight="1" x14ac:dyDescent="0.3">
      <c r="A467" s="44"/>
      <c r="B467" s="362"/>
      <c r="C467" s="363"/>
      <c r="AA467" s="363"/>
    </row>
    <row r="468" spans="1:27" ht="15.75" customHeight="1" x14ac:dyDescent="0.3">
      <c r="A468" s="44"/>
      <c r="B468" s="362"/>
      <c r="C468" s="363"/>
      <c r="AA468" s="363"/>
    </row>
    <row r="469" spans="1:27" ht="15.75" customHeight="1" x14ac:dyDescent="0.3">
      <c r="A469" s="44"/>
      <c r="B469" s="362"/>
      <c r="C469" s="363"/>
      <c r="AA469" s="363"/>
    </row>
    <row r="470" spans="1:27" ht="15.75" customHeight="1" x14ac:dyDescent="0.3">
      <c r="A470" s="44"/>
      <c r="B470" s="362"/>
      <c r="C470" s="363"/>
      <c r="AA470" s="363"/>
    </row>
    <row r="471" spans="1:27" ht="15.75" customHeight="1" x14ac:dyDescent="0.3">
      <c r="A471" s="44"/>
      <c r="B471" s="362"/>
      <c r="C471" s="363"/>
      <c r="AA471" s="363"/>
    </row>
    <row r="472" spans="1:27" ht="15.75" customHeight="1" x14ac:dyDescent="0.3">
      <c r="A472" s="44"/>
      <c r="B472" s="362"/>
      <c r="C472" s="363"/>
      <c r="AA472" s="363"/>
    </row>
    <row r="473" spans="1:27" ht="15.75" customHeight="1" x14ac:dyDescent="0.3">
      <c r="A473" s="44"/>
      <c r="B473" s="362"/>
      <c r="C473" s="363"/>
      <c r="AA473" s="363"/>
    </row>
    <row r="474" spans="1:27" ht="15.75" customHeight="1" x14ac:dyDescent="0.3">
      <c r="A474" s="44"/>
      <c r="B474" s="362"/>
      <c r="C474" s="363"/>
      <c r="AA474" s="363"/>
    </row>
    <row r="475" spans="1:27" ht="15.75" customHeight="1" x14ac:dyDescent="0.3">
      <c r="A475" s="44"/>
      <c r="B475" s="362"/>
      <c r="C475" s="363"/>
      <c r="AA475" s="363"/>
    </row>
    <row r="476" spans="1:27" ht="15.75" customHeight="1" x14ac:dyDescent="0.3">
      <c r="A476" s="44"/>
      <c r="B476" s="362"/>
      <c r="C476" s="363"/>
      <c r="AA476" s="363"/>
    </row>
    <row r="477" spans="1:27" ht="15.75" customHeight="1" x14ac:dyDescent="0.3">
      <c r="A477" s="44"/>
      <c r="B477" s="362"/>
      <c r="C477" s="363"/>
      <c r="AA477" s="363"/>
    </row>
    <row r="478" spans="1:27" ht="15.75" customHeight="1" x14ac:dyDescent="0.3">
      <c r="A478" s="44"/>
      <c r="B478" s="362"/>
      <c r="C478" s="363"/>
      <c r="AA478" s="363"/>
    </row>
    <row r="479" spans="1:27" ht="15.75" customHeight="1" x14ac:dyDescent="0.3">
      <c r="A479" s="44"/>
      <c r="B479" s="362"/>
      <c r="C479" s="363"/>
      <c r="AA479" s="363"/>
    </row>
    <row r="480" spans="1:27" ht="15.75" customHeight="1" x14ac:dyDescent="0.3">
      <c r="A480" s="44"/>
      <c r="B480" s="362"/>
      <c r="C480" s="363"/>
      <c r="AA480" s="363"/>
    </row>
    <row r="481" spans="1:27" ht="15.75" customHeight="1" x14ac:dyDescent="0.3">
      <c r="A481" s="44"/>
      <c r="B481" s="362"/>
      <c r="C481" s="363"/>
      <c r="AA481" s="363"/>
    </row>
    <row r="482" spans="1:27" ht="15.75" customHeight="1" x14ac:dyDescent="0.3">
      <c r="A482" s="44"/>
      <c r="B482" s="362"/>
      <c r="C482" s="363"/>
      <c r="AA482" s="363"/>
    </row>
    <row r="483" spans="1:27" ht="15.75" customHeight="1" x14ac:dyDescent="0.3">
      <c r="A483" s="44"/>
      <c r="B483" s="362"/>
      <c r="C483" s="363"/>
      <c r="AA483" s="363"/>
    </row>
    <row r="484" spans="1:27" ht="15.75" customHeight="1" x14ac:dyDescent="0.3">
      <c r="A484" s="44"/>
      <c r="B484" s="362"/>
      <c r="C484" s="363"/>
      <c r="AA484" s="363"/>
    </row>
    <row r="485" spans="1:27" ht="15.75" customHeight="1" x14ac:dyDescent="0.3">
      <c r="A485" s="44"/>
      <c r="B485" s="362"/>
      <c r="C485" s="363"/>
      <c r="AA485" s="363"/>
    </row>
    <row r="486" spans="1:27" ht="15.75" customHeight="1" x14ac:dyDescent="0.3">
      <c r="A486" s="44"/>
      <c r="B486" s="362"/>
      <c r="C486" s="363"/>
      <c r="AA486" s="363"/>
    </row>
    <row r="487" spans="1:27" ht="15.75" customHeight="1" x14ac:dyDescent="0.3">
      <c r="A487" s="44"/>
      <c r="B487" s="362"/>
      <c r="C487" s="363"/>
      <c r="AA487" s="363"/>
    </row>
    <row r="488" spans="1:27" ht="15.75" customHeight="1" x14ac:dyDescent="0.3">
      <c r="A488" s="44"/>
      <c r="B488" s="362"/>
      <c r="C488" s="363"/>
      <c r="AA488" s="363"/>
    </row>
    <row r="489" spans="1:27" ht="15.75" customHeight="1" x14ac:dyDescent="0.3">
      <c r="A489" s="44"/>
      <c r="B489" s="362"/>
      <c r="C489" s="363"/>
      <c r="AA489" s="363"/>
    </row>
    <row r="490" spans="1:27" ht="15.75" customHeight="1" x14ac:dyDescent="0.3">
      <c r="A490" s="44"/>
      <c r="B490" s="362"/>
      <c r="C490" s="363"/>
      <c r="AA490" s="363"/>
    </row>
    <row r="491" spans="1:27" ht="15.75" customHeight="1" x14ac:dyDescent="0.3">
      <c r="A491" s="44"/>
      <c r="B491" s="362"/>
      <c r="C491" s="363"/>
      <c r="AA491" s="363"/>
    </row>
    <row r="492" spans="1:27" ht="15.75" customHeight="1" x14ac:dyDescent="0.3">
      <c r="A492" s="44"/>
      <c r="B492" s="362"/>
      <c r="C492" s="363"/>
      <c r="AA492" s="363"/>
    </row>
    <row r="493" spans="1:27" ht="15.75" customHeight="1" x14ac:dyDescent="0.3">
      <c r="A493" s="44"/>
      <c r="B493" s="362"/>
      <c r="C493" s="363"/>
      <c r="AA493" s="363"/>
    </row>
    <row r="494" spans="1:27" ht="15.75" customHeight="1" x14ac:dyDescent="0.3">
      <c r="A494" s="44"/>
      <c r="B494" s="362"/>
      <c r="C494" s="363"/>
      <c r="AA494" s="363"/>
    </row>
    <row r="495" spans="1:27" ht="15.75" customHeight="1" x14ac:dyDescent="0.3">
      <c r="A495" s="44"/>
      <c r="B495" s="362"/>
      <c r="C495" s="363"/>
      <c r="AA495" s="363"/>
    </row>
    <row r="496" spans="1:27" ht="15.75" customHeight="1" x14ac:dyDescent="0.3">
      <c r="A496" s="44"/>
      <c r="B496" s="362"/>
      <c r="C496" s="363"/>
      <c r="AA496" s="363"/>
    </row>
    <row r="497" spans="1:27" ht="15.75" customHeight="1" x14ac:dyDescent="0.3">
      <c r="A497" s="44"/>
      <c r="B497" s="362"/>
      <c r="C497" s="363"/>
      <c r="AA497" s="363"/>
    </row>
    <row r="498" spans="1:27" ht="15.75" customHeight="1" x14ac:dyDescent="0.3">
      <c r="A498" s="44"/>
      <c r="B498" s="362"/>
      <c r="C498" s="363"/>
      <c r="AA498" s="363"/>
    </row>
    <row r="499" spans="1:27" ht="15.75" customHeight="1" x14ac:dyDescent="0.3">
      <c r="A499" s="44"/>
      <c r="B499" s="362"/>
      <c r="C499" s="363"/>
      <c r="AA499" s="363"/>
    </row>
    <row r="500" spans="1:27" ht="15.75" customHeight="1" x14ac:dyDescent="0.3">
      <c r="A500" s="44"/>
      <c r="B500" s="362"/>
      <c r="C500" s="363"/>
      <c r="AA500" s="363"/>
    </row>
    <row r="501" spans="1:27" ht="15.75" customHeight="1" x14ac:dyDescent="0.3">
      <c r="A501" s="44"/>
      <c r="B501" s="362"/>
      <c r="C501" s="363"/>
      <c r="AA501" s="363"/>
    </row>
    <row r="502" spans="1:27" ht="15.75" customHeight="1" x14ac:dyDescent="0.3">
      <c r="A502" s="44"/>
      <c r="B502" s="362"/>
      <c r="C502" s="363"/>
      <c r="AA502" s="363"/>
    </row>
    <row r="503" spans="1:27" ht="15.75" customHeight="1" x14ac:dyDescent="0.3">
      <c r="A503" s="44"/>
      <c r="B503" s="362"/>
      <c r="C503" s="363"/>
      <c r="AA503" s="363"/>
    </row>
    <row r="504" spans="1:27" ht="15.75" customHeight="1" x14ac:dyDescent="0.3">
      <c r="A504" s="44"/>
      <c r="B504" s="362"/>
      <c r="C504" s="363"/>
      <c r="AA504" s="363"/>
    </row>
    <row r="505" spans="1:27" ht="15.75" customHeight="1" x14ac:dyDescent="0.3">
      <c r="A505" s="44"/>
      <c r="B505" s="362"/>
      <c r="C505" s="363"/>
      <c r="AA505" s="363"/>
    </row>
    <row r="506" spans="1:27" ht="15.75" customHeight="1" x14ac:dyDescent="0.3">
      <c r="A506" s="44"/>
      <c r="B506" s="362"/>
      <c r="C506" s="363"/>
      <c r="AA506" s="363"/>
    </row>
    <row r="507" spans="1:27" ht="15.75" customHeight="1" x14ac:dyDescent="0.3">
      <c r="A507" s="44"/>
      <c r="B507" s="362"/>
      <c r="C507" s="363"/>
      <c r="AA507" s="363"/>
    </row>
    <row r="508" spans="1:27" ht="15.75" customHeight="1" x14ac:dyDescent="0.3">
      <c r="A508" s="44"/>
      <c r="B508" s="362"/>
      <c r="C508" s="363"/>
      <c r="AA508" s="363"/>
    </row>
    <row r="509" spans="1:27" ht="15.75" customHeight="1" x14ac:dyDescent="0.3">
      <c r="A509" s="44"/>
      <c r="B509" s="362"/>
      <c r="C509" s="363"/>
      <c r="AA509" s="363"/>
    </row>
    <row r="510" spans="1:27" ht="15.75" customHeight="1" x14ac:dyDescent="0.3">
      <c r="A510" s="44"/>
      <c r="B510" s="362"/>
      <c r="C510" s="363"/>
      <c r="AA510" s="363"/>
    </row>
    <row r="511" spans="1:27" ht="15.75" customHeight="1" x14ac:dyDescent="0.3">
      <c r="A511" s="44"/>
      <c r="B511" s="362"/>
      <c r="C511" s="363"/>
      <c r="AA511" s="363"/>
    </row>
    <row r="512" spans="1:27" ht="15.75" customHeight="1" x14ac:dyDescent="0.3">
      <c r="A512" s="44"/>
      <c r="B512" s="362"/>
      <c r="C512" s="363"/>
      <c r="AA512" s="363"/>
    </row>
    <row r="513" spans="1:27" ht="15.75" customHeight="1" x14ac:dyDescent="0.3">
      <c r="A513" s="44"/>
      <c r="B513" s="362"/>
      <c r="C513" s="363"/>
      <c r="AA513" s="363"/>
    </row>
    <row r="514" spans="1:27" ht="15.75" customHeight="1" x14ac:dyDescent="0.3">
      <c r="A514" s="44"/>
      <c r="B514" s="362"/>
      <c r="C514" s="363"/>
      <c r="AA514" s="363"/>
    </row>
    <row r="515" spans="1:27" ht="15.75" customHeight="1" x14ac:dyDescent="0.3">
      <c r="A515" s="44"/>
      <c r="B515" s="362"/>
      <c r="C515" s="363"/>
      <c r="AA515" s="363"/>
    </row>
    <row r="516" spans="1:27" ht="15.75" customHeight="1" x14ac:dyDescent="0.3">
      <c r="A516" s="44"/>
      <c r="B516" s="362"/>
      <c r="C516" s="363"/>
      <c r="AA516" s="363"/>
    </row>
    <row r="517" spans="1:27" ht="15.75" customHeight="1" x14ac:dyDescent="0.3">
      <c r="A517" s="44"/>
      <c r="B517" s="362"/>
      <c r="C517" s="363"/>
      <c r="AA517" s="363"/>
    </row>
    <row r="518" spans="1:27" ht="15.75" customHeight="1" x14ac:dyDescent="0.3">
      <c r="A518" s="44"/>
      <c r="B518" s="362"/>
      <c r="C518" s="363"/>
      <c r="AA518" s="363"/>
    </row>
    <row r="519" spans="1:27" ht="15.75" customHeight="1" x14ac:dyDescent="0.3">
      <c r="A519" s="44"/>
      <c r="B519" s="362"/>
      <c r="C519" s="363"/>
      <c r="AA519" s="363"/>
    </row>
    <row r="520" spans="1:27" ht="15.75" customHeight="1" x14ac:dyDescent="0.3">
      <c r="A520" s="44"/>
      <c r="B520" s="362"/>
      <c r="C520" s="363"/>
      <c r="AA520" s="363"/>
    </row>
    <row r="521" spans="1:27" ht="15.75" customHeight="1" x14ac:dyDescent="0.3">
      <c r="A521" s="44"/>
      <c r="B521" s="362"/>
      <c r="C521" s="363"/>
      <c r="AA521" s="363"/>
    </row>
    <row r="522" spans="1:27" ht="15.75" customHeight="1" x14ac:dyDescent="0.3">
      <c r="A522" s="44"/>
      <c r="B522" s="362"/>
      <c r="C522" s="363"/>
      <c r="AA522" s="363"/>
    </row>
    <row r="523" spans="1:27" ht="15.75" customHeight="1" x14ac:dyDescent="0.3">
      <c r="A523" s="44"/>
      <c r="B523" s="362"/>
      <c r="C523" s="363"/>
      <c r="AA523" s="363"/>
    </row>
    <row r="524" spans="1:27" ht="15.75" customHeight="1" x14ac:dyDescent="0.3">
      <c r="A524" s="44"/>
      <c r="B524" s="362"/>
      <c r="C524" s="363"/>
      <c r="AA524" s="363"/>
    </row>
    <row r="525" spans="1:27" ht="15.75" customHeight="1" x14ac:dyDescent="0.3">
      <c r="A525" s="44"/>
      <c r="B525" s="362"/>
      <c r="C525" s="363"/>
      <c r="AA525" s="363"/>
    </row>
    <row r="526" spans="1:27" ht="15.75" customHeight="1" x14ac:dyDescent="0.3">
      <c r="A526" s="44"/>
      <c r="B526" s="362"/>
      <c r="C526" s="363"/>
      <c r="AA526" s="363"/>
    </row>
    <row r="527" spans="1:27" ht="15.75" customHeight="1" x14ac:dyDescent="0.3">
      <c r="A527" s="44"/>
      <c r="B527" s="362"/>
      <c r="C527" s="363"/>
      <c r="AA527" s="363"/>
    </row>
    <row r="528" spans="1:27" ht="15.75" customHeight="1" x14ac:dyDescent="0.3">
      <c r="A528" s="44"/>
      <c r="B528" s="362"/>
      <c r="C528" s="363"/>
      <c r="AA528" s="363"/>
    </row>
    <row r="529" spans="1:27" ht="15.75" customHeight="1" x14ac:dyDescent="0.3">
      <c r="A529" s="44"/>
      <c r="B529" s="362"/>
      <c r="C529" s="363"/>
      <c r="AA529" s="363"/>
    </row>
    <row r="530" spans="1:27" ht="15.75" customHeight="1" x14ac:dyDescent="0.3">
      <c r="A530" s="44"/>
      <c r="B530" s="362"/>
      <c r="C530" s="363"/>
      <c r="AA530" s="363"/>
    </row>
    <row r="531" spans="1:27" ht="15.75" customHeight="1" x14ac:dyDescent="0.3">
      <c r="A531" s="44"/>
      <c r="B531" s="362"/>
      <c r="C531" s="363"/>
      <c r="AA531" s="363"/>
    </row>
    <row r="532" spans="1:27" ht="15.75" customHeight="1" x14ac:dyDescent="0.3">
      <c r="A532" s="44"/>
      <c r="B532" s="362"/>
      <c r="C532" s="363"/>
      <c r="AA532" s="363"/>
    </row>
    <row r="533" spans="1:27" ht="15.75" customHeight="1" x14ac:dyDescent="0.3">
      <c r="A533" s="44"/>
      <c r="B533" s="362"/>
      <c r="C533" s="363"/>
      <c r="AA533" s="363"/>
    </row>
    <row r="534" spans="1:27" ht="15.75" customHeight="1" x14ac:dyDescent="0.3">
      <c r="A534" s="44"/>
      <c r="B534" s="362"/>
      <c r="C534" s="363"/>
      <c r="AA534" s="363"/>
    </row>
    <row r="535" spans="1:27" ht="15.75" customHeight="1" x14ac:dyDescent="0.3">
      <c r="A535" s="44"/>
      <c r="B535" s="362"/>
      <c r="C535" s="363"/>
      <c r="AA535" s="363"/>
    </row>
    <row r="536" spans="1:27" ht="15.75" customHeight="1" x14ac:dyDescent="0.3">
      <c r="A536" s="44"/>
      <c r="B536" s="362"/>
      <c r="C536" s="363"/>
      <c r="AA536" s="363"/>
    </row>
    <row r="537" spans="1:27" ht="15.75" customHeight="1" x14ac:dyDescent="0.3">
      <c r="A537" s="44"/>
      <c r="B537" s="362"/>
      <c r="C537" s="363"/>
      <c r="AA537" s="363"/>
    </row>
    <row r="538" spans="1:27" ht="15.75" customHeight="1" x14ac:dyDescent="0.3">
      <c r="A538" s="44"/>
      <c r="B538" s="362"/>
      <c r="C538" s="363"/>
      <c r="AA538" s="363"/>
    </row>
    <row r="539" spans="1:27" ht="15.75" customHeight="1" x14ac:dyDescent="0.3">
      <c r="A539" s="44"/>
      <c r="B539" s="362"/>
      <c r="C539" s="363"/>
      <c r="AA539" s="363"/>
    </row>
    <row r="540" spans="1:27" ht="15.75" customHeight="1" x14ac:dyDescent="0.3">
      <c r="A540" s="44"/>
      <c r="B540" s="362"/>
      <c r="C540" s="363"/>
      <c r="AA540" s="363"/>
    </row>
    <row r="541" spans="1:27" ht="15.75" customHeight="1" x14ac:dyDescent="0.3">
      <c r="A541" s="44"/>
      <c r="B541" s="362"/>
      <c r="C541" s="363"/>
      <c r="AA541" s="363"/>
    </row>
    <row r="542" spans="1:27" ht="15.75" customHeight="1" x14ac:dyDescent="0.3">
      <c r="A542" s="44"/>
      <c r="B542" s="362"/>
      <c r="C542" s="363"/>
      <c r="AA542" s="363"/>
    </row>
    <row r="543" spans="1:27" ht="15.75" customHeight="1" x14ac:dyDescent="0.3">
      <c r="A543" s="44"/>
      <c r="B543" s="362"/>
      <c r="C543" s="363"/>
      <c r="AA543" s="363"/>
    </row>
    <row r="544" spans="1:27" ht="15.75" customHeight="1" x14ac:dyDescent="0.3">
      <c r="A544" s="44"/>
      <c r="B544" s="362"/>
      <c r="C544" s="363"/>
      <c r="AA544" s="363"/>
    </row>
    <row r="545" spans="1:27" ht="15.75" customHeight="1" x14ac:dyDescent="0.3">
      <c r="A545" s="44"/>
      <c r="B545" s="362"/>
      <c r="C545" s="363"/>
      <c r="AA545" s="363"/>
    </row>
    <row r="546" spans="1:27" ht="15.75" customHeight="1" x14ac:dyDescent="0.3">
      <c r="A546" s="44"/>
      <c r="B546" s="362"/>
      <c r="C546" s="363"/>
      <c r="AA546" s="363"/>
    </row>
    <row r="547" spans="1:27" ht="15.75" customHeight="1" x14ac:dyDescent="0.3">
      <c r="A547" s="44"/>
      <c r="B547" s="362"/>
      <c r="C547" s="363"/>
      <c r="AA547" s="363"/>
    </row>
    <row r="548" spans="1:27" ht="15.75" customHeight="1" x14ac:dyDescent="0.3">
      <c r="A548" s="44"/>
      <c r="B548" s="362"/>
      <c r="C548" s="363"/>
      <c r="AA548" s="363"/>
    </row>
    <row r="549" spans="1:27" ht="15.75" customHeight="1" x14ac:dyDescent="0.3">
      <c r="A549" s="44"/>
      <c r="B549" s="362"/>
      <c r="C549" s="363"/>
      <c r="AA549" s="363"/>
    </row>
    <row r="550" spans="1:27" ht="15.75" customHeight="1" x14ac:dyDescent="0.3">
      <c r="A550" s="44"/>
      <c r="B550" s="362"/>
      <c r="C550" s="363"/>
      <c r="AA550" s="363"/>
    </row>
    <row r="551" spans="1:27" ht="15.75" customHeight="1" x14ac:dyDescent="0.3">
      <c r="A551" s="44"/>
      <c r="B551" s="362"/>
      <c r="C551" s="363"/>
      <c r="AA551" s="363"/>
    </row>
    <row r="552" spans="1:27" ht="15.75" customHeight="1" x14ac:dyDescent="0.3">
      <c r="A552" s="44"/>
      <c r="B552" s="362"/>
      <c r="C552" s="363"/>
      <c r="AA552" s="363"/>
    </row>
    <row r="553" spans="1:27" ht="15.75" customHeight="1" x14ac:dyDescent="0.3">
      <c r="A553" s="44"/>
      <c r="B553" s="362"/>
      <c r="C553" s="363"/>
      <c r="AA553" s="363"/>
    </row>
    <row r="554" spans="1:27" ht="15.75" customHeight="1" x14ac:dyDescent="0.3">
      <c r="A554" s="44"/>
      <c r="B554" s="362"/>
      <c r="C554" s="363"/>
      <c r="AA554" s="363"/>
    </row>
    <row r="555" spans="1:27" ht="15.75" customHeight="1" x14ac:dyDescent="0.3">
      <c r="A555" s="44"/>
      <c r="B555" s="362"/>
      <c r="C555" s="363"/>
      <c r="AA555" s="363"/>
    </row>
    <row r="556" spans="1:27" ht="15.75" customHeight="1" x14ac:dyDescent="0.3">
      <c r="A556" s="44"/>
      <c r="B556" s="362"/>
      <c r="C556" s="363"/>
      <c r="AA556" s="363"/>
    </row>
    <row r="557" spans="1:27" ht="15.75" customHeight="1" x14ac:dyDescent="0.3">
      <c r="A557" s="44"/>
      <c r="B557" s="362"/>
      <c r="C557" s="363"/>
      <c r="AA557" s="363"/>
    </row>
    <row r="558" spans="1:27" ht="15.75" customHeight="1" x14ac:dyDescent="0.3">
      <c r="A558" s="44"/>
      <c r="B558" s="362"/>
      <c r="C558" s="363"/>
      <c r="AA558" s="363"/>
    </row>
    <row r="559" spans="1:27" ht="15.75" customHeight="1" x14ac:dyDescent="0.3">
      <c r="A559" s="44"/>
      <c r="B559" s="362"/>
      <c r="C559" s="363"/>
      <c r="AA559" s="363"/>
    </row>
    <row r="560" spans="1:27" ht="15.75" customHeight="1" x14ac:dyDescent="0.3">
      <c r="A560" s="44"/>
      <c r="B560" s="362"/>
      <c r="C560" s="363"/>
      <c r="AA560" s="363"/>
    </row>
    <row r="561" spans="1:27" ht="15.75" customHeight="1" x14ac:dyDescent="0.3">
      <c r="A561" s="44"/>
      <c r="B561" s="362"/>
      <c r="C561" s="363"/>
      <c r="AA561" s="363"/>
    </row>
    <row r="562" spans="1:27" ht="15.75" customHeight="1" x14ac:dyDescent="0.3">
      <c r="A562" s="44"/>
      <c r="B562" s="362"/>
      <c r="C562" s="363"/>
      <c r="AA562" s="363"/>
    </row>
    <row r="563" spans="1:27" ht="15.75" customHeight="1" x14ac:dyDescent="0.3">
      <c r="A563" s="44"/>
      <c r="B563" s="362"/>
      <c r="C563" s="363"/>
      <c r="AA563" s="363"/>
    </row>
    <row r="564" spans="1:27" ht="15.75" customHeight="1" x14ac:dyDescent="0.3">
      <c r="A564" s="44"/>
      <c r="B564" s="362"/>
      <c r="C564" s="363"/>
      <c r="AA564" s="363"/>
    </row>
    <row r="565" spans="1:27" ht="15.75" customHeight="1" x14ac:dyDescent="0.3">
      <c r="A565" s="44"/>
      <c r="B565" s="362"/>
      <c r="C565" s="363"/>
      <c r="AA565" s="363"/>
    </row>
    <row r="566" spans="1:27" ht="15.75" customHeight="1" x14ac:dyDescent="0.3">
      <c r="A566" s="44"/>
      <c r="B566" s="362"/>
      <c r="C566" s="363"/>
      <c r="AA566" s="363"/>
    </row>
    <row r="567" spans="1:27" ht="15.75" customHeight="1" x14ac:dyDescent="0.3">
      <c r="A567" s="44"/>
      <c r="B567" s="362"/>
      <c r="C567" s="363"/>
      <c r="AA567" s="363"/>
    </row>
    <row r="568" spans="1:27" ht="15.75" customHeight="1" x14ac:dyDescent="0.3">
      <c r="A568" s="44"/>
      <c r="B568" s="362"/>
      <c r="C568" s="363"/>
      <c r="AA568" s="363"/>
    </row>
    <row r="569" spans="1:27" ht="15.75" customHeight="1" x14ac:dyDescent="0.3">
      <c r="A569" s="44"/>
      <c r="B569" s="362"/>
      <c r="C569" s="363"/>
      <c r="AA569" s="363"/>
    </row>
    <row r="570" spans="1:27" ht="15.75" customHeight="1" x14ac:dyDescent="0.3">
      <c r="A570" s="44"/>
      <c r="B570" s="362"/>
      <c r="C570" s="363"/>
      <c r="AA570" s="363"/>
    </row>
    <row r="571" spans="1:27" ht="15.75" customHeight="1" x14ac:dyDescent="0.3">
      <c r="A571" s="44"/>
      <c r="B571" s="362"/>
      <c r="C571" s="363"/>
      <c r="AA571" s="363"/>
    </row>
    <row r="572" spans="1:27" ht="15.75" customHeight="1" x14ac:dyDescent="0.3">
      <c r="A572" s="44"/>
      <c r="B572" s="362"/>
      <c r="C572" s="363"/>
      <c r="AA572" s="363"/>
    </row>
    <row r="573" spans="1:27" ht="15.75" customHeight="1" x14ac:dyDescent="0.3">
      <c r="A573" s="44"/>
      <c r="B573" s="362"/>
      <c r="C573" s="363"/>
      <c r="AA573" s="363"/>
    </row>
    <row r="574" spans="1:27" ht="15.75" customHeight="1" x14ac:dyDescent="0.3">
      <c r="A574" s="44"/>
      <c r="B574" s="362"/>
      <c r="C574" s="363"/>
      <c r="AA574" s="363"/>
    </row>
    <row r="575" spans="1:27" ht="15.75" customHeight="1" x14ac:dyDescent="0.3">
      <c r="A575" s="44"/>
      <c r="B575" s="362"/>
      <c r="C575" s="363"/>
      <c r="AA575" s="363"/>
    </row>
    <row r="576" spans="1:27" ht="15.75" customHeight="1" x14ac:dyDescent="0.3">
      <c r="A576" s="44"/>
      <c r="B576" s="362"/>
      <c r="C576" s="363"/>
      <c r="AA576" s="363"/>
    </row>
    <row r="577" spans="1:27" ht="15.75" customHeight="1" x14ac:dyDescent="0.3">
      <c r="A577" s="44"/>
      <c r="B577" s="362"/>
      <c r="C577" s="363"/>
      <c r="AA577" s="363"/>
    </row>
    <row r="578" spans="1:27" ht="15.75" customHeight="1" x14ac:dyDescent="0.3">
      <c r="A578" s="44"/>
      <c r="B578" s="362"/>
      <c r="C578" s="363"/>
      <c r="AA578" s="363"/>
    </row>
    <row r="579" spans="1:27" ht="15.75" customHeight="1" x14ac:dyDescent="0.3">
      <c r="A579" s="44"/>
      <c r="B579" s="362"/>
      <c r="C579" s="363"/>
      <c r="AA579" s="363"/>
    </row>
    <row r="580" spans="1:27" ht="15.75" customHeight="1" x14ac:dyDescent="0.3">
      <c r="A580" s="44"/>
      <c r="B580" s="362"/>
      <c r="C580" s="363"/>
      <c r="AA580" s="363"/>
    </row>
    <row r="581" spans="1:27" ht="15.75" customHeight="1" x14ac:dyDescent="0.3">
      <c r="A581" s="44"/>
      <c r="B581" s="362"/>
      <c r="C581" s="363"/>
      <c r="AA581" s="363"/>
    </row>
    <row r="582" spans="1:27" ht="15.75" customHeight="1" x14ac:dyDescent="0.3">
      <c r="A582" s="44"/>
      <c r="B582" s="362"/>
      <c r="C582" s="363"/>
      <c r="AA582" s="363"/>
    </row>
    <row r="583" spans="1:27" ht="15.75" customHeight="1" x14ac:dyDescent="0.3">
      <c r="A583" s="44"/>
      <c r="B583" s="362"/>
      <c r="C583" s="363"/>
      <c r="AA583" s="363"/>
    </row>
    <row r="584" spans="1:27" ht="15.75" customHeight="1" x14ac:dyDescent="0.3">
      <c r="A584" s="44"/>
      <c r="B584" s="362"/>
      <c r="C584" s="363"/>
      <c r="AA584" s="363"/>
    </row>
    <row r="585" spans="1:27" ht="15.75" customHeight="1" x14ac:dyDescent="0.3">
      <c r="A585" s="44"/>
      <c r="B585" s="362"/>
      <c r="C585" s="363"/>
      <c r="AA585" s="363"/>
    </row>
    <row r="586" spans="1:27" ht="15.75" customHeight="1" x14ac:dyDescent="0.3">
      <c r="A586" s="44"/>
      <c r="B586" s="362"/>
      <c r="C586" s="363"/>
      <c r="AA586" s="363"/>
    </row>
    <row r="587" spans="1:27" ht="15.75" customHeight="1" x14ac:dyDescent="0.3">
      <c r="A587" s="44"/>
      <c r="B587" s="362"/>
      <c r="C587" s="363"/>
      <c r="AA587" s="363"/>
    </row>
    <row r="588" spans="1:27" ht="15.75" customHeight="1" x14ac:dyDescent="0.3">
      <c r="A588" s="44"/>
      <c r="B588" s="362"/>
      <c r="C588" s="363"/>
      <c r="AA588" s="363"/>
    </row>
    <row r="589" spans="1:27" ht="15.75" customHeight="1" x14ac:dyDescent="0.3">
      <c r="A589" s="44"/>
      <c r="B589" s="362"/>
      <c r="C589" s="363"/>
      <c r="AA589" s="363"/>
    </row>
    <row r="590" spans="1:27" ht="15.75" customHeight="1" x14ac:dyDescent="0.3">
      <c r="A590" s="44"/>
      <c r="B590" s="362"/>
      <c r="C590" s="363"/>
      <c r="AA590" s="363"/>
    </row>
    <row r="591" spans="1:27" ht="15.75" customHeight="1" x14ac:dyDescent="0.3">
      <c r="A591" s="44"/>
      <c r="B591" s="362"/>
      <c r="C591" s="363"/>
      <c r="AA591" s="363"/>
    </row>
    <row r="592" spans="1:27" ht="15.75" customHeight="1" x14ac:dyDescent="0.3">
      <c r="A592" s="44"/>
      <c r="B592" s="362"/>
      <c r="C592" s="363"/>
      <c r="AA592" s="363"/>
    </row>
    <row r="593" spans="1:27" ht="15.75" customHeight="1" x14ac:dyDescent="0.3">
      <c r="A593" s="44"/>
      <c r="B593" s="362"/>
      <c r="C593" s="363"/>
      <c r="AA593" s="363"/>
    </row>
    <row r="594" spans="1:27" ht="15.75" customHeight="1" x14ac:dyDescent="0.3">
      <c r="A594" s="44"/>
      <c r="B594" s="362"/>
      <c r="C594" s="363"/>
      <c r="AA594" s="363"/>
    </row>
    <row r="595" spans="1:27" ht="15.75" customHeight="1" x14ac:dyDescent="0.3">
      <c r="A595" s="44"/>
      <c r="B595" s="362"/>
      <c r="C595" s="363"/>
      <c r="AA595" s="363"/>
    </row>
    <row r="596" spans="1:27" ht="15.75" customHeight="1" x14ac:dyDescent="0.3">
      <c r="A596" s="44"/>
      <c r="B596" s="362"/>
      <c r="C596" s="363"/>
      <c r="AA596" s="363"/>
    </row>
    <row r="597" spans="1:27" ht="15.75" customHeight="1" x14ac:dyDescent="0.3">
      <c r="A597" s="44"/>
      <c r="B597" s="362"/>
      <c r="C597" s="363"/>
      <c r="AA597" s="363"/>
    </row>
    <row r="598" spans="1:27" ht="15.75" customHeight="1" x14ac:dyDescent="0.3">
      <c r="A598" s="44"/>
      <c r="B598" s="362"/>
      <c r="C598" s="363"/>
      <c r="AA598" s="363"/>
    </row>
    <row r="599" spans="1:27" ht="15.75" customHeight="1" x14ac:dyDescent="0.3">
      <c r="A599" s="44"/>
      <c r="B599" s="362"/>
      <c r="C599" s="363"/>
      <c r="AA599" s="363"/>
    </row>
    <row r="600" spans="1:27" ht="15.75" customHeight="1" x14ac:dyDescent="0.3">
      <c r="A600" s="44"/>
      <c r="B600" s="362"/>
      <c r="C600" s="363"/>
      <c r="AA600" s="363"/>
    </row>
    <row r="601" spans="1:27" ht="15.75" customHeight="1" x14ac:dyDescent="0.3">
      <c r="A601" s="44"/>
      <c r="B601" s="362"/>
      <c r="C601" s="363"/>
      <c r="AA601" s="363"/>
    </row>
    <row r="602" spans="1:27" ht="15.75" customHeight="1" x14ac:dyDescent="0.3">
      <c r="A602" s="44"/>
      <c r="B602" s="362"/>
      <c r="C602" s="363"/>
      <c r="AA602" s="363"/>
    </row>
    <row r="603" spans="1:27" ht="15.75" customHeight="1" x14ac:dyDescent="0.3">
      <c r="A603" s="44"/>
      <c r="B603" s="362"/>
      <c r="C603" s="363"/>
      <c r="AA603" s="363"/>
    </row>
    <row r="604" spans="1:27" ht="15.75" customHeight="1" x14ac:dyDescent="0.3">
      <c r="A604" s="44"/>
      <c r="B604" s="362"/>
      <c r="C604" s="363"/>
      <c r="AA604" s="363"/>
    </row>
    <row r="605" spans="1:27" ht="15.75" customHeight="1" x14ac:dyDescent="0.3">
      <c r="A605" s="44"/>
      <c r="B605" s="362"/>
      <c r="C605" s="363"/>
      <c r="AA605" s="363"/>
    </row>
    <row r="606" spans="1:27" ht="15.75" customHeight="1" x14ac:dyDescent="0.3">
      <c r="A606" s="44"/>
      <c r="B606" s="362"/>
      <c r="C606" s="363"/>
      <c r="AA606" s="363"/>
    </row>
    <row r="607" spans="1:27" ht="15.75" customHeight="1" x14ac:dyDescent="0.3">
      <c r="A607" s="44"/>
      <c r="B607" s="362"/>
      <c r="C607" s="363"/>
      <c r="AA607" s="363"/>
    </row>
    <row r="608" spans="1:27" ht="15.75" customHeight="1" x14ac:dyDescent="0.3">
      <c r="A608" s="44"/>
      <c r="B608" s="362"/>
      <c r="C608" s="363"/>
      <c r="AA608" s="363"/>
    </row>
    <row r="609" spans="1:27" ht="15.75" customHeight="1" x14ac:dyDescent="0.3">
      <c r="A609" s="44"/>
      <c r="B609" s="362"/>
      <c r="C609" s="363"/>
      <c r="AA609" s="363"/>
    </row>
    <row r="610" spans="1:27" ht="15.75" customHeight="1" x14ac:dyDescent="0.3">
      <c r="A610" s="44"/>
      <c r="B610" s="362"/>
      <c r="C610" s="363"/>
      <c r="AA610" s="363"/>
    </row>
    <row r="611" spans="1:27" ht="15.75" customHeight="1" x14ac:dyDescent="0.3">
      <c r="A611" s="44"/>
      <c r="B611" s="362"/>
      <c r="C611" s="363"/>
      <c r="AA611" s="363"/>
    </row>
    <row r="612" spans="1:27" ht="15.75" customHeight="1" x14ac:dyDescent="0.3">
      <c r="A612" s="44"/>
      <c r="B612" s="362"/>
      <c r="C612" s="363"/>
      <c r="AA612" s="363"/>
    </row>
    <row r="613" spans="1:27" ht="15.75" customHeight="1" x14ac:dyDescent="0.3">
      <c r="A613" s="44"/>
      <c r="B613" s="362"/>
      <c r="C613" s="363"/>
      <c r="AA613" s="363"/>
    </row>
    <row r="614" spans="1:27" ht="15.75" customHeight="1" x14ac:dyDescent="0.3">
      <c r="A614" s="44"/>
      <c r="B614" s="362"/>
      <c r="C614" s="363"/>
      <c r="AA614" s="363"/>
    </row>
    <row r="615" spans="1:27" ht="15.75" customHeight="1" x14ac:dyDescent="0.3">
      <c r="A615" s="44"/>
      <c r="B615" s="362"/>
      <c r="C615" s="363"/>
      <c r="AA615" s="363"/>
    </row>
    <row r="616" spans="1:27" ht="15.75" customHeight="1" x14ac:dyDescent="0.3">
      <c r="A616" s="44"/>
      <c r="B616" s="362"/>
      <c r="C616" s="363"/>
      <c r="AA616" s="363"/>
    </row>
    <row r="617" spans="1:27" ht="15.75" customHeight="1" x14ac:dyDescent="0.3">
      <c r="A617" s="44"/>
      <c r="B617" s="362"/>
      <c r="C617" s="363"/>
      <c r="AA617" s="363"/>
    </row>
    <row r="618" spans="1:27" ht="15.75" customHeight="1" x14ac:dyDescent="0.3">
      <c r="A618" s="44"/>
      <c r="B618" s="362"/>
      <c r="C618" s="363"/>
      <c r="AA618" s="363"/>
    </row>
    <row r="619" spans="1:27" ht="15.75" customHeight="1" x14ac:dyDescent="0.3">
      <c r="A619" s="44"/>
      <c r="B619" s="362"/>
      <c r="C619" s="363"/>
      <c r="AA619" s="363"/>
    </row>
    <row r="620" spans="1:27" ht="15.75" customHeight="1" x14ac:dyDescent="0.3">
      <c r="A620" s="44"/>
      <c r="B620" s="362"/>
      <c r="C620" s="363"/>
      <c r="AA620" s="363"/>
    </row>
    <row r="621" spans="1:27" ht="15.75" customHeight="1" x14ac:dyDescent="0.3">
      <c r="A621" s="44"/>
      <c r="B621" s="362"/>
      <c r="C621" s="363"/>
      <c r="AA621" s="363"/>
    </row>
    <row r="622" spans="1:27" ht="15.75" customHeight="1" x14ac:dyDescent="0.3">
      <c r="A622" s="44"/>
      <c r="B622" s="362"/>
      <c r="C622" s="363"/>
      <c r="AA622" s="363"/>
    </row>
    <row r="623" spans="1:27" ht="15.75" customHeight="1" x14ac:dyDescent="0.3">
      <c r="A623" s="44"/>
      <c r="B623" s="362"/>
      <c r="C623" s="363"/>
      <c r="AA623" s="363"/>
    </row>
    <row r="624" spans="1:27" ht="15.75" customHeight="1" x14ac:dyDescent="0.3">
      <c r="A624" s="44"/>
      <c r="B624" s="362"/>
      <c r="C624" s="363"/>
      <c r="AA624" s="363"/>
    </row>
    <row r="625" spans="1:27" ht="15.75" customHeight="1" x14ac:dyDescent="0.3">
      <c r="A625" s="44"/>
      <c r="B625" s="362"/>
      <c r="C625" s="363"/>
      <c r="AA625" s="363"/>
    </row>
    <row r="626" spans="1:27" ht="15.75" customHeight="1" x14ac:dyDescent="0.3">
      <c r="A626" s="44"/>
      <c r="B626" s="362"/>
      <c r="C626" s="363"/>
      <c r="AA626" s="363"/>
    </row>
    <row r="627" spans="1:27" ht="15.75" customHeight="1" x14ac:dyDescent="0.3">
      <c r="A627" s="44"/>
      <c r="B627" s="362"/>
      <c r="C627" s="363"/>
      <c r="AA627" s="363"/>
    </row>
    <row r="628" spans="1:27" ht="15.75" customHeight="1" x14ac:dyDescent="0.3">
      <c r="A628" s="44"/>
      <c r="B628" s="362"/>
      <c r="C628" s="363"/>
      <c r="AA628" s="363"/>
    </row>
    <row r="629" spans="1:27" ht="15.75" customHeight="1" x14ac:dyDescent="0.3">
      <c r="A629" s="44"/>
      <c r="B629" s="362"/>
      <c r="C629" s="363"/>
      <c r="AA629" s="363"/>
    </row>
    <row r="630" spans="1:27" ht="15.75" customHeight="1" x14ac:dyDescent="0.3">
      <c r="A630" s="44"/>
      <c r="B630" s="362"/>
      <c r="C630" s="363"/>
      <c r="AA630" s="363"/>
    </row>
    <row r="631" spans="1:27" ht="15.75" customHeight="1" x14ac:dyDescent="0.3">
      <c r="A631" s="44"/>
      <c r="B631" s="362"/>
      <c r="C631" s="363"/>
      <c r="AA631" s="363"/>
    </row>
    <row r="632" spans="1:27" ht="15.75" customHeight="1" x14ac:dyDescent="0.3">
      <c r="A632" s="44"/>
      <c r="B632" s="362"/>
      <c r="C632" s="363"/>
      <c r="AA632" s="363"/>
    </row>
    <row r="633" spans="1:27" ht="15.75" customHeight="1" x14ac:dyDescent="0.3">
      <c r="A633" s="44"/>
      <c r="B633" s="362"/>
      <c r="C633" s="363"/>
      <c r="AA633" s="363"/>
    </row>
    <row r="634" spans="1:27" ht="15.75" customHeight="1" x14ac:dyDescent="0.3">
      <c r="A634" s="44"/>
      <c r="B634" s="362"/>
      <c r="C634" s="363"/>
      <c r="AA634" s="363"/>
    </row>
    <row r="635" spans="1:27" ht="15.75" customHeight="1" x14ac:dyDescent="0.3">
      <c r="A635" s="44"/>
      <c r="B635" s="362"/>
      <c r="C635" s="363"/>
      <c r="AA635" s="363"/>
    </row>
    <row r="636" spans="1:27" ht="15.75" customHeight="1" x14ac:dyDescent="0.3">
      <c r="A636" s="44"/>
      <c r="B636" s="362"/>
      <c r="C636" s="363"/>
      <c r="AA636" s="363"/>
    </row>
    <row r="637" spans="1:27" ht="15.75" customHeight="1" x14ac:dyDescent="0.3">
      <c r="A637" s="44"/>
      <c r="B637" s="362"/>
      <c r="C637" s="363"/>
      <c r="AA637" s="363"/>
    </row>
    <row r="638" spans="1:27" ht="15.75" customHeight="1" x14ac:dyDescent="0.3">
      <c r="A638" s="44"/>
      <c r="B638" s="362"/>
      <c r="C638" s="363"/>
      <c r="AA638" s="363"/>
    </row>
    <row r="639" spans="1:27" ht="15.75" customHeight="1" x14ac:dyDescent="0.3">
      <c r="A639" s="44"/>
      <c r="B639" s="362"/>
      <c r="C639" s="363"/>
      <c r="AA639" s="363"/>
    </row>
    <row r="640" spans="1:27" ht="15.75" customHeight="1" x14ac:dyDescent="0.3">
      <c r="A640" s="44"/>
      <c r="B640" s="362"/>
      <c r="C640" s="363"/>
      <c r="AA640" s="363"/>
    </row>
    <row r="641" spans="1:27" ht="15.75" customHeight="1" x14ac:dyDescent="0.3">
      <c r="A641" s="44"/>
      <c r="B641" s="362"/>
      <c r="C641" s="363"/>
      <c r="AA641" s="363"/>
    </row>
    <row r="642" spans="1:27" ht="15.75" customHeight="1" x14ac:dyDescent="0.3">
      <c r="A642" s="44"/>
      <c r="B642" s="362"/>
      <c r="C642" s="363"/>
      <c r="AA642" s="363"/>
    </row>
    <row r="643" spans="1:27" ht="15.75" customHeight="1" x14ac:dyDescent="0.3">
      <c r="A643" s="44"/>
      <c r="B643" s="362"/>
      <c r="C643" s="363"/>
      <c r="AA643" s="363"/>
    </row>
    <row r="644" spans="1:27" ht="15.75" customHeight="1" x14ac:dyDescent="0.3">
      <c r="A644" s="44"/>
      <c r="B644" s="362"/>
      <c r="C644" s="363"/>
      <c r="AA644" s="363"/>
    </row>
    <row r="645" spans="1:27" ht="15.75" customHeight="1" x14ac:dyDescent="0.3">
      <c r="A645" s="44"/>
      <c r="B645" s="362"/>
      <c r="C645" s="363"/>
      <c r="AA645" s="363"/>
    </row>
    <row r="646" spans="1:27" ht="15.75" customHeight="1" x14ac:dyDescent="0.3">
      <c r="A646" s="44"/>
      <c r="B646" s="362"/>
      <c r="C646" s="363"/>
      <c r="AA646" s="363"/>
    </row>
    <row r="647" spans="1:27" ht="15.75" customHeight="1" x14ac:dyDescent="0.3">
      <c r="A647" s="44"/>
      <c r="B647" s="362"/>
      <c r="C647" s="363"/>
      <c r="AA647" s="363"/>
    </row>
    <row r="648" spans="1:27" ht="15.75" customHeight="1" x14ac:dyDescent="0.3">
      <c r="A648" s="44"/>
      <c r="B648" s="362"/>
      <c r="C648" s="363"/>
      <c r="AA648" s="363"/>
    </row>
    <row r="649" spans="1:27" ht="15.75" customHeight="1" x14ac:dyDescent="0.3">
      <c r="A649" s="44"/>
      <c r="B649" s="362"/>
      <c r="C649" s="363"/>
      <c r="AA649" s="363"/>
    </row>
    <row r="650" spans="1:27" ht="15.75" customHeight="1" x14ac:dyDescent="0.3">
      <c r="A650" s="44"/>
      <c r="B650" s="362"/>
      <c r="C650" s="363"/>
      <c r="AA650" s="363"/>
    </row>
    <row r="651" spans="1:27" ht="15.75" customHeight="1" x14ac:dyDescent="0.3">
      <c r="A651" s="44"/>
      <c r="B651" s="362"/>
      <c r="C651" s="363"/>
      <c r="AA651" s="363"/>
    </row>
    <row r="652" spans="1:27" ht="15.75" customHeight="1" x14ac:dyDescent="0.3">
      <c r="A652" s="44"/>
      <c r="B652" s="362"/>
      <c r="C652" s="363"/>
      <c r="AA652" s="363"/>
    </row>
    <row r="653" spans="1:27" ht="15.75" customHeight="1" x14ac:dyDescent="0.3">
      <c r="A653" s="44"/>
      <c r="B653" s="362"/>
      <c r="C653" s="363"/>
      <c r="AA653" s="363"/>
    </row>
    <row r="654" spans="1:27" ht="15.75" customHeight="1" x14ac:dyDescent="0.3">
      <c r="A654" s="44"/>
      <c r="B654" s="362"/>
      <c r="C654" s="363"/>
      <c r="AA654" s="363"/>
    </row>
    <row r="655" spans="1:27" ht="15.75" customHeight="1" x14ac:dyDescent="0.3">
      <c r="A655" s="44"/>
      <c r="B655" s="362"/>
      <c r="C655" s="363"/>
      <c r="AA655" s="363"/>
    </row>
    <row r="656" spans="1:27" ht="15.75" customHeight="1" x14ac:dyDescent="0.3">
      <c r="A656" s="44"/>
      <c r="B656" s="362"/>
      <c r="C656" s="363"/>
      <c r="AA656" s="363"/>
    </row>
    <row r="657" spans="1:27" ht="15.75" customHeight="1" x14ac:dyDescent="0.3">
      <c r="A657" s="44"/>
      <c r="B657" s="362"/>
      <c r="C657" s="363"/>
      <c r="AA657" s="363"/>
    </row>
    <row r="658" spans="1:27" ht="15.75" customHeight="1" x14ac:dyDescent="0.3">
      <c r="A658" s="44"/>
      <c r="B658" s="362"/>
      <c r="C658" s="363"/>
      <c r="AA658" s="363"/>
    </row>
    <row r="659" spans="1:27" ht="15.75" customHeight="1" x14ac:dyDescent="0.3">
      <c r="A659" s="44"/>
      <c r="B659" s="362"/>
      <c r="C659" s="363"/>
      <c r="AA659" s="363"/>
    </row>
    <row r="660" spans="1:27" ht="15.75" customHeight="1" x14ac:dyDescent="0.3">
      <c r="A660" s="44"/>
      <c r="B660" s="362"/>
      <c r="C660" s="363"/>
      <c r="AA660" s="363"/>
    </row>
    <row r="661" spans="1:27" ht="15.75" customHeight="1" x14ac:dyDescent="0.3">
      <c r="A661" s="44"/>
      <c r="B661" s="362"/>
      <c r="C661" s="363"/>
      <c r="AA661" s="363"/>
    </row>
    <row r="662" spans="1:27" ht="15.75" customHeight="1" x14ac:dyDescent="0.3">
      <c r="A662" s="44"/>
      <c r="B662" s="362"/>
      <c r="C662" s="363"/>
      <c r="AA662" s="363"/>
    </row>
    <row r="663" spans="1:27" ht="15.75" customHeight="1" x14ac:dyDescent="0.3">
      <c r="A663" s="44"/>
      <c r="B663" s="362"/>
      <c r="C663" s="363"/>
      <c r="AA663" s="363"/>
    </row>
    <row r="664" spans="1:27" ht="15.75" customHeight="1" x14ac:dyDescent="0.3">
      <c r="A664" s="44"/>
      <c r="B664" s="362"/>
      <c r="C664" s="363"/>
      <c r="AA664" s="363"/>
    </row>
    <row r="665" spans="1:27" ht="15.75" customHeight="1" x14ac:dyDescent="0.3">
      <c r="A665" s="44"/>
      <c r="B665" s="362"/>
      <c r="C665" s="363"/>
      <c r="AA665" s="363"/>
    </row>
    <row r="666" spans="1:27" ht="15.75" customHeight="1" x14ac:dyDescent="0.3">
      <c r="A666" s="44"/>
      <c r="B666" s="362"/>
      <c r="C666" s="363"/>
      <c r="AA666" s="363"/>
    </row>
    <row r="667" spans="1:27" ht="15.75" customHeight="1" x14ac:dyDescent="0.3">
      <c r="A667" s="44"/>
      <c r="B667" s="362"/>
      <c r="C667" s="363"/>
      <c r="AA667" s="363"/>
    </row>
    <row r="668" spans="1:27" ht="15.75" customHeight="1" x14ac:dyDescent="0.3">
      <c r="A668" s="44"/>
      <c r="B668" s="362"/>
      <c r="C668" s="363"/>
      <c r="AA668" s="363"/>
    </row>
    <row r="669" spans="1:27" ht="15.75" customHeight="1" x14ac:dyDescent="0.3">
      <c r="A669" s="44"/>
      <c r="B669" s="362"/>
      <c r="C669" s="363"/>
      <c r="AA669" s="363"/>
    </row>
    <row r="670" spans="1:27" ht="15.75" customHeight="1" x14ac:dyDescent="0.3">
      <c r="A670" s="44"/>
      <c r="B670" s="362"/>
      <c r="C670" s="363"/>
      <c r="AA670" s="363"/>
    </row>
    <row r="671" spans="1:27" ht="15.75" customHeight="1" x14ac:dyDescent="0.3">
      <c r="A671" s="44"/>
      <c r="B671" s="362"/>
      <c r="C671" s="363"/>
      <c r="AA671" s="363"/>
    </row>
    <row r="672" spans="1:27" ht="15.75" customHeight="1" x14ac:dyDescent="0.3">
      <c r="A672" s="44"/>
      <c r="B672" s="362"/>
      <c r="C672" s="363"/>
      <c r="AA672" s="363"/>
    </row>
    <row r="673" spans="1:27" ht="15.75" customHeight="1" x14ac:dyDescent="0.3">
      <c r="A673" s="44"/>
      <c r="B673" s="362"/>
      <c r="C673" s="363"/>
      <c r="AA673" s="363"/>
    </row>
    <row r="674" spans="1:27" ht="15.75" customHeight="1" x14ac:dyDescent="0.3">
      <c r="A674" s="44"/>
      <c r="B674" s="362"/>
      <c r="C674" s="363"/>
      <c r="AA674" s="363"/>
    </row>
    <row r="675" spans="1:27" ht="15.75" customHeight="1" x14ac:dyDescent="0.3">
      <c r="A675" s="44"/>
      <c r="B675" s="362"/>
      <c r="C675" s="363"/>
      <c r="AA675" s="363"/>
    </row>
    <row r="676" spans="1:27" ht="15.75" customHeight="1" x14ac:dyDescent="0.3">
      <c r="A676" s="44"/>
      <c r="B676" s="362"/>
      <c r="C676" s="363"/>
      <c r="AA676" s="363"/>
    </row>
    <row r="677" spans="1:27" ht="15.75" customHeight="1" x14ac:dyDescent="0.3">
      <c r="A677" s="44"/>
      <c r="B677" s="362"/>
      <c r="C677" s="363"/>
      <c r="AA677" s="363"/>
    </row>
    <row r="678" spans="1:27" ht="15.75" customHeight="1" x14ac:dyDescent="0.3">
      <c r="A678" s="44"/>
      <c r="B678" s="362"/>
      <c r="C678" s="363"/>
      <c r="AA678" s="363"/>
    </row>
    <row r="679" spans="1:27" ht="15.75" customHeight="1" x14ac:dyDescent="0.3">
      <c r="A679" s="44"/>
      <c r="B679" s="362"/>
      <c r="C679" s="363"/>
      <c r="AA679" s="363"/>
    </row>
    <row r="680" spans="1:27" ht="15.75" customHeight="1" x14ac:dyDescent="0.3">
      <c r="A680" s="44"/>
      <c r="B680" s="362"/>
      <c r="C680" s="363"/>
      <c r="AA680" s="363"/>
    </row>
    <row r="681" spans="1:27" ht="15.75" customHeight="1" x14ac:dyDescent="0.3">
      <c r="A681" s="44"/>
      <c r="B681" s="362"/>
      <c r="C681" s="363"/>
      <c r="AA681" s="363"/>
    </row>
    <row r="682" spans="1:27" ht="15.75" customHeight="1" x14ac:dyDescent="0.3">
      <c r="A682" s="44"/>
      <c r="B682" s="362"/>
      <c r="C682" s="363"/>
      <c r="AA682" s="363"/>
    </row>
    <row r="683" spans="1:27" ht="15.75" customHeight="1" x14ac:dyDescent="0.3">
      <c r="A683" s="44"/>
      <c r="B683" s="362"/>
      <c r="C683" s="363"/>
      <c r="AA683" s="363"/>
    </row>
    <row r="684" spans="1:27" ht="15.75" customHeight="1" x14ac:dyDescent="0.3">
      <c r="A684" s="44"/>
      <c r="B684" s="362"/>
      <c r="C684" s="363"/>
      <c r="AA684" s="363"/>
    </row>
    <row r="685" spans="1:27" ht="15.75" customHeight="1" x14ac:dyDescent="0.3">
      <c r="A685" s="44"/>
      <c r="B685" s="362"/>
      <c r="C685" s="363"/>
      <c r="AA685" s="363"/>
    </row>
    <row r="686" spans="1:27" ht="15.75" customHeight="1" x14ac:dyDescent="0.3">
      <c r="A686" s="44"/>
      <c r="B686" s="362"/>
      <c r="C686" s="363"/>
      <c r="AA686" s="363"/>
    </row>
    <row r="687" spans="1:27" ht="15.75" customHeight="1" x14ac:dyDescent="0.3">
      <c r="A687" s="44"/>
      <c r="B687" s="362"/>
      <c r="C687" s="363"/>
      <c r="AA687" s="363"/>
    </row>
    <row r="688" spans="1:27" ht="15.75" customHeight="1" x14ac:dyDescent="0.3">
      <c r="A688" s="44"/>
      <c r="B688" s="362"/>
      <c r="C688" s="363"/>
      <c r="AA688" s="363"/>
    </row>
    <row r="689" spans="1:27" ht="15.75" customHeight="1" x14ac:dyDescent="0.3">
      <c r="A689" s="44"/>
      <c r="B689" s="362"/>
      <c r="C689" s="363"/>
      <c r="AA689" s="363"/>
    </row>
    <row r="690" spans="1:27" ht="15.75" customHeight="1" x14ac:dyDescent="0.3">
      <c r="A690" s="44"/>
      <c r="B690" s="362"/>
      <c r="C690" s="363"/>
      <c r="AA690" s="363"/>
    </row>
    <row r="691" spans="1:27" ht="15.75" customHeight="1" x14ac:dyDescent="0.3">
      <c r="A691" s="44"/>
      <c r="B691" s="362"/>
      <c r="C691" s="363"/>
      <c r="AA691" s="363"/>
    </row>
    <row r="692" spans="1:27" ht="15.75" customHeight="1" x14ac:dyDescent="0.3">
      <c r="A692" s="44"/>
      <c r="B692" s="362"/>
      <c r="C692" s="363"/>
      <c r="AA692" s="363"/>
    </row>
    <row r="693" spans="1:27" ht="15.75" customHeight="1" x14ac:dyDescent="0.3">
      <c r="A693" s="44"/>
      <c r="B693" s="362"/>
      <c r="C693" s="363"/>
      <c r="AA693" s="363"/>
    </row>
    <row r="694" spans="1:27" ht="15.75" customHeight="1" x14ac:dyDescent="0.3">
      <c r="A694" s="44"/>
      <c r="B694" s="362"/>
      <c r="C694" s="363"/>
      <c r="AA694" s="363"/>
    </row>
    <row r="695" spans="1:27" ht="15.75" customHeight="1" x14ac:dyDescent="0.3">
      <c r="A695" s="44"/>
      <c r="B695" s="362"/>
      <c r="C695" s="363"/>
      <c r="AA695" s="363"/>
    </row>
    <row r="696" spans="1:27" ht="15.75" customHeight="1" x14ac:dyDescent="0.3">
      <c r="A696" s="44"/>
      <c r="B696" s="362"/>
      <c r="C696" s="363"/>
      <c r="AA696" s="363"/>
    </row>
    <row r="697" spans="1:27" ht="15.75" customHeight="1" x14ac:dyDescent="0.3">
      <c r="A697" s="44"/>
      <c r="B697" s="362"/>
      <c r="C697" s="363"/>
      <c r="AA697" s="363"/>
    </row>
    <row r="698" spans="1:27" ht="15.75" customHeight="1" x14ac:dyDescent="0.3">
      <c r="A698" s="44"/>
      <c r="B698" s="362"/>
      <c r="C698" s="363"/>
      <c r="AA698" s="363"/>
    </row>
    <row r="699" spans="1:27" ht="15.75" customHeight="1" x14ac:dyDescent="0.3">
      <c r="A699" s="44"/>
      <c r="B699" s="362"/>
      <c r="C699" s="363"/>
      <c r="AA699" s="363"/>
    </row>
    <row r="700" spans="1:27" ht="15.75" customHeight="1" x14ac:dyDescent="0.3">
      <c r="A700" s="44"/>
      <c r="B700" s="362"/>
      <c r="C700" s="363"/>
      <c r="AA700" s="363"/>
    </row>
    <row r="701" spans="1:27" ht="15.75" customHeight="1" x14ac:dyDescent="0.3">
      <c r="A701" s="44"/>
      <c r="B701" s="362"/>
      <c r="C701" s="363"/>
      <c r="AA701" s="363"/>
    </row>
    <row r="702" spans="1:27" ht="15.75" customHeight="1" x14ac:dyDescent="0.3">
      <c r="A702" s="44"/>
      <c r="B702" s="362"/>
      <c r="C702" s="363"/>
      <c r="AA702" s="363"/>
    </row>
    <row r="703" spans="1:27" ht="15.75" customHeight="1" x14ac:dyDescent="0.3">
      <c r="A703" s="44"/>
      <c r="B703" s="362"/>
      <c r="C703" s="363"/>
      <c r="AA703" s="363"/>
    </row>
    <row r="704" spans="1:27" ht="15.75" customHeight="1" x14ac:dyDescent="0.3">
      <c r="A704" s="44"/>
      <c r="B704" s="362"/>
      <c r="C704" s="363"/>
      <c r="AA704" s="363"/>
    </row>
    <row r="705" spans="1:27" ht="15.75" customHeight="1" x14ac:dyDescent="0.3">
      <c r="A705" s="44"/>
      <c r="B705" s="362"/>
      <c r="C705" s="363"/>
      <c r="AA705" s="363"/>
    </row>
    <row r="706" spans="1:27" ht="15.75" customHeight="1" x14ac:dyDescent="0.3">
      <c r="A706" s="44"/>
      <c r="B706" s="362"/>
      <c r="C706" s="363"/>
      <c r="AA706" s="363"/>
    </row>
    <row r="707" spans="1:27" ht="15.75" customHeight="1" x14ac:dyDescent="0.3">
      <c r="A707" s="44"/>
      <c r="B707" s="362"/>
      <c r="C707" s="363"/>
      <c r="AA707" s="363"/>
    </row>
    <row r="708" spans="1:27" ht="15.75" customHeight="1" x14ac:dyDescent="0.3">
      <c r="A708" s="44"/>
      <c r="B708" s="362"/>
      <c r="C708" s="363"/>
      <c r="AA708" s="363"/>
    </row>
    <row r="709" spans="1:27" ht="15.75" customHeight="1" x14ac:dyDescent="0.3">
      <c r="A709" s="44"/>
      <c r="B709" s="362"/>
      <c r="C709" s="363"/>
      <c r="AA709" s="363"/>
    </row>
    <row r="710" spans="1:27" ht="15.75" customHeight="1" x14ac:dyDescent="0.3">
      <c r="A710" s="44"/>
      <c r="B710" s="362"/>
      <c r="C710" s="363"/>
      <c r="AA710" s="363"/>
    </row>
    <row r="711" spans="1:27" ht="15.75" customHeight="1" x14ac:dyDescent="0.3">
      <c r="A711" s="44"/>
      <c r="B711" s="362"/>
      <c r="C711" s="363"/>
      <c r="AA711" s="363"/>
    </row>
    <row r="712" spans="1:27" ht="15.75" customHeight="1" x14ac:dyDescent="0.3">
      <c r="A712" s="44"/>
      <c r="B712" s="362"/>
      <c r="C712" s="363"/>
      <c r="AA712" s="363"/>
    </row>
    <row r="713" spans="1:27" ht="15.75" customHeight="1" x14ac:dyDescent="0.3">
      <c r="A713" s="44"/>
      <c r="B713" s="362"/>
      <c r="C713" s="363"/>
      <c r="AA713" s="363"/>
    </row>
    <row r="714" spans="1:27" ht="15.75" customHeight="1" x14ac:dyDescent="0.3">
      <c r="A714" s="44"/>
      <c r="B714" s="362"/>
      <c r="C714" s="363"/>
      <c r="AA714" s="363"/>
    </row>
    <row r="715" spans="1:27" ht="15.75" customHeight="1" x14ac:dyDescent="0.3">
      <c r="A715" s="44"/>
      <c r="B715" s="362"/>
      <c r="C715" s="363"/>
      <c r="AA715" s="363"/>
    </row>
    <row r="716" spans="1:27" ht="15.75" customHeight="1" x14ac:dyDescent="0.3">
      <c r="A716" s="44"/>
      <c r="B716" s="362"/>
      <c r="C716" s="363"/>
      <c r="AA716" s="363"/>
    </row>
    <row r="717" spans="1:27" ht="15.75" customHeight="1" x14ac:dyDescent="0.3">
      <c r="A717" s="44"/>
      <c r="B717" s="362"/>
      <c r="C717" s="363"/>
      <c r="AA717" s="363"/>
    </row>
    <row r="718" spans="1:27" ht="15.75" customHeight="1" x14ac:dyDescent="0.3">
      <c r="A718" s="44"/>
      <c r="B718" s="362"/>
      <c r="C718" s="363"/>
      <c r="AA718" s="363"/>
    </row>
    <row r="719" spans="1:27" ht="15.75" customHeight="1" x14ac:dyDescent="0.3">
      <c r="A719" s="44"/>
      <c r="B719" s="362"/>
      <c r="C719" s="363"/>
      <c r="AA719" s="363"/>
    </row>
    <row r="720" spans="1:27" ht="15.75" customHeight="1" x14ac:dyDescent="0.3">
      <c r="A720" s="44"/>
      <c r="B720" s="362"/>
      <c r="C720" s="363"/>
      <c r="AA720" s="363"/>
    </row>
    <row r="721" spans="1:27" ht="15.75" customHeight="1" x14ac:dyDescent="0.3">
      <c r="A721" s="44"/>
      <c r="B721" s="362"/>
      <c r="C721" s="363"/>
      <c r="AA721" s="363"/>
    </row>
    <row r="722" spans="1:27" ht="15.75" customHeight="1" x14ac:dyDescent="0.3">
      <c r="A722" s="44"/>
      <c r="B722" s="362"/>
      <c r="C722" s="363"/>
      <c r="AA722" s="363"/>
    </row>
    <row r="723" spans="1:27" ht="15.75" customHeight="1" x14ac:dyDescent="0.3">
      <c r="A723" s="44"/>
      <c r="B723" s="362"/>
      <c r="C723" s="363"/>
      <c r="AA723" s="363"/>
    </row>
    <row r="724" spans="1:27" ht="15.75" customHeight="1" x14ac:dyDescent="0.3">
      <c r="A724" s="44"/>
      <c r="B724" s="362"/>
      <c r="C724" s="363"/>
      <c r="AA724" s="363"/>
    </row>
    <row r="725" spans="1:27" ht="15.75" customHeight="1" x14ac:dyDescent="0.3">
      <c r="A725" s="44"/>
      <c r="B725" s="362"/>
      <c r="C725" s="363"/>
      <c r="AA725" s="363"/>
    </row>
    <row r="726" spans="1:27" ht="15.75" customHeight="1" x14ac:dyDescent="0.3">
      <c r="A726" s="44"/>
      <c r="B726" s="362"/>
      <c r="C726" s="363"/>
      <c r="AA726" s="363"/>
    </row>
    <row r="727" spans="1:27" ht="15.75" customHeight="1" x14ac:dyDescent="0.3">
      <c r="A727" s="44"/>
      <c r="B727" s="362"/>
      <c r="C727" s="363"/>
      <c r="AA727" s="363"/>
    </row>
    <row r="728" spans="1:27" ht="15.75" customHeight="1" x14ac:dyDescent="0.3">
      <c r="A728" s="44"/>
      <c r="B728" s="362"/>
      <c r="C728" s="363"/>
      <c r="AA728" s="363"/>
    </row>
    <row r="729" spans="1:27" ht="15.75" customHeight="1" x14ac:dyDescent="0.3">
      <c r="A729" s="44"/>
      <c r="B729" s="362"/>
      <c r="C729" s="363"/>
      <c r="AA729" s="363"/>
    </row>
    <row r="730" spans="1:27" ht="15.75" customHeight="1" x14ac:dyDescent="0.3">
      <c r="A730" s="44"/>
      <c r="B730" s="362"/>
      <c r="C730" s="363"/>
      <c r="AA730" s="363"/>
    </row>
    <row r="731" spans="1:27" ht="15.75" customHeight="1" x14ac:dyDescent="0.3">
      <c r="A731" s="44"/>
      <c r="B731" s="362"/>
      <c r="C731" s="363"/>
      <c r="AA731" s="363"/>
    </row>
    <row r="732" spans="1:27" ht="15.75" customHeight="1" x14ac:dyDescent="0.3">
      <c r="A732" s="44"/>
      <c r="B732" s="362"/>
      <c r="C732" s="363"/>
      <c r="AA732" s="363"/>
    </row>
    <row r="733" spans="1:27" ht="15.75" customHeight="1" x14ac:dyDescent="0.3">
      <c r="A733" s="44"/>
      <c r="B733" s="362"/>
      <c r="C733" s="363"/>
      <c r="AA733" s="363"/>
    </row>
    <row r="734" spans="1:27" ht="15.75" customHeight="1" x14ac:dyDescent="0.3">
      <c r="A734" s="44"/>
      <c r="B734" s="362"/>
      <c r="C734" s="363"/>
      <c r="AA734" s="363"/>
    </row>
    <row r="735" spans="1:27" ht="15.75" customHeight="1" x14ac:dyDescent="0.3">
      <c r="A735" s="44"/>
      <c r="B735" s="362"/>
      <c r="C735" s="363"/>
      <c r="AA735" s="363"/>
    </row>
    <row r="736" spans="1:27" ht="15.75" customHeight="1" x14ac:dyDescent="0.3">
      <c r="A736" s="44"/>
      <c r="B736" s="362"/>
      <c r="C736" s="363"/>
      <c r="AA736" s="363"/>
    </row>
    <row r="737" spans="1:27" ht="15.75" customHeight="1" x14ac:dyDescent="0.3">
      <c r="A737" s="44"/>
      <c r="B737" s="362"/>
      <c r="C737" s="363"/>
      <c r="AA737" s="363"/>
    </row>
    <row r="738" spans="1:27" ht="15.75" customHeight="1" x14ac:dyDescent="0.3">
      <c r="A738" s="44"/>
      <c r="B738" s="362"/>
      <c r="C738" s="363"/>
      <c r="AA738" s="363"/>
    </row>
    <row r="739" spans="1:27" ht="15.75" customHeight="1" x14ac:dyDescent="0.3">
      <c r="A739" s="44"/>
      <c r="B739" s="362"/>
      <c r="C739" s="363"/>
      <c r="AA739" s="363"/>
    </row>
    <row r="740" spans="1:27" ht="15.75" customHeight="1" x14ac:dyDescent="0.3">
      <c r="A740" s="44"/>
      <c r="B740" s="362"/>
      <c r="C740" s="363"/>
      <c r="AA740" s="363"/>
    </row>
    <row r="741" spans="1:27" ht="15.75" customHeight="1" x14ac:dyDescent="0.3">
      <c r="A741" s="44"/>
      <c r="B741" s="362"/>
      <c r="C741" s="363"/>
      <c r="AA741" s="363"/>
    </row>
    <row r="742" spans="1:27" ht="15.75" customHeight="1" x14ac:dyDescent="0.3">
      <c r="A742" s="44"/>
      <c r="B742" s="362"/>
      <c r="C742" s="363"/>
      <c r="AA742" s="363"/>
    </row>
    <row r="743" spans="1:27" ht="15.75" customHeight="1" x14ac:dyDescent="0.3">
      <c r="A743" s="44"/>
      <c r="B743" s="362"/>
      <c r="C743" s="363"/>
      <c r="AA743" s="363"/>
    </row>
    <row r="744" spans="1:27" ht="15.75" customHeight="1" x14ac:dyDescent="0.3">
      <c r="A744" s="44"/>
      <c r="B744" s="362"/>
      <c r="C744" s="363"/>
      <c r="AA744" s="363"/>
    </row>
    <row r="745" spans="1:27" ht="15.75" customHeight="1" x14ac:dyDescent="0.3">
      <c r="A745" s="44"/>
      <c r="B745" s="362"/>
      <c r="C745" s="363"/>
      <c r="AA745" s="363"/>
    </row>
    <row r="746" spans="1:27" ht="15.75" customHeight="1" x14ac:dyDescent="0.3">
      <c r="A746" s="44"/>
      <c r="B746" s="362"/>
      <c r="C746" s="363"/>
      <c r="AA746" s="363"/>
    </row>
    <row r="747" spans="1:27" ht="15.75" customHeight="1" x14ac:dyDescent="0.3">
      <c r="A747" s="44"/>
      <c r="B747" s="362"/>
      <c r="C747" s="363"/>
      <c r="AA747" s="363"/>
    </row>
    <row r="748" spans="1:27" ht="15.75" customHeight="1" x14ac:dyDescent="0.3">
      <c r="A748" s="44"/>
      <c r="B748" s="362"/>
      <c r="C748" s="363"/>
      <c r="AA748" s="363"/>
    </row>
    <row r="749" spans="1:27" ht="15.75" customHeight="1" x14ac:dyDescent="0.3">
      <c r="A749" s="44"/>
      <c r="B749" s="362"/>
      <c r="C749" s="363"/>
      <c r="AA749" s="363"/>
    </row>
    <row r="750" spans="1:27" ht="15.75" customHeight="1" x14ac:dyDescent="0.3">
      <c r="A750" s="44"/>
      <c r="B750" s="362"/>
      <c r="C750" s="363"/>
      <c r="AA750" s="363"/>
    </row>
    <row r="751" spans="1:27" ht="15.75" customHeight="1" x14ac:dyDescent="0.3">
      <c r="A751" s="44"/>
      <c r="B751" s="362"/>
      <c r="C751" s="363"/>
      <c r="AA751" s="363"/>
    </row>
    <row r="752" spans="1:27" ht="15.75" customHeight="1" x14ac:dyDescent="0.3">
      <c r="A752" s="44"/>
      <c r="B752" s="362"/>
      <c r="C752" s="363"/>
      <c r="AA752" s="363"/>
    </row>
    <row r="753" spans="1:27" ht="15.75" customHeight="1" x14ac:dyDescent="0.3">
      <c r="A753" s="44"/>
      <c r="B753" s="362"/>
      <c r="C753" s="363"/>
      <c r="AA753" s="363"/>
    </row>
    <row r="754" spans="1:27" ht="15.75" customHeight="1" x14ac:dyDescent="0.3">
      <c r="A754" s="44"/>
      <c r="B754" s="362"/>
      <c r="C754" s="363"/>
      <c r="AA754" s="363"/>
    </row>
    <row r="755" spans="1:27" ht="15.75" customHeight="1" x14ac:dyDescent="0.3">
      <c r="A755" s="44"/>
      <c r="B755" s="362"/>
      <c r="C755" s="363"/>
      <c r="AA755" s="363"/>
    </row>
    <row r="756" spans="1:27" ht="15.75" customHeight="1" x14ac:dyDescent="0.3">
      <c r="A756" s="44"/>
      <c r="B756" s="362"/>
      <c r="C756" s="363"/>
      <c r="AA756" s="363"/>
    </row>
    <row r="757" spans="1:27" ht="15.75" customHeight="1" x14ac:dyDescent="0.3">
      <c r="A757" s="44"/>
      <c r="B757" s="362"/>
      <c r="C757" s="363"/>
      <c r="AA757" s="363"/>
    </row>
    <row r="758" spans="1:27" ht="15.75" customHeight="1" x14ac:dyDescent="0.3">
      <c r="A758" s="44"/>
      <c r="B758" s="362"/>
      <c r="C758" s="363"/>
      <c r="AA758" s="363"/>
    </row>
    <row r="759" spans="1:27" ht="15.75" customHeight="1" x14ac:dyDescent="0.3">
      <c r="A759" s="44"/>
      <c r="B759" s="362"/>
      <c r="C759" s="363"/>
      <c r="AA759" s="363"/>
    </row>
    <row r="760" spans="1:27" ht="15.75" customHeight="1" x14ac:dyDescent="0.3">
      <c r="A760" s="44"/>
      <c r="B760" s="362"/>
      <c r="C760" s="363"/>
      <c r="AA760" s="363"/>
    </row>
    <row r="761" spans="1:27" ht="15.75" customHeight="1" x14ac:dyDescent="0.3">
      <c r="A761" s="44"/>
      <c r="B761" s="362"/>
      <c r="C761" s="363"/>
      <c r="AA761" s="363"/>
    </row>
    <row r="762" spans="1:27" ht="15.75" customHeight="1" x14ac:dyDescent="0.3">
      <c r="A762" s="44"/>
      <c r="B762" s="362"/>
      <c r="C762" s="363"/>
      <c r="AA762" s="363"/>
    </row>
    <row r="763" spans="1:27" ht="15.75" customHeight="1" x14ac:dyDescent="0.3">
      <c r="A763" s="44"/>
      <c r="B763" s="362"/>
      <c r="C763" s="363"/>
      <c r="AA763" s="363"/>
    </row>
    <row r="764" spans="1:27" ht="15.75" customHeight="1" x14ac:dyDescent="0.3">
      <c r="A764" s="44"/>
      <c r="B764" s="362"/>
      <c r="C764" s="363"/>
      <c r="AA764" s="363"/>
    </row>
    <row r="765" spans="1:27" ht="15.75" customHeight="1" x14ac:dyDescent="0.3">
      <c r="A765" s="44"/>
      <c r="B765" s="362"/>
      <c r="C765" s="363"/>
      <c r="AA765" s="363"/>
    </row>
    <row r="766" spans="1:27" ht="15.75" customHeight="1" x14ac:dyDescent="0.3">
      <c r="A766" s="44"/>
      <c r="B766" s="362"/>
      <c r="C766" s="363"/>
      <c r="AA766" s="363"/>
    </row>
    <row r="767" spans="1:27" ht="15.75" customHeight="1" x14ac:dyDescent="0.3">
      <c r="A767" s="44"/>
      <c r="B767" s="362"/>
      <c r="C767" s="363"/>
      <c r="AA767" s="363"/>
    </row>
    <row r="768" spans="1:27" ht="15.75" customHeight="1" x14ac:dyDescent="0.3">
      <c r="A768" s="44"/>
      <c r="B768" s="362"/>
      <c r="C768" s="363"/>
      <c r="AA768" s="363"/>
    </row>
    <row r="769" spans="1:27" ht="15.75" customHeight="1" x14ac:dyDescent="0.3">
      <c r="A769" s="44"/>
      <c r="B769" s="362"/>
      <c r="C769" s="363"/>
      <c r="AA769" s="363"/>
    </row>
    <row r="770" spans="1:27" ht="15.75" customHeight="1" x14ac:dyDescent="0.3">
      <c r="A770" s="44"/>
      <c r="B770" s="362"/>
      <c r="C770" s="363"/>
      <c r="AA770" s="363"/>
    </row>
    <row r="771" spans="1:27" ht="15.75" customHeight="1" x14ac:dyDescent="0.3">
      <c r="A771" s="44"/>
      <c r="B771" s="362"/>
      <c r="C771" s="363"/>
      <c r="AA771" s="363"/>
    </row>
    <row r="772" spans="1:27" ht="15.75" customHeight="1" x14ac:dyDescent="0.3">
      <c r="A772" s="44"/>
      <c r="B772" s="362"/>
      <c r="C772" s="363"/>
      <c r="AA772" s="363"/>
    </row>
    <row r="773" spans="1:27" ht="15.75" customHeight="1" x14ac:dyDescent="0.3">
      <c r="A773" s="44"/>
      <c r="B773" s="362"/>
      <c r="C773" s="363"/>
      <c r="AA773" s="363"/>
    </row>
    <row r="774" spans="1:27" ht="15.75" customHeight="1" x14ac:dyDescent="0.3">
      <c r="A774" s="44"/>
      <c r="B774" s="362"/>
      <c r="C774" s="363"/>
      <c r="AA774" s="363"/>
    </row>
    <row r="775" spans="1:27" ht="15.75" customHeight="1" x14ac:dyDescent="0.3">
      <c r="A775" s="44"/>
      <c r="B775" s="362"/>
      <c r="C775" s="363"/>
      <c r="AA775" s="363"/>
    </row>
    <row r="776" spans="1:27" ht="15.75" customHeight="1" x14ac:dyDescent="0.3">
      <c r="A776" s="44"/>
      <c r="B776" s="362"/>
      <c r="C776" s="363"/>
      <c r="AA776" s="363"/>
    </row>
    <row r="777" spans="1:27" ht="15.75" customHeight="1" x14ac:dyDescent="0.3">
      <c r="A777" s="44"/>
      <c r="B777" s="362"/>
      <c r="C777" s="363"/>
      <c r="AA777" s="363"/>
    </row>
    <row r="778" spans="1:27" ht="15.75" customHeight="1" x14ac:dyDescent="0.3">
      <c r="A778" s="44"/>
      <c r="B778" s="362"/>
      <c r="C778" s="363"/>
      <c r="AA778" s="363"/>
    </row>
    <row r="779" spans="1:27" ht="15.75" customHeight="1" x14ac:dyDescent="0.3">
      <c r="A779" s="44"/>
      <c r="B779" s="362"/>
      <c r="C779" s="363"/>
      <c r="AA779" s="363"/>
    </row>
    <row r="780" spans="1:27" ht="15.75" customHeight="1" x14ac:dyDescent="0.3">
      <c r="A780" s="44"/>
      <c r="B780" s="362"/>
      <c r="C780" s="363"/>
      <c r="AA780" s="363"/>
    </row>
    <row r="781" spans="1:27" ht="15.75" customHeight="1" x14ac:dyDescent="0.3">
      <c r="A781" s="44"/>
      <c r="B781" s="362"/>
      <c r="C781" s="363"/>
      <c r="AA781" s="363"/>
    </row>
    <row r="782" spans="1:27" ht="15.75" customHeight="1" x14ac:dyDescent="0.3">
      <c r="A782" s="44"/>
      <c r="B782" s="362"/>
      <c r="C782" s="363"/>
      <c r="AA782" s="363"/>
    </row>
    <row r="783" spans="1:27" ht="15.75" customHeight="1" x14ac:dyDescent="0.3">
      <c r="A783" s="44"/>
      <c r="B783" s="362"/>
      <c r="C783" s="363"/>
      <c r="AA783" s="363"/>
    </row>
    <row r="784" spans="1:27" ht="15.75" customHeight="1" x14ac:dyDescent="0.3">
      <c r="A784" s="44"/>
      <c r="B784" s="362"/>
      <c r="C784" s="363"/>
      <c r="AA784" s="363"/>
    </row>
    <row r="785" spans="1:27" ht="15.75" customHeight="1" x14ac:dyDescent="0.3">
      <c r="A785" s="44"/>
      <c r="B785" s="362"/>
      <c r="C785" s="363"/>
      <c r="AA785" s="363"/>
    </row>
    <row r="786" spans="1:27" ht="15.75" customHeight="1" x14ac:dyDescent="0.3">
      <c r="A786" s="44"/>
      <c r="B786" s="362"/>
      <c r="C786" s="363"/>
      <c r="AA786" s="363"/>
    </row>
    <row r="787" spans="1:27" ht="15.75" customHeight="1" x14ac:dyDescent="0.3">
      <c r="A787" s="44"/>
      <c r="B787" s="362"/>
      <c r="C787" s="363"/>
      <c r="AA787" s="363"/>
    </row>
    <row r="788" spans="1:27" ht="15.75" customHeight="1" x14ac:dyDescent="0.3">
      <c r="A788" s="44"/>
      <c r="B788" s="362"/>
      <c r="C788" s="363"/>
      <c r="AA788" s="363"/>
    </row>
    <row r="789" spans="1:27" ht="15.75" customHeight="1" x14ac:dyDescent="0.3">
      <c r="A789" s="44"/>
      <c r="B789" s="362"/>
      <c r="C789" s="363"/>
      <c r="AA789" s="363"/>
    </row>
    <row r="790" spans="1:27" ht="15.75" customHeight="1" x14ac:dyDescent="0.3">
      <c r="A790" s="44"/>
      <c r="B790" s="362"/>
      <c r="C790" s="363"/>
      <c r="AA790" s="363"/>
    </row>
    <row r="791" spans="1:27" ht="15.75" customHeight="1" x14ac:dyDescent="0.3">
      <c r="A791" s="44"/>
      <c r="B791" s="362"/>
      <c r="C791" s="363"/>
      <c r="AA791" s="363"/>
    </row>
    <row r="792" spans="1:27" ht="15.75" customHeight="1" x14ac:dyDescent="0.3">
      <c r="A792" s="44"/>
      <c r="B792" s="362"/>
      <c r="C792" s="363"/>
      <c r="AA792" s="363"/>
    </row>
    <row r="793" spans="1:27" ht="15.75" customHeight="1" x14ac:dyDescent="0.3">
      <c r="A793" s="44"/>
      <c r="B793" s="362"/>
      <c r="C793" s="363"/>
      <c r="AA793" s="363"/>
    </row>
    <row r="794" spans="1:27" ht="15.75" customHeight="1" x14ac:dyDescent="0.3">
      <c r="A794" s="44"/>
      <c r="B794" s="362"/>
      <c r="C794" s="363"/>
      <c r="AA794" s="363"/>
    </row>
    <row r="795" spans="1:27" ht="15.75" customHeight="1" x14ac:dyDescent="0.3">
      <c r="A795" s="44"/>
      <c r="B795" s="362"/>
      <c r="C795" s="363"/>
      <c r="AA795" s="363"/>
    </row>
    <row r="796" spans="1:27" ht="15.75" customHeight="1" x14ac:dyDescent="0.3">
      <c r="A796" s="44"/>
      <c r="B796" s="362"/>
      <c r="C796" s="363"/>
      <c r="AA796" s="363"/>
    </row>
    <row r="797" spans="1:27" ht="15.75" customHeight="1" x14ac:dyDescent="0.3">
      <c r="A797" s="44"/>
      <c r="B797" s="362"/>
      <c r="C797" s="363"/>
      <c r="AA797" s="363"/>
    </row>
    <row r="798" spans="1:27" ht="15.75" customHeight="1" x14ac:dyDescent="0.3">
      <c r="A798" s="44"/>
      <c r="B798" s="362"/>
      <c r="C798" s="363"/>
      <c r="AA798" s="363"/>
    </row>
    <row r="799" spans="1:27" ht="15.75" customHeight="1" x14ac:dyDescent="0.3">
      <c r="A799" s="44"/>
      <c r="B799" s="362"/>
      <c r="C799" s="363"/>
      <c r="AA799" s="363"/>
    </row>
    <row r="800" spans="1:27" ht="15.75" customHeight="1" x14ac:dyDescent="0.3">
      <c r="A800" s="44"/>
      <c r="B800" s="362"/>
      <c r="C800" s="363"/>
      <c r="AA800" s="363"/>
    </row>
    <row r="801" spans="1:27" ht="15.75" customHeight="1" x14ac:dyDescent="0.3">
      <c r="A801" s="44"/>
      <c r="B801" s="362"/>
      <c r="C801" s="363"/>
      <c r="AA801" s="363"/>
    </row>
    <row r="802" spans="1:27" ht="15.75" customHeight="1" x14ac:dyDescent="0.3">
      <c r="A802" s="44"/>
      <c r="B802" s="362"/>
      <c r="C802" s="363"/>
      <c r="AA802" s="363"/>
    </row>
    <row r="803" spans="1:27" ht="15.75" customHeight="1" x14ac:dyDescent="0.3">
      <c r="A803" s="44"/>
      <c r="B803" s="362"/>
      <c r="C803" s="363"/>
      <c r="AA803" s="363"/>
    </row>
    <row r="804" spans="1:27" ht="15.75" customHeight="1" x14ac:dyDescent="0.3">
      <c r="A804" s="44"/>
      <c r="B804" s="362"/>
      <c r="C804" s="363"/>
      <c r="AA804" s="363"/>
    </row>
    <row r="805" spans="1:27" ht="15.75" customHeight="1" x14ac:dyDescent="0.3">
      <c r="A805" s="44"/>
      <c r="B805" s="362"/>
      <c r="C805" s="363"/>
      <c r="AA805" s="363"/>
    </row>
    <row r="806" spans="1:27" ht="15.75" customHeight="1" x14ac:dyDescent="0.3">
      <c r="A806" s="44"/>
      <c r="B806" s="362"/>
      <c r="C806" s="363"/>
      <c r="AA806" s="363"/>
    </row>
    <row r="807" spans="1:27" ht="15.75" customHeight="1" x14ac:dyDescent="0.3">
      <c r="A807" s="44"/>
      <c r="B807" s="362"/>
      <c r="C807" s="363"/>
      <c r="AA807" s="363"/>
    </row>
    <row r="808" spans="1:27" ht="15.75" customHeight="1" x14ac:dyDescent="0.3">
      <c r="A808" s="44"/>
      <c r="B808" s="362"/>
      <c r="C808" s="363"/>
      <c r="AA808" s="363"/>
    </row>
    <row r="809" spans="1:27" ht="15.75" customHeight="1" x14ac:dyDescent="0.3">
      <c r="A809" s="44"/>
      <c r="B809" s="362"/>
      <c r="C809" s="363"/>
      <c r="AA809" s="363"/>
    </row>
    <row r="810" spans="1:27" ht="15.75" customHeight="1" x14ac:dyDescent="0.3">
      <c r="A810" s="44"/>
      <c r="B810" s="362"/>
      <c r="C810" s="363"/>
      <c r="AA810" s="363"/>
    </row>
    <row r="811" spans="1:27" ht="15.75" customHeight="1" x14ac:dyDescent="0.3">
      <c r="A811" s="44"/>
      <c r="B811" s="362"/>
      <c r="C811" s="363"/>
      <c r="AA811" s="363"/>
    </row>
    <row r="812" spans="1:27" ht="15.75" customHeight="1" x14ac:dyDescent="0.3">
      <c r="A812" s="44"/>
      <c r="B812" s="362"/>
      <c r="C812" s="363"/>
      <c r="AA812" s="363"/>
    </row>
    <row r="813" spans="1:27" ht="15.75" customHeight="1" x14ac:dyDescent="0.3">
      <c r="A813" s="44"/>
      <c r="B813" s="362"/>
      <c r="C813" s="363"/>
      <c r="AA813" s="363"/>
    </row>
    <row r="814" spans="1:27" ht="15.75" customHeight="1" x14ac:dyDescent="0.3">
      <c r="A814" s="44"/>
      <c r="B814" s="362"/>
      <c r="C814" s="363"/>
      <c r="AA814" s="363"/>
    </row>
    <row r="815" spans="1:27" ht="15.75" customHeight="1" x14ac:dyDescent="0.3">
      <c r="A815" s="44"/>
      <c r="B815" s="362"/>
      <c r="C815" s="363"/>
      <c r="AA815" s="363"/>
    </row>
    <row r="816" spans="1:27" ht="15.75" customHeight="1" x14ac:dyDescent="0.3">
      <c r="A816" s="44"/>
      <c r="B816" s="362"/>
      <c r="C816" s="363"/>
      <c r="AA816" s="363"/>
    </row>
    <row r="817" spans="1:27" ht="15.75" customHeight="1" x14ac:dyDescent="0.3">
      <c r="A817" s="44"/>
      <c r="B817" s="362"/>
      <c r="C817" s="363"/>
      <c r="AA817" s="363"/>
    </row>
    <row r="818" spans="1:27" ht="15.75" customHeight="1" x14ac:dyDescent="0.3">
      <c r="A818" s="44"/>
      <c r="B818" s="362"/>
      <c r="C818" s="363"/>
      <c r="AA818" s="363"/>
    </row>
    <row r="819" spans="1:27" ht="15.75" customHeight="1" x14ac:dyDescent="0.3">
      <c r="A819" s="44"/>
      <c r="B819" s="362"/>
      <c r="C819" s="363"/>
      <c r="AA819" s="363"/>
    </row>
    <row r="820" spans="1:27" ht="15.75" customHeight="1" x14ac:dyDescent="0.3">
      <c r="A820" s="44"/>
      <c r="B820" s="362"/>
      <c r="C820" s="363"/>
      <c r="AA820" s="363"/>
    </row>
    <row r="821" spans="1:27" ht="15.75" customHeight="1" x14ac:dyDescent="0.3">
      <c r="A821" s="44"/>
      <c r="B821" s="362"/>
      <c r="C821" s="363"/>
      <c r="AA821" s="363"/>
    </row>
    <row r="822" spans="1:27" ht="15.75" customHeight="1" x14ac:dyDescent="0.3">
      <c r="A822" s="44"/>
      <c r="B822" s="362"/>
      <c r="C822" s="363"/>
      <c r="AA822" s="363"/>
    </row>
    <row r="823" spans="1:27" ht="15.75" customHeight="1" x14ac:dyDescent="0.3">
      <c r="A823" s="44"/>
      <c r="B823" s="362"/>
      <c r="C823" s="363"/>
      <c r="AA823" s="363"/>
    </row>
    <row r="824" spans="1:27" ht="15.75" customHeight="1" x14ac:dyDescent="0.3">
      <c r="A824" s="44"/>
      <c r="B824" s="362"/>
      <c r="C824" s="363"/>
      <c r="AA824" s="363"/>
    </row>
    <row r="825" spans="1:27" ht="15.75" customHeight="1" x14ac:dyDescent="0.3">
      <c r="A825" s="44"/>
      <c r="B825" s="362"/>
      <c r="C825" s="363"/>
      <c r="AA825" s="363"/>
    </row>
    <row r="826" spans="1:27" ht="15.75" customHeight="1" x14ac:dyDescent="0.3">
      <c r="A826" s="44"/>
      <c r="B826" s="362"/>
      <c r="C826" s="363"/>
      <c r="AA826" s="363"/>
    </row>
    <row r="827" spans="1:27" ht="15.75" customHeight="1" x14ac:dyDescent="0.3">
      <c r="A827" s="44"/>
      <c r="B827" s="362"/>
      <c r="C827" s="363"/>
      <c r="AA827" s="363"/>
    </row>
    <row r="828" spans="1:27" ht="15.75" customHeight="1" x14ac:dyDescent="0.3">
      <c r="A828" s="44"/>
      <c r="B828" s="362"/>
      <c r="C828" s="363"/>
      <c r="AA828" s="363"/>
    </row>
    <row r="829" spans="1:27" ht="15.75" customHeight="1" x14ac:dyDescent="0.3">
      <c r="A829" s="44"/>
      <c r="B829" s="362"/>
      <c r="C829" s="363"/>
      <c r="AA829" s="363"/>
    </row>
    <row r="830" spans="1:27" ht="15.75" customHeight="1" x14ac:dyDescent="0.3">
      <c r="A830" s="44"/>
      <c r="B830" s="362"/>
      <c r="C830" s="363"/>
      <c r="AA830" s="363"/>
    </row>
    <row r="831" spans="1:27" ht="15.75" customHeight="1" x14ac:dyDescent="0.3">
      <c r="A831" s="44"/>
      <c r="B831" s="362"/>
      <c r="C831" s="363"/>
      <c r="AA831" s="363"/>
    </row>
    <row r="832" spans="1:27" ht="15.75" customHeight="1" x14ac:dyDescent="0.3">
      <c r="A832" s="44"/>
      <c r="B832" s="362"/>
      <c r="C832" s="363"/>
      <c r="AA832" s="363"/>
    </row>
    <row r="833" spans="1:27" ht="15.75" customHeight="1" x14ac:dyDescent="0.3">
      <c r="A833" s="44"/>
      <c r="B833" s="362"/>
      <c r="C833" s="363"/>
      <c r="AA833" s="363"/>
    </row>
    <row r="834" spans="1:27" ht="15.75" customHeight="1" x14ac:dyDescent="0.3">
      <c r="A834" s="44"/>
      <c r="B834" s="362"/>
      <c r="C834" s="363"/>
      <c r="AA834" s="363"/>
    </row>
    <row r="835" spans="1:27" ht="15.75" customHeight="1" x14ac:dyDescent="0.3">
      <c r="A835" s="44"/>
      <c r="B835" s="362"/>
      <c r="C835" s="363"/>
      <c r="AA835" s="363"/>
    </row>
    <row r="836" spans="1:27" ht="15.75" customHeight="1" x14ac:dyDescent="0.3">
      <c r="A836" s="44"/>
      <c r="B836" s="362"/>
      <c r="C836" s="363"/>
      <c r="AA836" s="363"/>
    </row>
    <row r="837" spans="1:27" ht="15.75" customHeight="1" x14ac:dyDescent="0.3">
      <c r="A837" s="44"/>
      <c r="B837" s="362"/>
      <c r="C837" s="363"/>
      <c r="AA837" s="363"/>
    </row>
    <row r="838" spans="1:27" ht="15.75" customHeight="1" x14ac:dyDescent="0.3">
      <c r="A838" s="44"/>
      <c r="B838" s="362"/>
      <c r="C838" s="363"/>
      <c r="AA838" s="363"/>
    </row>
    <row r="839" spans="1:27" ht="15.75" customHeight="1" x14ac:dyDescent="0.3">
      <c r="A839" s="44"/>
      <c r="B839" s="362"/>
      <c r="C839" s="363"/>
      <c r="AA839" s="363"/>
    </row>
    <row r="840" spans="1:27" ht="15.75" customHeight="1" x14ac:dyDescent="0.3">
      <c r="A840" s="44"/>
      <c r="B840" s="362"/>
      <c r="C840" s="363"/>
      <c r="AA840" s="363"/>
    </row>
    <row r="841" spans="1:27" ht="15.75" customHeight="1" x14ac:dyDescent="0.3">
      <c r="A841" s="44"/>
      <c r="B841" s="362"/>
      <c r="C841" s="363"/>
      <c r="AA841" s="363"/>
    </row>
    <row r="842" spans="1:27" ht="15.75" customHeight="1" x14ac:dyDescent="0.3">
      <c r="A842" s="44"/>
      <c r="B842" s="362"/>
      <c r="C842" s="363"/>
      <c r="AA842" s="363"/>
    </row>
    <row r="843" spans="1:27" ht="15.75" customHeight="1" x14ac:dyDescent="0.3">
      <c r="A843" s="44"/>
      <c r="B843" s="362"/>
      <c r="C843" s="363"/>
      <c r="AA843" s="363"/>
    </row>
    <row r="844" spans="1:27" ht="15.75" customHeight="1" x14ac:dyDescent="0.3">
      <c r="A844" s="44"/>
      <c r="B844" s="362"/>
      <c r="C844" s="363"/>
      <c r="AA844" s="363"/>
    </row>
    <row r="845" spans="1:27" ht="15.75" customHeight="1" x14ac:dyDescent="0.3">
      <c r="A845" s="44"/>
      <c r="B845" s="362"/>
      <c r="C845" s="363"/>
      <c r="AA845" s="363"/>
    </row>
    <row r="846" spans="1:27" ht="15.75" customHeight="1" x14ac:dyDescent="0.3">
      <c r="A846" s="44"/>
      <c r="B846" s="362"/>
      <c r="C846" s="363"/>
      <c r="AA846" s="363"/>
    </row>
    <row r="847" spans="1:27" ht="15.75" customHeight="1" x14ac:dyDescent="0.3">
      <c r="A847" s="44"/>
      <c r="B847" s="362"/>
      <c r="C847" s="363"/>
      <c r="AA847" s="363"/>
    </row>
    <row r="848" spans="1:27" ht="15.75" customHeight="1" x14ac:dyDescent="0.3">
      <c r="A848" s="44"/>
      <c r="B848" s="362"/>
      <c r="C848" s="363"/>
      <c r="AA848" s="363"/>
    </row>
    <row r="849" spans="1:27" ht="15.75" customHeight="1" x14ac:dyDescent="0.3">
      <c r="A849" s="44"/>
      <c r="B849" s="362"/>
      <c r="C849" s="363"/>
      <c r="AA849" s="363"/>
    </row>
    <row r="850" spans="1:27" ht="15.75" customHeight="1" x14ac:dyDescent="0.3">
      <c r="A850" s="44"/>
      <c r="B850" s="362"/>
      <c r="C850" s="363"/>
      <c r="AA850" s="363"/>
    </row>
    <row r="851" spans="1:27" ht="15.75" customHeight="1" x14ac:dyDescent="0.3">
      <c r="A851" s="44"/>
      <c r="B851" s="362"/>
      <c r="C851" s="363"/>
      <c r="AA851" s="363"/>
    </row>
    <row r="852" spans="1:27" ht="15.75" customHeight="1" x14ac:dyDescent="0.3">
      <c r="A852" s="44"/>
      <c r="B852" s="362"/>
      <c r="C852" s="363"/>
      <c r="AA852" s="363"/>
    </row>
    <row r="853" spans="1:27" ht="15.75" customHeight="1" x14ac:dyDescent="0.3">
      <c r="A853" s="44"/>
      <c r="B853" s="362"/>
      <c r="C853" s="363"/>
      <c r="AA853" s="363"/>
    </row>
    <row r="854" spans="1:27" ht="15.75" customHeight="1" x14ac:dyDescent="0.3">
      <c r="A854" s="44"/>
      <c r="B854" s="362"/>
      <c r="C854" s="363"/>
      <c r="AA854" s="363"/>
    </row>
    <row r="855" spans="1:27" ht="15.75" customHeight="1" x14ac:dyDescent="0.3">
      <c r="A855" s="44"/>
      <c r="B855" s="362"/>
      <c r="C855" s="363"/>
      <c r="AA855" s="363"/>
    </row>
    <row r="856" spans="1:27" ht="15.75" customHeight="1" x14ac:dyDescent="0.3">
      <c r="A856" s="44"/>
      <c r="B856" s="362"/>
      <c r="C856" s="363"/>
      <c r="AA856" s="363"/>
    </row>
    <row r="857" spans="1:27" ht="15.75" customHeight="1" x14ac:dyDescent="0.3">
      <c r="A857" s="44"/>
      <c r="B857" s="362"/>
      <c r="C857" s="363"/>
      <c r="AA857" s="363"/>
    </row>
    <row r="858" spans="1:27" ht="15.75" customHeight="1" x14ac:dyDescent="0.3">
      <c r="A858" s="44"/>
      <c r="B858" s="362"/>
      <c r="C858" s="363"/>
      <c r="AA858" s="363"/>
    </row>
    <row r="859" spans="1:27" ht="15.75" customHeight="1" x14ac:dyDescent="0.3">
      <c r="A859" s="44"/>
      <c r="B859" s="362"/>
      <c r="C859" s="363"/>
      <c r="AA859" s="363"/>
    </row>
    <row r="860" spans="1:27" ht="15.75" customHeight="1" x14ac:dyDescent="0.3">
      <c r="A860" s="44"/>
      <c r="B860" s="362"/>
      <c r="C860" s="363"/>
      <c r="AA860" s="363"/>
    </row>
    <row r="861" spans="1:27" ht="15.75" customHeight="1" x14ac:dyDescent="0.3">
      <c r="A861" s="44"/>
      <c r="B861" s="362"/>
      <c r="C861" s="363"/>
      <c r="AA861" s="363"/>
    </row>
    <row r="862" spans="1:27" ht="15.75" customHeight="1" x14ac:dyDescent="0.3">
      <c r="A862" s="44"/>
      <c r="B862" s="362"/>
      <c r="C862" s="363"/>
      <c r="AA862" s="363"/>
    </row>
    <row r="863" spans="1:27" ht="15.75" customHeight="1" x14ac:dyDescent="0.3">
      <c r="A863" s="44"/>
      <c r="B863" s="362"/>
      <c r="C863" s="363"/>
      <c r="AA863" s="363"/>
    </row>
    <row r="864" spans="1:27" ht="15.75" customHeight="1" x14ac:dyDescent="0.3">
      <c r="A864" s="44"/>
      <c r="B864" s="362"/>
      <c r="C864" s="363"/>
      <c r="AA864" s="363"/>
    </row>
    <row r="865" spans="1:27" ht="15.75" customHeight="1" x14ac:dyDescent="0.3">
      <c r="A865" s="44"/>
      <c r="B865" s="362"/>
      <c r="C865" s="363"/>
      <c r="AA865" s="363"/>
    </row>
    <row r="866" spans="1:27" ht="15.75" customHeight="1" x14ac:dyDescent="0.3">
      <c r="A866" s="44"/>
      <c r="B866" s="362"/>
      <c r="C866" s="363"/>
      <c r="AA866" s="363"/>
    </row>
    <row r="867" spans="1:27" ht="15.75" customHeight="1" x14ac:dyDescent="0.3">
      <c r="A867" s="44"/>
      <c r="B867" s="362"/>
      <c r="C867" s="363"/>
      <c r="AA867" s="363"/>
    </row>
    <row r="868" spans="1:27" ht="15.75" customHeight="1" x14ac:dyDescent="0.3">
      <c r="A868" s="44"/>
      <c r="B868" s="362"/>
      <c r="C868" s="363"/>
      <c r="AA868" s="363"/>
    </row>
    <row r="869" spans="1:27" ht="15.75" customHeight="1" x14ac:dyDescent="0.3">
      <c r="A869" s="44"/>
      <c r="B869" s="362"/>
      <c r="C869" s="363"/>
      <c r="AA869" s="363"/>
    </row>
    <row r="870" spans="1:27" ht="15.75" customHeight="1" x14ac:dyDescent="0.3">
      <c r="A870" s="44"/>
      <c r="B870" s="362"/>
      <c r="C870" s="363"/>
      <c r="AA870" s="363"/>
    </row>
    <row r="871" spans="1:27" ht="15.75" customHeight="1" x14ac:dyDescent="0.3">
      <c r="A871" s="44"/>
      <c r="B871" s="362"/>
      <c r="C871" s="363"/>
      <c r="AA871" s="363"/>
    </row>
    <row r="872" spans="1:27" ht="15.75" customHeight="1" x14ac:dyDescent="0.3">
      <c r="A872" s="44"/>
      <c r="B872" s="362"/>
      <c r="C872" s="363"/>
      <c r="AA872" s="363"/>
    </row>
    <row r="873" spans="1:27" ht="15.75" customHeight="1" x14ac:dyDescent="0.3">
      <c r="A873" s="44"/>
      <c r="B873" s="362"/>
      <c r="C873" s="363"/>
      <c r="AA873" s="363"/>
    </row>
    <row r="874" spans="1:27" ht="15.75" customHeight="1" x14ac:dyDescent="0.3">
      <c r="A874" s="44"/>
      <c r="B874" s="362"/>
      <c r="C874" s="363"/>
      <c r="AA874" s="363"/>
    </row>
    <row r="875" spans="1:27" ht="15.75" customHeight="1" x14ac:dyDescent="0.3">
      <c r="A875" s="44"/>
      <c r="B875" s="362"/>
      <c r="C875" s="363"/>
      <c r="AA875" s="363"/>
    </row>
    <row r="876" spans="1:27" ht="15.75" customHeight="1" x14ac:dyDescent="0.3">
      <c r="A876" s="44"/>
      <c r="B876" s="362"/>
      <c r="C876" s="363"/>
      <c r="AA876" s="363"/>
    </row>
    <row r="877" spans="1:27" ht="15.75" customHeight="1" x14ac:dyDescent="0.3">
      <c r="A877" s="44"/>
      <c r="B877" s="362"/>
      <c r="C877" s="363"/>
      <c r="AA877" s="363"/>
    </row>
    <row r="878" spans="1:27" ht="15.75" customHeight="1" x14ac:dyDescent="0.3">
      <c r="A878" s="44"/>
      <c r="B878" s="362"/>
      <c r="C878" s="363"/>
      <c r="AA878" s="363"/>
    </row>
    <row r="879" spans="1:27" ht="15.75" customHeight="1" x14ac:dyDescent="0.3">
      <c r="A879" s="44"/>
      <c r="B879" s="362"/>
      <c r="C879" s="363"/>
      <c r="AA879" s="363"/>
    </row>
    <row r="880" spans="1:27" ht="15.75" customHeight="1" x14ac:dyDescent="0.3">
      <c r="A880" s="44"/>
      <c r="B880" s="362"/>
      <c r="C880" s="363"/>
      <c r="AA880" s="363"/>
    </row>
    <row r="881" spans="1:27" ht="15.75" customHeight="1" x14ac:dyDescent="0.3">
      <c r="A881" s="44"/>
      <c r="B881" s="362"/>
      <c r="C881" s="363"/>
      <c r="AA881" s="363"/>
    </row>
    <row r="882" spans="1:27" ht="15.75" customHeight="1" x14ac:dyDescent="0.3">
      <c r="A882" s="44"/>
      <c r="B882" s="362"/>
      <c r="C882" s="363"/>
      <c r="AA882" s="363"/>
    </row>
    <row r="883" spans="1:27" ht="15.75" customHeight="1" x14ac:dyDescent="0.3">
      <c r="A883" s="44"/>
      <c r="B883" s="362"/>
      <c r="C883" s="363"/>
      <c r="AA883" s="363"/>
    </row>
    <row r="884" spans="1:27" ht="15.75" customHeight="1" x14ac:dyDescent="0.3">
      <c r="A884" s="44"/>
      <c r="B884" s="362"/>
      <c r="C884" s="363"/>
      <c r="AA884" s="363"/>
    </row>
    <row r="885" spans="1:27" ht="15.75" customHeight="1" x14ac:dyDescent="0.3">
      <c r="A885" s="44"/>
      <c r="B885" s="362"/>
      <c r="C885" s="363"/>
      <c r="AA885" s="363"/>
    </row>
    <row r="886" spans="1:27" ht="15.75" customHeight="1" x14ac:dyDescent="0.3">
      <c r="A886" s="44"/>
      <c r="B886" s="362"/>
      <c r="C886" s="363"/>
      <c r="AA886" s="363"/>
    </row>
    <row r="887" spans="1:27" ht="15.75" customHeight="1" x14ac:dyDescent="0.3">
      <c r="A887" s="44"/>
      <c r="B887" s="362"/>
      <c r="C887" s="363"/>
      <c r="AA887" s="363"/>
    </row>
    <row r="888" spans="1:27" ht="15.75" customHeight="1" x14ac:dyDescent="0.3">
      <c r="A888" s="44"/>
      <c r="B888" s="362"/>
      <c r="C888" s="363"/>
      <c r="AA888" s="363"/>
    </row>
    <row r="889" spans="1:27" ht="15.75" customHeight="1" x14ac:dyDescent="0.3">
      <c r="A889" s="44"/>
      <c r="B889" s="362"/>
      <c r="C889" s="363"/>
      <c r="AA889" s="363"/>
    </row>
    <row r="890" spans="1:27" ht="15.75" customHeight="1" x14ac:dyDescent="0.3">
      <c r="A890" s="44"/>
      <c r="B890" s="362"/>
      <c r="C890" s="363"/>
      <c r="AA890" s="363"/>
    </row>
    <row r="891" spans="1:27" ht="15.75" customHeight="1" x14ac:dyDescent="0.3">
      <c r="A891" s="44"/>
      <c r="B891" s="362"/>
      <c r="C891" s="363"/>
      <c r="AA891" s="363"/>
    </row>
    <row r="892" spans="1:27" ht="15.75" customHeight="1" x14ac:dyDescent="0.3">
      <c r="A892" s="44"/>
      <c r="B892" s="362"/>
      <c r="C892" s="363"/>
      <c r="AA892" s="363"/>
    </row>
    <row r="893" spans="1:27" ht="15.75" customHeight="1" x14ac:dyDescent="0.3">
      <c r="A893" s="44"/>
      <c r="B893" s="362"/>
      <c r="C893" s="363"/>
      <c r="AA893" s="363"/>
    </row>
    <row r="894" spans="1:27" ht="15.75" customHeight="1" x14ac:dyDescent="0.3">
      <c r="A894" s="44"/>
      <c r="B894" s="362"/>
      <c r="C894" s="363"/>
      <c r="AA894" s="363"/>
    </row>
    <row r="895" spans="1:27" ht="15.75" customHeight="1" x14ac:dyDescent="0.3">
      <c r="A895" s="44"/>
      <c r="B895" s="362"/>
      <c r="C895" s="363"/>
      <c r="AA895" s="363"/>
    </row>
    <row r="896" spans="1:27" ht="15.75" customHeight="1" x14ac:dyDescent="0.3">
      <c r="A896" s="44"/>
      <c r="B896" s="362"/>
      <c r="C896" s="363"/>
      <c r="AA896" s="363"/>
    </row>
    <row r="897" spans="1:27" ht="15.75" customHeight="1" x14ac:dyDescent="0.3">
      <c r="A897" s="44"/>
      <c r="B897" s="362"/>
      <c r="C897" s="363"/>
      <c r="AA897" s="363"/>
    </row>
    <row r="898" spans="1:27" ht="15.75" customHeight="1" x14ac:dyDescent="0.3">
      <c r="A898" s="44"/>
      <c r="B898" s="362"/>
      <c r="C898" s="363"/>
      <c r="AA898" s="363"/>
    </row>
    <row r="899" spans="1:27" ht="15.75" customHeight="1" x14ac:dyDescent="0.3">
      <c r="A899" s="44"/>
      <c r="B899" s="362"/>
      <c r="C899" s="363"/>
      <c r="AA899" s="363"/>
    </row>
    <row r="900" spans="1:27" ht="15.75" customHeight="1" x14ac:dyDescent="0.3">
      <c r="A900" s="44"/>
      <c r="B900" s="362"/>
      <c r="C900" s="363"/>
      <c r="AA900" s="363"/>
    </row>
    <row r="901" spans="1:27" ht="15.75" customHeight="1" x14ac:dyDescent="0.3">
      <c r="A901" s="44"/>
      <c r="B901" s="362"/>
      <c r="C901" s="363"/>
      <c r="AA901" s="363"/>
    </row>
    <row r="902" spans="1:27" ht="15.75" customHeight="1" x14ac:dyDescent="0.3">
      <c r="A902" s="44"/>
      <c r="B902" s="362"/>
      <c r="C902" s="363"/>
      <c r="AA902" s="363"/>
    </row>
    <row r="903" spans="1:27" ht="15.75" customHeight="1" x14ac:dyDescent="0.3">
      <c r="A903" s="44"/>
      <c r="B903" s="362"/>
      <c r="C903" s="363"/>
      <c r="AA903" s="363"/>
    </row>
    <row r="904" spans="1:27" ht="15.75" customHeight="1" x14ac:dyDescent="0.3">
      <c r="A904" s="44"/>
      <c r="B904" s="362"/>
      <c r="C904" s="363"/>
      <c r="AA904" s="363"/>
    </row>
    <row r="905" spans="1:27" ht="15.75" customHeight="1" x14ac:dyDescent="0.3">
      <c r="A905" s="44"/>
      <c r="B905" s="362"/>
      <c r="C905" s="363"/>
      <c r="AA905" s="363"/>
    </row>
    <row r="906" spans="1:27" ht="15.75" customHeight="1" x14ac:dyDescent="0.3">
      <c r="A906" s="44"/>
      <c r="B906" s="362"/>
      <c r="C906" s="363"/>
      <c r="AA906" s="363"/>
    </row>
    <row r="907" spans="1:27" ht="15.75" customHeight="1" x14ac:dyDescent="0.3">
      <c r="A907" s="44"/>
      <c r="B907" s="362"/>
      <c r="C907" s="363"/>
      <c r="AA907" s="363"/>
    </row>
    <row r="908" spans="1:27" ht="15.75" customHeight="1" x14ac:dyDescent="0.3">
      <c r="A908" s="44"/>
      <c r="B908" s="362"/>
      <c r="C908" s="363"/>
      <c r="AA908" s="363"/>
    </row>
    <row r="909" spans="1:27" ht="15.75" customHeight="1" x14ac:dyDescent="0.3">
      <c r="A909" s="44"/>
      <c r="B909" s="362"/>
      <c r="C909" s="363"/>
      <c r="AA909" s="363"/>
    </row>
    <row r="910" spans="1:27" ht="15.75" customHeight="1" x14ac:dyDescent="0.3">
      <c r="A910" s="44"/>
      <c r="B910" s="362"/>
      <c r="C910" s="363"/>
      <c r="AA910" s="363"/>
    </row>
    <row r="911" spans="1:27" ht="15.75" customHeight="1" x14ac:dyDescent="0.3">
      <c r="A911" s="44"/>
      <c r="B911" s="362"/>
      <c r="C911" s="363"/>
      <c r="AA911" s="363"/>
    </row>
    <row r="912" spans="1:27" ht="15.75" customHeight="1" x14ac:dyDescent="0.3">
      <c r="A912" s="44"/>
      <c r="B912" s="362"/>
      <c r="C912" s="363"/>
      <c r="AA912" s="363"/>
    </row>
    <row r="913" spans="1:27" ht="15.75" customHeight="1" x14ac:dyDescent="0.3">
      <c r="A913" s="44"/>
      <c r="B913" s="362"/>
      <c r="C913" s="363"/>
      <c r="AA913" s="363"/>
    </row>
    <row r="914" spans="1:27" ht="15.75" customHeight="1" x14ac:dyDescent="0.3">
      <c r="A914" s="44"/>
      <c r="B914" s="362"/>
      <c r="C914" s="363"/>
      <c r="AA914" s="363"/>
    </row>
    <row r="915" spans="1:27" ht="15.75" customHeight="1" x14ac:dyDescent="0.3">
      <c r="A915" s="44"/>
      <c r="B915" s="362"/>
      <c r="C915" s="363"/>
      <c r="AA915" s="363"/>
    </row>
    <row r="916" spans="1:27" ht="15.75" customHeight="1" x14ac:dyDescent="0.3">
      <c r="A916" s="44"/>
      <c r="B916" s="362"/>
      <c r="C916" s="363"/>
      <c r="AA916" s="363"/>
    </row>
    <row r="917" spans="1:27" ht="15.75" customHeight="1" x14ac:dyDescent="0.3">
      <c r="A917" s="44"/>
      <c r="B917" s="362"/>
      <c r="C917" s="363"/>
      <c r="AA917" s="363"/>
    </row>
    <row r="918" spans="1:27" ht="15.75" customHeight="1" x14ac:dyDescent="0.3">
      <c r="A918" s="44"/>
      <c r="B918" s="362"/>
      <c r="C918" s="363"/>
      <c r="AA918" s="363"/>
    </row>
    <row r="919" spans="1:27" ht="15.75" customHeight="1" x14ac:dyDescent="0.3">
      <c r="A919" s="44"/>
      <c r="B919" s="362"/>
      <c r="C919" s="363"/>
      <c r="AA919" s="363"/>
    </row>
    <row r="920" spans="1:27" ht="15.75" customHeight="1" x14ac:dyDescent="0.3">
      <c r="A920" s="44"/>
      <c r="B920" s="362"/>
      <c r="C920" s="363"/>
      <c r="AA920" s="363"/>
    </row>
    <row r="921" spans="1:27" ht="15.75" customHeight="1" x14ac:dyDescent="0.3">
      <c r="A921" s="44"/>
      <c r="B921" s="362"/>
      <c r="C921" s="363"/>
      <c r="AA921" s="363"/>
    </row>
    <row r="922" spans="1:27" ht="15.75" customHeight="1" x14ac:dyDescent="0.3">
      <c r="A922" s="44"/>
      <c r="B922" s="362"/>
      <c r="C922" s="363"/>
      <c r="AA922" s="363"/>
    </row>
    <row r="923" spans="1:27" ht="15.75" customHeight="1" x14ac:dyDescent="0.3">
      <c r="A923" s="44"/>
      <c r="B923" s="362"/>
      <c r="C923" s="363"/>
      <c r="AA923" s="363"/>
    </row>
    <row r="924" spans="1:27" ht="15.75" customHeight="1" x14ac:dyDescent="0.3">
      <c r="A924" s="44"/>
      <c r="B924" s="362"/>
      <c r="C924" s="363"/>
      <c r="AA924" s="363"/>
    </row>
    <row r="925" spans="1:27" ht="15.75" customHeight="1" x14ac:dyDescent="0.3">
      <c r="A925" s="44"/>
      <c r="B925" s="362"/>
      <c r="C925" s="363"/>
      <c r="AA925" s="363"/>
    </row>
    <row r="926" spans="1:27" ht="15.75" customHeight="1" x14ac:dyDescent="0.3">
      <c r="A926" s="44"/>
      <c r="B926" s="362"/>
      <c r="C926" s="363"/>
      <c r="AA926" s="363"/>
    </row>
    <row r="927" spans="1:27" ht="15.75" customHeight="1" x14ac:dyDescent="0.3">
      <c r="A927" s="44"/>
      <c r="B927" s="362"/>
      <c r="C927" s="363"/>
      <c r="AA927" s="363"/>
    </row>
    <row r="928" spans="1:27" ht="15.75" customHeight="1" x14ac:dyDescent="0.3">
      <c r="A928" s="44"/>
      <c r="B928" s="362"/>
      <c r="C928" s="363"/>
      <c r="AA928" s="363"/>
    </row>
    <row r="929" spans="1:27" ht="15.75" customHeight="1" x14ac:dyDescent="0.3">
      <c r="A929" s="44"/>
      <c r="B929" s="362"/>
      <c r="C929" s="363"/>
      <c r="AA929" s="363"/>
    </row>
    <row r="930" spans="1:27" ht="15.75" customHeight="1" x14ac:dyDescent="0.3">
      <c r="A930" s="44"/>
      <c r="B930" s="362"/>
      <c r="C930" s="363"/>
      <c r="AA930" s="363"/>
    </row>
    <row r="931" spans="1:27" ht="15.75" customHeight="1" x14ac:dyDescent="0.3">
      <c r="A931" s="44"/>
      <c r="B931" s="362"/>
      <c r="C931" s="363"/>
      <c r="AA931" s="363"/>
    </row>
    <row r="932" spans="1:27" ht="15.75" customHeight="1" x14ac:dyDescent="0.3">
      <c r="A932" s="44"/>
      <c r="B932" s="362"/>
      <c r="C932" s="363"/>
      <c r="AA932" s="363"/>
    </row>
    <row r="933" spans="1:27" ht="15.75" customHeight="1" x14ac:dyDescent="0.3">
      <c r="A933" s="44"/>
      <c r="B933" s="362"/>
      <c r="C933" s="363"/>
      <c r="AA933" s="363"/>
    </row>
    <row r="934" spans="1:27" ht="15.75" customHeight="1" x14ac:dyDescent="0.3">
      <c r="A934" s="44"/>
      <c r="B934" s="362"/>
      <c r="C934" s="363"/>
      <c r="AA934" s="363"/>
    </row>
    <row r="935" spans="1:27" ht="15.75" customHeight="1" x14ac:dyDescent="0.3">
      <c r="A935" s="44"/>
      <c r="B935" s="362"/>
      <c r="C935" s="363"/>
      <c r="AA935" s="363"/>
    </row>
    <row r="936" spans="1:27" ht="15.75" customHeight="1" x14ac:dyDescent="0.3">
      <c r="A936" s="44"/>
      <c r="B936" s="362"/>
      <c r="C936" s="363"/>
      <c r="AA936" s="363"/>
    </row>
    <row r="937" spans="1:27" ht="15.75" customHeight="1" x14ac:dyDescent="0.3">
      <c r="A937" s="44"/>
      <c r="B937" s="362"/>
      <c r="C937" s="363"/>
      <c r="AA937" s="363"/>
    </row>
    <row r="938" spans="1:27" ht="15.75" customHeight="1" x14ac:dyDescent="0.3">
      <c r="A938" s="44"/>
      <c r="B938" s="362"/>
      <c r="C938" s="363"/>
      <c r="AA938" s="363"/>
    </row>
    <row r="939" spans="1:27" ht="15.75" customHeight="1" x14ac:dyDescent="0.3">
      <c r="A939" s="44"/>
      <c r="B939" s="362"/>
      <c r="C939" s="363"/>
      <c r="AA939" s="363"/>
    </row>
    <row r="940" spans="1:27" ht="15.75" customHeight="1" x14ac:dyDescent="0.3">
      <c r="A940" s="44"/>
      <c r="B940" s="362"/>
      <c r="C940" s="363"/>
      <c r="AA940" s="363"/>
    </row>
    <row r="941" spans="1:27" ht="15.75" customHeight="1" x14ac:dyDescent="0.3">
      <c r="A941" s="44"/>
      <c r="B941" s="362"/>
      <c r="C941" s="363"/>
      <c r="AA941" s="363"/>
    </row>
    <row r="942" spans="1:27" ht="15.75" customHeight="1" x14ac:dyDescent="0.3">
      <c r="A942" s="44"/>
      <c r="B942" s="362"/>
      <c r="C942" s="363"/>
      <c r="AA942" s="363"/>
    </row>
    <row r="943" spans="1:27" ht="15.75" customHeight="1" x14ac:dyDescent="0.3">
      <c r="A943" s="44"/>
      <c r="B943" s="362"/>
      <c r="C943" s="363"/>
      <c r="AA943" s="363"/>
    </row>
    <row r="944" spans="1:27" ht="15.75" customHeight="1" x14ac:dyDescent="0.3">
      <c r="A944" s="44"/>
      <c r="B944" s="362"/>
      <c r="C944" s="363"/>
      <c r="AA944" s="363"/>
    </row>
    <row r="945" spans="1:27" ht="15.75" customHeight="1" x14ac:dyDescent="0.3">
      <c r="A945" s="44"/>
      <c r="B945" s="362"/>
      <c r="C945" s="363"/>
      <c r="AA945" s="363"/>
    </row>
    <row r="946" spans="1:27" ht="15.75" customHeight="1" x14ac:dyDescent="0.3">
      <c r="A946" s="44"/>
      <c r="B946" s="362"/>
      <c r="C946" s="363"/>
      <c r="AA946" s="363"/>
    </row>
    <row r="947" spans="1:27" ht="15.75" customHeight="1" x14ac:dyDescent="0.3">
      <c r="A947" s="44"/>
      <c r="B947" s="362"/>
      <c r="C947" s="363"/>
      <c r="AA947" s="363"/>
    </row>
    <row r="948" spans="1:27" ht="15.75" customHeight="1" x14ac:dyDescent="0.3">
      <c r="A948" s="44"/>
      <c r="B948" s="362"/>
      <c r="C948" s="363"/>
      <c r="AA948" s="363"/>
    </row>
    <row r="949" spans="1:27" ht="15.75" customHeight="1" x14ac:dyDescent="0.3">
      <c r="A949" s="44"/>
      <c r="B949" s="362"/>
      <c r="C949" s="363"/>
      <c r="AA949" s="363"/>
    </row>
    <row r="950" spans="1:27" ht="15.75" customHeight="1" x14ac:dyDescent="0.3">
      <c r="A950" s="44"/>
      <c r="B950" s="362"/>
      <c r="C950" s="363"/>
      <c r="AA950" s="363"/>
    </row>
    <row r="951" spans="1:27" ht="15.75" customHeight="1" x14ac:dyDescent="0.3">
      <c r="A951" s="44"/>
      <c r="B951" s="362"/>
      <c r="C951" s="363"/>
      <c r="AA951" s="363"/>
    </row>
    <row r="952" spans="1:27" ht="15.75" customHeight="1" x14ac:dyDescent="0.3">
      <c r="A952" s="44"/>
      <c r="B952" s="362"/>
      <c r="C952" s="363"/>
      <c r="AA952" s="363"/>
    </row>
    <row r="953" spans="1:27" ht="15.75" customHeight="1" x14ac:dyDescent="0.3">
      <c r="A953" s="44"/>
      <c r="B953" s="362"/>
      <c r="C953" s="363"/>
      <c r="AA953" s="363"/>
    </row>
    <row r="954" spans="1:27" ht="15.75" customHeight="1" x14ac:dyDescent="0.3">
      <c r="A954" s="44"/>
      <c r="B954" s="362"/>
      <c r="C954" s="363"/>
      <c r="AA954" s="363"/>
    </row>
    <row r="955" spans="1:27" ht="15.75" customHeight="1" x14ac:dyDescent="0.3">
      <c r="A955" s="44"/>
      <c r="B955" s="362"/>
      <c r="C955" s="363"/>
      <c r="AA955" s="363"/>
    </row>
    <row r="956" spans="1:27" ht="15.75" customHeight="1" x14ac:dyDescent="0.3">
      <c r="A956" s="44"/>
      <c r="B956" s="362"/>
      <c r="C956" s="363"/>
      <c r="AA956" s="363"/>
    </row>
    <row r="957" spans="1:27" ht="15.75" customHeight="1" x14ac:dyDescent="0.3">
      <c r="A957" s="44"/>
      <c r="B957" s="362"/>
      <c r="C957" s="363"/>
      <c r="AA957" s="363"/>
    </row>
    <row r="958" spans="1:27" ht="15.75" customHeight="1" x14ac:dyDescent="0.3">
      <c r="A958" s="44"/>
      <c r="B958" s="362"/>
      <c r="C958" s="363"/>
      <c r="AA958" s="363"/>
    </row>
    <row r="959" spans="1:27" ht="15.75" customHeight="1" x14ac:dyDescent="0.3">
      <c r="A959" s="44"/>
      <c r="B959" s="362"/>
      <c r="C959" s="363"/>
      <c r="AA959" s="363"/>
    </row>
    <row r="960" spans="1:27" ht="15.75" customHeight="1" x14ac:dyDescent="0.3">
      <c r="A960" s="44"/>
      <c r="B960" s="362"/>
      <c r="C960" s="363"/>
      <c r="AA960" s="363"/>
    </row>
    <row r="961" spans="1:27" ht="15.75" customHeight="1" x14ac:dyDescent="0.3">
      <c r="A961" s="44"/>
      <c r="B961" s="362"/>
      <c r="C961" s="363"/>
      <c r="AA961" s="363"/>
    </row>
    <row r="962" spans="1:27" ht="15.75" customHeight="1" x14ac:dyDescent="0.3">
      <c r="A962" s="44"/>
      <c r="B962" s="362"/>
      <c r="C962" s="363"/>
      <c r="AA962" s="363"/>
    </row>
    <row r="963" spans="1:27" ht="15.75" customHeight="1" x14ac:dyDescent="0.3">
      <c r="A963" s="44"/>
      <c r="B963" s="362"/>
      <c r="C963" s="363"/>
      <c r="AA963" s="363"/>
    </row>
    <row r="964" spans="1:27" ht="15.75" customHeight="1" x14ac:dyDescent="0.3">
      <c r="A964" s="44"/>
      <c r="B964" s="362"/>
      <c r="C964" s="363"/>
      <c r="AA964" s="363"/>
    </row>
    <row r="965" spans="1:27" ht="15.75" customHeight="1" x14ac:dyDescent="0.3">
      <c r="A965" s="44"/>
      <c r="B965" s="362"/>
      <c r="C965" s="363"/>
      <c r="AA965" s="363"/>
    </row>
    <row r="966" spans="1:27" ht="15.75" customHeight="1" x14ac:dyDescent="0.3">
      <c r="A966" s="44"/>
      <c r="B966" s="362"/>
      <c r="C966" s="363"/>
      <c r="AA966" s="363"/>
    </row>
    <row r="967" spans="1:27" ht="15.75" customHeight="1" x14ac:dyDescent="0.3">
      <c r="A967" s="44"/>
      <c r="B967" s="362"/>
      <c r="C967" s="363"/>
      <c r="AA967" s="363"/>
    </row>
    <row r="968" spans="1:27" ht="15.75" customHeight="1" x14ac:dyDescent="0.3">
      <c r="A968" s="44"/>
      <c r="B968" s="362"/>
      <c r="C968" s="363"/>
      <c r="AA968" s="363"/>
    </row>
    <row r="969" spans="1:27" ht="15.75" customHeight="1" x14ac:dyDescent="0.3">
      <c r="A969" s="44"/>
      <c r="B969" s="362"/>
      <c r="C969" s="363"/>
      <c r="AA969" s="363"/>
    </row>
    <row r="970" spans="1:27" ht="15.75" customHeight="1" x14ac:dyDescent="0.3">
      <c r="A970" s="44"/>
      <c r="B970" s="362"/>
      <c r="C970" s="363"/>
      <c r="AA970" s="363"/>
    </row>
    <row r="971" spans="1:27" ht="15.75" customHeight="1" x14ac:dyDescent="0.3">
      <c r="A971" s="44"/>
      <c r="B971" s="362"/>
      <c r="C971" s="363"/>
      <c r="AA971" s="363"/>
    </row>
    <row r="972" spans="1:27" ht="15.75" customHeight="1" x14ac:dyDescent="0.3">
      <c r="A972" s="44"/>
      <c r="B972" s="362"/>
      <c r="C972" s="363"/>
      <c r="AA972" s="363"/>
    </row>
    <row r="973" spans="1:27" ht="15.75" customHeight="1" x14ac:dyDescent="0.3">
      <c r="A973" s="44"/>
      <c r="B973" s="362"/>
      <c r="C973" s="363"/>
      <c r="AA973" s="363"/>
    </row>
    <row r="974" spans="1:27" ht="15.75" customHeight="1" x14ac:dyDescent="0.3">
      <c r="A974" s="44"/>
      <c r="B974" s="362"/>
      <c r="C974" s="363"/>
      <c r="AA974" s="363"/>
    </row>
    <row r="975" spans="1:27" ht="15.75" customHeight="1" x14ac:dyDescent="0.3">
      <c r="A975" s="44"/>
      <c r="B975" s="362"/>
      <c r="C975" s="363"/>
      <c r="AA975" s="363"/>
    </row>
    <row r="976" spans="1:27" ht="15.75" customHeight="1" x14ac:dyDescent="0.3">
      <c r="A976" s="44"/>
      <c r="B976" s="362"/>
      <c r="C976" s="363"/>
      <c r="AA976" s="363"/>
    </row>
    <row r="977" spans="1:27" ht="15.75" customHeight="1" x14ac:dyDescent="0.3">
      <c r="A977" s="44"/>
      <c r="B977" s="362"/>
      <c r="C977" s="363"/>
      <c r="AA977" s="363"/>
    </row>
    <row r="978" spans="1:27" ht="15.75" customHeight="1" x14ac:dyDescent="0.3">
      <c r="A978" s="44"/>
      <c r="B978" s="362"/>
      <c r="C978" s="363"/>
      <c r="AA978" s="363"/>
    </row>
    <row r="979" spans="1:27" ht="15.75" customHeight="1" x14ac:dyDescent="0.3">
      <c r="A979" s="44"/>
      <c r="B979" s="362"/>
      <c r="C979" s="363"/>
      <c r="AA979" s="363"/>
    </row>
    <row r="980" spans="1:27" ht="15.75" customHeight="1" x14ac:dyDescent="0.3">
      <c r="A980" s="44"/>
      <c r="B980" s="362"/>
      <c r="C980" s="363"/>
      <c r="AA980" s="363"/>
    </row>
    <row r="981" spans="1:27" ht="15.75" customHeight="1" x14ac:dyDescent="0.3">
      <c r="A981" s="44"/>
      <c r="B981" s="362"/>
      <c r="C981" s="363"/>
      <c r="AA981" s="363"/>
    </row>
    <row r="982" spans="1:27" ht="15.75" customHeight="1" x14ac:dyDescent="0.3">
      <c r="A982" s="44"/>
      <c r="B982" s="362"/>
      <c r="C982" s="363"/>
      <c r="AA982" s="363"/>
    </row>
    <row r="983" spans="1:27" ht="15.75" customHeight="1" x14ac:dyDescent="0.3">
      <c r="A983" s="44"/>
      <c r="B983" s="362"/>
      <c r="C983" s="363"/>
      <c r="AA983" s="363"/>
    </row>
    <row r="984" spans="1:27" ht="15.75" customHeight="1" x14ac:dyDescent="0.3">
      <c r="A984" s="44"/>
      <c r="B984" s="362"/>
      <c r="C984" s="363"/>
      <c r="AA984" s="363"/>
    </row>
    <row r="985" spans="1:27" ht="15.75" customHeight="1" x14ac:dyDescent="0.3">
      <c r="A985" s="44"/>
      <c r="B985" s="362"/>
      <c r="C985" s="363"/>
      <c r="AA985" s="363"/>
    </row>
    <row r="986" spans="1:27" ht="15.75" customHeight="1" x14ac:dyDescent="0.3">
      <c r="A986" s="44"/>
      <c r="B986" s="362"/>
      <c r="C986" s="363"/>
      <c r="AA986" s="363"/>
    </row>
    <row r="987" spans="1:27" ht="15.75" customHeight="1" x14ac:dyDescent="0.3">
      <c r="A987" s="44"/>
      <c r="B987" s="362"/>
      <c r="C987" s="363"/>
      <c r="AA987" s="363"/>
    </row>
    <row r="988" spans="1:27" ht="15.75" customHeight="1" x14ac:dyDescent="0.3">
      <c r="A988" s="44"/>
      <c r="B988" s="362"/>
      <c r="C988" s="363"/>
      <c r="AA988" s="363"/>
    </row>
    <row r="989" spans="1:27" ht="15.75" customHeight="1" x14ac:dyDescent="0.3">
      <c r="A989" s="44"/>
      <c r="B989" s="362"/>
      <c r="C989" s="363"/>
      <c r="AA989" s="363"/>
    </row>
    <row r="990" spans="1:27" ht="15.75" customHeight="1" x14ac:dyDescent="0.3">
      <c r="A990" s="44"/>
      <c r="B990" s="362"/>
      <c r="C990" s="363"/>
      <c r="AA990" s="363"/>
    </row>
    <row r="991" spans="1:27" ht="15.75" customHeight="1" x14ac:dyDescent="0.3">
      <c r="A991" s="44"/>
      <c r="B991" s="362"/>
      <c r="C991" s="363"/>
      <c r="AA991" s="363"/>
    </row>
    <row r="992" spans="1:27" ht="15.75" customHeight="1" x14ac:dyDescent="0.3">
      <c r="A992" s="44"/>
      <c r="B992" s="362"/>
      <c r="C992" s="363"/>
      <c r="AA992" s="363"/>
    </row>
    <row r="993" spans="1:27" ht="15.75" customHeight="1" x14ac:dyDescent="0.3">
      <c r="A993" s="44"/>
      <c r="B993" s="362"/>
      <c r="C993" s="363"/>
      <c r="AA993" s="363"/>
    </row>
    <row r="994" spans="1:27" ht="15.75" customHeight="1" x14ac:dyDescent="0.3">
      <c r="A994" s="44"/>
      <c r="B994" s="362"/>
      <c r="C994" s="363"/>
      <c r="AA994" s="363"/>
    </row>
    <row r="995" spans="1:27" ht="15.75" customHeight="1" x14ac:dyDescent="0.3">
      <c r="A995" s="44"/>
      <c r="B995" s="362"/>
      <c r="C995" s="363"/>
      <c r="AA995" s="363"/>
    </row>
    <row r="996" spans="1:27" ht="15.75" customHeight="1" x14ac:dyDescent="0.3">
      <c r="A996" s="44"/>
      <c r="B996" s="362"/>
      <c r="C996" s="363"/>
      <c r="AA996" s="363"/>
    </row>
    <row r="997" spans="1:27" ht="15.75" customHeight="1" x14ac:dyDescent="0.3">
      <c r="A997" s="44"/>
      <c r="B997" s="362"/>
      <c r="C997" s="363"/>
      <c r="AA997" s="363"/>
    </row>
    <row r="998" spans="1:27" ht="15.75" customHeight="1" x14ac:dyDescent="0.3">
      <c r="A998" s="44"/>
      <c r="B998" s="362"/>
      <c r="C998" s="363"/>
      <c r="AA998" s="363"/>
    </row>
    <row r="999" spans="1:27" ht="15.75" customHeight="1" x14ac:dyDescent="0.3">
      <c r="A999" s="44"/>
      <c r="B999" s="362"/>
      <c r="C999" s="363"/>
      <c r="AA999" s="363"/>
    </row>
    <row r="1000" spans="1:27" ht="15.75" customHeight="1" x14ac:dyDescent="0.3">
      <c r="A1000" s="44"/>
      <c r="B1000" s="362"/>
      <c r="C1000" s="363"/>
      <c r="AA1000" s="363"/>
    </row>
    <row r="1001" spans="1:27" ht="15.75" customHeight="1" x14ac:dyDescent="0.3">
      <c r="A1001" s="44"/>
      <c r="B1001" s="362"/>
      <c r="C1001" s="363"/>
      <c r="AA1001" s="363"/>
    </row>
    <row r="1002" spans="1:27" ht="15.75" customHeight="1" x14ac:dyDescent="0.3">
      <c r="A1002" s="44"/>
      <c r="B1002" s="362"/>
      <c r="C1002" s="363"/>
      <c r="AA1002" s="363"/>
    </row>
    <row r="1003" spans="1:27" ht="15.75" customHeight="1" x14ac:dyDescent="0.3">
      <c r="A1003" s="44"/>
      <c r="B1003" s="362"/>
      <c r="C1003" s="363"/>
      <c r="AA1003" s="363"/>
    </row>
    <row r="1004" spans="1:27" ht="15.75" customHeight="1" x14ac:dyDescent="0.3">
      <c r="A1004" s="44"/>
      <c r="B1004" s="362"/>
      <c r="C1004" s="363"/>
      <c r="AA1004" s="363"/>
    </row>
    <row r="1005" spans="1:27" ht="15.75" customHeight="1" x14ac:dyDescent="0.3">
      <c r="A1005" s="44"/>
      <c r="B1005" s="362"/>
      <c r="C1005" s="363"/>
      <c r="AA1005" s="363"/>
    </row>
    <row r="1006" spans="1:27" ht="15.75" customHeight="1" x14ac:dyDescent="0.3">
      <c r="A1006" s="44"/>
      <c r="B1006" s="362"/>
      <c r="C1006" s="363"/>
      <c r="AA1006" s="363"/>
    </row>
    <row r="1007" spans="1:27" ht="15.75" customHeight="1" x14ac:dyDescent="0.3">
      <c r="A1007" s="44"/>
      <c r="B1007" s="362"/>
      <c r="C1007" s="363"/>
      <c r="AA1007" s="363"/>
    </row>
    <row r="1008" spans="1:27" ht="15.75" customHeight="1" x14ac:dyDescent="0.3">
      <c r="A1008" s="44"/>
      <c r="B1008" s="362"/>
      <c r="C1008" s="363"/>
      <c r="AA1008" s="363"/>
    </row>
    <row r="1009" spans="1:27" ht="15.75" customHeight="1" x14ac:dyDescent="0.3">
      <c r="A1009" s="44"/>
      <c r="B1009" s="362"/>
      <c r="C1009" s="363"/>
      <c r="AA1009" s="363"/>
    </row>
    <row r="1010" spans="1:27" ht="15.75" customHeight="1" x14ac:dyDescent="0.3">
      <c r="A1010" s="44"/>
      <c r="B1010" s="362"/>
      <c r="C1010" s="363"/>
      <c r="AA1010" s="363"/>
    </row>
    <row r="1011" spans="1:27" ht="15.75" customHeight="1" x14ac:dyDescent="0.3">
      <c r="A1011" s="44"/>
      <c r="B1011" s="362"/>
      <c r="C1011" s="363"/>
      <c r="AA1011" s="363"/>
    </row>
    <row r="1012" spans="1:27" ht="15.75" customHeight="1" x14ac:dyDescent="0.3">
      <c r="A1012" s="44"/>
      <c r="B1012" s="362"/>
      <c r="C1012" s="363"/>
      <c r="AA1012" s="363"/>
    </row>
    <row r="1013" spans="1:27" ht="15.75" customHeight="1" x14ac:dyDescent="0.3">
      <c r="A1013" s="44"/>
      <c r="B1013" s="362"/>
      <c r="C1013" s="363"/>
      <c r="AA1013" s="363"/>
    </row>
    <row r="1014" spans="1:27" ht="15.75" customHeight="1" x14ac:dyDescent="0.3">
      <c r="A1014" s="44"/>
      <c r="B1014" s="362"/>
      <c r="C1014" s="363"/>
      <c r="AA1014" s="363"/>
    </row>
    <row r="1015" spans="1:27" ht="15.75" customHeight="1" x14ac:dyDescent="0.3">
      <c r="A1015" s="44"/>
      <c r="B1015" s="362"/>
      <c r="C1015" s="363"/>
      <c r="AA1015" s="363"/>
    </row>
    <row r="1016" spans="1:27" ht="15.75" customHeight="1" x14ac:dyDescent="0.3">
      <c r="A1016" s="44"/>
      <c r="B1016" s="362"/>
      <c r="C1016" s="363"/>
      <c r="AA1016" s="363"/>
    </row>
    <row r="1017" spans="1:27" ht="15.75" customHeight="1" x14ac:dyDescent="0.3">
      <c r="A1017" s="44"/>
      <c r="B1017" s="362"/>
      <c r="C1017" s="363"/>
      <c r="AA1017" s="363"/>
    </row>
    <row r="1018" spans="1:27" ht="15.75" customHeight="1" x14ac:dyDescent="0.3">
      <c r="A1018" s="44"/>
      <c r="B1018" s="362"/>
      <c r="C1018" s="363"/>
      <c r="AA1018" s="363"/>
    </row>
    <row r="1019" spans="1:27" ht="15.75" customHeight="1" x14ac:dyDescent="0.3">
      <c r="A1019" s="44"/>
      <c r="B1019" s="362"/>
      <c r="C1019" s="363"/>
      <c r="AA1019" s="363"/>
    </row>
    <row r="1020" spans="1:27" ht="15.75" customHeight="1" x14ac:dyDescent="0.3">
      <c r="A1020" s="44"/>
      <c r="B1020" s="362"/>
      <c r="C1020" s="363"/>
      <c r="AA1020" s="363"/>
    </row>
    <row r="1021" spans="1:27" ht="15.75" customHeight="1" x14ac:dyDescent="0.3">
      <c r="A1021" s="44"/>
      <c r="B1021" s="362"/>
      <c r="C1021" s="363"/>
      <c r="AA1021" s="363"/>
    </row>
    <row r="1022" spans="1:27" ht="15.75" customHeight="1" x14ac:dyDescent="0.3">
      <c r="A1022" s="44"/>
      <c r="B1022" s="362"/>
      <c r="C1022" s="363"/>
      <c r="AA1022" s="363"/>
    </row>
    <row r="1023" spans="1:27" ht="15.75" customHeight="1" x14ac:dyDescent="0.3">
      <c r="A1023" s="44"/>
      <c r="B1023" s="362"/>
      <c r="C1023" s="363"/>
      <c r="AA1023" s="363"/>
    </row>
    <row r="1024" spans="1:27" ht="15.75" customHeight="1" x14ac:dyDescent="0.3">
      <c r="A1024" s="44"/>
      <c r="B1024" s="362"/>
      <c r="C1024" s="363"/>
      <c r="AA1024" s="363"/>
    </row>
    <row r="1025" spans="1:27" ht="15.75" customHeight="1" x14ac:dyDescent="0.3">
      <c r="A1025" s="44"/>
      <c r="B1025" s="362"/>
      <c r="C1025" s="363"/>
      <c r="AA1025" s="363"/>
    </row>
    <row r="1026" spans="1:27" ht="15.75" customHeight="1" x14ac:dyDescent="0.3">
      <c r="A1026" s="44"/>
      <c r="B1026" s="362"/>
      <c r="C1026" s="363"/>
      <c r="AA1026" s="363"/>
    </row>
    <row r="1027" spans="1:27" ht="15.75" customHeight="1" x14ac:dyDescent="0.3">
      <c r="A1027" s="44"/>
      <c r="B1027" s="362"/>
      <c r="C1027" s="363"/>
      <c r="AA1027" s="363"/>
    </row>
    <row r="1028" spans="1:27" ht="15.75" customHeight="1" x14ac:dyDescent="0.3">
      <c r="A1028" s="44"/>
      <c r="B1028" s="362"/>
      <c r="C1028" s="363"/>
      <c r="AA1028" s="363"/>
    </row>
    <row r="1029" spans="1:27" ht="15.75" customHeight="1" x14ac:dyDescent="0.3">
      <c r="A1029" s="44"/>
      <c r="B1029" s="362"/>
      <c r="C1029" s="363"/>
      <c r="AA1029" s="363"/>
    </row>
    <row r="1030" spans="1:27" ht="15.75" customHeight="1" x14ac:dyDescent="0.3">
      <c r="A1030" s="44"/>
      <c r="B1030" s="362"/>
      <c r="C1030" s="363"/>
      <c r="AA1030" s="363"/>
    </row>
    <row r="1031" spans="1:27" ht="15.75" customHeight="1" x14ac:dyDescent="0.3">
      <c r="A1031" s="44"/>
      <c r="B1031" s="362"/>
      <c r="C1031" s="363"/>
      <c r="AA1031" s="363"/>
    </row>
    <row r="1032" spans="1:27" ht="15.75" customHeight="1" x14ac:dyDescent="0.3">
      <c r="A1032" s="44"/>
      <c r="B1032" s="362"/>
      <c r="C1032" s="363"/>
      <c r="AA1032" s="363"/>
    </row>
    <row r="1033" spans="1:27" ht="15.75" customHeight="1" x14ac:dyDescent="0.3">
      <c r="A1033" s="44"/>
      <c r="B1033" s="362"/>
      <c r="C1033" s="363"/>
      <c r="AA1033" s="363"/>
    </row>
    <row r="1034" spans="1:27" ht="15.75" customHeight="1" x14ac:dyDescent="0.3">
      <c r="A1034" s="44"/>
      <c r="B1034" s="362"/>
      <c r="C1034" s="363"/>
      <c r="AA1034" s="363"/>
    </row>
    <row r="1035" spans="1:27" ht="15.75" customHeight="1" x14ac:dyDescent="0.3">
      <c r="A1035" s="44"/>
      <c r="B1035" s="362"/>
      <c r="C1035" s="363"/>
      <c r="AA1035" s="363"/>
    </row>
    <row r="1036" spans="1:27" ht="15.75" customHeight="1" x14ac:dyDescent="0.3">
      <c r="A1036" s="44"/>
      <c r="B1036" s="362"/>
      <c r="C1036" s="363"/>
      <c r="AA1036" s="363"/>
    </row>
  </sheetData>
  <autoFilter ref="A9:Z9" xr:uid="{00000000-0009-0000-0000-000001000000}"/>
  <mergeCells count="25">
    <mergeCell ref="AA6:AA8"/>
    <mergeCell ref="W7:W8"/>
    <mergeCell ref="X7:X8"/>
    <mergeCell ref="Y7:Z7"/>
    <mergeCell ref="A192:C192"/>
    <mergeCell ref="A194:C194"/>
    <mergeCell ref="A195:C195"/>
    <mergeCell ref="K7:M7"/>
    <mergeCell ref="N7:P7"/>
    <mergeCell ref="E7:G7"/>
    <mergeCell ref="H7:J7"/>
    <mergeCell ref="A154:C154"/>
    <mergeCell ref="A159:C159"/>
    <mergeCell ref="C91:G91"/>
    <mergeCell ref="A1:X1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W6:Z6"/>
  </mergeCells>
  <phoneticPr fontId="41" type="noConversion"/>
  <pageMargins left="0" right="0" top="0.35433070866141736" bottom="0.35433070866141736" header="0" footer="0"/>
  <pageSetup paperSize="9" scale="29" fitToHeight="0" orientation="landscape" r:id="rId1"/>
  <ignoredErrors>
    <ignoredError sqref="B22:B27 B29 B57:B58 B61:B77 B79:B81 B87 B93:B94 B96 B98 B102:B107 B130:B134 B162:B163 B182:B188 B189:B191" twoDigitTextYear="1"/>
    <ignoredError sqref="G21 G95 M97 G92 G86 M86 M78 G99 M60 J21 J86 J90 P60 P99 V60 X193 W90" formula="1"/>
    <ignoredError sqref="B136 B160 B55 B91 B100 B1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52"/>
  <sheetViews>
    <sheetView topLeftCell="B124" zoomScale="90" zoomScaleNormal="90" workbookViewId="0">
      <selection activeCell="J140" sqref="J140"/>
    </sheetView>
  </sheetViews>
  <sheetFormatPr defaultColWidth="12.59765625" defaultRowHeight="15" customHeight="1" x14ac:dyDescent="0.3"/>
  <cols>
    <col min="1" max="1" width="16.8984375" style="744" hidden="1" customWidth="1"/>
    <col min="2" max="2" width="7.8984375" style="723" customWidth="1"/>
    <col min="3" max="3" width="28.19921875" style="744" customWidth="1"/>
    <col min="4" max="4" width="10.69921875" style="744" customWidth="1"/>
    <col min="5" max="5" width="38.19921875" style="572" customWidth="1"/>
    <col min="6" max="6" width="11.8984375" style="744" customWidth="1"/>
    <col min="7" max="7" width="35.69921875" style="744" customWidth="1"/>
    <col min="8" max="8" width="31.59765625" style="744" customWidth="1"/>
    <col min="9" max="9" width="12.3984375" style="744" customWidth="1"/>
    <col min="10" max="10" width="28.8984375" style="744" customWidth="1"/>
    <col min="11" max="16384" width="12.59765625" style="744"/>
  </cols>
  <sheetData>
    <row r="1" spans="1:10" ht="14.4" x14ac:dyDescent="0.3">
      <c r="A1" s="363"/>
      <c r="B1" s="720"/>
      <c r="C1" s="363"/>
      <c r="D1" s="3"/>
      <c r="E1" s="363"/>
      <c r="F1" s="3"/>
      <c r="G1" s="363"/>
      <c r="H1" s="363"/>
      <c r="I1" s="44"/>
      <c r="J1" s="364" t="s">
        <v>191</v>
      </c>
    </row>
    <row r="2" spans="1:10" ht="30" customHeight="1" x14ac:dyDescent="0.3">
      <c r="A2" s="363"/>
      <c r="B2" s="720"/>
      <c r="C2" s="363"/>
      <c r="D2" s="3"/>
      <c r="E2" s="363"/>
      <c r="F2" s="3"/>
      <c r="G2" s="363"/>
      <c r="H2" s="973" t="s">
        <v>192</v>
      </c>
      <c r="I2" s="922"/>
      <c r="J2" s="922"/>
    </row>
    <row r="3" spans="1:10" ht="14.4" x14ac:dyDescent="0.3">
      <c r="A3" s="363"/>
      <c r="B3" s="720"/>
      <c r="C3" s="363"/>
      <c r="D3" s="3"/>
      <c r="E3" s="363"/>
      <c r="F3" s="3"/>
      <c r="G3" s="363"/>
      <c r="H3" s="363"/>
      <c r="I3" s="44"/>
      <c r="J3" s="44"/>
    </row>
    <row r="4" spans="1:10" x14ac:dyDescent="0.35">
      <c r="A4" s="363"/>
      <c r="B4" s="974" t="s">
        <v>193</v>
      </c>
      <c r="C4" s="922"/>
      <c r="D4" s="922"/>
      <c r="E4" s="922"/>
      <c r="F4" s="922"/>
      <c r="G4" s="922"/>
      <c r="H4" s="922"/>
      <c r="I4" s="922"/>
      <c r="J4" s="922"/>
    </row>
    <row r="5" spans="1:10" x14ac:dyDescent="0.35">
      <c r="A5" s="363"/>
      <c r="B5" s="974" t="s">
        <v>311</v>
      </c>
      <c r="C5" s="922"/>
      <c r="D5" s="922"/>
      <c r="E5" s="922"/>
      <c r="F5" s="922"/>
      <c r="G5" s="922"/>
      <c r="H5" s="922"/>
      <c r="I5" s="922"/>
      <c r="J5" s="922"/>
    </row>
    <row r="6" spans="1:10" ht="18.600000000000001" customHeight="1" x14ac:dyDescent="0.35">
      <c r="A6" s="363"/>
      <c r="B6" s="975" t="s">
        <v>194</v>
      </c>
      <c r="C6" s="922"/>
      <c r="D6" s="922"/>
      <c r="E6" s="922"/>
      <c r="F6" s="922"/>
      <c r="G6" s="922"/>
      <c r="H6" s="922"/>
      <c r="I6" s="922"/>
      <c r="J6" s="922"/>
    </row>
    <row r="7" spans="1:10" x14ac:dyDescent="0.35">
      <c r="A7" s="363"/>
      <c r="B7" s="974" t="s">
        <v>611</v>
      </c>
      <c r="C7" s="922"/>
      <c r="D7" s="922"/>
      <c r="E7" s="922"/>
      <c r="F7" s="922"/>
      <c r="G7" s="922"/>
      <c r="H7" s="922"/>
      <c r="I7" s="922"/>
      <c r="J7" s="922"/>
    </row>
    <row r="8" spans="1:10" ht="14.4" x14ac:dyDescent="0.3">
      <c r="A8" s="363"/>
      <c r="B8" s="720"/>
      <c r="C8" s="363"/>
      <c r="D8" s="3"/>
      <c r="E8" s="363"/>
      <c r="F8" s="3"/>
      <c r="G8" s="363"/>
      <c r="H8" s="363"/>
      <c r="I8" s="44"/>
      <c r="J8" s="44"/>
    </row>
    <row r="9" spans="1:10" ht="14.4" x14ac:dyDescent="0.25">
      <c r="A9" s="15"/>
      <c r="B9" s="976" t="s">
        <v>195</v>
      </c>
      <c r="C9" s="977"/>
      <c r="D9" s="978"/>
      <c r="E9" s="979" t="s">
        <v>196</v>
      </c>
      <c r="F9" s="980"/>
      <c r="G9" s="980"/>
      <c r="H9" s="980"/>
      <c r="I9" s="980"/>
      <c r="J9" s="981"/>
    </row>
    <row r="10" spans="1:10" ht="72" x14ac:dyDescent="0.25">
      <c r="A10" s="685" t="s">
        <v>197</v>
      </c>
      <c r="B10" s="781" t="s">
        <v>198</v>
      </c>
      <c r="C10" s="687" t="s">
        <v>41</v>
      </c>
      <c r="D10" s="782" t="s">
        <v>199</v>
      </c>
      <c r="E10" s="783" t="s">
        <v>200</v>
      </c>
      <c r="F10" s="750" t="s">
        <v>199</v>
      </c>
      <c r="G10" s="686" t="s">
        <v>201</v>
      </c>
      <c r="H10" s="686" t="s">
        <v>202</v>
      </c>
      <c r="I10" s="686" t="s">
        <v>203</v>
      </c>
      <c r="J10" s="686" t="s">
        <v>204</v>
      </c>
    </row>
    <row r="11" spans="1:10" ht="14.4" x14ac:dyDescent="0.25">
      <c r="A11" s="685"/>
      <c r="B11" s="991" t="s">
        <v>214</v>
      </c>
      <c r="C11" s="1021" t="s">
        <v>412</v>
      </c>
      <c r="D11" s="1017">
        <v>18000</v>
      </c>
      <c r="E11" s="688" t="s">
        <v>626</v>
      </c>
      <c r="F11" s="691">
        <v>14490</v>
      </c>
      <c r="G11" s="711" t="s">
        <v>567</v>
      </c>
      <c r="H11" s="711" t="s">
        <v>570</v>
      </c>
      <c r="I11" s="741">
        <v>14490</v>
      </c>
      <c r="J11" s="688" t="s">
        <v>630</v>
      </c>
    </row>
    <row r="12" spans="1:10" ht="28.8" x14ac:dyDescent="0.25">
      <c r="A12" s="685"/>
      <c r="B12" s="1022"/>
      <c r="C12" s="986"/>
      <c r="D12" s="1018"/>
      <c r="E12" s="711" t="s">
        <v>478</v>
      </c>
      <c r="F12" s="699">
        <v>3240</v>
      </c>
      <c r="G12" s="711" t="s">
        <v>567</v>
      </c>
      <c r="H12" s="711" t="s">
        <v>570</v>
      </c>
      <c r="I12" s="732">
        <v>3240</v>
      </c>
      <c r="J12" s="711" t="s">
        <v>572</v>
      </c>
    </row>
    <row r="13" spans="1:10" ht="28.8" x14ac:dyDescent="0.25">
      <c r="A13" s="685"/>
      <c r="B13" s="1023"/>
      <c r="C13" s="987"/>
      <c r="D13" s="1019"/>
      <c r="E13" s="711" t="s">
        <v>479</v>
      </c>
      <c r="F13" s="699">
        <v>270</v>
      </c>
      <c r="G13" s="711" t="s">
        <v>567</v>
      </c>
      <c r="H13" s="711" t="s">
        <v>570</v>
      </c>
      <c r="I13" s="732">
        <v>270</v>
      </c>
      <c r="J13" s="711" t="s">
        <v>573</v>
      </c>
    </row>
    <row r="14" spans="1:10" ht="14.4" x14ac:dyDescent="0.25">
      <c r="A14" s="685"/>
      <c r="B14" s="982" t="s">
        <v>215</v>
      </c>
      <c r="C14" s="985" t="s">
        <v>693</v>
      </c>
      <c r="D14" s="1020">
        <v>15000</v>
      </c>
      <c r="E14" s="753" t="s">
        <v>689</v>
      </c>
      <c r="F14" s="754">
        <v>12075</v>
      </c>
      <c r="G14" s="756" t="s">
        <v>561</v>
      </c>
      <c r="H14" s="711" t="s">
        <v>563</v>
      </c>
      <c r="I14" s="755">
        <v>0</v>
      </c>
      <c r="J14" s="784" t="s">
        <v>695</v>
      </c>
    </row>
    <row r="15" spans="1:10" ht="28.8" x14ac:dyDescent="0.25">
      <c r="A15" s="685"/>
      <c r="B15" s="983"/>
      <c r="C15" s="986"/>
      <c r="D15" s="992"/>
      <c r="E15" s="711" t="s">
        <v>478</v>
      </c>
      <c r="F15" s="699">
        <v>2700</v>
      </c>
      <c r="G15" s="711" t="s">
        <v>561</v>
      </c>
      <c r="H15" s="711" t="s">
        <v>563</v>
      </c>
      <c r="I15" s="732">
        <v>2700</v>
      </c>
      <c r="J15" s="689" t="s">
        <v>564</v>
      </c>
    </row>
    <row r="16" spans="1:10" ht="28.8" x14ac:dyDescent="0.25">
      <c r="A16" s="685"/>
      <c r="B16" s="984"/>
      <c r="C16" s="987"/>
      <c r="D16" s="993"/>
      <c r="E16" s="711" t="s">
        <v>479</v>
      </c>
      <c r="F16" s="699">
        <v>225</v>
      </c>
      <c r="G16" s="711" t="s">
        <v>561</v>
      </c>
      <c r="H16" s="711" t="s">
        <v>563</v>
      </c>
      <c r="I16" s="732">
        <v>225</v>
      </c>
      <c r="J16" s="689" t="s">
        <v>565</v>
      </c>
    </row>
    <row r="17" spans="1:10" ht="14.4" x14ac:dyDescent="0.25">
      <c r="A17" s="685"/>
      <c r="B17" s="991" t="s">
        <v>216</v>
      </c>
      <c r="C17" s="985" t="s">
        <v>587</v>
      </c>
      <c r="D17" s="988">
        <v>4050</v>
      </c>
      <c r="E17" s="689" t="s">
        <v>690</v>
      </c>
      <c r="F17" s="745">
        <v>3260.25</v>
      </c>
      <c r="G17" s="711" t="s">
        <v>575</v>
      </c>
      <c r="H17" s="711" t="s">
        <v>576</v>
      </c>
      <c r="I17" s="755">
        <v>0</v>
      </c>
      <c r="J17" s="784" t="s">
        <v>695</v>
      </c>
    </row>
    <row r="18" spans="1:10" ht="28.8" x14ac:dyDescent="0.25">
      <c r="A18" s="685"/>
      <c r="B18" s="992"/>
      <c r="C18" s="986"/>
      <c r="D18" s="989"/>
      <c r="E18" s="711" t="s">
        <v>478</v>
      </c>
      <c r="F18" s="699">
        <v>729</v>
      </c>
      <c r="G18" s="711" t="s">
        <v>575</v>
      </c>
      <c r="H18" s="711" t="s">
        <v>576</v>
      </c>
      <c r="I18" s="732">
        <v>729</v>
      </c>
      <c r="J18" s="711" t="s">
        <v>578</v>
      </c>
    </row>
    <row r="19" spans="1:10" ht="28.8" x14ac:dyDescent="0.25">
      <c r="A19" s="685"/>
      <c r="B19" s="993"/>
      <c r="C19" s="987"/>
      <c r="D19" s="990"/>
      <c r="E19" s="711" t="s">
        <v>479</v>
      </c>
      <c r="F19" s="699">
        <v>60.75</v>
      </c>
      <c r="G19" s="711" t="s">
        <v>575</v>
      </c>
      <c r="H19" s="711" t="s">
        <v>576</v>
      </c>
      <c r="I19" s="732">
        <v>60.75</v>
      </c>
      <c r="J19" s="711" t="s">
        <v>579</v>
      </c>
    </row>
    <row r="20" spans="1:10" ht="15.6" customHeight="1" x14ac:dyDescent="0.25">
      <c r="A20" s="685"/>
      <c r="B20" s="982" t="s">
        <v>217</v>
      </c>
      <c r="C20" s="985" t="s">
        <v>221</v>
      </c>
      <c r="D20" s="988">
        <v>4050</v>
      </c>
      <c r="E20" s="689" t="s">
        <v>691</v>
      </c>
      <c r="F20" s="745">
        <v>3260.25</v>
      </c>
      <c r="G20" s="711" t="s">
        <v>582</v>
      </c>
      <c r="H20" s="711" t="s">
        <v>581</v>
      </c>
      <c r="I20" s="755">
        <v>0</v>
      </c>
      <c r="J20" s="784" t="s">
        <v>695</v>
      </c>
    </row>
    <row r="21" spans="1:10" ht="28.8" x14ac:dyDescent="0.25">
      <c r="A21" s="685"/>
      <c r="B21" s="983"/>
      <c r="C21" s="986"/>
      <c r="D21" s="989"/>
      <c r="E21" s="711" t="s">
        <v>478</v>
      </c>
      <c r="F21" s="699">
        <v>729</v>
      </c>
      <c r="G21" s="711" t="s">
        <v>582</v>
      </c>
      <c r="H21" s="711" t="s">
        <v>581</v>
      </c>
      <c r="I21" s="732">
        <v>729</v>
      </c>
      <c r="J21" s="711" t="s">
        <v>584</v>
      </c>
    </row>
    <row r="22" spans="1:10" ht="28.8" x14ac:dyDescent="0.25">
      <c r="A22" s="685"/>
      <c r="B22" s="984"/>
      <c r="C22" s="987"/>
      <c r="D22" s="990"/>
      <c r="E22" s="711" t="s">
        <v>479</v>
      </c>
      <c r="F22" s="699">
        <v>60.75</v>
      </c>
      <c r="G22" s="711" t="s">
        <v>582</v>
      </c>
      <c r="H22" s="711" t="s">
        <v>581</v>
      </c>
      <c r="I22" s="732">
        <v>60.75</v>
      </c>
      <c r="J22" s="711" t="s">
        <v>585</v>
      </c>
    </row>
    <row r="23" spans="1:10" ht="14.4" x14ac:dyDescent="0.25">
      <c r="A23" s="685"/>
      <c r="B23" s="991" t="s">
        <v>218</v>
      </c>
      <c r="C23" s="985" t="s">
        <v>222</v>
      </c>
      <c r="D23" s="994">
        <v>24000</v>
      </c>
      <c r="E23" s="756" t="s">
        <v>692</v>
      </c>
      <c r="F23" s="754">
        <v>19320</v>
      </c>
      <c r="G23" s="711" t="s">
        <v>569</v>
      </c>
      <c r="H23" s="711" t="s">
        <v>551</v>
      </c>
      <c r="I23" s="757">
        <v>0</v>
      </c>
      <c r="J23" s="784" t="s">
        <v>695</v>
      </c>
    </row>
    <row r="24" spans="1:10" ht="28.8" x14ac:dyDescent="0.25">
      <c r="A24" s="685"/>
      <c r="B24" s="992"/>
      <c r="C24" s="986"/>
      <c r="D24" s="989"/>
      <c r="E24" s="711" t="s">
        <v>478</v>
      </c>
      <c r="F24" s="699">
        <v>4320</v>
      </c>
      <c r="G24" s="711" t="s">
        <v>569</v>
      </c>
      <c r="H24" s="711" t="s">
        <v>551</v>
      </c>
      <c r="I24" s="732">
        <v>4320</v>
      </c>
      <c r="J24" s="689" t="s">
        <v>552</v>
      </c>
    </row>
    <row r="25" spans="1:10" ht="28.8" x14ac:dyDescent="0.25">
      <c r="A25" s="685"/>
      <c r="B25" s="993"/>
      <c r="C25" s="987"/>
      <c r="D25" s="990"/>
      <c r="E25" s="711" t="s">
        <v>479</v>
      </c>
      <c r="F25" s="699">
        <v>360</v>
      </c>
      <c r="G25" s="711" t="s">
        <v>569</v>
      </c>
      <c r="H25" s="711" t="s">
        <v>551</v>
      </c>
      <c r="I25" s="732">
        <v>360</v>
      </c>
      <c r="J25" s="689" t="s">
        <v>554</v>
      </c>
    </row>
    <row r="26" spans="1:10" ht="14.4" x14ac:dyDescent="0.25">
      <c r="A26" s="685"/>
      <c r="B26" s="991" t="s">
        <v>219</v>
      </c>
      <c r="C26" s="1035" t="s">
        <v>223</v>
      </c>
      <c r="D26" s="968">
        <v>8000</v>
      </c>
      <c r="E26" s="713" t="s">
        <v>599</v>
      </c>
      <c r="F26" s="701">
        <v>6440</v>
      </c>
      <c r="G26" s="713" t="s">
        <v>568</v>
      </c>
      <c r="H26" s="713" t="s">
        <v>559</v>
      </c>
      <c r="I26" s="740">
        <v>6440</v>
      </c>
      <c r="J26" s="718" t="s">
        <v>600</v>
      </c>
    </row>
    <row r="27" spans="1:10" ht="28.8" x14ac:dyDescent="0.25">
      <c r="A27" s="685"/>
      <c r="B27" s="992"/>
      <c r="C27" s="1036"/>
      <c r="D27" s="989"/>
      <c r="E27" s="711" t="s">
        <v>478</v>
      </c>
      <c r="F27" s="699">
        <v>1440</v>
      </c>
      <c r="G27" s="711" t="s">
        <v>568</v>
      </c>
      <c r="H27" s="711" t="s">
        <v>559</v>
      </c>
      <c r="I27" s="732">
        <v>1440</v>
      </c>
      <c r="J27" s="689" t="s">
        <v>557</v>
      </c>
    </row>
    <row r="28" spans="1:10" ht="28.8" x14ac:dyDescent="0.25">
      <c r="A28" s="685"/>
      <c r="B28" s="993"/>
      <c r="C28" s="1037"/>
      <c r="D28" s="990"/>
      <c r="E28" s="711" t="s">
        <v>479</v>
      </c>
      <c r="F28" s="699">
        <v>120</v>
      </c>
      <c r="G28" s="711" t="s">
        <v>568</v>
      </c>
      <c r="H28" s="711" t="s">
        <v>559</v>
      </c>
      <c r="I28" s="732">
        <v>120</v>
      </c>
      <c r="J28" s="689" t="s">
        <v>558</v>
      </c>
    </row>
    <row r="29" spans="1:10" ht="14.4" x14ac:dyDescent="0.25">
      <c r="A29" s="685"/>
      <c r="B29" s="1039" t="s">
        <v>414</v>
      </c>
      <c r="C29" s="1040" t="s">
        <v>588</v>
      </c>
      <c r="D29" s="1043">
        <v>16082</v>
      </c>
      <c r="E29" s="711" t="s">
        <v>566</v>
      </c>
      <c r="F29" s="699">
        <v>3960</v>
      </c>
      <c r="G29" s="711" t="s">
        <v>567</v>
      </c>
      <c r="H29" s="711" t="s">
        <v>570</v>
      </c>
      <c r="I29" s="732">
        <v>3960</v>
      </c>
      <c r="J29" s="689" t="s">
        <v>571</v>
      </c>
    </row>
    <row r="30" spans="1:10" ht="14.4" customHeight="1" x14ac:dyDescent="0.25">
      <c r="A30" s="685"/>
      <c r="B30" s="989"/>
      <c r="C30" s="1041"/>
      <c r="D30" s="1044"/>
      <c r="E30" s="711" t="s">
        <v>560</v>
      </c>
      <c r="F30" s="699">
        <v>3300</v>
      </c>
      <c r="G30" s="711" t="s">
        <v>561</v>
      </c>
      <c r="H30" s="711" t="s">
        <v>563</v>
      </c>
      <c r="I30" s="732">
        <v>3300</v>
      </c>
      <c r="J30" s="689" t="s">
        <v>562</v>
      </c>
    </row>
    <row r="31" spans="1:10" ht="14.4" x14ac:dyDescent="0.25">
      <c r="A31" s="685"/>
      <c r="B31" s="989"/>
      <c r="C31" s="1041"/>
      <c r="D31" s="1044"/>
      <c r="E31" s="711" t="s">
        <v>574</v>
      </c>
      <c r="F31" s="699">
        <v>891</v>
      </c>
      <c r="G31" s="711" t="s">
        <v>575</v>
      </c>
      <c r="H31" s="711" t="s">
        <v>576</v>
      </c>
      <c r="I31" s="732">
        <v>891</v>
      </c>
      <c r="J31" s="689" t="s">
        <v>577</v>
      </c>
    </row>
    <row r="32" spans="1:10" ht="14.4" x14ac:dyDescent="0.25">
      <c r="A32" s="685"/>
      <c r="B32" s="989"/>
      <c r="C32" s="1041"/>
      <c r="D32" s="1044"/>
      <c r="E32" s="711" t="s">
        <v>580</v>
      </c>
      <c r="F32" s="699">
        <v>891</v>
      </c>
      <c r="G32" s="711" t="s">
        <v>582</v>
      </c>
      <c r="H32" s="711" t="s">
        <v>581</v>
      </c>
      <c r="I32" s="732">
        <v>891</v>
      </c>
      <c r="J32" s="689" t="s">
        <v>583</v>
      </c>
    </row>
    <row r="33" spans="1:10" ht="14.4" x14ac:dyDescent="0.25">
      <c r="A33" s="685"/>
      <c r="B33" s="989"/>
      <c r="C33" s="1041"/>
      <c r="D33" s="1044"/>
      <c r="E33" s="711" t="s">
        <v>550</v>
      </c>
      <c r="F33" s="699">
        <v>5280</v>
      </c>
      <c r="G33" s="711" t="s">
        <v>569</v>
      </c>
      <c r="H33" s="711" t="s">
        <v>551</v>
      </c>
      <c r="I33" s="732">
        <v>5280</v>
      </c>
      <c r="J33" s="689" t="s">
        <v>553</v>
      </c>
    </row>
    <row r="34" spans="1:10" ht="14.4" x14ac:dyDescent="0.25">
      <c r="A34" s="685"/>
      <c r="B34" s="990"/>
      <c r="C34" s="1042"/>
      <c r="D34" s="1045"/>
      <c r="E34" s="711" t="s">
        <v>555</v>
      </c>
      <c r="F34" s="699">
        <v>1760</v>
      </c>
      <c r="G34" s="711" t="s">
        <v>568</v>
      </c>
      <c r="H34" s="711" t="s">
        <v>559</v>
      </c>
      <c r="I34" s="732">
        <v>1760</v>
      </c>
      <c r="J34" s="689" t="s">
        <v>556</v>
      </c>
    </row>
    <row r="35" spans="1:10" ht="8.4" customHeight="1" x14ac:dyDescent="0.25">
      <c r="A35" s="685"/>
      <c r="B35" s="792"/>
      <c r="C35" s="793"/>
      <c r="D35" s="794"/>
      <c r="E35" s="795"/>
      <c r="F35" s="796"/>
      <c r="G35" s="795"/>
      <c r="H35" s="795"/>
      <c r="I35" s="796"/>
      <c r="J35" s="797"/>
    </row>
    <row r="36" spans="1:10" ht="57.6" x14ac:dyDescent="0.25">
      <c r="A36" s="685"/>
      <c r="B36" s="785" t="s">
        <v>418</v>
      </c>
      <c r="C36" s="786" t="s">
        <v>473</v>
      </c>
      <c r="D36" s="745">
        <v>45000</v>
      </c>
      <c r="E36" s="696" t="s">
        <v>631</v>
      </c>
      <c r="F36" s="691">
        <v>45000</v>
      </c>
      <c r="G36" s="688" t="s">
        <v>628</v>
      </c>
      <c r="H36" s="715" t="s">
        <v>678</v>
      </c>
      <c r="I36" s="741">
        <v>45000</v>
      </c>
      <c r="J36" s="688" t="s">
        <v>629</v>
      </c>
    </row>
    <row r="37" spans="1:10" ht="14.4" x14ac:dyDescent="0.25">
      <c r="A37" s="685"/>
      <c r="B37" s="722" t="s">
        <v>362</v>
      </c>
      <c r="C37" s="790" t="s">
        <v>243</v>
      </c>
      <c r="D37" s="697">
        <v>2200</v>
      </c>
      <c r="E37" s="688" t="s">
        <v>364</v>
      </c>
      <c r="F37" s="697">
        <v>2200</v>
      </c>
      <c r="G37" s="688" t="s">
        <v>365</v>
      </c>
      <c r="H37" s="688" t="s">
        <v>366</v>
      </c>
      <c r="I37" s="736">
        <v>2200</v>
      </c>
      <c r="J37" s="689" t="s">
        <v>369</v>
      </c>
    </row>
    <row r="38" spans="1:10" ht="14.4" x14ac:dyDescent="0.25">
      <c r="A38" s="685"/>
      <c r="B38" s="722" t="s">
        <v>363</v>
      </c>
      <c r="C38" s="790" t="s">
        <v>244</v>
      </c>
      <c r="D38" s="697">
        <v>3350</v>
      </c>
      <c r="E38" s="688" t="s">
        <v>364</v>
      </c>
      <c r="F38" s="697">
        <v>3350</v>
      </c>
      <c r="G38" s="688" t="s">
        <v>365</v>
      </c>
      <c r="H38" s="688" t="s">
        <v>367</v>
      </c>
      <c r="I38" s="736">
        <v>3350</v>
      </c>
      <c r="J38" s="689" t="s">
        <v>368</v>
      </c>
    </row>
    <row r="39" spans="1:10" ht="28.8" x14ac:dyDescent="0.25">
      <c r="A39" s="685"/>
      <c r="B39" s="789" t="s">
        <v>426</v>
      </c>
      <c r="C39" s="791" t="s">
        <v>303</v>
      </c>
      <c r="D39" s="705">
        <v>900</v>
      </c>
      <c r="E39" s="710" t="s">
        <v>459</v>
      </c>
      <c r="F39" s="698">
        <v>900</v>
      </c>
      <c r="G39" s="715" t="s">
        <v>461</v>
      </c>
      <c r="H39" s="715" t="s">
        <v>462</v>
      </c>
      <c r="I39" s="734">
        <v>900</v>
      </c>
      <c r="J39" s="688" t="s">
        <v>603</v>
      </c>
    </row>
    <row r="40" spans="1:10" ht="7.2" customHeight="1" x14ac:dyDescent="0.25">
      <c r="A40" s="685"/>
      <c r="B40" s="798"/>
      <c r="C40" s="799"/>
      <c r="D40" s="800"/>
      <c r="E40" s="795"/>
      <c r="F40" s="801"/>
      <c r="G40" s="802"/>
      <c r="H40" s="802"/>
      <c r="I40" s="803"/>
      <c r="J40" s="797"/>
    </row>
    <row r="41" spans="1:10" ht="43.2" x14ac:dyDescent="0.25">
      <c r="A41" s="685"/>
      <c r="B41" s="722" t="s">
        <v>370</v>
      </c>
      <c r="C41" s="833" t="s">
        <v>249</v>
      </c>
      <c r="D41" s="761">
        <v>1732</v>
      </c>
      <c r="E41" s="747" t="s">
        <v>680</v>
      </c>
      <c r="F41" s="708">
        <v>1732</v>
      </c>
      <c r="G41" s="688" t="s">
        <v>697</v>
      </c>
      <c r="H41" s="715" t="s">
        <v>679</v>
      </c>
      <c r="I41" s="737">
        <v>1732</v>
      </c>
      <c r="J41" s="689" t="s">
        <v>372</v>
      </c>
    </row>
    <row r="42" spans="1:10" ht="43.2" x14ac:dyDescent="0.25">
      <c r="A42" s="685"/>
      <c r="B42" s="834" t="s">
        <v>371</v>
      </c>
      <c r="C42" s="835" t="s">
        <v>251</v>
      </c>
      <c r="D42" s="804">
        <v>1732</v>
      </c>
      <c r="E42" s="805" t="s">
        <v>696</v>
      </c>
      <c r="F42" s="707">
        <v>1732</v>
      </c>
      <c r="G42" s="692" t="s">
        <v>697</v>
      </c>
      <c r="H42" s="806" t="s">
        <v>679</v>
      </c>
      <c r="I42" s="735">
        <v>1732</v>
      </c>
      <c r="J42" s="807" t="s">
        <v>372</v>
      </c>
    </row>
    <row r="43" spans="1:10" ht="7.95" customHeight="1" x14ac:dyDescent="0.25">
      <c r="A43" s="685"/>
      <c r="B43" s="808"/>
      <c r="C43" s="809"/>
      <c r="D43" s="810"/>
      <c r="E43" s="811"/>
      <c r="F43" s="810"/>
      <c r="G43" s="812"/>
      <c r="H43" s="813"/>
      <c r="I43" s="810"/>
      <c r="J43" s="812"/>
    </row>
    <row r="44" spans="1:10" ht="28.8" x14ac:dyDescent="0.25">
      <c r="A44" s="685"/>
      <c r="B44" s="722" t="s">
        <v>306</v>
      </c>
      <c r="C44" s="831" t="s">
        <v>297</v>
      </c>
      <c r="D44" s="707">
        <v>508.14</v>
      </c>
      <c r="E44" s="692" t="s">
        <v>307</v>
      </c>
      <c r="F44" s="704">
        <v>508.14</v>
      </c>
      <c r="G44" s="692" t="s">
        <v>309</v>
      </c>
      <c r="H44" s="692" t="s">
        <v>316</v>
      </c>
      <c r="I44" s="735">
        <v>508.14</v>
      </c>
      <c r="J44" s="689" t="s">
        <v>310</v>
      </c>
    </row>
    <row r="45" spans="1:10" ht="28.8" x14ac:dyDescent="0.25">
      <c r="A45" s="685"/>
      <c r="B45" s="818" t="s">
        <v>343</v>
      </c>
      <c r="C45" s="823" t="s">
        <v>344</v>
      </c>
      <c r="D45" s="702">
        <v>500</v>
      </c>
      <c r="E45" s="689" t="s">
        <v>345</v>
      </c>
      <c r="F45" s="702">
        <v>500</v>
      </c>
      <c r="G45" s="689" t="s">
        <v>346</v>
      </c>
      <c r="H45" s="689" t="s">
        <v>347</v>
      </c>
      <c r="I45" s="731">
        <v>500</v>
      </c>
      <c r="J45" s="711" t="s">
        <v>355</v>
      </c>
    </row>
    <row r="46" spans="1:10" ht="28.8" x14ac:dyDescent="0.25">
      <c r="A46" s="685"/>
      <c r="B46" s="722" t="s">
        <v>312</v>
      </c>
      <c r="C46" s="831" t="s">
        <v>299</v>
      </c>
      <c r="D46" s="702">
        <v>1120</v>
      </c>
      <c r="E46" s="689" t="s">
        <v>313</v>
      </c>
      <c r="F46" s="702">
        <v>1120</v>
      </c>
      <c r="G46" s="689" t="s">
        <v>314</v>
      </c>
      <c r="H46" s="689" t="s">
        <v>316</v>
      </c>
      <c r="I46" s="731">
        <v>1120</v>
      </c>
      <c r="J46" s="689" t="s">
        <v>315</v>
      </c>
    </row>
    <row r="47" spans="1:10" ht="28.8" x14ac:dyDescent="0.25">
      <c r="A47" s="685"/>
      <c r="B47" s="821" t="s">
        <v>348</v>
      </c>
      <c r="C47" s="822" t="s">
        <v>300</v>
      </c>
      <c r="D47" s="702">
        <v>1800</v>
      </c>
      <c r="E47" s="689" t="s">
        <v>345</v>
      </c>
      <c r="F47" s="702">
        <v>1800</v>
      </c>
      <c r="G47" s="689" t="s">
        <v>346</v>
      </c>
      <c r="H47" s="689" t="s">
        <v>347</v>
      </c>
      <c r="I47" s="731">
        <v>1800</v>
      </c>
      <c r="J47" s="714" t="s">
        <v>355</v>
      </c>
    </row>
    <row r="48" spans="1:10" ht="57.6" x14ac:dyDescent="0.25">
      <c r="A48" s="685"/>
      <c r="B48" s="821" t="s">
        <v>349</v>
      </c>
      <c r="C48" s="832" t="s">
        <v>350</v>
      </c>
      <c r="D48" s="814">
        <v>13750</v>
      </c>
      <c r="E48" s="807" t="s">
        <v>345</v>
      </c>
      <c r="F48" s="814">
        <v>13750</v>
      </c>
      <c r="G48" s="807" t="s">
        <v>346</v>
      </c>
      <c r="H48" s="807" t="s">
        <v>347</v>
      </c>
      <c r="I48" s="815">
        <v>13750</v>
      </c>
      <c r="J48" s="816" t="s">
        <v>355</v>
      </c>
    </row>
    <row r="49" spans="1:10" ht="7.95" customHeight="1" x14ac:dyDescent="0.25">
      <c r="A49" s="685"/>
      <c r="B49" s="808"/>
      <c r="C49" s="817"/>
      <c r="D49" s="810"/>
      <c r="E49" s="812"/>
      <c r="F49" s="810"/>
      <c r="G49" s="812"/>
      <c r="H49" s="812"/>
      <c r="I49" s="810"/>
      <c r="J49" s="812"/>
    </row>
    <row r="50" spans="1:10" ht="28.95" customHeight="1" x14ac:dyDescent="0.3">
      <c r="A50" s="573"/>
      <c r="B50" s="818" t="s">
        <v>145</v>
      </c>
      <c r="C50" s="819" t="s">
        <v>252</v>
      </c>
      <c r="D50" s="706">
        <v>860</v>
      </c>
      <c r="E50" s="689" t="s">
        <v>324</v>
      </c>
      <c r="F50" s="702">
        <v>860</v>
      </c>
      <c r="G50" s="689" t="s">
        <v>325</v>
      </c>
      <c r="H50" s="689" t="s">
        <v>326</v>
      </c>
      <c r="I50" s="731">
        <v>860</v>
      </c>
      <c r="J50" s="714" t="s">
        <v>354</v>
      </c>
    </row>
    <row r="51" spans="1:10" ht="28.95" customHeight="1" x14ac:dyDescent="0.3">
      <c r="A51" s="573"/>
      <c r="B51" s="818" t="s">
        <v>148</v>
      </c>
      <c r="C51" s="819" t="s">
        <v>338</v>
      </c>
      <c r="D51" s="706">
        <v>1260</v>
      </c>
      <c r="E51" s="689" t="s">
        <v>324</v>
      </c>
      <c r="F51" s="702">
        <v>1260</v>
      </c>
      <c r="G51" s="689" t="s">
        <v>325</v>
      </c>
      <c r="H51" s="689" t="s">
        <v>326</v>
      </c>
      <c r="I51" s="731">
        <v>1260</v>
      </c>
      <c r="J51" s="714" t="s">
        <v>354</v>
      </c>
    </row>
    <row r="52" spans="1:10" ht="28.95" customHeight="1" x14ac:dyDescent="0.3">
      <c r="A52" s="573"/>
      <c r="B52" s="722" t="s">
        <v>150</v>
      </c>
      <c r="C52" s="820" t="s">
        <v>254</v>
      </c>
      <c r="D52" s="706">
        <v>1420</v>
      </c>
      <c r="E52" s="689" t="s">
        <v>324</v>
      </c>
      <c r="F52" s="702">
        <v>1420</v>
      </c>
      <c r="G52" s="689" t="s">
        <v>325</v>
      </c>
      <c r="H52" s="689" t="s">
        <v>326</v>
      </c>
      <c r="I52" s="731">
        <v>1420</v>
      </c>
      <c r="J52" s="714" t="s">
        <v>354</v>
      </c>
    </row>
    <row r="53" spans="1:10" ht="28.95" customHeight="1" x14ac:dyDescent="0.3">
      <c r="A53" s="573"/>
      <c r="B53" s="818" t="s">
        <v>334</v>
      </c>
      <c r="C53" s="819" t="s">
        <v>255</v>
      </c>
      <c r="D53" s="706">
        <v>150</v>
      </c>
      <c r="E53" s="689" t="s">
        <v>324</v>
      </c>
      <c r="F53" s="702">
        <v>150</v>
      </c>
      <c r="G53" s="689" t="s">
        <v>325</v>
      </c>
      <c r="H53" s="689" t="s">
        <v>326</v>
      </c>
      <c r="I53" s="731">
        <v>150</v>
      </c>
      <c r="J53" s="714" t="s">
        <v>354</v>
      </c>
    </row>
    <row r="54" spans="1:10" ht="28.95" customHeight="1" x14ac:dyDescent="0.3">
      <c r="A54" s="573"/>
      <c r="B54" s="821" t="s">
        <v>327</v>
      </c>
      <c r="C54" s="822" t="s">
        <v>256</v>
      </c>
      <c r="D54" s="706">
        <v>700</v>
      </c>
      <c r="E54" s="689" t="s">
        <v>324</v>
      </c>
      <c r="F54" s="702">
        <v>700</v>
      </c>
      <c r="G54" s="689" t="s">
        <v>325</v>
      </c>
      <c r="H54" s="689" t="s">
        <v>326</v>
      </c>
      <c r="I54" s="731">
        <v>700</v>
      </c>
      <c r="J54" s="714" t="s">
        <v>354</v>
      </c>
    </row>
    <row r="55" spans="1:10" ht="28.95" customHeight="1" x14ac:dyDescent="0.3">
      <c r="A55" s="573"/>
      <c r="B55" s="818" t="s">
        <v>335</v>
      </c>
      <c r="C55" s="823" t="s">
        <v>336</v>
      </c>
      <c r="D55" s="706">
        <v>390</v>
      </c>
      <c r="E55" s="689" t="s">
        <v>324</v>
      </c>
      <c r="F55" s="702">
        <v>390</v>
      </c>
      <c r="G55" s="689" t="s">
        <v>325</v>
      </c>
      <c r="H55" s="689" t="s">
        <v>326</v>
      </c>
      <c r="I55" s="731">
        <v>390</v>
      </c>
      <c r="J55" s="714" t="s">
        <v>354</v>
      </c>
    </row>
    <row r="56" spans="1:10" ht="28.95" customHeight="1" x14ac:dyDescent="0.3">
      <c r="A56" s="573"/>
      <c r="B56" s="824" t="s">
        <v>328</v>
      </c>
      <c r="C56" s="825" t="s">
        <v>258</v>
      </c>
      <c r="D56" s="706">
        <v>3960</v>
      </c>
      <c r="E56" s="689" t="s">
        <v>324</v>
      </c>
      <c r="F56" s="702">
        <v>3960</v>
      </c>
      <c r="G56" s="689" t="s">
        <v>325</v>
      </c>
      <c r="H56" s="689" t="s">
        <v>326</v>
      </c>
      <c r="I56" s="731">
        <v>3960</v>
      </c>
      <c r="J56" s="714" t="s">
        <v>354</v>
      </c>
    </row>
    <row r="57" spans="1:10" ht="28.95" customHeight="1" x14ac:dyDescent="0.3">
      <c r="A57" s="573"/>
      <c r="B57" s="818" t="s">
        <v>333</v>
      </c>
      <c r="C57" s="823" t="s">
        <v>259</v>
      </c>
      <c r="D57" s="706">
        <v>1760</v>
      </c>
      <c r="E57" s="689" t="s">
        <v>324</v>
      </c>
      <c r="F57" s="702">
        <v>1760</v>
      </c>
      <c r="G57" s="689" t="s">
        <v>325</v>
      </c>
      <c r="H57" s="689" t="s">
        <v>326</v>
      </c>
      <c r="I57" s="731">
        <v>1760</v>
      </c>
      <c r="J57" s="714" t="s">
        <v>354</v>
      </c>
    </row>
    <row r="58" spans="1:10" ht="28.95" customHeight="1" x14ac:dyDescent="0.3">
      <c r="A58" s="573"/>
      <c r="B58" s="824" t="s">
        <v>329</v>
      </c>
      <c r="C58" s="825" t="s">
        <v>260</v>
      </c>
      <c r="D58" s="706">
        <v>195</v>
      </c>
      <c r="E58" s="689" t="s">
        <v>324</v>
      </c>
      <c r="F58" s="702">
        <v>195</v>
      </c>
      <c r="G58" s="689" t="s">
        <v>325</v>
      </c>
      <c r="H58" s="689" t="s">
        <v>326</v>
      </c>
      <c r="I58" s="731">
        <v>195</v>
      </c>
      <c r="J58" s="714" t="s">
        <v>354</v>
      </c>
    </row>
    <row r="59" spans="1:10" ht="28.95" customHeight="1" x14ac:dyDescent="0.3">
      <c r="A59" s="573"/>
      <c r="B59" s="818" t="s">
        <v>330</v>
      </c>
      <c r="C59" s="823" t="s">
        <v>261</v>
      </c>
      <c r="D59" s="706">
        <v>150</v>
      </c>
      <c r="E59" s="689" t="s">
        <v>324</v>
      </c>
      <c r="F59" s="702">
        <v>150</v>
      </c>
      <c r="G59" s="689" t="s">
        <v>325</v>
      </c>
      <c r="H59" s="689" t="s">
        <v>326</v>
      </c>
      <c r="I59" s="731">
        <v>150</v>
      </c>
      <c r="J59" s="714" t="s">
        <v>354</v>
      </c>
    </row>
    <row r="60" spans="1:10" ht="28.95" customHeight="1" x14ac:dyDescent="0.3">
      <c r="A60" s="573"/>
      <c r="B60" s="722" t="s">
        <v>337</v>
      </c>
      <c r="C60" s="820" t="s">
        <v>262</v>
      </c>
      <c r="D60" s="706">
        <v>790</v>
      </c>
      <c r="E60" s="689" t="s">
        <v>324</v>
      </c>
      <c r="F60" s="702">
        <v>790</v>
      </c>
      <c r="G60" s="689" t="s">
        <v>325</v>
      </c>
      <c r="H60" s="689" t="s">
        <v>326</v>
      </c>
      <c r="I60" s="731">
        <v>790</v>
      </c>
      <c r="J60" s="714" t="s">
        <v>354</v>
      </c>
    </row>
    <row r="61" spans="1:10" ht="28.95" customHeight="1" x14ac:dyDescent="0.3">
      <c r="A61" s="573"/>
      <c r="B61" s="818" t="s">
        <v>332</v>
      </c>
      <c r="C61" s="819" t="s">
        <v>263</v>
      </c>
      <c r="D61" s="706">
        <v>284</v>
      </c>
      <c r="E61" s="689" t="s">
        <v>324</v>
      </c>
      <c r="F61" s="702">
        <v>284</v>
      </c>
      <c r="G61" s="689" t="s">
        <v>325</v>
      </c>
      <c r="H61" s="689" t="s">
        <v>326</v>
      </c>
      <c r="I61" s="731">
        <v>284</v>
      </c>
      <c r="J61" s="714" t="s">
        <v>354</v>
      </c>
    </row>
    <row r="62" spans="1:10" ht="28.95" customHeight="1" x14ac:dyDescent="0.3">
      <c r="A62" s="573"/>
      <c r="B62" s="818" t="s">
        <v>331</v>
      </c>
      <c r="C62" s="823" t="s">
        <v>264</v>
      </c>
      <c r="D62" s="706">
        <v>385</v>
      </c>
      <c r="E62" s="689" t="s">
        <v>324</v>
      </c>
      <c r="F62" s="702">
        <v>385</v>
      </c>
      <c r="G62" s="689" t="s">
        <v>325</v>
      </c>
      <c r="H62" s="689" t="s">
        <v>326</v>
      </c>
      <c r="I62" s="731">
        <v>385</v>
      </c>
      <c r="J62" s="714" t="s">
        <v>354</v>
      </c>
    </row>
    <row r="63" spans="1:10" ht="16.95" customHeight="1" x14ac:dyDescent="0.3">
      <c r="A63" s="573"/>
      <c r="B63" s="1046" t="s">
        <v>434</v>
      </c>
      <c r="C63" s="1047" t="s">
        <v>265</v>
      </c>
      <c r="D63" s="968">
        <v>8000</v>
      </c>
      <c r="E63" s="711" t="s">
        <v>604</v>
      </c>
      <c r="F63" s="699">
        <v>6440</v>
      </c>
      <c r="G63" s="711" t="s">
        <v>518</v>
      </c>
      <c r="H63" s="711" t="s">
        <v>523</v>
      </c>
      <c r="I63" s="732">
        <v>6440</v>
      </c>
      <c r="J63" s="689" t="s">
        <v>605</v>
      </c>
    </row>
    <row r="64" spans="1:10" ht="28.95" customHeight="1" x14ac:dyDescent="0.3">
      <c r="A64" s="573"/>
      <c r="B64" s="992"/>
      <c r="C64" s="1048"/>
      <c r="D64" s="969"/>
      <c r="E64" s="711" t="s">
        <v>478</v>
      </c>
      <c r="F64" s="699">
        <v>1440</v>
      </c>
      <c r="G64" s="711" t="s">
        <v>518</v>
      </c>
      <c r="H64" s="711" t="s">
        <v>523</v>
      </c>
      <c r="I64" s="732">
        <v>1440</v>
      </c>
      <c r="J64" s="689" t="s">
        <v>519</v>
      </c>
    </row>
    <row r="65" spans="1:10" ht="28.95" customHeight="1" x14ac:dyDescent="0.3">
      <c r="A65" s="573"/>
      <c r="B65" s="993"/>
      <c r="C65" s="1049"/>
      <c r="D65" s="970"/>
      <c r="E65" s="711" t="s">
        <v>479</v>
      </c>
      <c r="F65" s="699">
        <v>120</v>
      </c>
      <c r="G65" s="711" t="s">
        <v>518</v>
      </c>
      <c r="H65" s="711" t="s">
        <v>523</v>
      </c>
      <c r="I65" s="732">
        <v>120</v>
      </c>
      <c r="J65" s="689" t="s">
        <v>520</v>
      </c>
    </row>
    <row r="66" spans="1:10" ht="15.6" customHeight="1" x14ac:dyDescent="0.3">
      <c r="A66" s="573"/>
      <c r="B66" s="1038" t="s">
        <v>598</v>
      </c>
      <c r="C66" s="1010" t="s">
        <v>266</v>
      </c>
      <c r="D66" s="968">
        <v>1500</v>
      </c>
      <c r="E66" s="711" t="s">
        <v>591</v>
      </c>
      <c r="F66" s="699">
        <v>1207.5</v>
      </c>
      <c r="G66" s="711" t="s">
        <v>527</v>
      </c>
      <c r="H66" s="711" t="s">
        <v>525</v>
      </c>
      <c r="I66" s="732">
        <v>1207.5</v>
      </c>
      <c r="J66" s="689" t="s">
        <v>597</v>
      </c>
    </row>
    <row r="67" spans="1:10" ht="28.95" customHeight="1" x14ac:dyDescent="0.3">
      <c r="A67" s="573"/>
      <c r="B67" s="992"/>
      <c r="C67" s="986"/>
      <c r="D67" s="969"/>
      <c r="E67" s="711" t="s">
        <v>478</v>
      </c>
      <c r="F67" s="699">
        <v>270</v>
      </c>
      <c r="G67" s="711" t="s">
        <v>527</v>
      </c>
      <c r="H67" s="711" t="s">
        <v>525</v>
      </c>
      <c r="I67" s="732">
        <v>270</v>
      </c>
      <c r="J67" s="689" t="s">
        <v>528</v>
      </c>
    </row>
    <row r="68" spans="1:10" ht="28.8" x14ac:dyDescent="0.3">
      <c r="A68" s="573"/>
      <c r="B68" s="993"/>
      <c r="C68" s="987"/>
      <c r="D68" s="970"/>
      <c r="E68" s="711" t="s">
        <v>479</v>
      </c>
      <c r="F68" s="699">
        <v>22.5</v>
      </c>
      <c r="G68" s="711" t="s">
        <v>527</v>
      </c>
      <c r="H68" s="711" t="s">
        <v>525</v>
      </c>
      <c r="I68" s="732">
        <v>22.5</v>
      </c>
      <c r="J68" s="689" t="s">
        <v>529</v>
      </c>
    </row>
    <row r="69" spans="1:10" ht="43.2" x14ac:dyDescent="0.3">
      <c r="A69" s="573"/>
      <c r="B69" s="818" t="s">
        <v>339</v>
      </c>
      <c r="C69" s="823" t="s">
        <v>267</v>
      </c>
      <c r="D69" s="826">
        <v>3000</v>
      </c>
      <c r="E69" s="689" t="s">
        <v>340</v>
      </c>
      <c r="F69" s="702">
        <v>3000</v>
      </c>
      <c r="G69" s="689" t="s">
        <v>341</v>
      </c>
      <c r="H69" s="689" t="s">
        <v>342</v>
      </c>
      <c r="I69" s="731">
        <v>3000</v>
      </c>
      <c r="J69" s="714" t="s">
        <v>356</v>
      </c>
    </row>
    <row r="70" spans="1:10" ht="22.95" customHeight="1" x14ac:dyDescent="0.3">
      <c r="A70" s="573"/>
      <c r="B70" s="1011" t="s">
        <v>436</v>
      </c>
      <c r="C70" s="1001" t="s">
        <v>268</v>
      </c>
      <c r="D70" s="1025">
        <v>2090</v>
      </c>
      <c r="E70" s="711" t="s">
        <v>521</v>
      </c>
      <c r="F70" s="699">
        <v>1760</v>
      </c>
      <c r="G70" s="711" t="s">
        <v>518</v>
      </c>
      <c r="H70" s="711" t="s">
        <v>523</v>
      </c>
      <c r="I70" s="732">
        <v>1760</v>
      </c>
      <c r="J70" s="689" t="s">
        <v>522</v>
      </c>
    </row>
    <row r="71" spans="1:10" ht="22.95" customHeight="1" x14ac:dyDescent="0.3">
      <c r="A71" s="573"/>
      <c r="B71" s="1012"/>
      <c r="C71" s="1024"/>
      <c r="D71" s="1025"/>
      <c r="E71" s="711" t="s">
        <v>524</v>
      </c>
      <c r="F71" s="699">
        <v>330</v>
      </c>
      <c r="G71" s="711" t="s">
        <v>527</v>
      </c>
      <c r="H71" s="711" t="s">
        <v>525</v>
      </c>
      <c r="I71" s="732">
        <v>330</v>
      </c>
      <c r="J71" s="689" t="s">
        <v>526</v>
      </c>
    </row>
    <row r="72" spans="1:10" ht="8.4" customHeight="1" x14ac:dyDescent="0.3">
      <c r="A72" s="573"/>
      <c r="B72" s="827"/>
      <c r="C72" s="828"/>
      <c r="D72" s="829"/>
      <c r="E72" s="813"/>
      <c r="F72" s="830"/>
      <c r="G72" s="813"/>
      <c r="H72" s="813"/>
      <c r="I72" s="830"/>
      <c r="J72" s="812"/>
    </row>
    <row r="73" spans="1:10" s="837" customFormat="1" ht="26.4" customHeight="1" x14ac:dyDescent="0.3">
      <c r="A73" s="836"/>
      <c r="B73" s="1032" t="s">
        <v>438</v>
      </c>
      <c r="C73" s="1029" t="s">
        <v>269</v>
      </c>
      <c r="D73" s="1026">
        <v>5000</v>
      </c>
      <c r="E73" s="840" t="s">
        <v>593</v>
      </c>
      <c r="F73" s="732">
        <v>2012.5</v>
      </c>
      <c r="G73" s="838" t="s">
        <v>539</v>
      </c>
      <c r="H73" s="838" t="s">
        <v>540</v>
      </c>
      <c r="I73" s="732">
        <v>2012.5</v>
      </c>
      <c r="J73" s="839" t="s">
        <v>594</v>
      </c>
    </row>
    <row r="74" spans="1:10" s="837" customFormat="1" ht="26.4" customHeight="1" x14ac:dyDescent="0.3">
      <c r="A74" s="836"/>
      <c r="B74" s="1033"/>
      <c r="C74" s="1029"/>
      <c r="D74" s="1026"/>
      <c r="E74" s="841" t="s">
        <v>478</v>
      </c>
      <c r="F74" s="699">
        <v>450</v>
      </c>
      <c r="G74" s="711" t="s">
        <v>539</v>
      </c>
      <c r="H74" s="711" t="s">
        <v>540</v>
      </c>
      <c r="I74" s="732">
        <v>450</v>
      </c>
      <c r="J74" s="689" t="s">
        <v>542</v>
      </c>
    </row>
    <row r="75" spans="1:10" s="837" customFormat="1" ht="26.4" customHeight="1" x14ac:dyDescent="0.3">
      <c r="A75" s="836"/>
      <c r="B75" s="1033"/>
      <c r="C75" s="1029"/>
      <c r="D75" s="1026"/>
      <c r="E75" s="841" t="s">
        <v>479</v>
      </c>
      <c r="F75" s="699">
        <v>37.5</v>
      </c>
      <c r="G75" s="711" t="s">
        <v>539</v>
      </c>
      <c r="H75" s="711" t="s">
        <v>540</v>
      </c>
      <c r="I75" s="732">
        <v>37.5</v>
      </c>
      <c r="J75" s="689" t="s">
        <v>543</v>
      </c>
    </row>
    <row r="76" spans="1:10" s="837" customFormat="1" ht="24" customHeight="1" x14ac:dyDescent="0.3">
      <c r="A76" s="836"/>
      <c r="B76" s="1033"/>
      <c r="C76" s="1030"/>
      <c r="D76" s="1027"/>
      <c r="E76" s="840" t="s">
        <v>596</v>
      </c>
      <c r="F76" s="732">
        <v>2012.5</v>
      </c>
      <c r="G76" s="838" t="s">
        <v>534</v>
      </c>
      <c r="H76" s="838" t="s">
        <v>535</v>
      </c>
      <c r="I76" s="732">
        <v>2012.5</v>
      </c>
      <c r="J76" s="839" t="s">
        <v>595</v>
      </c>
    </row>
    <row r="77" spans="1:10" s="837" customFormat="1" ht="30.6" customHeight="1" x14ac:dyDescent="0.3">
      <c r="A77" s="836"/>
      <c r="B77" s="1033"/>
      <c r="C77" s="1031"/>
      <c r="D77" s="1028"/>
      <c r="E77" s="841" t="s">
        <v>478</v>
      </c>
      <c r="F77" s="699">
        <v>450</v>
      </c>
      <c r="G77" s="711" t="s">
        <v>534</v>
      </c>
      <c r="H77" s="711" t="s">
        <v>535</v>
      </c>
      <c r="I77" s="732">
        <v>450</v>
      </c>
      <c r="J77" s="689" t="s">
        <v>536</v>
      </c>
    </row>
    <row r="78" spans="1:10" ht="30.6" customHeight="1" x14ac:dyDescent="0.3">
      <c r="A78" s="573"/>
      <c r="B78" s="1034"/>
      <c r="C78" s="1031"/>
      <c r="D78" s="1028"/>
      <c r="E78" s="841" t="s">
        <v>479</v>
      </c>
      <c r="F78" s="699">
        <v>37.5</v>
      </c>
      <c r="G78" s="711" t="s">
        <v>534</v>
      </c>
      <c r="H78" s="711" t="s">
        <v>535</v>
      </c>
      <c r="I78" s="732">
        <v>37.5</v>
      </c>
      <c r="J78" s="689" t="s">
        <v>537</v>
      </c>
    </row>
    <row r="79" spans="1:10" ht="30.6" customHeight="1" x14ac:dyDescent="0.3">
      <c r="A79" s="573"/>
      <c r="B79" s="785" t="s">
        <v>420</v>
      </c>
      <c r="C79" s="820" t="s">
        <v>271</v>
      </c>
      <c r="D79" s="842">
        <v>2500</v>
      </c>
      <c r="E79" s="688" t="s">
        <v>466</v>
      </c>
      <c r="F79" s="697">
        <v>2500</v>
      </c>
      <c r="G79" s="688" t="s">
        <v>467</v>
      </c>
      <c r="H79" s="688" t="s">
        <v>632</v>
      </c>
      <c r="I79" s="736">
        <v>2500</v>
      </c>
      <c r="J79" s="688" t="s">
        <v>471</v>
      </c>
    </row>
    <row r="80" spans="1:10" ht="30.6" customHeight="1" x14ac:dyDescent="0.3">
      <c r="A80" s="573"/>
      <c r="B80" s="785" t="s">
        <v>422</v>
      </c>
      <c r="C80" s="820" t="s">
        <v>469</v>
      </c>
      <c r="D80" s="842">
        <v>8700</v>
      </c>
      <c r="E80" s="688" t="s">
        <v>466</v>
      </c>
      <c r="F80" s="697">
        <v>8700</v>
      </c>
      <c r="G80" s="688" t="s">
        <v>468</v>
      </c>
      <c r="H80" s="688" t="s">
        <v>632</v>
      </c>
      <c r="I80" s="736">
        <v>8700</v>
      </c>
      <c r="J80" s="688" t="s">
        <v>470</v>
      </c>
    </row>
    <row r="81" spans="1:10" ht="30.6" customHeight="1" x14ac:dyDescent="0.3">
      <c r="A81" s="573"/>
      <c r="B81" s="843" t="s">
        <v>361</v>
      </c>
      <c r="C81" s="825" t="s">
        <v>274</v>
      </c>
      <c r="D81" s="826">
        <v>10000</v>
      </c>
      <c r="E81" s="689" t="s">
        <v>357</v>
      </c>
      <c r="F81" s="746">
        <v>10000</v>
      </c>
      <c r="G81" s="716" t="s">
        <v>359</v>
      </c>
      <c r="H81" s="717" t="s">
        <v>358</v>
      </c>
      <c r="I81" s="730">
        <v>10000</v>
      </c>
      <c r="J81" s="717" t="s">
        <v>360</v>
      </c>
    </row>
    <row r="82" spans="1:10" ht="30" customHeight="1" x14ac:dyDescent="0.3">
      <c r="A82" s="573"/>
      <c r="B82" s="991" t="s">
        <v>440</v>
      </c>
      <c r="C82" s="995" t="s">
        <v>275</v>
      </c>
      <c r="D82" s="971">
        <v>6417</v>
      </c>
      <c r="E82" s="749" t="s">
        <v>321</v>
      </c>
      <c r="F82" s="751">
        <v>2162</v>
      </c>
      <c r="G82" s="752" t="s">
        <v>687</v>
      </c>
      <c r="H82" s="752" t="s">
        <v>688</v>
      </c>
      <c r="I82" s="887">
        <v>0</v>
      </c>
      <c r="J82" s="784" t="s">
        <v>695</v>
      </c>
    </row>
    <row r="83" spans="1:10" ht="30" customHeight="1" x14ac:dyDescent="0.3">
      <c r="A83" s="573"/>
      <c r="B83" s="990"/>
      <c r="C83" s="996"/>
      <c r="D83" s="972"/>
      <c r="E83" s="710" t="s">
        <v>323</v>
      </c>
      <c r="F83" s="698">
        <v>4255</v>
      </c>
      <c r="G83" s="715" t="s">
        <v>319</v>
      </c>
      <c r="H83" s="715" t="s">
        <v>352</v>
      </c>
      <c r="I83" s="734">
        <v>4255</v>
      </c>
      <c r="J83" s="715" t="s">
        <v>698</v>
      </c>
    </row>
    <row r="84" spans="1:10" ht="53.4" customHeight="1" x14ac:dyDescent="0.25">
      <c r="A84" s="685"/>
      <c r="B84" s="991" t="s">
        <v>425</v>
      </c>
      <c r="C84" s="1050" t="s">
        <v>276</v>
      </c>
      <c r="D84" s="1052">
        <v>13719</v>
      </c>
      <c r="E84" s="714" t="s">
        <v>321</v>
      </c>
      <c r="F84" s="691">
        <v>6847</v>
      </c>
      <c r="G84" s="748" t="s">
        <v>681</v>
      </c>
      <c r="H84" s="748" t="s">
        <v>682</v>
      </c>
      <c r="I84" s="691">
        <v>6847</v>
      </c>
      <c r="J84" s="688" t="s">
        <v>683</v>
      </c>
    </row>
    <row r="85" spans="1:10" ht="53.4" customHeight="1" x14ac:dyDescent="0.25">
      <c r="A85" s="685"/>
      <c r="B85" s="990"/>
      <c r="C85" s="1051"/>
      <c r="D85" s="1053"/>
      <c r="E85" s="714" t="s">
        <v>321</v>
      </c>
      <c r="F85" s="703">
        <v>6872</v>
      </c>
      <c r="G85" s="714" t="s">
        <v>322</v>
      </c>
      <c r="H85" s="714" t="s">
        <v>353</v>
      </c>
      <c r="I85" s="733">
        <v>6872</v>
      </c>
      <c r="J85" s="714" t="s">
        <v>699</v>
      </c>
    </row>
    <row r="86" spans="1:10" ht="30" customHeight="1" x14ac:dyDescent="0.25">
      <c r="A86" s="685"/>
      <c r="B86" s="1057" t="s">
        <v>441</v>
      </c>
      <c r="C86" s="1055" t="s">
        <v>317</v>
      </c>
      <c r="D86" s="1017">
        <v>4335.5</v>
      </c>
      <c r="E86" s="714" t="s">
        <v>321</v>
      </c>
      <c r="F86" s="691">
        <v>2784.5</v>
      </c>
      <c r="G86" s="748" t="s">
        <v>685</v>
      </c>
      <c r="H86" s="748" t="s">
        <v>686</v>
      </c>
      <c r="I86" s="691">
        <v>2784.5</v>
      </c>
      <c r="J86" s="688" t="s">
        <v>684</v>
      </c>
    </row>
    <row r="87" spans="1:10" ht="23.4" customHeight="1" x14ac:dyDescent="0.25">
      <c r="A87" s="685"/>
      <c r="B87" s="1058"/>
      <c r="C87" s="1056"/>
      <c r="D87" s="1054"/>
      <c r="E87" s="711" t="s">
        <v>318</v>
      </c>
      <c r="F87" s="699">
        <v>1551</v>
      </c>
      <c r="G87" s="711" t="s">
        <v>319</v>
      </c>
      <c r="H87" s="711" t="s">
        <v>351</v>
      </c>
      <c r="I87" s="732">
        <v>1551</v>
      </c>
      <c r="J87" s="711" t="s">
        <v>320</v>
      </c>
    </row>
    <row r="88" spans="1:10" ht="21.6" customHeight="1" x14ac:dyDescent="0.25">
      <c r="A88" s="365"/>
      <c r="B88" s="999" t="s">
        <v>442</v>
      </c>
      <c r="C88" s="1001" t="s">
        <v>277</v>
      </c>
      <c r="D88" s="971">
        <v>1100</v>
      </c>
      <c r="E88" s="711" t="s">
        <v>533</v>
      </c>
      <c r="F88" s="699">
        <v>550</v>
      </c>
      <c r="G88" s="711" t="s">
        <v>534</v>
      </c>
      <c r="H88" s="711" t="s">
        <v>535</v>
      </c>
      <c r="I88" s="732">
        <v>550</v>
      </c>
      <c r="J88" s="689" t="s">
        <v>590</v>
      </c>
    </row>
    <row r="89" spans="1:10" ht="21.6" customHeight="1" x14ac:dyDescent="0.25">
      <c r="A89" s="365"/>
      <c r="B89" s="1000"/>
      <c r="C89" s="1002"/>
      <c r="D89" s="971"/>
      <c r="E89" s="711" t="s">
        <v>538</v>
      </c>
      <c r="F89" s="699">
        <v>550</v>
      </c>
      <c r="G89" s="711" t="s">
        <v>539</v>
      </c>
      <c r="H89" s="711" t="s">
        <v>540</v>
      </c>
      <c r="I89" s="732">
        <v>550</v>
      </c>
      <c r="J89" s="689" t="s">
        <v>541</v>
      </c>
    </row>
    <row r="90" spans="1:10" ht="9" customHeight="1" x14ac:dyDescent="0.25">
      <c r="A90" s="685"/>
      <c r="B90" s="844"/>
      <c r="C90" s="845"/>
      <c r="D90" s="846"/>
      <c r="E90" s="813"/>
      <c r="F90" s="830"/>
      <c r="G90" s="813"/>
      <c r="H90" s="813"/>
      <c r="I90" s="830"/>
      <c r="J90" s="812"/>
    </row>
    <row r="91" spans="1:10" ht="26.4" customHeight="1" x14ac:dyDescent="0.25">
      <c r="A91" s="365"/>
      <c r="B91" s="850" t="s">
        <v>445</v>
      </c>
      <c r="C91" s="851" t="s">
        <v>172</v>
      </c>
      <c r="D91" s="842">
        <v>10000</v>
      </c>
      <c r="E91" s="847" t="s">
        <v>607</v>
      </c>
      <c r="F91" s="842">
        <v>10000</v>
      </c>
      <c r="G91" s="848" t="s">
        <v>608</v>
      </c>
      <c r="H91" s="848" t="s">
        <v>609</v>
      </c>
      <c r="I91" s="849">
        <v>10000</v>
      </c>
      <c r="J91" s="847" t="s">
        <v>610</v>
      </c>
    </row>
    <row r="92" spans="1:10" ht="28.2" customHeight="1" x14ac:dyDescent="0.3">
      <c r="A92" s="365"/>
      <c r="B92" s="852" t="s">
        <v>304</v>
      </c>
      <c r="C92" s="853" t="s">
        <v>278</v>
      </c>
      <c r="D92" s="704">
        <v>5500</v>
      </c>
      <c r="E92" s="692" t="s">
        <v>308</v>
      </c>
      <c r="F92" s="704">
        <v>5500</v>
      </c>
      <c r="G92" s="692" t="s">
        <v>676</v>
      </c>
      <c r="H92" s="806" t="s">
        <v>677</v>
      </c>
      <c r="I92" s="854">
        <v>5500</v>
      </c>
      <c r="J92" s="692" t="s">
        <v>305</v>
      </c>
    </row>
    <row r="93" spans="1:10" ht="10.199999999999999" customHeight="1" x14ac:dyDescent="0.3">
      <c r="A93" s="685"/>
      <c r="B93" s="855"/>
      <c r="C93" s="856"/>
      <c r="D93" s="810"/>
      <c r="E93" s="812"/>
      <c r="F93" s="810"/>
      <c r="G93" s="812"/>
      <c r="H93" s="813"/>
      <c r="I93" s="810"/>
      <c r="J93" s="812"/>
    </row>
    <row r="94" spans="1:10" ht="28.2" customHeight="1" x14ac:dyDescent="0.25">
      <c r="A94" s="685"/>
      <c r="B94" s="999" t="s">
        <v>373</v>
      </c>
      <c r="C94" s="1013" t="s">
        <v>279</v>
      </c>
      <c r="D94" s="1014">
        <v>36</v>
      </c>
      <c r="E94" s="696" t="s">
        <v>374</v>
      </c>
      <c r="F94" s="697">
        <v>9</v>
      </c>
      <c r="G94" s="688" t="s">
        <v>375</v>
      </c>
      <c r="H94" s="688"/>
      <c r="I94" s="736">
        <v>9</v>
      </c>
      <c r="J94" s="688" t="s">
        <v>634</v>
      </c>
    </row>
    <row r="95" spans="1:10" s="898" customFormat="1" ht="28.2" customHeight="1" x14ac:dyDescent="0.25">
      <c r="A95" s="685"/>
      <c r="B95" s="999"/>
      <c r="C95" s="1013"/>
      <c r="D95" s="1014"/>
      <c r="E95" s="696" t="s">
        <v>374</v>
      </c>
      <c r="F95" s="697">
        <v>6</v>
      </c>
      <c r="G95" s="688" t="s">
        <v>375</v>
      </c>
      <c r="H95" s="688"/>
      <c r="I95" s="736">
        <v>6</v>
      </c>
      <c r="J95" s="688" t="s">
        <v>710</v>
      </c>
    </row>
    <row r="96" spans="1:10" ht="28.2" customHeight="1" x14ac:dyDescent="0.25">
      <c r="A96" s="685"/>
      <c r="B96" s="1012"/>
      <c r="C96" s="1013"/>
      <c r="D96" s="1015"/>
      <c r="E96" s="696" t="s">
        <v>374</v>
      </c>
      <c r="F96" s="697">
        <v>3</v>
      </c>
      <c r="G96" s="688" t="s">
        <v>375</v>
      </c>
      <c r="H96" s="688"/>
      <c r="I96" s="736">
        <v>3</v>
      </c>
      <c r="J96" s="688" t="s">
        <v>606</v>
      </c>
    </row>
    <row r="97" spans="1:10" ht="28.2" customHeight="1" x14ac:dyDescent="0.25">
      <c r="A97" s="685"/>
      <c r="B97" s="1012"/>
      <c r="C97" s="1013"/>
      <c r="D97" s="1015"/>
      <c r="E97" s="696" t="s">
        <v>374</v>
      </c>
      <c r="F97" s="697">
        <v>6</v>
      </c>
      <c r="G97" s="688" t="s">
        <v>375</v>
      </c>
      <c r="H97" s="688"/>
      <c r="I97" s="736">
        <v>6</v>
      </c>
      <c r="J97" s="688" t="s">
        <v>472</v>
      </c>
    </row>
    <row r="98" spans="1:10" ht="28.2" customHeight="1" x14ac:dyDescent="0.25">
      <c r="A98" s="685"/>
      <c r="B98" s="1012"/>
      <c r="C98" s="1013"/>
      <c r="D98" s="1015"/>
      <c r="E98" s="696" t="s">
        <v>374</v>
      </c>
      <c r="F98" s="697">
        <v>3</v>
      </c>
      <c r="G98" s="688" t="s">
        <v>375</v>
      </c>
      <c r="H98" s="688"/>
      <c r="I98" s="736">
        <v>3</v>
      </c>
      <c r="J98" s="688" t="s">
        <v>377</v>
      </c>
    </row>
    <row r="99" spans="1:10" ht="28.2" customHeight="1" x14ac:dyDescent="0.25">
      <c r="A99" s="685"/>
      <c r="B99" s="1012"/>
      <c r="C99" s="1013"/>
      <c r="D99" s="1015"/>
      <c r="E99" s="696" t="s">
        <v>374</v>
      </c>
      <c r="F99" s="697">
        <v>9</v>
      </c>
      <c r="G99" s="688" t="s">
        <v>375</v>
      </c>
      <c r="H99" s="688"/>
      <c r="I99" s="736">
        <v>9</v>
      </c>
      <c r="J99" s="688" t="s">
        <v>376</v>
      </c>
    </row>
    <row r="100" spans="1:10" ht="28.2" customHeight="1" x14ac:dyDescent="0.25">
      <c r="A100" s="685"/>
      <c r="B100" s="1011" t="s">
        <v>448</v>
      </c>
      <c r="C100" s="1013" t="s">
        <v>281</v>
      </c>
      <c r="D100" s="1014">
        <v>697.3</v>
      </c>
      <c r="E100" s="696" t="s">
        <v>374</v>
      </c>
      <c r="F100" s="697">
        <v>223.39</v>
      </c>
      <c r="G100" s="688" t="s">
        <v>375</v>
      </c>
      <c r="H100" s="729"/>
      <c r="I100" s="736">
        <v>223.39</v>
      </c>
      <c r="J100" s="688" t="s">
        <v>627</v>
      </c>
    </row>
    <row r="101" spans="1:10" ht="31.2" customHeight="1" x14ac:dyDescent="0.25">
      <c r="A101" s="685"/>
      <c r="B101" s="1012"/>
      <c r="C101" s="1013"/>
      <c r="D101" s="1015"/>
      <c r="E101" s="696" t="s">
        <v>374</v>
      </c>
      <c r="F101" s="697">
        <v>127.91</v>
      </c>
      <c r="G101" s="688" t="s">
        <v>375</v>
      </c>
      <c r="H101" s="688"/>
      <c r="I101" s="736">
        <v>127.91</v>
      </c>
      <c r="J101" s="688" t="s">
        <v>606</v>
      </c>
    </row>
    <row r="102" spans="1:10" ht="28.8" x14ac:dyDescent="0.25">
      <c r="A102" s="685"/>
      <c r="B102" s="1012"/>
      <c r="C102" s="1013"/>
      <c r="D102" s="1015"/>
      <c r="E102" s="696" t="s">
        <v>374</v>
      </c>
      <c r="F102" s="697">
        <v>171</v>
      </c>
      <c r="G102" s="688" t="s">
        <v>375</v>
      </c>
      <c r="H102" s="688"/>
      <c r="I102" s="736">
        <v>171</v>
      </c>
      <c r="J102" s="688" t="s">
        <v>586</v>
      </c>
    </row>
    <row r="103" spans="1:10" ht="28.8" x14ac:dyDescent="0.25">
      <c r="A103" s="685"/>
      <c r="B103" s="1012"/>
      <c r="C103" s="1013"/>
      <c r="D103" s="1015"/>
      <c r="E103" s="696" t="s">
        <v>374</v>
      </c>
      <c r="F103" s="697">
        <v>175</v>
      </c>
      <c r="G103" s="688" t="s">
        <v>375</v>
      </c>
      <c r="H103" s="688"/>
      <c r="I103" s="736">
        <v>175</v>
      </c>
      <c r="J103" s="688" t="s">
        <v>633</v>
      </c>
    </row>
    <row r="104" spans="1:10" ht="28.8" x14ac:dyDescent="0.25">
      <c r="A104" s="685"/>
      <c r="B104" s="1011" t="s">
        <v>454</v>
      </c>
      <c r="C104" s="1059" t="s">
        <v>288</v>
      </c>
      <c r="D104" s="1060">
        <v>1200</v>
      </c>
      <c r="E104" s="712" t="s">
        <v>601</v>
      </c>
      <c r="F104" s="700">
        <v>966</v>
      </c>
      <c r="G104" s="712" t="s">
        <v>546</v>
      </c>
      <c r="H104" s="712" t="s">
        <v>547</v>
      </c>
      <c r="I104" s="739">
        <v>966</v>
      </c>
      <c r="J104" s="718" t="s">
        <v>602</v>
      </c>
    </row>
    <row r="105" spans="1:10" ht="28.8" x14ac:dyDescent="0.25">
      <c r="A105" s="685"/>
      <c r="B105" s="1012"/>
      <c r="C105" s="1002"/>
      <c r="D105" s="1012"/>
      <c r="E105" s="711" t="s">
        <v>478</v>
      </c>
      <c r="F105" s="699">
        <v>216</v>
      </c>
      <c r="G105" s="711" t="s">
        <v>546</v>
      </c>
      <c r="H105" s="711" t="s">
        <v>547</v>
      </c>
      <c r="I105" s="732">
        <v>216</v>
      </c>
      <c r="J105" s="689" t="s">
        <v>548</v>
      </c>
    </row>
    <row r="106" spans="1:10" ht="28.8" x14ac:dyDescent="0.25">
      <c r="A106" s="685"/>
      <c r="B106" s="1012"/>
      <c r="C106" s="1002"/>
      <c r="D106" s="1012"/>
      <c r="E106" s="711" t="s">
        <v>479</v>
      </c>
      <c r="F106" s="699">
        <v>18</v>
      </c>
      <c r="G106" s="711" t="s">
        <v>546</v>
      </c>
      <c r="H106" s="711" t="s">
        <v>547</v>
      </c>
      <c r="I106" s="732">
        <v>18</v>
      </c>
      <c r="J106" s="689" t="s">
        <v>549</v>
      </c>
    </row>
    <row r="107" spans="1:10" ht="18" customHeight="1" x14ac:dyDescent="0.25">
      <c r="A107" s="685"/>
      <c r="B107" s="1061" t="s">
        <v>455</v>
      </c>
      <c r="C107" s="1065" t="s">
        <v>289</v>
      </c>
      <c r="D107" s="988">
        <v>11662</v>
      </c>
      <c r="E107" s="695" t="s">
        <v>614</v>
      </c>
      <c r="F107" s="690">
        <v>1341.13</v>
      </c>
      <c r="G107" s="712" t="s">
        <v>475</v>
      </c>
      <c r="H107" s="712" t="s">
        <v>474</v>
      </c>
      <c r="I107" s="741">
        <v>1341.13</v>
      </c>
      <c r="J107" s="688" t="s">
        <v>615</v>
      </c>
    </row>
    <row r="108" spans="1:10" ht="30" customHeight="1" x14ac:dyDescent="0.25">
      <c r="A108" s="685"/>
      <c r="B108" s="1062"/>
      <c r="C108" s="1066"/>
      <c r="D108" s="1070"/>
      <c r="E108" s="712" t="s">
        <v>478</v>
      </c>
      <c r="F108" s="700">
        <v>299.88</v>
      </c>
      <c r="G108" s="712" t="s">
        <v>475</v>
      </c>
      <c r="H108" s="712" t="s">
        <v>474</v>
      </c>
      <c r="I108" s="738">
        <v>299.88</v>
      </c>
      <c r="J108" s="718" t="s">
        <v>477</v>
      </c>
    </row>
    <row r="109" spans="1:10" ht="30" customHeight="1" x14ac:dyDescent="0.25">
      <c r="A109" s="685"/>
      <c r="B109" s="1062"/>
      <c r="C109" s="1066"/>
      <c r="D109" s="1070"/>
      <c r="E109" s="711" t="s">
        <v>479</v>
      </c>
      <c r="F109" s="699">
        <v>24.99</v>
      </c>
      <c r="G109" s="711" t="s">
        <v>475</v>
      </c>
      <c r="H109" s="711" t="s">
        <v>474</v>
      </c>
      <c r="I109" s="732">
        <v>24.99</v>
      </c>
      <c r="J109" s="689" t="s">
        <v>480</v>
      </c>
    </row>
    <row r="110" spans="1:10" ht="16.2" customHeight="1" x14ac:dyDescent="0.25">
      <c r="A110" s="685"/>
      <c r="B110" s="1062"/>
      <c r="C110" s="1067"/>
      <c r="D110" s="1071"/>
      <c r="E110" s="695" t="s">
        <v>616</v>
      </c>
      <c r="F110" s="693">
        <v>1341.13</v>
      </c>
      <c r="G110" s="712" t="s">
        <v>490</v>
      </c>
      <c r="H110" s="712" t="s">
        <v>491</v>
      </c>
      <c r="I110" s="742">
        <v>1341.13</v>
      </c>
      <c r="J110" s="692" t="s">
        <v>617</v>
      </c>
    </row>
    <row r="111" spans="1:10" ht="30" customHeight="1" x14ac:dyDescent="0.25">
      <c r="A111" s="685"/>
      <c r="B111" s="1062"/>
      <c r="C111" s="1067"/>
      <c r="D111" s="1071"/>
      <c r="E111" s="711" t="s">
        <v>478</v>
      </c>
      <c r="F111" s="699">
        <v>299.88</v>
      </c>
      <c r="G111" s="711" t="s">
        <v>490</v>
      </c>
      <c r="H111" s="711" t="s">
        <v>491</v>
      </c>
      <c r="I111" s="732">
        <v>299.88</v>
      </c>
      <c r="J111" s="695" t="s">
        <v>492</v>
      </c>
    </row>
    <row r="112" spans="1:10" ht="30" customHeight="1" x14ac:dyDescent="0.25">
      <c r="A112" s="685"/>
      <c r="B112" s="1062"/>
      <c r="C112" s="1067"/>
      <c r="D112" s="1071"/>
      <c r="E112" s="711" t="s">
        <v>479</v>
      </c>
      <c r="F112" s="699">
        <v>24.99</v>
      </c>
      <c r="G112" s="711" t="s">
        <v>490</v>
      </c>
      <c r="H112" s="711" t="s">
        <v>491</v>
      </c>
      <c r="I112" s="732">
        <v>24.99</v>
      </c>
      <c r="J112" s="695" t="s">
        <v>493</v>
      </c>
    </row>
    <row r="113" spans="1:10" ht="16.2" customHeight="1" x14ac:dyDescent="0.25">
      <c r="A113" s="685"/>
      <c r="B113" s="1062"/>
      <c r="C113" s="1067"/>
      <c r="D113" s="1071"/>
      <c r="E113" s="695" t="s">
        <v>619</v>
      </c>
      <c r="F113" s="694">
        <v>1341.13</v>
      </c>
      <c r="G113" s="711" t="s">
        <v>502</v>
      </c>
      <c r="H113" s="711" t="s">
        <v>503</v>
      </c>
      <c r="I113" s="743">
        <v>1341.13</v>
      </c>
      <c r="J113" s="689" t="s">
        <v>618</v>
      </c>
    </row>
    <row r="114" spans="1:10" ht="30" customHeight="1" x14ac:dyDescent="0.25">
      <c r="A114" s="685"/>
      <c r="B114" s="1062"/>
      <c r="C114" s="1067"/>
      <c r="D114" s="1071"/>
      <c r="E114" s="711" t="s">
        <v>478</v>
      </c>
      <c r="F114" s="699">
        <v>299.88</v>
      </c>
      <c r="G114" s="711" t="s">
        <v>502</v>
      </c>
      <c r="H114" s="711" t="s">
        <v>503</v>
      </c>
      <c r="I114" s="732">
        <v>299.88</v>
      </c>
      <c r="J114" s="695" t="s">
        <v>505</v>
      </c>
    </row>
    <row r="115" spans="1:10" ht="30" customHeight="1" x14ac:dyDescent="0.25">
      <c r="A115" s="685"/>
      <c r="B115" s="1062"/>
      <c r="C115" s="1067"/>
      <c r="D115" s="1071"/>
      <c r="E115" s="711" t="s">
        <v>479</v>
      </c>
      <c r="F115" s="699">
        <v>24.99</v>
      </c>
      <c r="G115" s="711" t="s">
        <v>502</v>
      </c>
      <c r="H115" s="711" t="s">
        <v>503</v>
      </c>
      <c r="I115" s="732">
        <v>24.99</v>
      </c>
      <c r="J115" s="695" t="s">
        <v>506</v>
      </c>
    </row>
    <row r="116" spans="1:10" ht="17.399999999999999" customHeight="1" x14ac:dyDescent="0.25">
      <c r="A116" s="685"/>
      <c r="B116" s="1062"/>
      <c r="C116" s="1067"/>
      <c r="D116" s="1071"/>
      <c r="E116" s="709" t="s">
        <v>620</v>
      </c>
      <c r="F116" s="694">
        <v>1341.13</v>
      </c>
      <c r="G116" s="711" t="s">
        <v>495</v>
      </c>
      <c r="H116" s="711" t="s">
        <v>497</v>
      </c>
      <c r="I116" s="743">
        <v>1341.13</v>
      </c>
      <c r="J116" s="689" t="s">
        <v>621</v>
      </c>
    </row>
    <row r="117" spans="1:10" ht="30" customHeight="1" x14ac:dyDescent="0.25">
      <c r="A117" s="685"/>
      <c r="B117" s="1062"/>
      <c r="C117" s="1067"/>
      <c r="D117" s="1071"/>
      <c r="E117" s="711" t="s">
        <v>478</v>
      </c>
      <c r="F117" s="699">
        <v>299.88</v>
      </c>
      <c r="G117" s="711" t="s">
        <v>495</v>
      </c>
      <c r="H117" s="711" t="s">
        <v>497</v>
      </c>
      <c r="I117" s="732">
        <v>299.88</v>
      </c>
      <c r="J117" s="695" t="s">
        <v>499</v>
      </c>
    </row>
    <row r="118" spans="1:10" ht="30" customHeight="1" x14ac:dyDescent="0.25">
      <c r="A118" s="685"/>
      <c r="B118" s="1062"/>
      <c r="C118" s="1067"/>
      <c r="D118" s="1071"/>
      <c r="E118" s="711" t="s">
        <v>479</v>
      </c>
      <c r="F118" s="699">
        <v>24.99</v>
      </c>
      <c r="G118" s="711" t="s">
        <v>495</v>
      </c>
      <c r="H118" s="711" t="s">
        <v>497</v>
      </c>
      <c r="I118" s="732">
        <v>24.99</v>
      </c>
      <c r="J118" s="695" t="s">
        <v>500</v>
      </c>
    </row>
    <row r="119" spans="1:10" ht="14.4" x14ac:dyDescent="0.25">
      <c r="A119" s="685"/>
      <c r="B119" s="1062"/>
      <c r="C119" s="1067"/>
      <c r="D119" s="1071"/>
      <c r="E119" s="696" t="s">
        <v>612</v>
      </c>
      <c r="F119" s="691">
        <v>1341.13</v>
      </c>
      <c r="G119" s="711" t="s">
        <v>508</v>
      </c>
      <c r="H119" s="711" t="s">
        <v>509</v>
      </c>
      <c r="I119" s="741">
        <v>1341.13</v>
      </c>
      <c r="J119" s="688" t="s">
        <v>613</v>
      </c>
    </row>
    <row r="120" spans="1:10" ht="28.8" x14ac:dyDescent="0.25">
      <c r="A120" s="685"/>
      <c r="B120" s="1062"/>
      <c r="C120" s="1067"/>
      <c r="D120" s="1071"/>
      <c r="E120" s="711" t="s">
        <v>478</v>
      </c>
      <c r="F120" s="699">
        <v>299.88</v>
      </c>
      <c r="G120" s="711" t="s">
        <v>508</v>
      </c>
      <c r="H120" s="711" t="s">
        <v>509</v>
      </c>
      <c r="I120" s="732">
        <v>299.88</v>
      </c>
      <c r="J120" s="695" t="s">
        <v>511</v>
      </c>
    </row>
    <row r="121" spans="1:10" ht="28.8" x14ac:dyDescent="0.25">
      <c r="A121" s="685"/>
      <c r="B121" s="1062"/>
      <c r="C121" s="1067"/>
      <c r="D121" s="1071"/>
      <c r="E121" s="711" t="s">
        <v>479</v>
      </c>
      <c r="F121" s="699">
        <v>24.99</v>
      </c>
      <c r="G121" s="711" t="s">
        <v>508</v>
      </c>
      <c r="H121" s="711" t="s">
        <v>509</v>
      </c>
      <c r="I121" s="732">
        <v>24.99</v>
      </c>
      <c r="J121" s="695" t="s">
        <v>512</v>
      </c>
    </row>
    <row r="122" spans="1:10" ht="15.6" customHeight="1" x14ac:dyDescent="0.3">
      <c r="A122" s="573"/>
      <c r="B122" s="1062"/>
      <c r="C122" s="1067"/>
      <c r="D122" s="1071"/>
      <c r="E122" s="696" t="s">
        <v>622</v>
      </c>
      <c r="F122" s="691">
        <v>1341.13</v>
      </c>
      <c r="G122" s="711" t="s">
        <v>513</v>
      </c>
      <c r="H122" s="711" t="s">
        <v>514</v>
      </c>
      <c r="I122" s="741">
        <v>1341.13</v>
      </c>
      <c r="J122" s="688" t="s">
        <v>623</v>
      </c>
    </row>
    <row r="123" spans="1:10" ht="28.95" customHeight="1" x14ac:dyDescent="0.3">
      <c r="A123" s="573"/>
      <c r="B123" s="1062"/>
      <c r="C123" s="1067"/>
      <c r="D123" s="1071"/>
      <c r="E123" s="711" t="s">
        <v>478</v>
      </c>
      <c r="F123" s="699">
        <v>299.88</v>
      </c>
      <c r="G123" s="711" t="s">
        <v>513</v>
      </c>
      <c r="H123" s="711" t="s">
        <v>514</v>
      </c>
      <c r="I123" s="732">
        <v>299.88</v>
      </c>
      <c r="J123" s="695" t="s">
        <v>516</v>
      </c>
    </row>
    <row r="124" spans="1:10" ht="28.95" customHeight="1" x14ac:dyDescent="0.3">
      <c r="A124" s="573"/>
      <c r="B124" s="1062"/>
      <c r="C124" s="1067"/>
      <c r="D124" s="1071"/>
      <c r="E124" s="711" t="s">
        <v>479</v>
      </c>
      <c r="F124" s="699">
        <v>24.99</v>
      </c>
      <c r="G124" s="711" t="s">
        <v>513</v>
      </c>
      <c r="H124" s="711" t="s">
        <v>514</v>
      </c>
      <c r="I124" s="732">
        <v>24.99</v>
      </c>
      <c r="J124" s="695" t="s">
        <v>517</v>
      </c>
    </row>
    <row r="125" spans="1:10" ht="28.8" x14ac:dyDescent="0.3">
      <c r="A125" s="573"/>
      <c r="B125" s="1062"/>
      <c r="C125" s="1067"/>
      <c r="D125" s="1071"/>
      <c r="E125" s="696" t="s">
        <v>624</v>
      </c>
      <c r="F125" s="691">
        <v>1341.13</v>
      </c>
      <c r="G125" s="711" t="s">
        <v>484</v>
      </c>
      <c r="H125" s="711" t="s">
        <v>483</v>
      </c>
      <c r="I125" s="741">
        <v>1341.13</v>
      </c>
      <c r="J125" s="688" t="s">
        <v>625</v>
      </c>
    </row>
    <row r="126" spans="1:10" ht="28.8" x14ac:dyDescent="0.3">
      <c r="A126" s="573"/>
      <c r="B126" s="1063"/>
      <c r="C126" s="1068"/>
      <c r="D126" s="1063"/>
      <c r="E126" s="711" t="s">
        <v>478</v>
      </c>
      <c r="F126" s="699">
        <v>299.88</v>
      </c>
      <c r="G126" s="711" t="s">
        <v>484</v>
      </c>
      <c r="H126" s="711" t="s">
        <v>483</v>
      </c>
      <c r="I126" s="732">
        <v>299.88</v>
      </c>
      <c r="J126" s="718" t="s">
        <v>486</v>
      </c>
    </row>
    <row r="127" spans="1:10" ht="28.8" x14ac:dyDescent="0.3">
      <c r="A127" s="573"/>
      <c r="B127" s="1064"/>
      <c r="C127" s="1069"/>
      <c r="D127" s="1064"/>
      <c r="E127" s="711" t="s">
        <v>479</v>
      </c>
      <c r="F127" s="699">
        <v>24.99</v>
      </c>
      <c r="G127" s="711" t="s">
        <v>484</v>
      </c>
      <c r="H127" s="711" t="s">
        <v>483</v>
      </c>
      <c r="I127" s="732">
        <v>24.99</v>
      </c>
      <c r="J127" s="695" t="s">
        <v>487</v>
      </c>
    </row>
    <row r="128" spans="1:10" ht="14.4" x14ac:dyDescent="0.3">
      <c r="A128" s="367"/>
      <c r="B128" s="1007" t="s">
        <v>456</v>
      </c>
      <c r="C128" s="1010" t="s">
        <v>290</v>
      </c>
      <c r="D128" s="968">
        <v>4000</v>
      </c>
      <c r="E128" s="711" t="s">
        <v>591</v>
      </c>
      <c r="F128" s="699">
        <v>3220</v>
      </c>
      <c r="G128" s="711" t="s">
        <v>530</v>
      </c>
      <c r="H128" s="711" t="s">
        <v>525</v>
      </c>
      <c r="I128" s="732">
        <v>3220</v>
      </c>
      <c r="J128" s="696" t="s">
        <v>592</v>
      </c>
    </row>
    <row r="129" spans="1:10" ht="28.8" x14ac:dyDescent="0.3">
      <c r="A129" s="573"/>
      <c r="B129" s="1008"/>
      <c r="C129" s="986"/>
      <c r="D129" s="969"/>
      <c r="E129" s="711" t="s">
        <v>478</v>
      </c>
      <c r="F129" s="699">
        <v>720</v>
      </c>
      <c r="G129" s="711" t="s">
        <v>530</v>
      </c>
      <c r="H129" s="711" t="s">
        <v>525</v>
      </c>
      <c r="I129" s="732">
        <v>720</v>
      </c>
      <c r="J129" s="689" t="s">
        <v>531</v>
      </c>
    </row>
    <row r="130" spans="1:10" ht="28.8" x14ac:dyDescent="0.3">
      <c r="A130" s="573"/>
      <c r="B130" s="1009"/>
      <c r="C130" s="987"/>
      <c r="D130" s="970"/>
      <c r="E130" s="711" t="s">
        <v>479</v>
      </c>
      <c r="F130" s="699">
        <v>60</v>
      </c>
      <c r="G130" s="711" t="s">
        <v>530</v>
      </c>
      <c r="H130" s="711" t="s">
        <v>525</v>
      </c>
      <c r="I130" s="732">
        <v>60</v>
      </c>
      <c r="J130" s="689" t="s">
        <v>532</v>
      </c>
    </row>
    <row r="131" spans="1:10" ht="14.4" x14ac:dyDescent="0.3">
      <c r="A131" s="573"/>
      <c r="B131" s="999" t="s">
        <v>457</v>
      </c>
      <c r="C131" s="1003" t="s">
        <v>291</v>
      </c>
      <c r="D131" s="1005">
        <v>3709.64</v>
      </c>
      <c r="E131" s="711" t="s">
        <v>481</v>
      </c>
      <c r="F131" s="699">
        <v>366.52</v>
      </c>
      <c r="G131" s="711" t="s">
        <v>475</v>
      </c>
      <c r="H131" s="711" t="s">
        <v>474</v>
      </c>
      <c r="I131" s="732">
        <v>366.52</v>
      </c>
      <c r="J131" s="689" t="s">
        <v>476</v>
      </c>
    </row>
    <row r="132" spans="1:10" ht="16.95" customHeight="1" x14ac:dyDescent="0.3">
      <c r="A132" s="573"/>
      <c r="B132" s="1000"/>
      <c r="C132" s="1004"/>
      <c r="D132" s="1006"/>
      <c r="E132" s="711" t="s">
        <v>485</v>
      </c>
      <c r="F132" s="699">
        <v>366.52</v>
      </c>
      <c r="G132" s="711" t="s">
        <v>484</v>
      </c>
      <c r="H132" s="711" t="s">
        <v>483</v>
      </c>
      <c r="I132" s="732">
        <v>366.52</v>
      </c>
      <c r="J132" s="689" t="s">
        <v>482</v>
      </c>
    </row>
    <row r="133" spans="1:10" ht="14.4" x14ac:dyDescent="0.3">
      <c r="A133" s="573"/>
      <c r="B133" s="1000"/>
      <c r="C133" s="1004"/>
      <c r="D133" s="1006"/>
      <c r="E133" s="711" t="s">
        <v>488</v>
      </c>
      <c r="F133" s="699">
        <v>366.52</v>
      </c>
      <c r="G133" s="711" t="s">
        <v>490</v>
      </c>
      <c r="H133" s="711" t="s">
        <v>491</v>
      </c>
      <c r="I133" s="732">
        <v>366.52</v>
      </c>
      <c r="J133" s="689" t="s">
        <v>489</v>
      </c>
    </row>
    <row r="134" spans="1:10" ht="14.4" x14ac:dyDescent="0.3">
      <c r="A134" s="573"/>
      <c r="B134" s="1000"/>
      <c r="C134" s="1004"/>
      <c r="D134" s="1006"/>
      <c r="E134" s="711" t="s">
        <v>496</v>
      </c>
      <c r="F134" s="699">
        <v>366.52</v>
      </c>
      <c r="G134" s="711" t="s">
        <v>495</v>
      </c>
      <c r="H134" s="711" t="s">
        <v>497</v>
      </c>
      <c r="I134" s="732">
        <v>366.52</v>
      </c>
      <c r="J134" s="689" t="s">
        <v>498</v>
      </c>
    </row>
    <row r="135" spans="1:10" ht="14.4" x14ac:dyDescent="0.3">
      <c r="A135" s="573"/>
      <c r="B135" s="1000"/>
      <c r="C135" s="1004"/>
      <c r="D135" s="1006"/>
      <c r="E135" s="711" t="s">
        <v>501</v>
      </c>
      <c r="F135" s="699">
        <v>366.52</v>
      </c>
      <c r="G135" s="711" t="s">
        <v>502</v>
      </c>
      <c r="H135" s="711" t="s">
        <v>503</v>
      </c>
      <c r="I135" s="732">
        <v>366.52</v>
      </c>
      <c r="J135" s="689" t="s">
        <v>504</v>
      </c>
    </row>
    <row r="136" spans="1:10" ht="14.4" x14ac:dyDescent="0.3">
      <c r="A136" s="573"/>
      <c r="B136" s="1000"/>
      <c r="C136" s="1004"/>
      <c r="D136" s="1006"/>
      <c r="E136" s="711" t="s">
        <v>507</v>
      </c>
      <c r="F136" s="699">
        <v>366.52</v>
      </c>
      <c r="G136" s="711" t="s">
        <v>508</v>
      </c>
      <c r="H136" s="711" t="s">
        <v>509</v>
      </c>
      <c r="I136" s="732">
        <v>366.52</v>
      </c>
      <c r="J136" s="689" t="s">
        <v>510</v>
      </c>
    </row>
    <row r="137" spans="1:10" ht="14.4" x14ac:dyDescent="0.3">
      <c r="A137" s="573"/>
      <c r="B137" s="1000"/>
      <c r="C137" s="1004"/>
      <c r="D137" s="1006"/>
      <c r="E137" s="711" t="s">
        <v>494</v>
      </c>
      <c r="F137" s="699">
        <v>366.52</v>
      </c>
      <c r="G137" s="711" t="s">
        <v>513</v>
      </c>
      <c r="H137" s="711" t="s">
        <v>514</v>
      </c>
      <c r="I137" s="732">
        <v>366.52</v>
      </c>
      <c r="J137" s="689" t="s">
        <v>515</v>
      </c>
    </row>
    <row r="138" spans="1:10" ht="13.2" customHeight="1" x14ac:dyDescent="0.3">
      <c r="A138" s="573"/>
      <c r="B138" s="1000"/>
      <c r="C138" s="1004"/>
      <c r="D138" s="1006"/>
      <c r="E138" s="711" t="s">
        <v>544</v>
      </c>
      <c r="F138" s="699">
        <v>264</v>
      </c>
      <c r="G138" s="711" t="s">
        <v>546</v>
      </c>
      <c r="H138" s="711" t="s">
        <v>547</v>
      </c>
      <c r="I138" s="732">
        <v>264</v>
      </c>
      <c r="J138" s="689" t="s">
        <v>545</v>
      </c>
    </row>
    <row r="139" spans="1:10" ht="13.95" customHeight="1" x14ac:dyDescent="0.3">
      <c r="A139" s="573"/>
      <c r="B139" s="1000"/>
      <c r="C139" s="1004"/>
      <c r="D139" s="1006"/>
      <c r="E139" s="711" t="s">
        <v>524</v>
      </c>
      <c r="F139" s="699">
        <v>880</v>
      </c>
      <c r="G139" s="711" t="s">
        <v>530</v>
      </c>
      <c r="H139" s="711" t="s">
        <v>525</v>
      </c>
      <c r="I139" s="732">
        <v>880</v>
      </c>
      <c r="J139" s="689" t="s">
        <v>589</v>
      </c>
    </row>
    <row r="140" spans="1:10" ht="15" customHeight="1" x14ac:dyDescent="0.3">
      <c r="A140" s="370"/>
      <c r="B140" s="1016" t="s">
        <v>205</v>
      </c>
      <c r="C140" s="980"/>
      <c r="D140" s="581">
        <f>SUM(D11:D139)</f>
        <v>277244.58</v>
      </c>
      <c r="E140" s="581"/>
      <c r="F140" s="581">
        <f>SUM(F11:F139)</f>
        <v>277244.58000000013</v>
      </c>
      <c r="G140" s="371"/>
      <c r="H140" s="371"/>
      <c r="I140" s="917">
        <f>SUM(I11:I139)</f>
        <v>237167.07999999996</v>
      </c>
      <c r="J140" s="916">
        <f>F140-I140</f>
        <v>40077.500000000175</v>
      </c>
    </row>
    <row r="141" spans="1:10" ht="14.4" x14ac:dyDescent="0.3">
      <c r="A141" s="363"/>
      <c r="D141" s="3"/>
      <c r="E141" s="363"/>
      <c r="F141" s="3"/>
      <c r="G141" s="363"/>
      <c r="H141" s="363"/>
      <c r="I141" s="3"/>
      <c r="J141" s="3"/>
    </row>
    <row r="142" spans="1:10" ht="14.4" x14ac:dyDescent="0.25">
      <c r="A142" s="15"/>
      <c r="B142" s="998" t="s">
        <v>206</v>
      </c>
      <c r="C142" s="980"/>
      <c r="D142" s="981"/>
      <c r="E142" s="979" t="s">
        <v>196</v>
      </c>
      <c r="F142" s="980"/>
      <c r="G142" s="980"/>
      <c r="H142" s="980"/>
      <c r="I142" s="980"/>
      <c r="J142" s="981"/>
    </row>
    <row r="143" spans="1:10" ht="72" x14ac:dyDescent="0.25">
      <c r="A143" s="365" t="s">
        <v>197</v>
      </c>
      <c r="B143" s="719" t="s">
        <v>198</v>
      </c>
      <c r="C143" s="365" t="s">
        <v>41</v>
      </c>
      <c r="D143" s="366" t="s">
        <v>199</v>
      </c>
      <c r="E143" s="365" t="s">
        <v>200</v>
      </c>
      <c r="F143" s="366" t="s">
        <v>199</v>
      </c>
      <c r="G143" s="365" t="s">
        <v>201</v>
      </c>
      <c r="H143" s="365" t="s">
        <v>202</v>
      </c>
      <c r="I143" s="365" t="s">
        <v>203</v>
      </c>
      <c r="J143" s="365" t="s">
        <v>204</v>
      </c>
    </row>
    <row r="144" spans="1:10" ht="31.95" customHeight="1" x14ac:dyDescent="0.3">
      <c r="A144" s="367"/>
      <c r="B144" s="724" t="s">
        <v>378</v>
      </c>
      <c r="C144" s="727" t="s">
        <v>226</v>
      </c>
      <c r="D144" s="697">
        <v>14400</v>
      </c>
      <c r="E144" s="726" t="s">
        <v>395</v>
      </c>
      <c r="F144" s="697">
        <v>11500</v>
      </c>
      <c r="G144" s="688" t="s">
        <v>643</v>
      </c>
      <c r="H144" s="688" t="s">
        <v>642</v>
      </c>
      <c r="I144" s="736">
        <v>11500</v>
      </c>
      <c r="J144" s="880" t="s">
        <v>704</v>
      </c>
    </row>
    <row r="145" spans="1:10" ht="46.2" customHeight="1" x14ac:dyDescent="0.3">
      <c r="A145" s="367"/>
      <c r="B145" s="724" t="s">
        <v>379</v>
      </c>
      <c r="C145" s="727" t="s">
        <v>227</v>
      </c>
      <c r="D145" s="697">
        <v>4800</v>
      </c>
      <c r="E145" s="726" t="s">
        <v>396</v>
      </c>
      <c r="F145" s="697">
        <v>6700</v>
      </c>
      <c r="G145" s="688" t="s">
        <v>644</v>
      </c>
      <c r="H145" s="688" t="s">
        <v>645</v>
      </c>
      <c r="I145" s="736">
        <v>6700</v>
      </c>
      <c r="J145" s="880" t="s">
        <v>704</v>
      </c>
    </row>
    <row r="146" spans="1:10" ht="31.95" customHeight="1" x14ac:dyDescent="0.3">
      <c r="A146" s="367"/>
      <c r="B146" s="724" t="s">
        <v>380</v>
      </c>
      <c r="C146" s="727" t="s">
        <v>228</v>
      </c>
      <c r="D146" s="697">
        <v>1800</v>
      </c>
      <c r="E146" s="726" t="s">
        <v>397</v>
      </c>
      <c r="F146" s="697">
        <v>5500</v>
      </c>
      <c r="G146" s="688" t="s">
        <v>646</v>
      </c>
      <c r="H146" s="688" t="s">
        <v>647</v>
      </c>
      <c r="I146" s="736">
        <v>5500</v>
      </c>
      <c r="J146" s="880" t="s">
        <v>704</v>
      </c>
    </row>
    <row r="147" spans="1:10" ht="31.95" customHeight="1" x14ac:dyDescent="0.3">
      <c r="A147" s="367"/>
      <c r="B147" s="724" t="s">
        <v>381</v>
      </c>
      <c r="C147" s="727" t="s">
        <v>229</v>
      </c>
      <c r="D147" s="697">
        <v>7500</v>
      </c>
      <c r="E147" s="726" t="s">
        <v>398</v>
      </c>
      <c r="F147" s="697">
        <v>16900</v>
      </c>
      <c r="G147" s="688" t="s">
        <v>648</v>
      </c>
      <c r="H147" s="688" t="s">
        <v>649</v>
      </c>
      <c r="I147" s="736">
        <v>16900</v>
      </c>
      <c r="J147" s="880" t="s">
        <v>704</v>
      </c>
    </row>
    <row r="148" spans="1:10" ht="58.2" customHeight="1" x14ac:dyDescent="0.3">
      <c r="A148" s="367"/>
      <c r="B148" s="724" t="s">
        <v>382</v>
      </c>
      <c r="C148" s="727" t="s">
        <v>230</v>
      </c>
      <c r="D148" s="697">
        <v>5620</v>
      </c>
      <c r="E148" s="726" t="s">
        <v>399</v>
      </c>
      <c r="F148" s="697">
        <v>5650</v>
      </c>
      <c r="G148" s="688" t="s">
        <v>650</v>
      </c>
      <c r="H148" s="688" t="s">
        <v>651</v>
      </c>
      <c r="I148" s="736">
        <v>5650</v>
      </c>
      <c r="J148" s="880" t="s">
        <v>704</v>
      </c>
    </row>
    <row r="149" spans="1:10" ht="31.95" customHeight="1" x14ac:dyDescent="0.3">
      <c r="A149" s="367"/>
      <c r="B149" s="724" t="s">
        <v>383</v>
      </c>
      <c r="C149" s="727" t="s">
        <v>231</v>
      </c>
      <c r="D149" s="697">
        <v>2700</v>
      </c>
      <c r="E149" s="726" t="s">
        <v>400</v>
      </c>
      <c r="F149" s="736">
        <v>5500</v>
      </c>
      <c r="G149" s="688" t="s">
        <v>652</v>
      </c>
      <c r="H149" s="688" t="s">
        <v>653</v>
      </c>
      <c r="I149" s="736">
        <v>5500</v>
      </c>
      <c r="J149" s="880" t="s">
        <v>704</v>
      </c>
    </row>
    <row r="150" spans="1:10" ht="45" customHeight="1" x14ac:dyDescent="0.3">
      <c r="A150" s="367"/>
      <c r="B150" s="724" t="s">
        <v>384</v>
      </c>
      <c r="C150" s="727" t="s">
        <v>232</v>
      </c>
      <c r="D150" s="697">
        <v>3600</v>
      </c>
      <c r="E150" s="726" t="s">
        <v>401</v>
      </c>
      <c r="F150" s="736">
        <v>4300</v>
      </c>
      <c r="G150" s="688" t="s">
        <v>654</v>
      </c>
      <c r="H150" s="688" t="s">
        <v>655</v>
      </c>
      <c r="I150" s="736">
        <v>4300</v>
      </c>
      <c r="J150" s="880" t="s">
        <v>704</v>
      </c>
    </row>
    <row r="151" spans="1:10" ht="31.95" customHeight="1" x14ac:dyDescent="0.3">
      <c r="A151" s="367"/>
      <c r="B151" s="724" t="s">
        <v>385</v>
      </c>
      <c r="C151" s="727" t="s">
        <v>233</v>
      </c>
      <c r="D151" s="697">
        <v>1800</v>
      </c>
      <c r="E151" s="726" t="s">
        <v>402</v>
      </c>
      <c r="F151" s="736">
        <v>3100</v>
      </c>
      <c r="G151" s="688" t="s">
        <v>656</v>
      </c>
      <c r="H151" s="688" t="s">
        <v>657</v>
      </c>
      <c r="I151" s="736">
        <v>3100</v>
      </c>
      <c r="J151" s="880" t="s">
        <v>704</v>
      </c>
    </row>
    <row r="152" spans="1:10" ht="31.95" customHeight="1" x14ac:dyDescent="0.3">
      <c r="A152" s="367"/>
      <c r="B152" s="724" t="s">
        <v>386</v>
      </c>
      <c r="C152" s="727" t="s">
        <v>234</v>
      </c>
      <c r="D152" s="697">
        <v>1125</v>
      </c>
      <c r="E152" s="726" t="s">
        <v>403</v>
      </c>
      <c r="F152" s="736">
        <v>1700</v>
      </c>
      <c r="G152" s="688" t="s">
        <v>658</v>
      </c>
      <c r="H152" s="688" t="s">
        <v>659</v>
      </c>
      <c r="I152" s="736">
        <v>1700</v>
      </c>
      <c r="J152" s="880" t="s">
        <v>704</v>
      </c>
    </row>
    <row r="153" spans="1:10" ht="31.95" customHeight="1" x14ac:dyDescent="0.3">
      <c r="A153" s="367"/>
      <c r="B153" s="724" t="s">
        <v>387</v>
      </c>
      <c r="C153" s="727" t="s">
        <v>235</v>
      </c>
      <c r="D153" s="697">
        <v>626</v>
      </c>
      <c r="E153" s="726" t="s">
        <v>404</v>
      </c>
      <c r="F153" s="736">
        <v>1325</v>
      </c>
      <c r="G153" s="688" t="s">
        <v>660</v>
      </c>
      <c r="H153" s="688" t="s">
        <v>661</v>
      </c>
      <c r="I153" s="736">
        <v>1325</v>
      </c>
      <c r="J153" s="880" t="s">
        <v>704</v>
      </c>
    </row>
    <row r="154" spans="1:10" ht="31.95" customHeight="1" x14ac:dyDescent="0.3">
      <c r="A154" s="367"/>
      <c r="B154" s="724" t="s">
        <v>388</v>
      </c>
      <c r="C154" s="727" t="s">
        <v>236</v>
      </c>
      <c r="D154" s="697">
        <v>1350</v>
      </c>
      <c r="E154" s="726" t="s">
        <v>405</v>
      </c>
      <c r="F154" s="736">
        <v>4600</v>
      </c>
      <c r="G154" s="688" t="s">
        <v>662</v>
      </c>
      <c r="H154" s="688" t="s">
        <v>663</v>
      </c>
      <c r="I154" s="736">
        <v>4600</v>
      </c>
      <c r="J154" s="880" t="s">
        <v>704</v>
      </c>
    </row>
    <row r="155" spans="1:10" ht="31.95" customHeight="1" x14ac:dyDescent="0.3">
      <c r="A155" s="367"/>
      <c r="B155" s="724" t="s">
        <v>389</v>
      </c>
      <c r="C155" s="727" t="s">
        <v>237</v>
      </c>
      <c r="D155" s="697">
        <v>3600</v>
      </c>
      <c r="E155" s="726" t="s">
        <v>406</v>
      </c>
      <c r="F155" s="736">
        <v>4300</v>
      </c>
      <c r="G155" s="688" t="s">
        <v>664</v>
      </c>
      <c r="H155" s="688" t="s">
        <v>665</v>
      </c>
      <c r="I155" s="736">
        <v>4300</v>
      </c>
      <c r="J155" s="880" t="s">
        <v>704</v>
      </c>
    </row>
    <row r="156" spans="1:10" ht="31.95" customHeight="1" x14ac:dyDescent="0.3">
      <c r="A156" s="367"/>
      <c r="B156" s="724" t="s">
        <v>390</v>
      </c>
      <c r="C156" s="728" t="s">
        <v>238</v>
      </c>
      <c r="D156" s="697">
        <v>4500</v>
      </c>
      <c r="E156" s="726" t="s">
        <v>407</v>
      </c>
      <c r="F156" s="736">
        <v>25244</v>
      </c>
      <c r="G156" s="688" t="s">
        <v>666</v>
      </c>
      <c r="H156" s="688" t="s">
        <v>667</v>
      </c>
      <c r="I156" s="736">
        <v>25244</v>
      </c>
      <c r="J156" s="880" t="s">
        <v>704</v>
      </c>
    </row>
    <row r="157" spans="1:10" ht="31.95" customHeight="1" x14ac:dyDescent="0.3">
      <c r="A157" s="367"/>
      <c r="B157" s="724" t="s">
        <v>391</v>
      </c>
      <c r="C157" s="728" t="s">
        <v>239</v>
      </c>
      <c r="D157" s="697">
        <v>4750</v>
      </c>
      <c r="E157" s="726" t="s">
        <v>408</v>
      </c>
      <c r="F157" s="736">
        <v>7900</v>
      </c>
      <c r="G157" s="688" t="s">
        <v>668</v>
      </c>
      <c r="H157" s="688" t="s">
        <v>669</v>
      </c>
      <c r="I157" s="736">
        <v>7900</v>
      </c>
      <c r="J157" s="880" t="s">
        <v>704</v>
      </c>
    </row>
    <row r="158" spans="1:10" ht="31.95" customHeight="1" x14ac:dyDescent="0.3">
      <c r="A158" s="367"/>
      <c r="B158" s="724" t="s">
        <v>392</v>
      </c>
      <c r="C158" s="728" t="s">
        <v>240</v>
      </c>
      <c r="D158" s="697">
        <v>0</v>
      </c>
      <c r="E158" s="726" t="s">
        <v>409</v>
      </c>
      <c r="F158" s="736">
        <v>11800</v>
      </c>
      <c r="G158" s="688" t="s">
        <v>670</v>
      </c>
      <c r="H158" s="688" t="s">
        <v>671</v>
      </c>
      <c r="I158" s="736">
        <v>11800</v>
      </c>
      <c r="J158" s="880" t="s">
        <v>704</v>
      </c>
    </row>
    <row r="159" spans="1:10" ht="31.95" customHeight="1" x14ac:dyDescent="0.3">
      <c r="A159" s="367"/>
      <c r="B159" s="724" t="s">
        <v>393</v>
      </c>
      <c r="C159" s="728" t="s">
        <v>241</v>
      </c>
      <c r="D159" s="697">
        <v>5400</v>
      </c>
      <c r="E159" s="726" t="s">
        <v>410</v>
      </c>
      <c r="F159" s="736">
        <v>5500</v>
      </c>
      <c r="G159" s="688" t="s">
        <v>672</v>
      </c>
      <c r="H159" s="688" t="s">
        <v>673</v>
      </c>
      <c r="I159" s="736">
        <v>5500</v>
      </c>
      <c r="J159" s="880" t="s">
        <v>704</v>
      </c>
    </row>
    <row r="160" spans="1:10" ht="31.95" customHeight="1" x14ac:dyDescent="0.3">
      <c r="A160" s="367"/>
      <c r="B160" s="725" t="s">
        <v>394</v>
      </c>
      <c r="C160" s="728" t="s">
        <v>242</v>
      </c>
      <c r="D160" s="704">
        <v>4500</v>
      </c>
      <c r="E160" s="857" t="s">
        <v>411</v>
      </c>
      <c r="F160" s="854">
        <v>10900</v>
      </c>
      <c r="G160" s="692" t="s">
        <v>674</v>
      </c>
      <c r="H160" s="692" t="s">
        <v>675</v>
      </c>
      <c r="I160" s="854">
        <v>10900</v>
      </c>
      <c r="J160" s="886" t="s">
        <v>704</v>
      </c>
    </row>
    <row r="161" spans="1:10" s="893" customFormat="1" ht="31.95" customHeight="1" x14ac:dyDescent="0.3">
      <c r="A161" s="575"/>
      <c r="B161" s="900" t="s">
        <v>451</v>
      </c>
      <c r="C161" s="901" t="s">
        <v>285</v>
      </c>
      <c r="D161" s="902">
        <v>10800</v>
      </c>
      <c r="E161" s="906" t="s">
        <v>411</v>
      </c>
      <c r="F161" s="731">
        <v>0</v>
      </c>
      <c r="G161" s="689"/>
      <c r="H161" s="689"/>
      <c r="I161" s="731">
        <v>0</v>
      </c>
      <c r="J161" s="896"/>
    </row>
    <row r="162" spans="1:10" s="893" customFormat="1" ht="31.95" customHeight="1" x14ac:dyDescent="0.3">
      <c r="A162" s="575"/>
      <c r="B162" s="900" t="s">
        <v>452</v>
      </c>
      <c r="C162" s="901" t="s">
        <v>286</v>
      </c>
      <c r="D162" s="902">
        <v>12000</v>
      </c>
      <c r="E162" s="906" t="s">
        <v>411</v>
      </c>
      <c r="F162" s="731">
        <v>0</v>
      </c>
      <c r="G162" s="689"/>
      <c r="H162" s="689"/>
      <c r="I162" s="731">
        <v>0</v>
      </c>
      <c r="J162" s="896"/>
    </row>
    <row r="163" spans="1:10" s="893" customFormat="1" ht="31.95" customHeight="1" x14ac:dyDescent="0.3">
      <c r="A163" s="575"/>
      <c r="B163" s="907" t="s">
        <v>453</v>
      </c>
      <c r="C163" s="901" t="s">
        <v>287</v>
      </c>
      <c r="D163" s="902">
        <v>18000</v>
      </c>
      <c r="E163" s="857" t="s">
        <v>411</v>
      </c>
      <c r="F163" s="899">
        <v>0</v>
      </c>
      <c r="G163" s="894"/>
      <c r="H163" s="894"/>
      <c r="I163" s="815">
        <v>0</v>
      </c>
      <c r="J163" s="908"/>
    </row>
    <row r="164" spans="1:10" s="893" customFormat="1" ht="11.25" customHeight="1" x14ac:dyDescent="0.3">
      <c r="A164" s="575"/>
      <c r="B164" s="909"/>
      <c r="C164" s="910"/>
      <c r="D164" s="911"/>
      <c r="E164" s="858"/>
      <c r="F164" s="810"/>
      <c r="G164" s="812"/>
      <c r="H164" s="812"/>
      <c r="I164" s="810"/>
      <c r="J164" s="858"/>
    </row>
    <row r="165" spans="1:10" s="893" customFormat="1" ht="36.75" customHeight="1" x14ac:dyDescent="0.3">
      <c r="A165" s="575"/>
      <c r="B165" s="913" t="s">
        <v>423</v>
      </c>
      <c r="C165" s="915" t="s">
        <v>245</v>
      </c>
      <c r="D165" s="914">
        <v>3200</v>
      </c>
      <c r="E165" s="857" t="s">
        <v>411</v>
      </c>
      <c r="F165" s="731">
        <v>0</v>
      </c>
      <c r="G165" s="689"/>
      <c r="H165" s="689"/>
      <c r="I165" s="731"/>
      <c r="J165" s="896"/>
    </row>
    <row r="166" spans="1:10" ht="6" customHeight="1" x14ac:dyDescent="0.3">
      <c r="A166" s="575"/>
      <c r="B166" s="912"/>
      <c r="C166" s="903"/>
      <c r="D166" s="904"/>
      <c r="E166" s="858"/>
      <c r="F166" s="904"/>
      <c r="G166" s="903"/>
      <c r="H166" s="903"/>
      <c r="I166" s="904"/>
      <c r="J166" s="905"/>
    </row>
    <row r="167" spans="1:10" ht="31.95" customHeight="1" x14ac:dyDescent="0.3">
      <c r="A167" s="575"/>
      <c r="B167" s="859" t="s">
        <v>426</v>
      </c>
      <c r="C167" s="860" t="s">
        <v>303</v>
      </c>
      <c r="D167" s="788">
        <v>1800</v>
      </c>
      <c r="E167" s="861" t="s">
        <v>459</v>
      </c>
      <c r="F167" s="862">
        <v>1800</v>
      </c>
      <c r="G167" s="863" t="s">
        <v>460</v>
      </c>
      <c r="H167" s="863" t="s">
        <v>462</v>
      </c>
      <c r="I167" s="864">
        <v>1800</v>
      </c>
      <c r="J167" s="880" t="s">
        <v>705</v>
      </c>
    </row>
    <row r="168" spans="1:10" ht="7.2" customHeight="1" x14ac:dyDescent="0.3">
      <c r="A168" s="575"/>
      <c r="B168" s="865"/>
      <c r="C168" s="866"/>
      <c r="D168" s="810"/>
      <c r="E168" s="858"/>
      <c r="F168" s="810"/>
      <c r="G168" s="812"/>
      <c r="H168" s="812"/>
      <c r="I168" s="810"/>
      <c r="J168" s="856"/>
    </row>
    <row r="169" spans="1:10" ht="41.4" customHeight="1" x14ac:dyDescent="0.3">
      <c r="A169" s="575"/>
      <c r="B169" s="867" t="s">
        <v>430</v>
      </c>
      <c r="C169" s="868" t="s">
        <v>296</v>
      </c>
      <c r="D169" s="704">
        <v>26400</v>
      </c>
      <c r="E169" s="857" t="s">
        <v>463</v>
      </c>
      <c r="F169" s="704">
        <v>6000</v>
      </c>
      <c r="G169" s="692" t="s">
        <v>465</v>
      </c>
      <c r="H169" s="692" t="s">
        <v>464</v>
      </c>
      <c r="I169" s="854">
        <v>6000</v>
      </c>
      <c r="J169" s="880" t="s">
        <v>706</v>
      </c>
    </row>
    <row r="170" spans="1:10" ht="6.6" customHeight="1" x14ac:dyDescent="0.3">
      <c r="A170" s="575"/>
      <c r="B170" s="869"/>
      <c r="C170" s="869"/>
      <c r="D170" s="869"/>
      <c r="E170" s="869"/>
      <c r="F170" s="869"/>
      <c r="G170" s="869"/>
      <c r="H170" s="869"/>
      <c r="I170" s="869"/>
      <c r="J170" s="869"/>
    </row>
    <row r="171" spans="1:10" ht="47.4" customHeight="1" x14ac:dyDescent="0.3">
      <c r="A171" s="575"/>
      <c r="B171" s="870" t="s">
        <v>432</v>
      </c>
      <c r="C171" s="729" t="s">
        <v>635</v>
      </c>
      <c r="D171" s="871">
        <v>9450</v>
      </c>
      <c r="E171" s="872" t="s">
        <v>345</v>
      </c>
      <c r="F171" s="862">
        <v>9450</v>
      </c>
      <c r="G171" s="863" t="s">
        <v>640</v>
      </c>
      <c r="H171" s="863" t="s">
        <v>641</v>
      </c>
      <c r="I171" s="864">
        <v>9450</v>
      </c>
      <c r="J171" s="880" t="s">
        <v>707</v>
      </c>
    </row>
    <row r="172" spans="1:10" s="758" customFormat="1" ht="8.25" customHeight="1" x14ac:dyDescent="0.3">
      <c r="A172" s="575"/>
      <c r="B172" s="882"/>
      <c r="C172" s="812"/>
      <c r="D172" s="810"/>
      <c r="E172" s="858"/>
      <c r="F172" s="810"/>
      <c r="G172" s="812"/>
      <c r="H172" s="812"/>
      <c r="I172" s="810"/>
      <c r="J172" s="856"/>
    </row>
    <row r="173" spans="1:10" ht="28.95" customHeight="1" x14ac:dyDescent="0.3">
      <c r="A173" s="575"/>
      <c r="B173" s="881" t="s">
        <v>378</v>
      </c>
      <c r="C173" s="879" t="s">
        <v>226</v>
      </c>
      <c r="D173" s="877">
        <v>17100</v>
      </c>
      <c r="E173" s="878" t="s">
        <v>700</v>
      </c>
      <c r="F173" s="877">
        <v>17100</v>
      </c>
      <c r="G173" s="878" t="s">
        <v>701</v>
      </c>
      <c r="H173" s="883" t="s">
        <v>702</v>
      </c>
      <c r="I173" s="877">
        <v>17100</v>
      </c>
      <c r="J173" s="880" t="s">
        <v>703</v>
      </c>
    </row>
    <row r="174" spans="1:10" s="758" customFormat="1" ht="52.95" customHeight="1" x14ac:dyDescent="0.3">
      <c r="A174" s="575"/>
      <c r="B174" s="724" t="s">
        <v>382</v>
      </c>
      <c r="C174" s="884" t="s">
        <v>230</v>
      </c>
      <c r="D174" s="897">
        <v>2000</v>
      </c>
      <c r="E174" s="878" t="s">
        <v>700</v>
      </c>
      <c r="F174" s="897">
        <v>2000</v>
      </c>
      <c r="G174" s="878" t="s">
        <v>701</v>
      </c>
      <c r="H174" s="883" t="s">
        <v>702</v>
      </c>
      <c r="I174" s="759">
        <v>2000</v>
      </c>
      <c r="J174" s="880" t="s">
        <v>703</v>
      </c>
    </row>
    <row r="175" spans="1:10" s="758" customFormat="1" ht="27" customHeight="1" x14ac:dyDescent="0.3">
      <c r="A175" s="575"/>
      <c r="B175" s="724" t="s">
        <v>383</v>
      </c>
      <c r="C175" s="884" t="s">
        <v>231</v>
      </c>
      <c r="D175" s="897">
        <v>2400</v>
      </c>
      <c r="E175" s="878" t="s">
        <v>700</v>
      </c>
      <c r="F175" s="897">
        <v>2400</v>
      </c>
      <c r="G175" s="878" t="s">
        <v>701</v>
      </c>
      <c r="H175" s="883" t="s">
        <v>702</v>
      </c>
      <c r="I175" s="759">
        <v>2400</v>
      </c>
      <c r="J175" s="880" t="s">
        <v>703</v>
      </c>
    </row>
    <row r="176" spans="1:10" s="758" customFormat="1" ht="43.2" customHeight="1" x14ac:dyDescent="0.3">
      <c r="A176" s="575"/>
      <c r="B176" s="724" t="s">
        <v>384</v>
      </c>
      <c r="C176" s="884" t="s">
        <v>232</v>
      </c>
      <c r="D176" s="897">
        <v>3200</v>
      </c>
      <c r="E176" s="878" t="s">
        <v>700</v>
      </c>
      <c r="F176" s="897">
        <v>3200</v>
      </c>
      <c r="G176" s="878" t="s">
        <v>701</v>
      </c>
      <c r="H176" s="883" t="s">
        <v>702</v>
      </c>
      <c r="I176" s="759">
        <v>3200</v>
      </c>
      <c r="J176" s="880" t="s">
        <v>703</v>
      </c>
    </row>
    <row r="177" spans="1:10" s="758" customFormat="1" ht="27" customHeight="1" x14ac:dyDescent="0.3">
      <c r="A177" s="575"/>
      <c r="B177" s="724" t="s">
        <v>387</v>
      </c>
      <c r="C177" s="884" t="s">
        <v>235</v>
      </c>
      <c r="D177" s="897">
        <v>1400</v>
      </c>
      <c r="E177" s="878" t="s">
        <v>700</v>
      </c>
      <c r="F177" s="897">
        <v>1400</v>
      </c>
      <c r="G177" s="878" t="s">
        <v>701</v>
      </c>
      <c r="H177" s="883" t="s">
        <v>702</v>
      </c>
      <c r="I177" s="759">
        <v>1400</v>
      </c>
      <c r="J177" s="880" t="s">
        <v>703</v>
      </c>
    </row>
    <row r="178" spans="1:10" s="758" customFormat="1" ht="27" customHeight="1" x14ac:dyDescent="0.3">
      <c r="A178" s="575"/>
      <c r="B178" s="725" t="s">
        <v>388</v>
      </c>
      <c r="C178" s="885" t="s">
        <v>236</v>
      </c>
      <c r="D178" s="895">
        <v>6400</v>
      </c>
      <c r="E178" s="878" t="s">
        <v>700</v>
      </c>
      <c r="F178" s="895">
        <v>6400</v>
      </c>
      <c r="G178" s="878" t="s">
        <v>701</v>
      </c>
      <c r="H178" s="883" t="s">
        <v>702</v>
      </c>
      <c r="I178" s="787">
        <v>6400</v>
      </c>
      <c r="J178" s="880" t="s">
        <v>703</v>
      </c>
    </row>
    <row r="179" spans="1:10" s="758" customFormat="1" ht="27" customHeight="1" x14ac:dyDescent="0.3">
      <c r="A179" s="575"/>
      <c r="B179" s="724" t="s">
        <v>390</v>
      </c>
      <c r="C179" s="885" t="s">
        <v>238</v>
      </c>
      <c r="D179" s="897">
        <v>8000</v>
      </c>
      <c r="E179" s="878" t="s">
        <v>700</v>
      </c>
      <c r="F179" s="897">
        <v>8000</v>
      </c>
      <c r="G179" s="878" t="s">
        <v>701</v>
      </c>
      <c r="H179" s="883" t="s">
        <v>702</v>
      </c>
      <c r="I179" s="759">
        <v>8000</v>
      </c>
      <c r="J179" s="880" t="s">
        <v>703</v>
      </c>
    </row>
    <row r="180" spans="1:10" s="758" customFormat="1" ht="27" customHeight="1" x14ac:dyDescent="0.3">
      <c r="A180" s="575"/>
      <c r="B180" s="724" t="s">
        <v>391</v>
      </c>
      <c r="C180" s="885" t="s">
        <v>239</v>
      </c>
      <c r="D180" s="897">
        <v>3000</v>
      </c>
      <c r="E180" s="878" t="s">
        <v>700</v>
      </c>
      <c r="F180" s="897">
        <v>3000</v>
      </c>
      <c r="G180" s="878" t="s">
        <v>701</v>
      </c>
      <c r="H180" s="883" t="s">
        <v>702</v>
      </c>
      <c r="I180" s="759">
        <v>3000</v>
      </c>
      <c r="J180" s="880" t="s">
        <v>703</v>
      </c>
    </row>
    <row r="181" spans="1:10" s="758" customFormat="1" ht="27" customHeight="1" x14ac:dyDescent="0.3">
      <c r="A181" s="575"/>
      <c r="B181" s="724" t="s">
        <v>392</v>
      </c>
      <c r="C181" s="885" t="s">
        <v>240</v>
      </c>
      <c r="D181" s="897">
        <v>8000</v>
      </c>
      <c r="E181" s="878" t="s">
        <v>700</v>
      </c>
      <c r="F181" s="897">
        <v>8000</v>
      </c>
      <c r="G181" s="878" t="s">
        <v>701</v>
      </c>
      <c r="H181" s="883" t="s">
        <v>702</v>
      </c>
      <c r="I181" s="759">
        <v>8000</v>
      </c>
      <c r="J181" s="880" t="s">
        <v>703</v>
      </c>
    </row>
    <row r="182" spans="1:10" s="758" customFormat="1" ht="27" customHeight="1" x14ac:dyDescent="0.3">
      <c r="A182" s="575"/>
      <c r="B182" s="724" t="s">
        <v>393</v>
      </c>
      <c r="C182" s="885" t="s">
        <v>241</v>
      </c>
      <c r="D182" s="897">
        <v>5000</v>
      </c>
      <c r="E182" s="878" t="s">
        <v>700</v>
      </c>
      <c r="F182" s="897">
        <v>5000</v>
      </c>
      <c r="G182" s="878" t="s">
        <v>701</v>
      </c>
      <c r="H182" s="883" t="s">
        <v>702</v>
      </c>
      <c r="I182" s="759">
        <v>5000</v>
      </c>
      <c r="J182" s="880" t="s">
        <v>703</v>
      </c>
    </row>
    <row r="183" spans="1:10" ht="15" customHeight="1" x14ac:dyDescent="0.3">
      <c r="A183" s="370"/>
      <c r="B183" s="997" t="s">
        <v>205</v>
      </c>
      <c r="C183" s="980"/>
      <c r="D183" s="372">
        <f>SUM(D144:D182)</f>
        <v>206221</v>
      </c>
      <c r="E183" s="372"/>
      <c r="F183" s="372">
        <f>SUM(F144:F182)</f>
        <v>206169</v>
      </c>
      <c r="G183" s="372"/>
      <c r="H183" s="372"/>
      <c r="I183" s="372">
        <f>SUM(I144:I182)</f>
        <v>206169</v>
      </c>
      <c r="J183" s="371"/>
    </row>
    <row r="184" spans="1:10" ht="15.75" customHeight="1" x14ac:dyDescent="0.3">
      <c r="A184" s="363"/>
      <c r="B184" s="720"/>
      <c r="C184" s="363"/>
      <c r="D184" s="3"/>
      <c r="E184" s="363"/>
      <c r="F184" s="3"/>
      <c r="G184" s="363"/>
      <c r="H184" s="363"/>
      <c r="I184" s="44"/>
      <c r="J184" s="44"/>
    </row>
    <row r="185" spans="1:10" ht="15.75" customHeight="1" x14ac:dyDescent="0.25">
      <c r="A185" s="15"/>
      <c r="B185" s="998" t="s">
        <v>207</v>
      </c>
      <c r="C185" s="980"/>
      <c r="D185" s="981"/>
      <c r="E185" s="979" t="s">
        <v>196</v>
      </c>
      <c r="F185" s="980"/>
      <c r="G185" s="980"/>
      <c r="H185" s="980"/>
      <c r="I185" s="980"/>
      <c r="J185" s="981"/>
    </row>
    <row r="186" spans="1:10" ht="26.4" customHeight="1" x14ac:dyDescent="0.25">
      <c r="A186" s="365" t="s">
        <v>197</v>
      </c>
      <c r="B186" s="719" t="s">
        <v>198</v>
      </c>
      <c r="C186" s="365" t="s">
        <v>41</v>
      </c>
      <c r="D186" s="366" t="s">
        <v>199</v>
      </c>
      <c r="E186" s="365" t="s">
        <v>200</v>
      </c>
      <c r="F186" s="366" t="s">
        <v>199</v>
      </c>
      <c r="G186" s="365" t="s">
        <v>201</v>
      </c>
      <c r="H186" s="365" t="s">
        <v>202</v>
      </c>
      <c r="I186" s="365" t="s">
        <v>203</v>
      </c>
      <c r="J186" s="365" t="s">
        <v>204</v>
      </c>
    </row>
    <row r="187" spans="1:10" ht="15.75" customHeight="1" x14ac:dyDescent="0.3">
      <c r="A187" s="367"/>
      <c r="B187" s="721"/>
      <c r="C187" s="892" t="s">
        <v>709</v>
      </c>
      <c r="D187" s="368"/>
      <c r="E187" s="369"/>
      <c r="F187" s="368"/>
      <c r="G187" s="369"/>
      <c r="H187" s="369"/>
      <c r="I187" s="368"/>
      <c r="J187" s="369"/>
    </row>
    <row r="188" spans="1:10" ht="15.75" customHeight="1" x14ac:dyDescent="0.3">
      <c r="A188" s="367"/>
      <c r="B188" s="721"/>
      <c r="C188" s="369"/>
      <c r="D188" s="368"/>
      <c r="E188" s="369"/>
      <c r="F188" s="368"/>
      <c r="G188" s="369"/>
      <c r="H188" s="369"/>
      <c r="I188" s="368"/>
      <c r="J188" s="369"/>
    </row>
    <row r="189" spans="1:10" ht="15" customHeight="1" x14ac:dyDescent="0.3">
      <c r="A189" s="370"/>
      <c r="B189" s="1016" t="s">
        <v>205</v>
      </c>
      <c r="C189" s="980"/>
      <c r="D189" s="371"/>
      <c r="E189" s="371"/>
      <c r="F189" s="371"/>
      <c r="G189" s="371"/>
      <c r="H189" s="371"/>
      <c r="I189" s="372"/>
      <c r="J189" s="371"/>
    </row>
    <row r="190" spans="1:10" ht="15.75" customHeight="1" x14ac:dyDescent="0.3">
      <c r="A190" s="363"/>
      <c r="B190" s="720"/>
      <c r="C190" s="363"/>
      <c r="D190" s="3"/>
      <c r="E190" s="363"/>
      <c r="F190" s="3"/>
      <c r="G190" s="363"/>
      <c r="H190" s="363"/>
      <c r="I190" s="44"/>
      <c r="J190" s="44"/>
    </row>
    <row r="191" spans="1:10" ht="15.75" customHeight="1" x14ac:dyDescent="0.3">
      <c r="A191" s="373"/>
      <c r="B191" s="891" t="s">
        <v>208</v>
      </c>
      <c r="C191" s="373"/>
      <c r="D191" s="374"/>
      <c r="E191" s="577"/>
      <c r="F191" s="374"/>
      <c r="G191" s="373"/>
      <c r="H191" s="373"/>
      <c r="I191" s="373"/>
      <c r="J191" s="373"/>
    </row>
    <row r="192" spans="1:10" ht="15.75" customHeight="1" x14ac:dyDescent="0.3">
      <c r="A192" s="363"/>
      <c r="B192" s="720"/>
      <c r="C192" s="363"/>
      <c r="D192" s="3"/>
      <c r="E192" s="363"/>
      <c r="F192" s="3"/>
      <c r="G192" s="363"/>
      <c r="H192" s="363"/>
      <c r="I192" s="44"/>
      <c r="J192" s="44"/>
    </row>
    <row r="193" spans="1:10" ht="15.75" customHeight="1" x14ac:dyDescent="0.3">
      <c r="A193" s="363"/>
      <c r="B193" s="720"/>
      <c r="C193" s="363"/>
      <c r="D193" s="3"/>
      <c r="E193" s="363"/>
      <c r="F193" s="3"/>
      <c r="G193" s="363"/>
      <c r="H193" s="363"/>
      <c r="I193" s="44"/>
      <c r="J193" s="44"/>
    </row>
    <row r="194" spans="1:10" ht="15.75" customHeight="1" x14ac:dyDescent="0.3">
      <c r="A194" s="363"/>
      <c r="B194" s="720"/>
      <c r="G194" s="363"/>
      <c r="H194" s="363"/>
      <c r="I194" s="44"/>
      <c r="J194" s="44"/>
    </row>
    <row r="195" spans="1:10" ht="15.75" customHeight="1" x14ac:dyDescent="0.3">
      <c r="A195" s="363"/>
      <c r="B195" s="720"/>
      <c r="C195" s="363"/>
      <c r="D195" s="3"/>
      <c r="E195" s="363"/>
      <c r="F195" s="3"/>
      <c r="G195" s="363"/>
      <c r="H195" s="363"/>
      <c r="I195" s="44"/>
      <c r="J195" s="44"/>
    </row>
    <row r="196" spans="1:10" ht="15.75" customHeight="1" x14ac:dyDescent="0.3">
      <c r="A196" s="363"/>
      <c r="B196" s="720"/>
      <c r="C196" s="363"/>
      <c r="D196" s="3"/>
      <c r="E196" s="363"/>
      <c r="F196" s="3"/>
      <c r="G196" s="363"/>
      <c r="H196" s="363"/>
      <c r="I196" s="44"/>
      <c r="J196" s="44"/>
    </row>
    <row r="197" spans="1:10" ht="15.75" customHeight="1" x14ac:dyDescent="0.3">
      <c r="A197" s="363"/>
      <c r="B197" s="720"/>
      <c r="C197" s="363"/>
      <c r="D197" s="3"/>
      <c r="E197" s="363"/>
      <c r="F197" s="3"/>
      <c r="G197" s="363"/>
      <c r="H197" s="363"/>
      <c r="I197" s="44"/>
      <c r="J197" s="44"/>
    </row>
    <row r="198" spans="1:10" ht="15.75" customHeight="1" x14ac:dyDescent="0.3">
      <c r="A198" s="363"/>
      <c r="B198" s="720"/>
      <c r="C198" s="363"/>
      <c r="D198" s="3"/>
      <c r="E198" s="363"/>
      <c r="F198" s="3"/>
      <c r="G198" s="363"/>
      <c r="H198" s="363"/>
      <c r="I198" s="44"/>
      <c r="J198" s="44"/>
    </row>
    <row r="199" spans="1:10" ht="15.75" customHeight="1" x14ac:dyDescent="0.3">
      <c r="A199" s="363"/>
      <c r="B199" s="720"/>
      <c r="C199" s="363"/>
      <c r="D199" s="3"/>
      <c r="E199" s="363"/>
      <c r="F199" s="3"/>
      <c r="G199" s="363"/>
      <c r="H199" s="363"/>
      <c r="I199" s="44"/>
      <c r="J199" s="44"/>
    </row>
    <row r="200" spans="1:10" ht="15.75" customHeight="1" x14ac:dyDescent="0.3">
      <c r="A200" s="363"/>
      <c r="B200" s="720"/>
      <c r="C200" s="363"/>
      <c r="D200" s="3"/>
      <c r="E200" s="363"/>
      <c r="F200" s="3"/>
      <c r="G200" s="363"/>
      <c r="H200" s="363"/>
      <c r="I200" s="44"/>
      <c r="J200" s="44"/>
    </row>
    <row r="201" spans="1:10" ht="15.75" customHeight="1" x14ac:dyDescent="0.3">
      <c r="A201" s="363"/>
      <c r="B201" s="720"/>
      <c r="C201" s="363"/>
      <c r="D201" s="3"/>
      <c r="E201" s="363"/>
      <c r="F201" s="3"/>
      <c r="G201" s="363"/>
      <c r="H201" s="363"/>
      <c r="I201" s="44"/>
      <c r="J201" s="44"/>
    </row>
    <row r="202" spans="1:10" ht="15.75" customHeight="1" x14ac:dyDescent="0.3">
      <c r="A202" s="363"/>
      <c r="B202" s="720"/>
      <c r="C202" s="363"/>
      <c r="D202" s="3"/>
      <c r="E202" s="363"/>
      <c r="F202" s="3"/>
      <c r="G202" s="363"/>
      <c r="H202" s="363"/>
      <c r="I202" s="44"/>
      <c r="J202" s="44"/>
    </row>
    <row r="203" spans="1:10" ht="15.75" customHeight="1" x14ac:dyDescent="0.3">
      <c r="A203" s="363"/>
      <c r="B203" s="720"/>
      <c r="C203" s="363"/>
      <c r="D203" s="3"/>
      <c r="E203" s="363"/>
      <c r="F203" s="3"/>
      <c r="G203" s="363"/>
      <c r="H203" s="363"/>
      <c r="I203" s="44"/>
      <c r="J203" s="44"/>
    </row>
    <row r="204" spans="1:10" ht="15.75" customHeight="1" x14ac:dyDescent="0.3">
      <c r="A204" s="363"/>
      <c r="B204" s="720"/>
      <c r="C204" s="363"/>
      <c r="D204" s="3"/>
      <c r="E204" s="363"/>
      <c r="F204" s="3"/>
      <c r="G204" s="363"/>
      <c r="H204" s="363"/>
      <c r="I204" s="44"/>
      <c r="J204" s="44"/>
    </row>
    <row r="205" spans="1:10" ht="15.75" customHeight="1" x14ac:dyDescent="0.3">
      <c r="A205" s="363"/>
      <c r="B205" s="720"/>
      <c r="C205" s="363"/>
      <c r="D205" s="3"/>
      <c r="E205" s="363"/>
      <c r="F205" s="3"/>
      <c r="G205" s="363"/>
      <c r="H205" s="363"/>
      <c r="I205" s="44"/>
      <c r="J205" s="44"/>
    </row>
    <row r="206" spans="1:10" ht="15.75" customHeight="1" x14ac:dyDescent="0.3">
      <c r="A206" s="363"/>
      <c r="B206" s="720"/>
      <c r="C206" s="363"/>
      <c r="D206" s="3"/>
      <c r="E206" s="363"/>
      <c r="F206" s="3"/>
      <c r="G206" s="363"/>
      <c r="H206" s="363"/>
      <c r="I206" s="44"/>
      <c r="J206" s="44"/>
    </row>
    <row r="207" spans="1:10" ht="15.75" customHeight="1" x14ac:dyDescent="0.3">
      <c r="A207" s="363"/>
      <c r="B207" s="720"/>
      <c r="C207" s="363"/>
      <c r="D207" s="3"/>
      <c r="E207" s="363"/>
      <c r="F207" s="3"/>
      <c r="G207" s="363"/>
      <c r="H207" s="363"/>
      <c r="I207" s="44"/>
      <c r="J207" s="44"/>
    </row>
    <row r="208" spans="1:10" ht="15.75" customHeight="1" x14ac:dyDescent="0.3">
      <c r="A208" s="363"/>
      <c r="B208" s="720"/>
      <c r="C208" s="363"/>
      <c r="D208" s="3"/>
      <c r="E208" s="363"/>
      <c r="F208" s="3"/>
      <c r="G208" s="363"/>
      <c r="H208" s="363"/>
      <c r="I208" s="44"/>
      <c r="J208" s="44"/>
    </row>
    <row r="209" spans="1:10" ht="15.75" customHeight="1" x14ac:dyDescent="0.3">
      <c r="A209" s="363"/>
      <c r="B209" s="720"/>
      <c r="C209" s="363"/>
      <c r="D209" s="3"/>
      <c r="E209" s="363"/>
      <c r="F209" s="3"/>
      <c r="G209" s="363"/>
      <c r="H209" s="363"/>
      <c r="I209" s="44"/>
      <c r="J209" s="44"/>
    </row>
    <row r="210" spans="1:10" ht="15.75" customHeight="1" x14ac:dyDescent="0.3">
      <c r="A210" s="363"/>
      <c r="B210" s="720"/>
      <c r="C210" s="363"/>
      <c r="D210" s="3"/>
      <c r="E210" s="363"/>
      <c r="F210" s="3"/>
      <c r="G210" s="363"/>
      <c r="H210" s="363"/>
      <c r="I210" s="44"/>
      <c r="J210" s="44"/>
    </row>
    <row r="211" spans="1:10" ht="15.75" customHeight="1" x14ac:dyDescent="0.3">
      <c r="A211" s="363"/>
      <c r="B211" s="720"/>
      <c r="C211" s="363"/>
      <c r="D211" s="3"/>
      <c r="E211" s="363"/>
      <c r="F211" s="3"/>
      <c r="G211" s="363"/>
      <c r="H211" s="363"/>
      <c r="I211" s="44"/>
      <c r="J211" s="44"/>
    </row>
    <row r="212" spans="1:10" ht="15.75" customHeight="1" x14ac:dyDescent="0.3">
      <c r="A212" s="363"/>
      <c r="B212" s="720"/>
      <c r="C212" s="363"/>
      <c r="D212" s="3"/>
      <c r="E212" s="363"/>
      <c r="F212" s="3"/>
      <c r="G212" s="363"/>
      <c r="H212" s="363"/>
      <c r="I212" s="44"/>
      <c r="J212" s="44"/>
    </row>
    <row r="213" spans="1:10" ht="15.75" customHeight="1" x14ac:dyDescent="0.3">
      <c r="A213" s="363"/>
      <c r="B213" s="720"/>
      <c r="C213" s="363"/>
      <c r="D213" s="3"/>
      <c r="E213" s="363"/>
      <c r="F213" s="3"/>
      <c r="G213" s="363"/>
      <c r="H213" s="363"/>
      <c r="I213" s="44"/>
      <c r="J213" s="44"/>
    </row>
    <row r="214" spans="1:10" ht="15.75" customHeight="1" x14ac:dyDescent="0.3">
      <c r="A214" s="363"/>
      <c r="B214" s="720"/>
      <c r="C214" s="363"/>
      <c r="D214" s="3"/>
      <c r="E214" s="363"/>
      <c r="F214" s="3"/>
      <c r="G214" s="363"/>
      <c r="H214" s="363"/>
      <c r="I214" s="44"/>
      <c r="J214" s="44"/>
    </row>
    <row r="215" spans="1:10" ht="15.75" customHeight="1" x14ac:dyDescent="0.3">
      <c r="A215" s="363"/>
      <c r="B215" s="720"/>
      <c r="C215" s="363"/>
      <c r="D215" s="3"/>
      <c r="E215" s="363"/>
      <c r="F215" s="3"/>
      <c r="G215" s="363"/>
      <c r="H215" s="363"/>
      <c r="I215" s="44"/>
      <c r="J215" s="44"/>
    </row>
    <row r="216" spans="1:10" ht="15.75" customHeight="1" x14ac:dyDescent="0.3">
      <c r="A216" s="363"/>
      <c r="B216" s="720"/>
      <c r="C216" s="363"/>
      <c r="D216" s="3"/>
      <c r="E216" s="363"/>
      <c r="F216" s="3"/>
      <c r="G216" s="363"/>
      <c r="H216" s="363"/>
      <c r="I216" s="44"/>
      <c r="J216" s="44"/>
    </row>
    <row r="217" spans="1:10" ht="15.75" customHeight="1" x14ac:dyDescent="0.3">
      <c r="A217" s="363"/>
      <c r="B217" s="720"/>
      <c r="C217" s="363"/>
      <c r="D217" s="3"/>
      <c r="E217" s="363"/>
      <c r="F217" s="3"/>
      <c r="G217" s="363"/>
      <c r="H217" s="363"/>
      <c r="I217" s="44"/>
      <c r="J217" s="44"/>
    </row>
    <row r="218" spans="1:10" ht="15.75" customHeight="1" x14ac:dyDescent="0.3">
      <c r="A218" s="363"/>
      <c r="B218" s="720"/>
      <c r="C218" s="363"/>
      <c r="D218" s="3"/>
      <c r="E218" s="363"/>
      <c r="F218" s="3"/>
      <c r="G218" s="363"/>
      <c r="H218" s="363"/>
      <c r="I218" s="44"/>
      <c r="J218" s="44"/>
    </row>
    <row r="219" spans="1:10" ht="15.75" customHeight="1" x14ac:dyDescent="0.3">
      <c r="A219" s="363"/>
      <c r="B219" s="720"/>
      <c r="C219" s="363"/>
      <c r="D219" s="3"/>
      <c r="E219" s="363"/>
      <c r="F219" s="3"/>
      <c r="G219" s="363"/>
      <c r="H219" s="363"/>
      <c r="I219" s="44"/>
      <c r="J219" s="44"/>
    </row>
    <row r="220" spans="1:10" ht="15.75" customHeight="1" x14ac:dyDescent="0.3">
      <c r="A220" s="363"/>
      <c r="B220" s="720"/>
      <c r="C220" s="363"/>
      <c r="D220" s="3"/>
      <c r="E220" s="363"/>
      <c r="F220" s="3"/>
      <c r="G220" s="363"/>
      <c r="H220" s="363"/>
      <c r="I220" s="44"/>
      <c r="J220" s="44"/>
    </row>
    <row r="221" spans="1:10" ht="15.75" customHeight="1" x14ac:dyDescent="0.3">
      <c r="A221" s="363"/>
      <c r="B221" s="720"/>
      <c r="C221" s="363"/>
      <c r="D221" s="3"/>
      <c r="E221" s="363"/>
      <c r="F221" s="3"/>
      <c r="G221" s="363"/>
      <c r="H221" s="363"/>
      <c r="I221" s="44"/>
      <c r="J221" s="44"/>
    </row>
    <row r="222" spans="1:10" ht="15.75" customHeight="1" x14ac:dyDescent="0.3">
      <c r="A222" s="363"/>
      <c r="B222" s="720"/>
      <c r="C222" s="363"/>
      <c r="D222" s="3"/>
      <c r="E222" s="363"/>
      <c r="F222" s="3"/>
      <c r="G222" s="363"/>
      <c r="H222" s="363"/>
      <c r="I222" s="44"/>
      <c r="J222" s="44"/>
    </row>
    <row r="223" spans="1:10" ht="15.75" customHeight="1" x14ac:dyDescent="0.3">
      <c r="A223" s="363"/>
      <c r="B223" s="720"/>
      <c r="C223" s="363"/>
      <c r="D223" s="3"/>
      <c r="E223" s="363"/>
      <c r="F223" s="3"/>
      <c r="G223" s="363"/>
      <c r="H223" s="363"/>
      <c r="I223" s="44"/>
      <c r="J223" s="44"/>
    </row>
    <row r="224" spans="1:10" ht="15.75" customHeight="1" x14ac:dyDescent="0.3">
      <c r="A224" s="363"/>
      <c r="B224" s="720"/>
      <c r="C224" s="363"/>
      <c r="D224" s="3"/>
      <c r="E224" s="363"/>
      <c r="F224" s="3"/>
      <c r="G224" s="363"/>
      <c r="H224" s="363"/>
      <c r="I224" s="44"/>
      <c r="J224" s="44"/>
    </row>
    <row r="225" spans="1:10" ht="15.75" customHeight="1" x14ac:dyDescent="0.3">
      <c r="A225" s="363"/>
      <c r="B225" s="720"/>
      <c r="C225" s="363"/>
      <c r="D225" s="3"/>
      <c r="E225" s="363"/>
      <c r="F225" s="3"/>
      <c r="G225" s="363"/>
      <c r="H225" s="363"/>
      <c r="I225" s="44"/>
      <c r="J225" s="44"/>
    </row>
    <row r="226" spans="1:10" ht="15.75" customHeight="1" x14ac:dyDescent="0.3">
      <c r="A226" s="363"/>
      <c r="B226" s="720"/>
      <c r="C226" s="363"/>
      <c r="D226" s="3"/>
      <c r="E226" s="363"/>
      <c r="F226" s="3"/>
      <c r="G226" s="363"/>
      <c r="H226" s="363"/>
      <c r="I226" s="44"/>
      <c r="J226" s="44"/>
    </row>
    <row r="227" spans="1:10" ht="15.75" customHeight="1" x14ac:dyDescent="0.3">
      <c r="A227" s="363"/>
      <c r="B227" s="720"/>
      <c r="C227" s="363"/>
      <c r="D227" s="3"/>
      <c r="E227" s="363"/>
      <c r="F227" s="3"/>
      <c r="G227" s="363"/>
      <c r="H227" s="363"/>
      <c r="I227" s="44"/>
      <c r="J227" s="44"/>
    </row>
    <row r="228" spans="1:10" ht="15.75" customHeight="1" x14ac:dyDescent="0.3">
      <c r="A228" s="363"/>
      <c r="B228" s="720"/>
      <c r="C228" s="363"/>
      <c r="D228" s="3"/>
      <c r="E228" s="363"/>
      <c r="F228" s="3"/>
      <c r="G228" s="363"/>
      <c r="H228" s="363"/>
      <c r="I228" s="44"/>
      <c r="J228" s="44"/>
    </row>
    <row r="229" spans="1:10" ht="15.75" customHeight="1" x14ac:dyDescent="0.3">
      <c r="A229" s="363"/>
      <c r="B229" s="720"/>
      <c r="C229" s="363"/>
      <c r="D229" s="3"/>
      <c r="E229" s="363"/>
      <c r="F229" s="3"/>
      <c r="G229" s="363"/>
      <c r="H229" s="363"/>
      <c r="I229" s="44"/>
      <c r="J229" s="44"/>
    </row>
    <row r="230" spans="1:10" ht="15.75" customHeight="1" x14ac:dyDescent="0.3">
      <c r="A230" s="363"/>
      <c r="B230" s="720"/>
      <c r="C230" s="363"/>
      <c r="D230" s="3"/>
      <c r="E230" s="363"/>
      <c r="F230" s="3"/>
      <c r="G230" s="363"/>
      <c r="H230" s="363"/>
      <c r="I230" s="44"/>
      <c r="J230" s="44"/>
    </row>
    <row r="231" spans="1:10" ht="15.75" customHeight="1" x14ac:dyDescent="0.3">
      <c r="A231" s="363"/>
      <c r="B231" s="720"/>
      <c r="C231" s="363"/>
      <c r="D231" s="3"/>
      <c r="E231" s="363"/>
      <c r="F231" s="3"/>
      <c r="G231" s="363"/>
      <c r="H231" s="363"/>
      <c r="I231" s="44"/>
      <c r="J231" s="44"/>
    </row>
    <row r="232" spans="1:10" ht="15.75" customHeight="1" x14ac:dyDescent="0.3">
      <c r="A232" s="363"/>
      <c r="B232" s="720"/>
      <c r="C232" s="363"/>
      <c r="D232" s="3"/>
      <c r="E232" s="363"/>
      <c r="F232" s="3"/>
      <c r="G232" s="363"/>
      <c r="H232" s="363"/>
      <c r="I232" s="44"/>
      <c r="J232" s="44"/>
    </row>
    <row r="233" spans="1:10" ht="15.75" customHeight="1" x14ac:dyDescent="0.3">
      <c r="A233" s="363"/>
      <c r="B233" s="720"/>
      <c r="C233" s="363"/>
      <c r="D233" s="3"/>
      <c r="E233" s="363"/>
      <c r="F233" s="3"/>
      <c r="G233" s="363"/>
      <c r="H233" s="363"/>
      <c r="I233" s="44"/>
      <c r="J233" s="44"/>
    </row>
    <row r="234" spans="1:10" ht="15.75" customHeight="1" x14ac:dyDescent="0.3">
      <c r="A234" s="363"/>
      <c r="B234" s="720"/>
      <c r="C234" s="363"/>
      <c r="D234" s="3"/>
      <c r="E234" s="363"/>
      <c r="F234" s="3"/>
      <c r="G234" s="363"/>
      <c r="H234" s="363"/>
      <c r="I234" s="44"/>
      <c r="J234" s="44"/>
    </row>
    <row r="235" spans="1:10" ht="15.75" customHeight="1" x14ac:dyDescent="0.3">
      <c r="A235" s="363"/>
      <c r="B235" s="720"/>
      <c r="C235" s="363"/>
      <c r="D235" s="3"/>
      <c r="E235" s="363"/>
      <c r="F235" s="3"/>
      <c r="G235" s="363"/>
      <c r="H235" s="363"/>
      <c r="I235" s="44"/>
      <c r="J235" s="44"/>
    </row>
    <row r="236" spans="1:10" ht="15.75" customHeight="1" x14ac:dyDescent="0.3">
      <c r="A236" s="363"/>
      <c r="B236" s="720"/>
      <c r="C236" s="363"/>
      <c r="D236" s="3"/>
      <c r="E236" s="363"/>
      <c r="F236" s="3"/>
      <c r="G236" s="363"/>
      <c r="H236" s="363"/>
      <c r="I236" s="44"/>
      <c r="J236" s="44"/>
    </row>
    <row r="237" spans="1:10" ht="15.75" customHeight="1" x14ac:dyDescent="0.3">
      <c r="A237" s="363"/>
      <c r="B237" s="720"/>
      <c r="C237" s="363"/>
      <c r="D237" s="3"/>
      <c r="E237" s="363"/>
      <c r="F237" s="3"/>
      <c r="G237" s="363"/>
      <c r="H237" s="363"/>
      <c r="I237" s="44"/>
      <c r="J237" s="44"/>
    </row>
    <row r="238" spans="1:10" ht="15.75" customHeight="1" x14ac:dyDescent="0.3">
      <c r="A238" s="363"/>
      <c r="B238" s="720"/>
      <c r="C238" s="363"/>
      <c r="D238" s="3"/>
      <c r="E238" s="363"/>
      <c r="F238" s="3"/>
      <c r="G238" s="363"/>
      <c r="H238" s="363"/>
      <c r="I238" s="44"/>
      <c r="J238" s="44"/>
    </row>
    <row r="239" spans="1:10" ht="15.75" customHeight="1" x14ac:dyDescent="0.3">
      <c r="A239" s="363"/>
      <c r="B239" s="720"/>
      <c r="C239" s="363"/>
      <c r="D239" s="3"/>
      <c r="E239" s="363"/>
      <c r="F239" s="3"/>
      <c r="G239" s="363"/>
      <c r="H239" s="363"/>
      <c r="I239" s="44"/>
      <c r="J239" s="44"/>
    </row>
    <row r="240" spans="1:10" ht="15.75" customHeight="1" x14ac:dyDescent="0.3">
      <c r="A240" s="363"/>
      <c r="B240" s="720"/>
      <c r="C240" s="363"/>
      <c r="D240" s="3"/>
      <c r="E240" s="363"/>
      <c r="F240" s="3"/>
      <c r="G240" s="363"/>
      <c r="H240" s="363"/>
      <c r="I240" s="44"/>
      <c r="J240" s="44"/>
    </row>
    <row r="241" spans="1:10" ht="15.75" customHeight="1" x14ac:dyDescent="0.3">
      <c r="A241" s="363"/>
      <c r="B241" s="720"/>
      <c r="C241" s="363"/>
      <c r="D241" s="3"/>
      <c r="E241" s="363"/>
      <c r="F241" s="3"/>
      <c r="G241" s="363"/>
      <c r="H241" s="363"/>
      <c r="I241" s="44"/>
      <c r="J241" s="44"/>
    </row>
    <row r="242" spans="1:10" ht="15.75" customHeight="1" x14ac:dyDescent="0.3">
      <c r="A242" s="363"/>
      <c r="B242" s="720"/>
      <c r="C242" s="363"/>
      <c r="D242" s="3"/>
      <c r="E242" s="363"/>
      <c r="F242" s="3"/>
      <c r="G242" s="363"/>
      <c r="H242" s="363"/>
      <c r="I242" s="44"/>
      <c r="J242" s="44"/>
    </row>
    <row r="243" spans="1:10" ht="15.75" customHeight="1" x14ac:dyDescent="0.3">
      <c r="A243" s="363"/>
      <c r="B243" s="720"/>
      <c r="C243" s="363"/>
      <c r="D243" s="3"/>
      <c r="E243" s="363"/>
      <c r="F243" s="3"/>
      <c r="G243" s="363"/>
      <c r="H243" s="363"/>
      <c r="I243" s="44"/>
      <c r="J243" s="44"/>
    </row>
    <row r="244" spans="1:10" ht="15.75" customHeight="1" x14ac:dyDescent="0.3">
      <c r="A244" s="363"/>
      <c r="B244" s="720"/>
      <c r="C244" s="363"/>
      <c r="D244" s="3"/>
      <c r="E244" s="363"/>
      <c r="F244" s="3"/>
      <c r="G244" s="363"/>
      <c r="H244" s="363"/>
      <c r="I244" s="44"/>
      <c r="J244" s="44"/>
    </row>
    <row r="245" spans="1:10" ht="15.75" customHeight="1" x14ac:dyDescent="0.3">
      <c r="A245" s="363"/>
      <c r="B245" s="720"/>
      <c r="C245" s="363"/>
      <c r="D245" s="3"/>
      <c r="E245" s="363"/>
      <c r="F245" s="3"/>
      <c r="G245" s="363"/>
      <c r="H245" s="363"/>
      <c r="I245" s="44"/>
      <c r="J245" s="44"/>
    </row>
    <row r="246" spans="1:10" ht="15.75" customHeight="1" x14ac:dyDescent="0.3">
      <c r="A246" s="363"/>
      <c r="B246" s="720"/>
      <c r="C246" s="363"/>
      <c r="D246" s="3"/>
      <c r="E246" s="363"/>
      <c r="F246" s="3"/>
      <c r="G246" s="363"/>
      <c r="H246" s="363"/>
      <c r="I246" s="44"/>
      <c r="J246" s="44"/>
    </row>
    <row r="247" spans="1:10" ht="15.75" customHeight="1" x14ac:dyDescent="0.3">
      <c r="A247" s="363"/>
      <c r="B247" s="720"/>
      <c r="C247" s="363"/>
      <c r="D247" s="3"/>
      <c r="E247" s="363"/>
      <c r="F247" s="3"/>
      <c r="G247" s="363"/>
      <c r="H247" s="363"/>
      <c r="I247" s="44"/>
      <c r="J247" s="44"/>
    </row>
    <row r="248" spans="1:10" ht="15.75" customHeight="1" x14ac:dyDescent="0.3">
      <c r="A248" s="363"/>
      <c r="B248" s="720"/>
      <c r="C248" s="363"/>
      <c r="D248" s="3"/>
      <c r="E248" s="363"/>
      <c r="F248" s="3"/>
      <c r="G248" s="363"/>
      <c r="H248" s="363"/>
      <c r="I248" s="44"/>
      <c r="J248" s="44"/>
    </row>
    <row r="249" spans="1:10" ht="15.75" customHeight="1" x14ac:dyDescent="0.3">
      <c r="A249" s="363"/>
      <c r="B249" s="720"/>
      <c r="C249" s="363"/>
      <c r="D249" s="3"/>
      <c r="E249" s="363"/>
      <c r="F249" s="3"/>
      <c r="G249" s="363"/>
      <c r="H249" s="363"/>
      <c r="I249" s="44"/>
      <c r="J249" s="44"/>
    </row>
    <row r="250" spans="1:10" ht="15.75" customHeight="1" x14ac:dyDescent="0.3">
      <c r="A250" s="363"/>
      <c r="B250" s="720"/>
      <c r="C250" s="363"/>
      <c r="D250" s="3"/>
      <c r="E250" s="363"/>
      <c r="F250" s="3"/>
      <c r="G250" s="363"/>
      <c r="H250" s="363"/>
      <c r="I250" s="44"/>
      <c r="J250" s="44"/>
    </row>
    <row r="251" spans="1:10" ht="15.75" customHeight="1" x14ac:dyDescent="0.3">
      <c r="A251" s="363"/>
      <c r="B251" s="720"/>
      <c r="C251" s="363"/>
      <c r="D251" s="3"/>
      <c r="E251" s="363"/>
      <c r="F251" s="3"/>
      <c r="G251" s="363"/>
      <c r="H251" s="363"/>
      <c r="I251" s="44"/>
      <c r="J251" s="44"/>
    </row>
    <row r="252" spans="1:10" ht="15.75" customHeight="1" x14ac:dyDescent="0.3">
      <c r="A252" s="363"/>
      <c r="B252" s="720"/>
      <c r="C252" s="363"/>
      <c r="D252" s="3"/>
      <c r="E252" s="363"/>
      <c r="F252" s="3"/>
      <c r="G252" s="363"/>
      <c r="H252" s="363"/>
      <c r="I252" s="44"/>
      <c r="J252" s="44"/>
    </row>
    <row r="253" spans="1:10" ht="15.75" customHeight="1" x14ac:dyDescent="0.3">
      <c r="A253" s="363"/>
      <c r="B253" s="720"/>
      <c r="C253" s="363"/>
      <c r="D253" s="3"/>
      <c r="E253" s="363"/>
      <c r="F253" s="3"/>
      <c r="G253" s="363"/>
      <c r="H253" s="363"/>
      <c r="I253" s="44"/>
      <c r="J253" s="44"/>
    </row>
    <row r="254" spans="1:10" ht="15.75" customHeight="1" x14ac:dyDescent="0.3">
      <c r="A254" s="363"/>
      <c r="B254" s="720"/>
      <c r="C254" s="363"/>
      <c r="D254" s="3"/>
      <c r="E254" s="363"/>
      <c r="F254" s="3"/>
      <c r="G254" s="363"/>
      <c r="H254" s="363"/>
      <c r="I254" s="44"/>
      <c r="J254" s="44"/>
    </row>
    <row r="255" spans="1:10" ht="15.75" customHeight="1" x14ac:dyDescent="0.3">
      <c r="A255" s="363"/>
      <c r="B255" s="720"/>
      <c r="C255" s="363"/>
      <c r="D255" s="3"/>
      <c r="E255" s="363"/>
      <c r="F255" s="3"/>
      <c r="G255" s="363"/>
      <c r="H255" s="363"/>
      <c r="I255" s="44"/>
      <c r="J255" s="44"/>
    </row>
    <row r="256" spans="1:10" ht="15.75" customHeight="1" x14ac:dyDescent="0.3">
      <c r="A256" s="363"/>
      <c r="B256" s="720"/>
      <c r="C256" s="363"/>
      <c r="D256" s="3"/>
      <c r="E256" s="363"/>
      <c r="F256" s="3"/>
      <c r="G256" s="363"/>
      <c r="H256" s="363"/>
      <c r="I256" s="44"/>
      <c r="J256" s="44"/>
    </row>
    <row r="257" spans="1:10" ht="15.75" customHeight="1" x14ac:dyDescent="0.3">
      <c r="A257" s="363"/>
      <c r="B257" s="720"/>
      <c r="C257" s="363"/>
      <c r="D257" s="3"/>
      <c r="E257" s="363"/>
      <c r="F257" s="3"/>
      <c r="G257" s="363"/>
      <c r="H257" s="363"/>
      <c r="I257" s="44"/>
      <c r="J257" s="44"/>
    </row>
    <row r="258" spans="1:10" ht="15.75" customHeight="1" x14ac:dyDescent="0.3">
      <c r="A258" s="363"/>
      <c r="B258" s="720"/>
      <c r="C258" s="363"/>
      <c r="D258" s="3"/>
      <c r="E258" s="363"/>
      <c r="F258" s="3"/>
      <c r="G258" s="363"/>
      <c r="H258" s="363"/>
      <c r="I258" s="44"/>
      <c r="J258" s="44"/>
    </row>
    <row r="259" spans="1:10" ht="15.75" customHeight="1" x14ac:dyDescent="0.3">
      <c r="A259" s="363"/>
      <c r="B259" s="720"/>
      <c r="C259" s="363"/>
      <c r="D259" s="3"/>
      <c r="E259" s="363"/>
      <c r="F259" s="3"/>
      <c r="G259" s="363"/>
      <c r="H259" s="363"/>
      <c r="I259" s="44"/>
      <c r="J259" s="44"/>
    </row>
    <row r="260" spans="1:10" ht="15.75" customHeight="1" x14ac:dyDescent="0.3">
      <c r="A260" s="363"/>
      <c r="B260" s="720"/>
      <c r="C260" s="363"/>
      <c r="D260" s="3"/>
      <c r="E260" s="363"/>
      <c r="F260" s="3"/>
      <c r="G260" s="363"/>
      <c r="H260" s="363"/>
      <c r="I260" s="44"/>
      <c r="J260" s="44"/>
    </row>
    <row r="261" spans="1:10" ht="15.75" customHeight="1" x14ac:dyDescent="0.3">
      <c r="A261" s="363"/>
      <c r="B261" s="720"/>
      <c r="C261" s="363"/>
      <c r="D261" s="3"/>
      <c r="E261" s="363"/>
      <c r="F261" s="3"/>
      <c r="G261" s="363"/>
      <c r="H261" s="363"/>
      <c r="I261" s="44"/>
      <c r="J261" s="44"/>
    </row>
    <row r="262" spans="1:10" ht="15.75" customHeight="1" x14ac:dyDescent="0.3">
      <c r="A262" s="363"/>
      <c r="B262" s="720"/>
      <c r="C262" s="363"/>
      <c r="D262" s="3"/>
      <c r="E262" s="363"/>
      <c r="F262" s="3"/>
      <c r="G262" s="363"/>
      <c r="H262" s="363"/>
      <c r="I262" s="44"/>
      <c r="J262" s="44"/>
    </row>
    <row r="263" spans="1:10" ht="15.75" customHeight="1" x14ac:dyDescent="0.3">
      <c r="A263" s="363"/>
      <c r="B263" s="720"/>
      <c r="C263" s="363"/>
      <c r="D263" s="3"/>
      <c r="E263" s="363"/>
      <c r="F263" s="3"/>
      <c r="G263" s="363"/>
      <c r="H263" s="363"/>
      <c r="I263" s="44"/>
      <c r="J263" s="44"/>
    </row>
    <row r="264" spans="1:10" ht="15.75" customHeight="1" x14ac:dyDescent="0.3">
      <c r="A264" s="363"/>
      <c r="B264" s="720"/>
      <c r="C264" s="363"/>
      <c r="D264" s="3"/>
      <c r="E264" s="363"/>
      <c r="F264" s="3"/>
      <c r="G264" s="363"/>
      <c r="H264" s="363"/>
      <c r="I264" s="44"/>
      <c r="J264" s="44"/>
    </row>
    <row r="265" spans="1:10" ht="15.75" customHeight="1" x14ac:dyDescent="0.3">
      <c r="A265" s="363"/>
      <c r="B265" s="720"/>
      <c r="C265" s="363"/>
      <c r="D265" s="3"/>
      <c r="E265" s="363"/>
      <c r="F265" s="3"/>
      <c r="G265" s="363"/>
      <c r="H265" s="363"/>
      <c r="I265" s="44"/>
      <c r="J265" s="44"/>
    </row>
    <row r="266" spans="1:10" ht="15.75" customHeight="1" x14ac:dyDescent="0.3">
      <c r="A266" s="363"/>
      <c r="B266" s="720"/>
      <c r="C266" s="363"/>
      <c r="D266" s="3"/>
      <c r="E266" s="363"/>
      <c r="F266" s="3"/>
      <c r="G266" s="363"/>
      <c r="H266" s="363"/>
      <c r="I266" s="44"/>
      <c r="J266" s="44"/>
    </row>
    <row r="267" spans="1:10" ht="15.75" customHeight="1" x14ac:dyDescent="0.3">
      <c r="A267" s="363"/>
      <c r="B267" s="720"/>
      <c r="C267" s="363"/>
      <c r="D267" s="3"/>
      <c r="E267" s="363"/>
      <c r="F267" s="3"/>
      <c r="G267" s="363"/>
      <c r="H267" s="363"/>
      <c r="I267" s="44"/>
      <c r="J267" s="44"/>
    </row>
    <row r="268" spans="1:10" ht="15.75" customHeight="1" x14ac:dyDescent="0.3">
      <c r="A268" s="363"/>
      <c r="B268" s="720"/>
      <c r="C268" s="363"/>
      <c r="D268" s="3"/>
      <c r="E268" s="363"/>
      <c r="F268" s="3"/>
      <c r="G268" s="363"/>
      <c r="H268" s="363"/>
      <c r="I268" s="44"/>
      <c r="J268" s="44"/>
    </row>
    <row r="269" spans="1:10" ht="15.75" customHeight="1" x14ac:dyDescent="0.3">
      <c r="A269" s="363"/>
      <c r="B269" s="720"/>
      <c r="C269" s="363"/>
      <c r="D269" s="3"/>
      <c r="E269" s="363"/>
      <c r="F269" s="3"/>
      <c r="G269" s="363"/>
      <c r="H269" s="363"/>
      <c r="I269" s="44"/>
      <c r="J269" s="44"/>
    </row>
    <row r="270" spans="1:10" ht="15.75" customHeight="1" x14ac:dyDescent="0.3">
      <c r="A270" s="363"/>
      <c r="B270" s="720"/>
      <c r="C270" s="363"/>
      <c r="D270" s="3"/>
      <c r="E270" s="363"/>
      <c r="F270" s="3"/>
      <c r="G270" s="363"/>
      <c r="H270" s="363"/>
      <c r="I270" s="44"/>
      <c r="J270" s="44"/>
    </row>
    <row r="271" spans="1:10" ht="15.75" customHeight="1" x14ac:dyDescent="0.3">
      <c r="A271" s="363"/>
      <c r="B271" s="720"/>
      <c r="C271" s="363"/>
      <c r="D271" s="3"/>
      <c r="E271" s="363"/>
      <c r="F271" s="3"/>
      <c r="G271" s="363"/>
      <c r="H271" s="363"/>
      <c r="I271" s="44"/>
      <c r="J271" s="44"/>
    </row>
    <row r="272" spans="1:10" ht="15.75" customHeight="1" x14ac:dyDescent="0.3">
      <c r="A272" s="363"/>
      <c r="B272" s="720"/>
      <c r="C272" s="363"/>
      <c r="D272" s="3"/>
      <c r="E272" s="363"/>
      <c r="F272" s="3"/>
      <c r="G272" s="363"/>
      <c r="H272" s="363"/>
      <c r="I272" s="44"/>
      <c r="J272" s="44"/>
    </row>
    <row r="273" spans="1:10" ht="15.75" customHeight="1" x14ac:dyDescent="0.3">
      <c r="A273" s="363"/>
      <c r="B273" s="720"/>
      <c r="C273" s="363"/>
      <c r="D273" s="3"/>
      <c r="E273" s="363"/>
      <c r="F273" s="3"/>
      <c r="G273" s="363"/>
      <c r="H273" s="363"/>
      <c r="I273" s="44"/>
      <c r="J273" s="44"/>
    </row>
    <row r="274" spans="1:10" ht="15.75" customHeight="1" x14ac:dyDescent="0.3">
      <c r="A274" s="363"/>
      <c r="B274" s="720"/>
      <c r="C274" s="363"/>
      <c r="D274" s="3"/>
      <c r="E274" s="363"/>
      <c r="F274" s="3"/>
      <c r="G274" s="363"/>
      <c r="H274" s="363"/>
      <c r="I274" s="44"/>
      <c r="J274" s="44"/>
    </row>
    <row r="275" spans="1:10" ht="15.75" customHeight="1" x14ac:dyDescent="0.3">
      <c r="A275" s="363"/>
      <c r="B275" s="720"/>
      <c r="C275" s="363"/>
      <c r="D275" s="3"/>
      <c r="E275" s="363"/>
      <c r="F275" s="3"/>
      <c r="G275" s="363"/>
      <c r="H275" s="363"/>
      <c r="I275" s="44"/>
      <c r="J275" s="44"/>
    </row>
    <row r="276" spans="1:10" ht="15.75" customHeight="1" x14ac:dyDescent="0.3">
      <c r="A276" s="363"/>
      <c r="B276" s="720"/>
      <c r="C276" s="363"/>
      <c r="D276" s="3"/>
      <c r="E276" s="363"/>
      <c r="F276" s="3"/>
      <c r="G276" s="363"/>
      <c r="H276" s="363"/>
      <c r="I276" s="44"/>
      <c r="J276" s="44"/>
    </row>
    <row r="277" spans="1:10" ht="15.75" customHeight="1" x14ac:dyDescent="0.3">
      <c r="A277" s="363"/>
      <c r="B277" s="720"/>
      <c r="C277" s="363"/>
      <c r="D277" s="3"/>
      <c r="E277" s="363"/>
      <c r="F277" s="3"/>
      <c r="G277" s="363"/>
      <c r="H277" s="363"/>
      <c r="I277" s="44"/>
      <c r="J277" s="44"/>
    </row>
    <row r="278" spans="1:10" ht="15.75" customHeight="1" x14ac:dyDescent="0.3">
      <c r="A278" s="363"/>
      <c r="B278" s="720"/>
      <c r="C278" s="363"/>
      <c r="D278" s="3"/>
      <c r="E278" s="363"/>
      <c r="F278" s="3"/>
      <c r="G278" s="363"/>
      <c r="H278" s="363"/>
      <c r="I278" s="44"/>
      <c r="J278" s="44"/>
    </row>
    <row r="279" spans="1:10" ht="15.75" customHeight="1" x14ac:dyDescent="0.3">
      <c r="A279" s="363"/>
      <c r="B279" s="720"/>
      <c r="C279" s="363"/>
      <c r="D279" s="3"/>
      <c r="E279" s="363"/>
      <c r="F279" s="3"/>
      <c r="G279" s="363"/>
      <c r="H279" s="363"/>
      <c r="I279" s="44"/>
      <c r="J279" s="44"/>
    </row>
    <row r="280" spans="1:10" ht="15.75" customHeight="1" x14ac:dyDescent="0.3">
      <c r="A280" s="363"/>
      <c r="B280" s="720"/>
      <c r="C280" s="363"/>
      <c r="D280" s="3"/>
      <c r="E280" s="363"/>
      <c r="F280" s="3"/>
      <c r="G280" s="363"/>
      <c r="H280" s="363"/>
      <c r="I280" s="44"/>
      <c r="J280" s="44"/>
    </row>
    <row r="281" spans="1:10" ht="15.75" customHeight="1" x14ac:dyDescent="0.3">
      <c r="A281" s="363"/>
      <c r="B281" s="720"/>
      <c r="C281" s="363"/>
      <c r="D281" s="3"/>
      <c r="E281" s="363"/>
      <c r="F281" s="3"/>
      <c r="G281" s="363"/>
      <c r="H281" s="363"/>
      <c r="I281" s="44"/>
      <c r="J281" s="44"/>
    </row>
    <row r="282" spans="1:10" ht="15.75" customHeight="1" x14ac:dyDescent="0.3">
      <c r="A282" s="363"/>
      <c r="B282" s="720"/>
      <c r="C282" s="363"/>
      <c r="D282" s="3"/>
      <c r="E282" s="363"/>
      <c r="F282" s="3"/>
      <c r="G282" s="363"/>
      <c r="H282" s="363"/>
      <c r="I282" s="44"/>
      <c r="J282" s="44"/>
    </row>
    <row r="283" spans="1:10" ht="15.75" customHeight="1" x14ac:dyDescent="0.3">
      <c r="A283" s="363"/>
      <c r="B283" s="720"/>
      <c r="C283" s="363"/>
      <c r="D283" s="3"/>
      <c r="E283" s="363"/>
      <c r="F283" s="3"/>
      <c r="G283" s="363"/>
      <c r="H283" s="363"/>
      <c r="I283" s="44"/>
      <c r="J283" s="44"/>
    </row>
    <row r="284" spans="1:10" ht="15.75" customHeight="1" x14ac:dyDescent="0.3">
      <c r="A284" s="363"/>
      <c r="B284" s="720"/>
      <c r="C284" s="363"/>
      <c r="D284" s="3"/>
      <c r="E284" s="363"/>
      <c r="F284" s="3"/>
      <c r="G284" s="363"/>
      <c r="H284" s="363"/>
      <c r="I284" s="44"/>
      <c r="J284" s="44"/>
    </row>
    <row r="285" spans="1:10" ht="15.75" customHeight="1" x14ac:dyDescent="0.3">
      <c r="A285" s="363"/>
      <c r="B285" s="720"/>
      <c r="C285" s="363"/>
      <c r="D285" s="3"/>
      <c r="E285" s="363"/>
      <c r="F285" s="3"/>
      <c r="G285" s="363"/>
      <c r="H285" s="363"/>
      <c r="I285" s="44"/>
      <c r="J285" s="44"/>
    </row>
    <row r="286" spans="1:10" ht="15.75" customHeight="1" x14ac:dyDescent="0.3">
      <c r="A286" s="363"/>
      <c r="B286" s="720"/>
      <c r="C286" s="363"/>
      <c r="D286" s="3"/>
      <c r="E286" s="363"/>
      <c r="F286" s="3"/>
      <c r="G286" s="363"/>
      <c r="H286" s="363"/>
      <c r="I286" s="44"/>
      <c r="J286" s="44"/>
    </row>
    <row r="287" spans="1:10" ht="15.75" customHeight="1" x14ac:dyDescent="0.3">
      <c r="A287" s="363"/>
      <c r="B287" s="720"/>
      <c r="C287" s="363"/>
      <c r="D287" s="3"/>
      <c r="E287" s="363"/>
      <c r="F287" s="3"/>
      <c r="G287" s="363"/>
      <c r="H287" s="363"/>
      <c r="I287" s="44"/>
      <c r="J287" s="44"/>
    </row>
    <row r="288" spans="1:10" ht="15.75" customHeight="1" x14ac:dyDescent="0.3">
      <c r="A288" s="363"/>
      <c r="B288" s="720"/>
      <c r="C288" s="363"/>
      <c r="D288" s="3"/>
      <c r="E288" s="363"/>
      <c r="F288" s="3"/>
      <c r="G288" s="363"/>
      <c r="H288" s="363"/>
      <c r="I288" s="44"/>
      <c r="J288" s="44"/>
    </row>
    <row r="289" spans="1:10" ht="15.75" customHeight="1" x14ac:dyDescent="0.3">
      <c r="A289" s="363"/>
      <c r="B289" s="720"/>
      <c r="C289" s="363"/>
      <c r="D289" s="3"/>
      <c r="E289" s="363"/>
      <c r="F289" s="3"/>
      <c r="G289" s="363"/>
      <c r="H289" s="363"/>
      <c r="I289" s="44"/>
      <c r="J289" s="44"/>
    </row>
    <row r="290" spans="1:10" ht="15.75" customHeight="1" x14ac:dyDescent="0.3">
      <c r="A290" s="363"/>
      <c r="B290" s="720"/>
      <c r="C290" s="363"/>
      <c r="D290" s="3"/>
      <c r="E290" s="363"/>
      <c r="F290" s="3"/>
      <c r="G290" s="363"/>
      <c r="H290" s="363"/>
      <c r="I290" s="44"/>
      <c r="J290" s="44"/>
    </row>
    <row r="291" spans="1:10" ht="15.75" customHeight="1" x14ac:dyDescent="0.3">
      <c r="A291" s="363"/>
      <c r="B291" s="720"/>
      <c r="C291" s="363"/>
      <c r="D291" s="3"/>
      <c r="E291" s="363"/>
      <c r="F291" s="3"/>
      <c r="G291" s="363"/>
      <c r="H291" s="363"/>
      <c r="I291" s="44"/>
      <c r="J291" s="44"/>
    </row>
    <row r="292" spans="1:10" ht="15.75" customHeight="1" x14ac:dyDescent="0.3">
      <c r="A292" s="363"/>
      <c r="B292" s="720"/>
      <c r="C292" s="363"/>
      <c r="D292" s="3"/>
      <c r="E292" s="363"/>
      <c r="F292" s="3"/>
      <c r="G292" s="363"/>
      <c r="H292" s="363"/>
      <c r="I292" s="44"/>
      <c r="J292" s="44"/>
    </row>
    <row r="293" spans="1:10" ht="15.75" customHeight="1" x14ac:dyDescent="0.3">
      <c r="A293" s="363"/>
      <c r="B293" s="720"/>
      <c r="C293" s="363"/>
      <c r="D293" s="3"/>
      <c r="E293" s="363"/>
      <c r="F293" s="3"/>
      <c r="G293" s="363"/>
      <c r="H293" s="363"/>
      <c r="I293" s="44"/>
      <c r="J293" s="44"/>
    </row>
    <row r="294" spans="1:10" ht="15.75" customHeight="1" x14ac:dyDescent="0.3">
      <c r="A294" s="363"/>
      <c r="B294" s="720"/>
      <c r="C294" s="363"/>
      <c r="D294" s="3"/>
      <c r="E294" s="363"/>
      <c r="F294" s="3"/>
      <c r="G294" s="363"/>
      <c r="H294" s="363"/>
      <c r="I294" s="44"/>
      <c r="J294" s="44"/>
    </row>
    <row r="295" spans="1:10" ht="15.75" customHeight="1" x14ac:dyDescent="0.3">
      <c r="A295" s="363"/>
      <c r="B295" s="720"/>
      <c r="C295" s="363"/>
      <c r="D295" s="3"/>
      <c r="E295" s="363"/>
      <c r="F295" s="3"/>
      <c r="G295" s="363"/>
      <c r="H295" s="363"/>
      <c r="I295" s="44"/>
      <c r="J295" s="44"/>
    </row>
    <row r="296" spans="1:10" ht="15.75" customHeight="1" x14ac:dyDescent="0.3">
      <c r="A296" s="363"/>
      <c r="B296" s="720"/>
      <c r="C296" s="363"/>
      <c r="D296" s="3"/>
      <c r="E296" s="363"/>
      <c r="F296" s="3"/>
      <c r="G296" s="363"/>
      <c r="H296" s="363"/>
      <c r="I296" s="44"/>
      <c r="J296" s="44"/>
    </row>
    <row r="297" spans="1:10" ht="15.75" customHeight="1" x14ac:dyDescent="0.3">
      <c r="A297" s="363"/>
      <c r="B297" s="720"/>
      <c r="C297" s="363"/>
      <c r="D297" s="3"/>
      <c r="E297" s="363"/>
      <c r="F297" s="3"/>
      <c r="G297" s="363"/>
      <c r="H297" s="363"/>
      <c r="I297" s="44"/>
      <c r="J297" s="44"/>
    </row>
    <row r="298" spans="1:10" ht="15.75" customHeight="1" x14ac:dyDescent="0.3">
      <c r="A298" s="363"/>
      <c r="B298" s="720"/>
      <c r="C298" s="363"/>
      <c r="D298" s="3"/>
      <c r="E298" s="363"/>
      <c r="F298" s="3"/>
      <c r="G298" s="363"/>
      <c r="H298" s="363"/>
      <c r="I298" s="44"/>
      <c r="J298" s="44"/>
    </row>
    <row r="299" spans="1:10" ht="15.75" customHeight="1" x14ac:dyDescent="0.3">
      <c r="A299" s="363"/>
      <c r="B299" s="720"/>
      <c r="C299" s="363"/>
      <c r="D299" s="3"/>
      <c r="E299" s="363"/>
      <c r="F299" s="3"/>
      <c r="G299" s="363"/>
      <c r="H299" s="363"/>
      <c r="I299" s="44"/>
      <c r="J299" s="44"/>
    </row>
    <row r="300" spans="1:10" ht="15.75" customHeight="1" x14ac:dyDescent="0.3">
      <c r="A300" s="363"/>
      <c r="B300" s="720"/>
      <c r="C300" s="363"/>
      <c r="D300" s="3"/>
      <c r="E300" s="363"/>
      <c r="F300" s="3"/>
      <c r="G300" s="363"/>
      <c r="H300" s="363"/>
      <c r="I300" s="44"/>
      <c r="J300" s="44"/>
    </row>
    <row r="301" spans="1:10" ht="15.75" customHeight="1" x14ac:dyDescent="0.3">
      <c r="A301" s="363"/>
      <c r="B301" s="720"/>
      <c r="C301" s="363"/>
      <c r="D301" s="3"/>
      <c r="E301" s="363"/>
      <c r="F301" s="3"/>
      <c r="G301" s="363"/>
      <c r="H301" s="363"/>
      <c r="I301" s="44"/>
      <c r="J301" s="44"/>
    </row>
    <row r="302" spans="1:10" ht="15.75" customHeight="1" x14ac:dyDescent="0.3">
      <c r="A302" s="363"/>
      <c r="B302" s="720"/>
      <c r="C302" s="363"/>
      <c r="D302" s="3"/>
      <c r="E302" s="363"/>
      <c r="F302" s="3"/>
      <c r="G302" s="363"/>
      <c r="H302" s="363"/>
      <c r="I302" s="44"/>
      <c r="J302" s="44"/>
    </row>
    <row r="303" spans="1:10" ht="15.75" customHeight="1" x14ac:dyDescent="0.3">
      <c r="A303" s="363"/>
      <c r="B303" s="720"/>
      <c r="C303" s="363"/>
      <c r="D303" s="3"/>
      <c r="E303" s="363"/>
      <c r="F303" s="3"/>
      <c r="G303" s="363"/>
      <c r="H303" s="363"/>
      <c r="I303" s="44"/>
      <c r="J303" s="44"/>
    </row>
    <row r="304" spans="1:10" ht="15.75" customHeight="1" x14ac:dyDescent="0.3">
      <c r="A304" s="363"/>
      <c r="B304" s="720"/>
      <c r="C304" s="363"/>
      <c r="D304" s="3"/>
      <c r="E304" s="363"/>
      <c r="F304" s="3"/>
      <c r="G304" s="363"/>
      <c r="H304" s="363"/>
      <c r="I304" s="44"/>
      <c r="J304" s="44"/>
    </row>
    <row r="305" spans="1:10" ht="15.75" customHeight="1" x14ac:dyDescent="0.3">
      <c r="A305" s="363"/>
      <c r="B305" s="720"/>
      <c r="C305" s="363"/>
      <c r="D305" s="3"/>
      <c r="E305" s="363"/>
      <c r="F305" s="3"/>
      <c r="G305" s="363"/>
      <c r="H305" s="363"/>
      <c r="I305" s="44"/>
      <c r="J305" s="44"/>
    </row>
    <row r="306" spans="1:10" ht="15.75" customHeight="1" x14ac:dyDescent="0.3">
      <c r="A306" s="363"/>
      <c r="B306" s="720"/>
      <c r="C306" s="363"/>
      <c r="D306" s="3"/>
      <c r="E306" s="363"/>
      <c r="F306" s="3"/>
      <c r="G306" s="363"/>
      <c r="H306" s="363"/>
      <c r="I306" s="44"/>
      <c r="J306" s="44"/>
    </row>
    <row r="307" spans="1:10" ht="15.75" customHeight="1" x14ac:dyDescent="0.3">
      <c r="A307" s="363"/>
      <c r="B307" s="720"/>
      <c r="C307" s="363"/>
      <c r="D307" s="3"/>
      <c r="E307" s="363"/>
      <c r="F307" s="3"/>
      <c r="G307" s="363"/>
      <c r="H307" s="363"/>
      <c r="I307" s="44"/>
      <c r="J307" s="44"/>
    </row>
    <row r="308" spans="1:10" ht="15.75" customHeight="1" x14ac:dyDescent="0.3">
      <c r="A308" s="363"/>
      <c r="B308" s="720"/>
      <c r="C308" s="363"/>
      <c r="D308" s="3"/>
      <c r="E308" s="363"/>
      <c r="F308" s="3"/>
      <c r="G308" s="363"/>
      <c r="H308" s="363"/>
      <c r="I308" s="44"/>
      <c r="J308" s="44"/>
    </row>
    <row r="309" spans="1:10" ht="15.75" customHeight="1" x14ac:dyDescent="0.3">
      <c r="A309" s="363"/>
      <c r="B309" s="720"/>
      <c r="C309" s="363"/>
      <c r="D309" s="3"/>
      <c r="E309" s="363"/>
      <c r="F309" s="3"/>
      <c r="G309" s="363"/>
      <c r="H309" s="363"/>
      <c r="I309" s="44"/>
      <c r="J309" s="44"/>
    </row>
    <row r="310" spans="1:10" ht="15.75" customHeight="1" x14ac:dyDescent="0.3">
      <c r="A310" s="363"/>
      <c r="B310" s="720"/>
      <c r="C310" s="363"/>
      <c r="D310" s="3"/>
      <c r="E310" s="363"/>
      <c r="F310" s="3"/>
      <c r="G310" s="363"/>
      <c r="H310" s="363"/>
      <c r="I310" s="44"/>
      <c r="J310" s="44"/>
    </row>
    <row r="311" spans="1:10" ht="15.75" customHeight="1" x14ac:dyDescent="0.3">
      <c r="A311" s="363"/>
      <c r="B311" s="720"/>
      <c r="C311" s="363"/>
      <c r="D311" s="3"/>
      <c r="E311" s="363"/>
      <c r="F311" s="3"/>
      <c r="G311" s="363"/>
      <c r="H311" s="363"/>
      <c r="I311" s="44"/>
      <c r="J311" s="44"/>
    </row>
    <row r="312" spans="1:10" ht="15.75" customHeight="1" x14ac:dyDescent="0.3">
      <c r="A312" s="363"/>
      <c r="B312" s="720"/>
      <c r="C312" s="363"/>
      <c r="D312" s="3"/>
      <c r="E312" s="363"/>
      <c r="F312" s="3"/>
      <c r="G312" s="363"/>
      <c r="H312" s="363"/>
      <c r="I312" s="44"/>
      <c r="J312" s="44"/>
    </row>
    <row r="313" spans="1:10" ht="15.75" customHeight="1" x14ac:dyDescent="0.3">
      <c r="A313" s="363"/>
      <c r="B313" s="720"/>
      <c r="C313" s="363"/>
      <c r="D313" s="3"/>
      <c r="E313" s="363"/>
      <c r="F313" s="3"/>
      <c r="G313" s="363"/>
      <c r="H313" s="363"/>
      <c r="I313" s="44"/>
      <c r="J313" s="44"/>
    </row>
    <row r="314" spans="1:10" ht="15.75" customHeight="1" x14ac:dyDescent="0.3">
      <c r="A314" s="363"/>
      <c r="B314" s="720"/>
      <c r="C314" s="363"/>
      <c r="D314" s="3"/>
      <c r="E314" s="363"/>
      <c r="F314" s="3"/>
      <c r="G314" s="363"/>
      <c r="H314" s="363"/>
      <c r="I314" s="44"/>
      <c r="J314" s="44"/>
    </row>
    <row r="315" spans="1:10" ht="15.75" customHeight="1" x14ac:dyDescent="0.3">
      <c r="A315" s="363"/>
      <c r="B315" s="720"/>
      <c r="C315" s="363"/>
      <c r="D315" s="3"/>
      <c r="E315" s="363"/>
      <c r="F315" s="3"/>
      <c r="G315" s="363"/>
      <c r="H315" s="363"/>
      <c r="I315" s="44"/>
      <c r="J315" s="44"/>
    </row>
    <row r="316" spans="1:10" ht="15.75" customHeight="1" x14ac:dyDescent="0.3">
      <c r="A316" s="363"/>
      <c r="B316" s="720"/>
      <c r="C316" s="363"/>
      <c r="D316" s="3"/>
      <c r="E316" s="363"/>
      <c r="F316" s="3"/>
      <c r="G316" s="363"/>
      <c r="H316" s="363"/>
      <c r="I316" s="44"/>
      <c r="J316" s="44"/>
    </row>
    <row r="317" spans="1:10" ht="15.75" customHeight="1" x14ac:dyDescent="0.3">
      <c r="A317" s="363"/>
      <c r="B317" s="720"/>
      <c r="C317" s="363"/>
      <c r="D317" s="3"/>
      <c r="E317" s="363"/>
      <c r="F317" s="3"/>
      <c r="G317" s="363"/>
      <c r="H317" s="363"/>
      <c r="I317" s="44"/>
      <c r="J317" s="44"/>
    </row>
    <row r="318" spans="1:10" ht="15.75" customHeight="1" x14ac:dyDescent="0.3">
      <c r="A318" s="363"/>
      <c r="B318" s="720"/>
      <c r="C318" s="363"/>
      <c r="D318" s="3"/>
      <c r="E318" s="363"/>
      <c r="F318" s="3"/>
      <c r="G318" s="363"/>
      <c r="H318" s="363"/>
      <c r="I318" s="44"/>
      <c r="J318" s="44"/>
    </row>
    <row r="319" spans="1:10" ht="15.75" customHeight="1" x14ac:dyDescent="0.3">
      <c r="A319" s="363"/>
      <c r="B319" s="720"/>
      <c r="C319" s="363"/>
      <c r="D319" s="3"/>
      <c r="E319" s="363"/>
      <c r="F319" s="3"/>
      <c r="G319" s="363"/>
      <c r="H319" s="363"/>
      <c r="I319" s="44"/>
      <c r="J319" s="44"/>
    </row>
    <row r="320" spans="1:10" ht="15.75" customHeight="1" x14ac:dyDescent="0.3">
      <c r="A320" s="363"/>
      <c r="B320" s="720"/>
      <c r="C320" s="363"/>
      <c r="D320" s="3"/>
      <c r="E320" s="363"/>
      <c r="F320" s="3"/>
      <c r="G320" s="363"/>
      <c r="H320" s="363"/>
      <c r="I320" s="44"/>
      <c r="J320" s="44"/>
    </row>
    <row r="321" spans="1:10" ht="15.75" customHeight="1" x14ac:dyDescent="0.3">
      <c r="A321" s="363"/>
      <c r="B321" s="720"/>
      <c r="C321" s="363"/>
      <c r="D321" s="3"/>
      <c r="E321" s="363"/>
      <c r="F321" s="3"/>
      <c r="G321" s="363"/>
      <c r="H321" s="363"/>
      <c r="I321" s="44"/>
      <c r="J321" s="44"/>
    </row>
    <row r="322" spans="1:10" ht="15.75" customHeight="1" x14ac:dyDescent="0.3">
      <c r="A322" s="363"/>
      <c r="B322" s="720"/>
      <c r="C322" s="363"/>
      <c r="D322" s="3"/>
      <c r="E322" s="363"/>
      <c r="F322" s="3"/>
      <c r="G322" s="363"/>
      <c r="H322" s="363"/>
      <c r="I322" s="44"/>
      <c r="J322" s="44"/>
    </row>
    <row r="323" spans="1:10" ht="15.75" customHeight="1" x14ac:dyDescent="0.3">
      <c r="A323" s="363"/>
      <c r="B323" s="720"/>
      <c r="C323" s="363"/>
      <c r="D323" s="3"/>
      <c r="E323" s="363"/>
      <c r="F323" s="3"/>
      <c r="G323" s="363"/>
      <c r="H323" s="363"/>
      <c r="I323" s="44"/>
      <c r="J323" s="44"/>
    </row>
    <row r="324" spans="1:10" ht="15.75" customHeight="1" x14ac:dyDescent="0.3">
      <c r="A324" s="363"/>
      <c r="B324" s="720"/>
      <c r="C324" s="363"/>
      <c r="D324" s="3"/>
      <c r="E324" s="363"/>
      <c r="F324" s="3"/>
      <c r="G324" s="363"/>
      <c r="H324" s="363"/>
      <c r="I324" s="44"/>
      <c r="J324" s="44"/>
    </row>
    <row r="325" spans="1:10" ht="15.75" customHeight="1" x14ac:dyDescent="0.3">
      <c r="A325" s="363"/>
      <c r="B325" s="720"/>
      <c r="C325" s="363"/>
      <c r="D325" s="3"/>
      <c r="E325" s="363"/>
      <c r="F325" s="3"/>
      <c r="G325" s="363"/>
      <c r="H325" s="363"/>
      <c r="I325" s="44"/>
      <c r="J325" s="44"/>
    </row>
    <row r="326" spans="1:10" ht="15.75" customHeight="1" x14ac:dyDescent="0.3">
      <c r="A326" s="363"/>
      <c r="B326" s="720"/>
      <c r="C326" s="363"/>
      <c r="D326" s="3"/>
      <c r="E326" s="363"/>
      <c r="F326" s="3"/>
      <c r="G326" s="363"/>
      <c r="H326" s="363"/>
      <c r="I326" s="44"/>
      <c r="J326" s="44"/>
    </row>
    <row r="327" spans="1:10" ht="15.75" customHeight="1" x14ac:dyDescent="0.3">
      <c r="A327" s="363"/>
      <c r="B327" s="720"/>
      <c r="C327" s="363"/>
      <c r="D327" s="3"/>
      <c r="E327" s="363"/>
      <c r="F327" s="3"/>
      <c r="G327" s="363"/>
      <c r="H327" s="363"/>
      <c r="I327" s="44"/>
      <c r="J327" s="44"/>
    </row>
    <row r="328" spans="1:10" ht="15.75" customHeight="1" x14ac:dyDescent="0.3">
      <c r="A328" s="363"/>
      <c r="B328" s="720"/>
      <c r="C328" s="363"/>
      <c r="D328" s="3"/>
      <c r="E328" s="363"/>
      <c r="F328" s="3"/>
      <c r="G328" s="363"/>
      <c r="H328" s="363"/>
      <c r="I328" s="44"/>
      <c r="J328" s="44"/>
    </row>
    <row r="329" spans="1:10" ht="15.75" customHeight="1" x14ac:dyDescent="0.3">
      <c r="A329" s="363"/>
      <c r="B329" s="720"/>
      <c r="C329" s="363"/>
      <c r="D329" s="3"/>
      <c r="E329" s="363"/>
      <c r="F329" s="3"/>
      <c r="G329" s="363"/>
      <c r="H329" s="363"/>
      <c r="I329" s="44"/>
      <c r="J329" s="44"/>
    </row>
    <row r="330" spans="1:10" ht="15.75" customHeight="1" x14ac:dyDescent="0.3">
      <c r="A330" s="363"/>
      <c r="B330" s="720"/>
      <c r="C330" s="363"/>
      <c r="D330" s="3"/>
      <c r="E330" s="363"/>
      <c r="F330" s="3"/>
      <c r="G330" s="363"/>
      <c r="H330" s="363"/>
      <c r="I330" s="44"/>
      <c r="J330" s="44"/>
    </row>
    <row r="331" spans="1:10" ht="15.75" customHeight="1" x14ac:dyDescent="0.3">
      <c r="A331" s="363"/>
      <c r="B331" s="720"/>
      <c r="C331" s="363"/>
      <c r="D331" s="3"/>
      <c r="E331" s="363"/>
      <c r="F331" s="3"/>
      <c r="G331" s="363"/>
      <c r="H331" s="363"/>
      <c r="I331" s="44"/>
      <c r="J331" s="44"/>
    </row>
    <row r="332" spans="1:10" ht="15.75" customHeight="1" x14ac:dyDescent="0.3">
      <c r="A332" s="363"/>
      <c r="B332" s="720"/>
      <c r="C332" s="363"/>
      <c r="D332" s="3"/>
      <c r="E332" s="363"/>
      <c r="F332" s="3"/>
      <c r="G332" s="363"/>
      <c r="H332" s="363"/>
      <c r="I332" s="44"/>
      <c r="J332" s="44"/>
    </row>
    <row r="333" spans="1:10" ht="15.75" customHeight="1" x14ac:dyDescent="0.3">
      <c r="A333" s="363"/>
      <c r="B333" s="720"/>
      <c r="C333" s="363"/>
      <c r="D333" s="3"/>
      <c r="E333" s="363"/>
      <c r="F333" s="3"/>
      <c r="G333" s="363"/>
      <c r="H333" s="363"/>
      <c r="I333" s="44"/>
      <c r="J333" s="44"/>
    </row>
    <row r="334" spans="1:10" ht="15.75" customHeight="1" x14ac:dyDescent="0.3">
      <c r="A334" s="363"/>
      <c r="B334" s="720"/>
      <c r="C334" s="363"/>
      <c r="D334" s="3"/>
      <c r="E334" s="363"/>
      <c r="F334" s="3"/>
      <c r="G334" s="363"/>
      <c r="H334" s="363"/>
      <c r="I334" s="44"/>
      <c r="J334" s="44"/>
    </row>
    <row r="335" spans="1:10" ht="15.75" customHeight="1" x14ac:dyDescent="0.3">
      <c r="A335" s="363"/>
      <c r="B335" s="720"/>
      <c r="C335" s="363"/>
      <c r="D335" s="3"/>
      <c r="E335" s="363"/>
      <c r="F335" s="3"/>
      <c r="G335" s="363"/>
      <c r="H335" s="363"/>
      <c r="I335" s="44"/>
      <c r="J335" s="44"/>
    </row>
    <row r="336" spans="1:10" ht="15.75" customHeight="1" x14ac:dyDescent="0.3">
      <c r="A336" s="363"/>
      <c r="B336" s="720"/>
      <c r="C336" s="363"/>
      <c r="D336" s="3"/>
      <c r="E336" s="363"/>
      <c r="F336" s="3"/>
      <c r="G336" s="363"/>
      <c r="H336" s="363"/>
      <c r="I336" s="44"/>
      <c r="J336" s="44"/>
    </row>
    <row r="337" spans="1:10" ht="15.75" customHeight="1" x14ac:dyDescent="0.3">
      <c r="A337" s="363"/>
      <c r="B337" s="720"/>
      <c r="C337" s="363"/>
      <c r="D337" s="3"/>
      <c r="E337" s="363"/>
      <c r="F337" s="3"/>
      <c r="G337" s="363"/>
      <c r="H337" s="363"/>
      <c r="I337" s="44"/>
      <c r="J337" s="44"/>
    </row>
    <row r="338" spans="1:10" ht="15.75" customHeight="1" x14ac:dyDescent="0.3">
      <c r="A338" s="363"/>
      <c r="B338" s="720"/>
      <c r="C338" s="363"/>
      <c r="D338" s="3"/>
      <c r="E338" s="363"/>
      <c r="F338" s="3"/>
      <c r="G338" s="363"/>
      <c r="H338" s="363"/>
      <c r="I338" s="44"/>
      <c r="J338" s="44"/>
    </row>
    <row r="339" spans="1:10" ht="15.75" customHeight="1" x14ac:dyDescent="0.3">
      <c r="A339" s="363"/>
      <c r="B339" s="720"/>
      <c r="C339" s="363"/>
      <c r="D339" s="3"/>
      <c r="E339" s="363"/>
      <c r="F339" s="3"/>
      <c r="G339" s="363"/>
      <c r="H339" s="363"/>
      <c r="I339" s="44"/>
      <c r="J339" s="44"/>
    </row>
    <row r="340" spans="1:10" ht="15.75" customHeight="1" x14ac:dyDescent="0.3">
      <c r="A340" s="363"/>
      <c r="B340" s="720"/>
      <c r="C340" s="363"/>
      <c r="D340" s="3"/>
      <c r="E340" s="363"/>
      <c r="F340" s="3"/>
      <c r="G340" s="363"/>
      <c r="H340" s="363"/>
      <c r="I340" s="44"/>
      <c r="J340" s="44"/>
    </row>
    <row r="341" spans="1:10" ht="15.75" customHeight="1" x14ac:dyDescent="0.3">
      <c r="A341" s="363"/>
      <c r="B341" s="720"/>
      <c r="C341" s="363"/>
      <c r="D341" s="3"/>
      <c r="E341" s="363"/>
      <c r="F341" s="3"/>
      <c r="G341" s="363"/>
      <c r="H341" s="363"/>
      <c r="I341" s="44"/>
      <c r="J341" s="44"/>
    </row>
    <row r="342" spans="1:10" ht="15.75" customHeight="1" x14ac:dyDescent="0.3">
      <c r="A342" s="363"/>
      <c r="B342" s="720"/>
      <c r="C342" s="363"/>
      <c r="D342" s="3"/>
      <c r="E342" s="363"/>
      <c r="F342" s="3"/>
      <c r="G342" s="363"/>
      <c r="H342" s="363"/>
      <c r="I342" s="44"/>
      <c r="J342" s="44"/>
    </row>
    <row r="343" spans="1:10" ht="15.75" customHeight="1" x14ac:dyDescent="0.3">
      <c r="A343" s="363"/>
      <c r="B343" s="720"/>
      <c r="C343" s="363"/>
      <c r="D343" s="3"/>
      <c r="E343" s="363"/>
      <c r="F343" s="3"/>
      <c r="G343" s="363"/>
      <c r="H343" s="363"/>
      <c r="I343" s="44"/>
      <c r="J343" s="44"/>
    </row>
    <row r="344" spans="1:10" ht="15.75" customHeight="1" x14ac:dyDescent="0.3">
      <c r="A344" s="363"/>
      <c r="B344" s="720"/>
      <c r="C344" s="363"/>
      <c r="D344" s="3"/>
      <c r="E344" s="363"/>
      <c r="F344" s="3"/>
      <c r="G344" s="363"/>
      <c r="H344" s="363"/>
      <c r="I344" s="44"/>
      <c r="J344" s="44"/>
    </row>
    <row r="345" spans="1:10" ht="15.75" customHeight="1" x14ac:dyDescent="0.3">
      <c r="A345" s="363"/>
      <c r="B345" s="720"/>
      <c r="C345" s="363"/>
      <c r="D345" s="3"/>
      <c r="E345" s="363"/>
      <c r="F345" s="3"/>
      <c r="G345" s="363"/>
      <c r="H345" s="363"/>
      <c r="I345" s="44"/>
      <c r="J345" s="44"/>
    </row>
    <row r="346" spans="1:10" ht="15.75" customHeight="1" x14ac:dyDescent="0.3">
      <c r="A346" s="363"/>
      <c r="B346" s="720"/>
      <c r="C346" s="363"/>
      <c r="D346" s="3"/>
      <c r="E346" s="363"/>
      <c r="F346" s="3"/>
      <c r="G346" s="363"/>
      <c r="H346" s="363"/>
      <c r="I346" s="44"/>
      <c r="J346" s="44"/>
    </row>
    <row r="347" spans="1:10" ht="15.75" customHeight="1" x14ac:dyDescent="0.3">
      <c r="A347" s="363"/>
      <c r="B347" s="720"/>
      <c r="C347" s="363"/>
      <c r="D347" s="3"/>
      <c r="E347" s="363"/>
      <c r="F347" s="3"/>
      <c r="G347" s="363"/>
      <c r="H347" s="363"/>
      <c r="I347" s="44"/>
      <c r="J347" s="44"/>
    </row>
    <row r="348" spans="1:10" ht="15.75" customHeight="1" x14ac:dyDescent="0.3">
      <c r="A348" s="363"/>
      <c r="B348" s="720"/>
      <c r="C348" s="363"/>
      <c r="D348" s="3"/>
      <c r="E348" s="363"/>
      <c r="F348" s="3"/>
      <c r="G348" s="363"/>
      <c r="H348" s="363"/>
      <c r="I348" s="44"/>
      <c r="J348" s="44"/>
    </row>
    <row r="349" spans="1:10" ht="15.75" customHeight="1" x14ac:dyDescent="0.3">
      <c r="A349" s="363"/>
      <c r="B349" s="720"/>
      <c r="C349" s="363"/>
      <c r="D349" s="3"/>
      <c r="E349" s="363"/>
      <c r="F349" s="3"/>
      <c r="G349" s="363"/>
      <c r="H349" s="363"/>
      <c r="I349" s="44"/>
      <c r="J349" s="44"/>
    </row>
    <row r="350" spans="1:10" ht="15.75" customHeight="1" x14ac:dyDescent="0.3">
      <c r="A350" s="363"/>
      <c r="B350" s="720"/>
      <c r="C350" s="363"/>
      <c r="D350" s="3"/>
      <c r="E350" s="363"/>
      <c r="F350" s="3"/>
      <c r="G350" s="363"/>
      <c r="H350" s="363"/>
      <c r="I350" s="44"/>
      <c r="J350" s="44"/>
    </row>
    <row r="351" spans="1:10" ht="15.75" customHeight="1" x14ac:dyDescent="0.3">
      <c r="A351" s="363"/>
      <c r="B351" s="720"/>
      <c r="C351" s="363"/>
      <c r="D351" s="3"/>
      <c r="E351" s="363"/>
      <c r="F351" s="3"/>
      <c r="G351" s="363"/>
      <c r="H351" s="363"/>
      <c r="I351" s="44"/>
      <c r="J351" s="44"/>
    </row>
    <row r="352" spans="1:10" ht="15.75" customHeight="1" x14ac:dyDescent="0.3">
      <c r="A352" s="363"/>
      <c r="B352" s="720"/>
      <c r="C352" s="363"/>
      <c r="D352" s="3"/>
      <c r="E352" s="363"/>
      <c r="F352" s="3"/>
      <c r="G352" s="363"/>
      <c r="H352" s="363"/>
      <c r="I352" s="44"/>
      <c r="J352" s="44"/>
    </row>
    <row r="353" spans="1:10" ht="15.75" customHeight="1" x14ac:dyDescent="0.3">
      <c r="A353" s="363"/>
      <c r="B353" s="720"/>
      <c r="C353" s="363"/>
      <c r="D353" s="3"/>
      <c r="E353" s="363"/>
      <c r="F353" s="3"/>
      <c r="G353" s="363"/>
      <c r="H353" s="363"/>
      <c r="I353" s="44"/>
      <c r="J353" s="44"/>
    </row>
    <row r="354" spans="1:10" ht="15.75" customHeight="1" x14ac:dyDescent="0.3">
      <c r="A354" s="363"/>
      <c r="B354" s="720"/>
      <c r="C354" s="363"/>
      <c r="D354" s="3"/>
      <c r="E354" s="363"/>
      <c r="F354" s="3"/>
      <c r="G354" s="363"/>
      <c r="H354" s="363"/>
      <c r="I354" s="44"/>
      <c r="J354" s="44"/>
    </row>
    <row r="355" spans="1:10" ht="15.75" customHeight="1" x14ac:dyDescent="0.3">
      <c r="A355" s="363"/>
      <c r="B355" s="720"/>
      <c r="C355" s="363"/>
      <c r="D355" s="3"/>
      <c r="E355" s="363"/>
      <c r="F355" s="3"/>
      <c r="G355" s="363"/>
      <c r="H355" s="363"/>
      <c r="I355" s="44"/>
      <c r="J355" s="44"/>
    </row>
    <row r="356" spans="1:10" ht="15.75" customHeight="1" x14ac:dyDescent="0.3">
      <c r="A356" s="363"/>
      <c r="B356" s="720"/>
      <c r="C356" s="363"/>
      <c r="D356" s="3"/>
      <c r="E356" s="363"/>
      <c r="F356" s="3"/>
      <c r="G356" s="363"/>
      <c r="H356" s="363"/>
      <c r="I356" s="44"/>
      <c r="J356" s="44"/>
    </row>
    <row r="357" spans="1:10" ht="15.75" customHeight="1" x14ac:dyDescent="0.3">
      <c r="A357" s="363"/>
      <c r="B357" s="720"/>
      <c r="C357" s="363"/>
      <c r="D357" s="3"/>
      <c r="E357" s="363"/>
      <c r="F357" s="3"/>
      <c r="G357" s="363"/>
      <c r="H357" s="363"/>
      <c r="I357" s="44"/>
      <c r="J357" s="44"/>
    </row>
    <row r="358" spans="1:10" ht="15.75" customHeight="1" x14ac:dyDescent="0.3">
      <c r="A358" s="363"/>
      <c r="B358" s="720"/>
      <c r="C358" s="363"/>
      <c r="D358" s="3"/>
      <c r="E358" s="363"/>
      <c r="F358" s="3"/>
      <c r="G358" s="363"/>
      <c r="H358" s="363"/>
      <c r="I358" s="44"/>
      <c r="J358" s="44"/>
    </row>
    <row r="359" spans="1:10" ht="15.75" customHeight="1" x14ac:dyDescent="0.3">
      <c r="A359" s="363"/>
      <c r="B359" s="720"/>
      <c r="C359" s="363"/>
      <c r="D359" s="3"/>
      <c r="E359" s="363"/>
      <c r="F359" s="3"/>
      <c r="G359" s="363"/>
      <c r="H359" s="363"/>
      <c r="I359" s="44"/>
      <c r="J359" s="44"/>
    </row>
    <row r="360" spans="1:10" ht="15.75" customHeight="1" x14ac:dyDescent="0.3">
      <c r="A360" s="363"/>
      <c r="B360" s="720"/>
      <c r="C360" s="363"/>
      <c r="D360" s="3"/>
      <c r="E360" s="363"/>
      <c r="F360" s="3"/>
      <c r="G360" s="363"/>
      <c r="H360" s="363"/>
      <c r="I360" s="44"/>
      <c r="J360" s="44"/>
    </row>
    <row r="361" spans="1:10" ht="15.75" customHeight="1" x14ac:dyDescent="0.3">
      <c r="A361" s="363"/>
      <c r="B361" s="720"/>
      <c r="C361" s="363"/>
      <c r="D361" s="3"/>
      <c r="E361" s="363"/>
      <c r="F361" s="3"/>
      <c r="G361" s="363"/>
      <c r="H361" s="363"/>
      <c r="I361" s="44"/>
      <c r="J361" s="44"/>
    </row>
    <row r="362" spans="1:10" ht="15.75" customHeight="1" x14ac:dyDescent="0.3">
      <c r="A362" s="363"/>
      <c r="B362" s="720"/>
      <c r="C362" s="363"/>
      <c r="D362" s="3"/>
      <c r="E362" s="363"/>
      <c r="F362" s="3"/>
      <c r="G362" s="363"/>
      <c r="H362" s="363"/>
      <c r="I362" s="44"/>
      <c r="J362" s="44"/>
    </row>
    <row r="363" spans="1:10" ht="15.75" customHeight="1" x14ac:dyDescent="0.3">
      <c r="A363" s="363"/>
      <c r="B363" s="720"/>
      <c r="C363" s="363"/>
      <c r="D363" s="3"/>
      <c r="E363" s="363"/>
      <c r="F363" s="3"/>
      <c r="G363" s="363"/>
      <c r="H363" s="363"/>
      <c r="I363" s="44"/>
      <c r="J363" s="44"/>
    </row>
    <row r="364" spans="1:10" ht="15.75" customHeight="1" x14ac:dyDescent="0.3">
      <c r="A364" s="363"/>
      <c r="B364" s="720"/>
      <c r="C364" s="363"/>
      <c r="D364" s="3"/>
      <c r="E364" s="363"/>
      <c r="F364" s="3"/>
      <c r="G364" s="363"/>
      <c r="H364" s="363"/>
      <c r="I364" s="44"/>
      <c r="J364" s="44"/>
    </row>
    <row r="365" spans="1:10" ht="15.75" customHeight="1" x14ac:dyDescent="0.3">
      <c r="A365" s="363"/>
      <c r="B365" s="720"/>
      <c r="C365" s="363"/>
      <c r="D365" s="3"/>
      <c r="E365" s="363"/>
      <c r="F365" s="3"/>
      <c r="G365" s="363"/>
      <c r="H365" s="363"/>
      <c r="I365" s="44"/>
      <c r="J365" s="44"/>
    </row>
    <row r="366" spans="1:10" ht="15.75" customHeight="1" x14ac:dyDescent="0.3">
      <c r="A366" s="363"/>
      <c r="B366" s="720"/>
      <c r="C366" s="363"/>
      <c r="D366" s="3"/>
      <c r="E366" s="363"/>
      <c r="F366" s="3"/>
      <c r="G366" s="363"/>
      <c r="H366" s="363"/>
      <c r="I366" s="44"/>
      <c r="J366" s="44"/>
    </row>
    <row r="367" spans="1:10" ht="15.75" customHeight="1" x14ac:dyDescent="0.3">
      <c r="A367" s="363"/>
      <c r="B367" s="720"/>
      <c r="C367" s="363"/>
      <c r="D367" s="3"/>
      <c r="E367" s="363"/>
      <c r="F367" s="3"/>
      <c r="G367" s="363"/>
      <c r="H367" s="363"/>
      <c r="I367" s="44"/>
      <c r="J367" s="44"/>
    </row>
    <row r="368" spans="1:10" ht="15.75" customHeight="1" x14ac:dyDescent="0.3">
      <c r="A368" s="363"/>
      <c r="B368" s="720"/>
      <c r="C368" s="363"/>
      <c r="D368" s="3"/>
      <c r="E368" s="363"/>
      <c r="F368" s="3"/>
      <c r="G368" s="363"/>
      <c r="H368" s="363"/>
      <c r="I368" s="44"/>
      <c r="J368" s="44"/>
    </row>
    <row r="369" spans="1:10" ht="15.75" customHeight="1" x14ac:dyDescent="0.3">
      <c r="A369" s="363"/>
      <c r="B369" s="720"/>
      <c r="C369" s="363"/>
      <c r="D369" s="3"/>
      <c r="E369" s="363"/>
      <c r="F369" s="3"/>
      <c r="G369" s="363"/>
      <c r="H369" s="363"/>
      <c r="I369" s="44"/>
      <c r="J369" s="44"/>
    </row>
    <row r="370" spans="1:10" ht="15.75" customHeight="1" x14ac:dyDescent="0.3">
      <c r="A370" s="363"/>
      <c r="B370" s="720"/>
      <c r="C370" s="363"/>
      <c r="D370" s="3"/>
      <c r="E370" s="363"/>
      <c r="F370" s="3"/>
      <c r="G370" s="363"/>
      <c r="H370" s="363"/>
      <c r="I370" s="44"/>
      <c r="J370" s="44"/>
    </row>
    <row r="371" spans="1:10" ht="15.75" customHeight="1" x14ac:dyDescent="0.3">
      <c r="A371" s="363"/>
      <c r="B371" s="720"/>
      <c r="C371" s="363"/>
      <c r="D371" s="3"/>
      <c r="E371" s="363"/>
      <c r="F371" s="3"/>
      <c r="G371" s="363"/>
      <c r="H371" s="363"/>
      <c r="I371" s="44"/>
      <c r="J371" s="44"/>
    </row>
    <row r="372" spans="1:10" ht="15.75" customHeight="1" x14ac:dyDescent="0.3">
      <c r="A372" s="363"/>
      <c r="B372" s="720"/>
      <c r="C372" s="363"/>
      <c r="D372" s="3"/>
      <c r="E372" s="363"/>
      <c r="F372" s="3"/>
      <c r="G372" s="363"/>
      <c r="H372" s="363"/>
      <c r="I372" s="44"/>
      <c r="J372" s="44"/>
    </row>
    <row r="373" spans="1:10" ht="15.75" customHeight="1" x14ac:dyDescent="0.3">
      <c r="A373" s="363"/>
      <c r="B373" s="720"/>
      <c r="C373" s="363"/>
      <c r="D373" s="3"/>
      <c r="E373" s="363"/>
      <c r="F373" s="3"/>
      <c r="G373" s="363"/>
      <c r="H373" s="363"/>
      <c r="I373" s="44"/>
      <c r="J373" s="44"/>
    </row>
    <row r="374" spans="1:10" ht="15.75" customHeight="1" x14ac:dyDescent="0.3">
      <c r="A374" s="363"/>
      <c r="B374" s="720"/>
      <c r="C374" s="363"/>
      <c r="D374" s="3"/>
      <c r="E374" s="363"/>
      <c r="F374" s="3"/>
      <c r="G374" s="363"/>
      <c r="H374" s="363"/>
      <c r="I374" s="44"/>
      <c r="J374" s="44"/>
    </row>
    <row r="375" spans="1:10" ht="15.75" customHeight="1" x14ac:dyDescent="0.3">
      <c r="A375" s="363"/>
      <c r="B375" s="720"/>
      <c r="C375" s="363"/>
      <c r="D375" s="3"/>
      <c r="E375" s="363"/>
      <c r="F375" s="3"/>
      <c r="G375" s="363"/>
      <c r="H375" s="363"/>
      <c r="I375" s="44"/>
      <c r="J375" s="44"/>
    </row>
    <row r="376" spans="1:10" ht="15.75" customHeight="1" x14ac:dyDescent="0.3">
      <c r="A376" s="363"/>
      <c r="B376" s="720"/>
      <c r="C376" s="363"/>
      <c r="D376" s="3"/>
      <c r="E376" s="363"/>
      <c r="F376" s="3"/>
      <c r="G376" s="363"/>
      <c r="H376" s="363"/>
      <c r="I376" s="44"/>
      <c r="J376" s="44"/>
    </row>
    <row r="377" spans="1:10" ht="15.75" customHeight="1" x14ac:dyDescent="0.3">
      <c r="A377" s="363"/>
      <c r="B377" s="720"/>
      <c r="C377" s="363"/>
      <c r="D377" s="3"/>
      <c r="E377" s="363"/>
      <c r="F377" s="3"/>
      <c r="G377" s="363"/>
      <c r="H377" s="363"/>
      <c r="I377" s="44"/>
      <c r="J377" s="44"/>
    </row>
    <row r="378" spans="1:10" ht="15.75" customHeight="1" x14ac:dyDescent="0.3">
      <c r="A378" s="363"/>
      <c r="B378" s="720"/>
      <c r="C378" s="363"/>
      <c r="D378" s="3"/>
      <c r="E378" s="363"/>
      <c r="F378" s="3"/>
      <c r="G378" s="363"/>
      <c r="H378" s="363"/>
      <c r="I378" s="44"/>
      <c r="J378" s="44"/>
    </row>
    <row r="379" spans="1:10" ht="15.75" customHeight="1" x14ac:dyDescent="0.3">
      <c r="A379" s="363"/>
      <c r="B379" s="720"/>
      <c r="C379" s="363"/>
      <c r="D379" s="3"/>
      <c r="E379" s="363"/>
      <c r="F379" s="3"/>
      <c r="G379" s="363"/>
      <c r="H379" s="363"/>
      <c r="I379" s="44"/>
      <c r="J379" s="44"/>
    </row>
    <row r="380" spans="1:10" ht="15.75" customHeight="1" x14ac:dyDescent="0.3">
      <c r="A380" s="363"/>
      <c r="B380" s="720"/>
      <c r="C380" s="363"/>
      <c r="D380" s="3"/>
      <c r="E380" s="363"/>
      <c r="F380" s="3"/>
      <c r="G380" s="363"/>
      <c r="H380" s="363"/>
      <c r="I380" s="44"/>
      <c r="J380" s="44"/>
    </row>
    <row r="381" spans="1:10" ht="15.75" customHeight="1" x14ac:dyDescent="0.3">
      <c r="A381" s="363"/>
      <c r="B381" s="720"/>
      <c r="C381" s="363"/>
      <c r="D381" s="3"/>
      <c r="E381" s="363"/>
      <c r="F381" s="3"/>
      <c r="G381" s="363"/>
      <c r="H381" s="363"/>
      <c r="I381" s="44"/>
      <c r="J381" s="44"/>
    </row>
    <row r="382" spans="1:10" ht="15.75" customHeight="1" x14ac:dyDescent="0.3">
      <c r="A382" s="363"/>
      <c r="B382" s="720"/>
      <c r="C382" s="363"/>
      <c r="D382" s="3"/>
      <c r="E382" s="363"/>
      <c r="F382" s="3"/>
      <c r="G382" s="363"/>
      <c r="H382" s="363"/>
      <c r="I382" s="44"/>
      <c r="J382" s="44"/>
    </row>
    <row r="383" spans="1:10" ht="15.75" customHeight="1" x14ac:dyDescent="0.3">
      <c r="A383" s="363"/>
      <c r="B383" s="720"/>
      <c r="C383" s="363"/>
      <c r="D383" s="3"/>
      <c r="E383" s="363"/>
      <c r="F383" s="3"/>
      <c r="G383" s="363"/>
      <c r="H383" s="363"/>
      <c r="I383" s="44"/>
      <c r="J383" s="44"/>
    </row>
    <row r="384" spans="1:10" ht="15.75" customHeight="1" x14ac:dyDescent="0.3">
      <c r="A384" s="363"/>
      <c r="B384" s="720"/>
      <c r="C384" s="363"/>
      <c r="D384" s="3"/>
      <c r="E384" s="363"/>
      <c r="F384" s="3"/>
      <c r="G384" s="363"/>
      <c r="H384" s="363"/>
      <c r="I384" s="44"/>
      <c r="J384" s="44"/>
    </row>
    <row r="385" spans="1:10" ht="15.75" customHeight="1" x14ac:dyDescent="0.3">
      <c r="A385" s="363"/>
      <c r="B385" s="720"/>
      <c r="C385" s="363"/>
      <c r="D385" s="3"/>
      <c r="E385" s="363"/>
      <c r="F385" s="3"/>
      <c r="G385" s="363"/>
      <c r="H385" s="363"/>
      <c r="I385" s="44"/>
      <c r="J385" s="44"/>
    </row>
    <row r="386" spans="1:10" ht="15.75" customHeight="1" x14ac:dyDescent="0.3">
      <c r="A386" s="363"/>
      <c r="B386" s="720"/>
      <c r="C386" s="363"/>
      <c r="D386" s="3"/>
      <c r="E386" s="363"/>
      <c r="F386" s="3"/>
      <c r="G386" s="363"/>
      <c r="H386" s="363"/>
      <c r="I386" s="44"/>
      <c r="J386" s="44"/>
    </row>
    <row r="387" spans="1:10" ht="15.75" customHeight="1" x14ac:dyDescent="0.3">
      <c r="A387" s="363"/>
      <c r="B387" s="720"/>
      <c r="C387" s="363"/>
      <c r="D387" s="3"/>
      <c r="E387" s="363"/>
      <c r="F387" s="3"/>
      <c r="G387" s="363"/>
      <c r="H387" s="363"/>
      <c r="I387" s="44"/>
      <c r="J387" s="44"/>
    </row>
    <row r="388" spans="1:10" ht="15.75" customHeight="1" x14ac:dyDescent="0.3">
      <c r="A388" s="363"/>
      <c r="B388" s="720"/>
      <c r="C388" s="363"/>
      <c r="D388" s="3"/>
      <c r="E388" s="363"/>
      <c r="F388" s="3"/>
      <c r="G388" s="363"/>
      <c r="H388" s="363"/>
      <c r="I388" s="44"/>
      <c r="J388" s="44"/>
    </row>
    <row r="389" spans="1:10" ht="15.75" customHeight="1" x14ac:dyDescent="0.3">
      <c r="A389" s="363"/>
      <c r="B389" s="720"/>
      <c r="C389" s="363"/>
      <c r="D389" s="3"/>
      <c r="E389" s="363"/>
      <c r="F389" s="3"/>
      <c r="G389" s="363"/>
      <c r="H389" s="363"/>
      <c r="I389" s="44"/>
      <c r="J389" s="44"/>
    </row>
    <row r="390" spans="1:10" ht="15.75" customHeight="1" x14ac:dyDescent="0.3">
      <c r="A390" s="363"/>
      <c r="B390" s="720"/>
      <c r="C390" s="363"/>
      <c r="D390" s="3"/>
      <c r="E390" s="363"/>
      <c r="F390" s="3"/>
      <c r="G390" s="363"/>
      <c r="H390" s="363"/>
      <c r="I390" s="44"/>
      <c r="J390" s="44"/>
    </row>
    <row r="391" spans="1:10" ht="15.75" customHeight="1" x14ac:dyDescent="0.3">
      <c r="A391" s="363"/>
      <c r="B391" s="720"/>
      <c r="C391" s="363"/>
      <c r="D391" s="3"/>
      <c r="E391" s="363"/>
      <c r="F391" s="3"/>
      <c r="G391" s="363"/>
      <c r="H391" s="363"/>
      <c r="I391" s="44"/>
      <c r="J391" s="44"/>
    </row>
    <row r="392" spans="1:10" ht="15.75" customHeight="1" x14ac:dyDescent="0.3">
      <c r="A392" s="363"/>
      <c r="B392" s="720"/>
      <c r="C392" s="363"/>
      <c r="D392" s="3"/>
      <c r="E392" s="363"/>
      <c r="F392" s="3"/>
      <c r="G392" s="363"/>
      <c r="H392" s="363"/>
      <c r="I392" s="44"/>
      <c r="J392" s="44"/>
    </row>
    <row r="393" spans="1:10" ht="15.75" customHeight="1" x14ac:dyDescent="0.3">
      <c r="A393" s="363"/>
      <c r="B393" s="720"/>
      <c r="C393" s="363"/>
      <c r="D393" s="3"/>
      <c r="E393" s="363"/>
      <c r="F393" s="3"/>
      <c r="G393" s="363"/>
      <c r="H393" s="363"/>
      <c r="I393" s="44"/>
      <c r="J393" s="44"/>
    </row>
    <row r="394" spans="1:10" ht="15.75" customHeight="1" x14ac:dyDescent="0.3">
      <c r="A394" s="363"/>
      <c r="B394" s="720"/>
      <c r="C394" s="363"/>
      <c r="D394" s="3"/>
      <c r="E394" s="363"/>
      <c r="F394" s="3"/>
      <c r="G394" s="363"/>
      <c r="H394" s="363"/>
      <c r="I394" s="44"/>
      <c r="J394" s="44"/>
    </row>
    <row r="395" spans="1:10" ht="15.75" customHeight="1" x14ac:dyDescent="0.3">
      <c r="A395" s="363"/>
      <c r="B395" s="720"/>
      <c r="C395" s="363"/>
      <c r="D395" s="3"/>
      <c r="E395" s="363"/>
      <c r="F395" s="3"/>
      <c r="G395" s="363"/>
      <c r="H395" s="363"/>
      <c r="I395" s="44"/>
      <c r="J395" s="44"/>
    </row>
    <row r="396" spans="1:10" ht="15.75" customHeight="1" x14ac:dyDescent="0.3">
      <c r="A396" s="363"/>
      <c r="B396" s="720"/>
      <c r="C396" s="363"/>
      <c r="D396" s="3"/>
      <c r="E396" s="363"/>
      <c r="F396" s="3"/>
      <c r="G396" s="363"/>
      <c r="H396" s="363"/>
      <c r="I396" s="44"/>
      <c r="J396" s="44"/>
    </row>
    <row r="397" spans="1:10" ht="15.75" customHeight="1" x14ac:dyDescent="0.3">
      <c r="A397" s="363"/>
      <c r="B397" s="720"/>
      <c r="C397" s="363"/>
      <c r="D397" s="3"/>
      <c r="E397" s="363"/>
      <c r="F397" s="3"/>
      <c r="G397" s="363"/>
      <c r="H397" s="363"/>
      <c r="I397" s="44"/>
      <c r="J397" s="44"/>
    </row>
    <row r="398" spans="1:10" ht="15.75" customHeight="1" x14ac:dyDescent="0.3">
      <c r="A398" s="363"/>
      <c r="B398" s="720"/>
      <c r="C398" s="363"/>
      <c r="D398" s="3"/>
      <c r="E398" s="363"/>
      <c r="F398" s="3"/>
      <c r="G398" s="363"/>
      <c r="H398" s="363"/>
      <c r="I398" s="44"/>
      <c r="J398" s="44"/>
    </row>
    <row r="399" spans="1:10" ht="15.75" customHeight="1" x14ac:dyDescent="0.3">
      <c r="A399" s="363"/>
      <c r="B399" s="720"/>
      <c r="C399" s="363"/>
      <c r="D399" s="3"/>
      <c r="E399" s="363"/>
      <c r="F399" s="3"/>
      <c r="G399" s="363"/>
      <c r="H399" s="363"/>
      <c r="I399" s="44"/>
      <c r="J399" s="44"/>
    </row>
    <row r="400" spans="1:10" ht="15.75" customHeight="1" x14ac:dyDescent="0.3">
      <c r="A400" s="363"/>
      <c r="B400" s="720"/>
      <c r="C400" s="363"/>
      <c r="D400" s="3"/>
      <c r="E400" s="363"/>
      <c r="F400" s="3"/>
      <c r="G400" s="363"/>
      <c r="H400" s="363"/>
      <c r="I400" s="44"/>
      <c r="J400" s="44"/>
    </row>
    <row r="401" spans="1:10" ht="15.75" customHeight="1" x14ac:dyDescent="0.3">
      <c r="A401" s="363"/>
      <c r="B401" s="720"/>
      <c r="C401" s="363"/>
      <c r="D401" s="3"/>
      <c r="E401" s="363"/>
      <c r="F401" s="3"/>
      <c r="G401" s="363"/>
      <c r="H401" s="363"/>
      <c r="I401" s="44"/>
      <c r="J401" s="44"/>
    </row>
    <row r="402" spans="1:10" ht="15.75" customHeight="1" x14ac:dyDescent="0.3">
      <c r="A402" s="363"/>
      <c r="B402" s="720"/>
      <c r="C402" s="363"/>
      <c r="D402" s="3"/>
      <c r="E402" s="363"/>
      <c r="F402" s="3"/>
      <c r="G402" s="363"/>
      <c r="H402" s="363"/>
      <c r="I402" s="44"/>
      <c r="J402" s="44"/>
    </row>
    <row r="403" spans="1:10" ht="15.75" customHeight="1" x14ac:dyDescent="0.3">
      <c r="A403" s="363"/>
      <c r="B403" s="720"/>
      <c r="C403" s="363"/>
      <c r="D403" s="3"/>
      <c r="E403" s="363"/>
      <c r="F403" s="3"/>
      <c r="G403" s="363"/>
      <c r="H403" s="363"/>
      <c r="I403" s="44"/>
      <c r="J403" s="44"/>
    </row>
    <row r="404" spans="1:10" ht="15.75" customHeight="1" x14ac:dyDescent="0.3">
      <c r="A404" s="363"/>
      <c r="B404" s="720"/>
      <c r="C404" s="363"/>
      <c r="D404" s="3"/>
      <c r="E404" s="363"/>
      <c r="F404" s="3"/>
      <c r="G404" s="363"/>
      <c r="H404" s="363"/>
      <c r="I404" s="44"/>
      <c r="J404" s="44"/>
    </row>
    <row r="405" spans="1:10" ht="15.75" customHeight="1" x14ac:dyDescent="0.3">
      <c r="A405" s="363"/>
      <c r="B405" s="720"/>
      <c r="C405" s="363"/>
      <c r="D405" s="3"/>
      <c r="E405" s="363"/>
      <c r="F405" s="3"/>
      <c r="G405" s="363"/>
      <c r="H405" s="363"/>
      <c r="I405" s="44"/>
      <c r="J405" s="44"/>
    </row>
    <row r="406" spans="1:10" ht="15.75" customHeight="1" x14ac:dyDescent="0.3">
      <c r="A406" s="363"/>
      <c r="B406" s="720"/>
      <c r="C406" s="363"/>
      <c r="D406" s="3"/>
      <c r="E406" s="363"/>
      <c r="F406" s="3"/>
      <c r="G406" s="363"/>
      <c r="H406" s="363"/>
      <c r="I406" s="44"/>
      <c r="J406" s="44"/>
    </row>
    <row r="407" spans="1:10" ht="15.75" customHeight="1" x14ac:dyDescent="0.3">
      <c r="A407" s="363"/>
      <c r="B407" s="720"/>
      <c r="C407" s="363"/>
      <c r="D407" s="3"/>
      <c r="E407" s="363"/>
      <c r="F407" s="3"/>
      <c r="G407" s="363"/>
      <c r="H407" s="363"/>
      <c r="I407" s="44"/>
      <c r="J407" s="44"/>
    </row>
    <row r="408" spans="1:10" ht="15.75" customHeight="1" x14ac:dyDescent="0.3">
      <c r="A408" s="363"/>
      <c r="B408" s="720"/>
      <c r="C408" s="363"/>
      <c r="D408" s="3"/>
      <c r="E408" s="363"/>
      <c r="F408" s="3"/>
      <c r="G408" s="363"/>
      <c r="H408" s="363"/>
      <c r="I408" s="44"/>
      <c r="J408" s="44"/>
    </row>
    <row r="409" spans="1:10" ht="15.75" customHeight="1" x14ac:dyDescent="0.3">
      <c r="A409" s="363"/>
      <c r="B409" s="720"/>
      <c r="C409" s="363"/>
      <c r="D409" s="3"/>
      <c r="E409" s="363"/>
      <c r="F409" s="3"/>
      <c r="G409" s="363"/>
      <c r="H409" s="363"/>
      <c r="I409" s="44"/>
      <c r="J409" s="44"/>
    </row>
    <row r="410" spans="1:10" ht="15.75" customHeight="1" x14ac:dyDescent="0.3">
      <c r="A410" s="363"/>
      <c r="B410" s="720"/>
      <c r="C410" s="363"/>
      <c r="D410" s="3"/>
      <c r="E410" s="363"/>
      <c r="F410" s="3"/>
      <c r="G410" s="363"/>
      <c r="H410" s="363"/>
      <c r="I410" s="44"/>
      <c r="J410" s="44"/>
    </row>
    <row r="411" spans="1:10" ht="15.75" customHeight="1" x14ac:dyDescent="0.3">
      <c r="A411" s="363"/>
      <c r="B411" s="720"/>
      <c r="C411" s="363"/>
      <c r="D411" s="3"/>
      <c r="E411" s="363"/>
      <c r="F411" s="3"/>
      <c r="G411" s="363"/>
      <c r="H411" s="363"/>
      <c r="I411" s="44"/>
      <c r="J411" s="44"/>
    </row>
    <row r="412" spans="1:10" ht="15.75" customHeight="1" x14ac:dyDescent="0.3">
      <c r="A412" s="363"/>
      <c r="B412" s="720"/>
      <c r="C412" s="363"/>
      <c r="D412" s="3"/>
      <c r="E412" s="363"/>
      <c r="F412" s="3"/>
      <c r="G412" s="363"/>
      <c r="H412" s="363"/>
      <c r="I412" s="44"/>
      <c r="J412" s="44"/>
    </row>
    <row r="413" spans="1:10" ht="15.75" customHeight="1" x14ac:dyDescent="0.3">
      <c r="A413" s="363"/>
      <c r="B413" s="720"/>
      <c r="C413" s="363"/>
      <c r="D413" s="3"/>
      <c r="E413" s="363"/>
      <c r="F413" s="3"/>
      <c r="G413" s="363"/>
      <c r="H413" s="363"/>
      <c r="I413" s="44"/>
      <c r="J413" s="44"/>
    </row>
    <row r="414" spans="1:10" ht="15.75" customHeight="1" x14ac:dyDescent="0.3">
      <c r="A414" s="363"/>
      <c r="B414" s="720"/>
      <c r="C414" s="363"/>
      <c r="D414" s="3"/>
      <c r="E414" s="363"/>
      <c r="F414" s="3"/>
      <c r="G414" s="363"/>
      <c r="H414" s="363"/>
      <c r="I414" s="44"/>
      <c r="J414" s="44"/>
    </row>
    <row r="415" spans="1:10" ht="15.75" customHeight="1" x14ac:dyDescent="0.3">
      <c r="A415" s="363"/>
      <c r="B415" s="720"/>
      <c r="C415" s="363"/>
      <c r="D415" s="3"/>
      <c r="E415" s="363"/>
      <c r="F415" s="3"/>
      <c r="G415" s="363"/>
      <c r="H415" s="363"/>
      <c r="I415" s="44"/>
      <c r="J415" s="44"/>
    </row>
    <row r="416" spans="1:10" ht="15.75" customHeight="1" x14ac:dyDescent="0.3">
      <c r="A416" s="363"/>
      <c r="B416" s="720"/>
      <c r="C416" s="363"/>
      <c r="D416" s="3"/>
      <c r="E416" s="363"/>
      <c r="F416" s="3"/>
      <c r="G416" s="363"/>
      <c r="H416" s="363"/>
      <c r="I416" s="44"/>
      <c r="J416" s="44"/>
    </row>
    <row r="417" spans="1:10" ht="15.75" customHeight="1" x14ac:dyDescent="0.3">
      <c r="A417" s="363"/>
      <c r="B417" s="720"/>
      <c r="C417" s="363"/>
      <c r="D417" s="3"/>
      <c r="E417" s="363"/>
      <c r="F417" s="3"/>
      <c r="G417" s="363"/>
      <c r="H417" s="363"/>
      <c r="I417" s="44"/>
      <c r="J417" s="44"/>
    </row>
    <row r="418" spans="1:10" ht="15.75" customHeight="1" x14ac:dyDescent="0.3">
      <c r="A418" s="363"/>
      <c r="B418" s="720"/>
      <c r="C418" s="363"/>
      <c r="D418" s="3"/>
      <c r="E418" s="363"/>
      <c r="F418" s="3"/>
      <c r="G418" s="363"/>
      <c r="H418" s="363"/>
      <c r="I418" s="44"/>
      <c r="J418" s="44"/>
    </row>
    <row r="419" spans="1:10" ht="15.75" customHeight="1" x14ac:dyDescent="0.3">
      <c r="A419" s="363"/>
      <c r="B419" s="720"/>
      <c r="C419" s="363"/>
      <c r="D419" s="3"/>
      <c r="E419" s="363"/>
      <c r="F419" s="3"/>
      <c r="G419" s="363"/>
      <c r="H419" s="363"/>
      <c r="I419" s="44"/>
      <c r="J419" s="44"/>
    </row>
    <row r="420" spans="1:10" ht="15.75" customHeight="1" x14ac:dyDescent="0.3">
      <c r="A420" s="363"/>
      <c r="B420" s="720"/>
      <c r="C420" s="363"/>
      <c r="D420" s="3"/>
      <c r="E420" s="363"/>
      <c r="F420" s="3"/>
      <c r="G420" s="363"/>
      <c r="H420" s="363"/>
      <c r="I420" s="44"/>
      <c r="J420" s="44"/>
    </row>
    <row r="421" spans="1:10" ht="15.75" customHeight="1" x14ac:dyDescent="0.3">
      <c r="A421" s="363"/>
      <c r="B421" s="720"/>
      <c r="C421" s="363"/>
      <c r="D421" s="3"/>
      <c r="E421" s="363"/>
      <c r="F421" s="3"/>
      <c r="G421" s="363"/>
      <c r="H421" s="363"/>
      <c r="I421" s="44"/>
      <c r="J421" s="44"/>
    </row>
    <row r="422" spans="1:10" ht="15.75" customHeight="1" x14ac:dyDescent="0.3">
      <c r="A422" s="363"/>
      <c r="B422" s="720"/>
      <c r="C422" s="363"/>
      <c r="D422" s="3"/>
      <c r="E422" s="363"/>
      <c r="F422" s="3"/>
      <c r="G422" s="363"/>
      <c r="H422" s="363"/>
      <c r="I422" s="44"/>
      <c r="J422" s="44"/>
    </row>
    <row r="423" spans="1:10" ht="15.75" customHeight="1" x14ac:dyDescent="0.3">
      <c r="A423" s="363"/>
      <c r="B423" s="720"/>
      <c r="C423" s="363"/>
      <c r="D423" s="3"/>
      <c r="E423" s="363"/>
      <c r="F423" s="3"/>
      <c r="G423" s="363"/>
      <c r="H423" s="363"/>
      <c r="I423" s="44"/>
      <c r="J423" s="44"/>
    </row>
    <row r="424" spans="1:10" ht="15.75" customHeight="1" x14ac:dyDescent="0.3">
      <c r="A424" s="363"/>
      <c r="B424" s="720"/>
      <c r="C424" s="363"/>
      <c r="D424" s="3"/>
      <c r="E424" s="363"/>
      <c r="F424" s="3"/>
      <c r="G424" s="363"/>
      <c r="H424" s="363"/>
      <c r="I424" s="44"/>
      <c r="J424" s="44"/>
    </row>
    <row r="425" spans="1:10" ht="15.75" customHeight="1" x14ac:dyDescent="0.3">
      <c r="A425" s="363"/>
      <c r="B425" s="720"/>
      <c r="C425" s="363"/>
      <c r="D425" s="3"/>
      <c r="E425" s="363"/>
      <c r="F425" s="3"/>
      <c r="G425" s="363"/>
      <c r="H425" s="363"/>
      <c r="I425" s="44"/>
      <c r="J425" s="44"/>
    </row>
    <row r="426" spans="1:10" ht="15.75" customHeight="1" x14ac:dyDescent="0.3">
      <c r="A426" s="363"/>
      <c r="B426" s="720"/>
      <c r="C426" s="363"/>
      <c r="D426" s="3"/>
      <c r="E426" s="363"/>
      <c r="F426" s="3"/>
      <c r="G426" s="363"/>
      <c r="H426" s="363"/>
      <c r="I426" s="44"/>
      <c r="J426" s="44"/>
    </row>
    <row r="427" spans="1:10" ht="15.75" customHeight="1" x14ac:dyDescent="0.3">
      <c r="A427" s="363"/>
      <c r="B427" s="720"/>
      <c r="C427" s="363"/>
      <c r="D427" s="3"/>
      <c r="E427" s="363"/>
      <c r="F427" s="3"/>
      <c r="G427" s="363"/>
      <c r="H427" s="363"/>
      <c r="I427" s="44"/>
      <c r="J427" s="44"/>
    </row>
    <row r="428" spans="1:10" ht="15.75" customHeight="1" x14ac:dyDescent="0.3">
      <c r="A428" s="363"/>
      <c r="B428" s="720"/>
      <c r="C428" s="363"/>
      <c r="D428" s="3"/>
      <c r="E428" s="363"/>
      <c r="F428" s="3"/>
      <c r="G428" s="363"/>
      <c r="H428" s="363"/>
      <c r="I428" s="44"/>
      <c r="J428" s="44"/>
    </row>
    <row r="429" spans="1:10" ht="15.75" customHeight="1" x14ac:dyDescent="0.3">
      <c r="A429" s="363"/>
      <c r="B429" s="720"/>
      <c r="C429" s="363"/>
      <c r="D429" s="3"/>
      <c r="E429" s="363"/>
      <c r="F429" s="3"/>
      <c r="G429" s="363"/>
      <c r="H429" s="363"/>
      <c r="I429" s="44"/>
      <c r="J429" s="44"/>
    </row>
    <row r="430" spans="1:10" ht="15.75" customHeight="1" x14ac:dyDescent="0.3">
      <c r="A430" s="363"/>
      <c r="B430" s="720"/>
      <c r="C430" s="363"/>
      <c r="D430" s="3"/>
      <c r="E430" s="363"/>
      <c r="F430" s="3"/>
      <c r="G430" s="363"/>
      <c r="H430" s="363"/>
      <c r="I430" s="44"/>
      <c r="J430" s="44"/>
    </row>
    <row r="431" spans="1:10" ht="15.75" customHeight="1" x14ac:dyDescent="0.3">
      <c r="A431" s="363"/>
      <c r="B431" s="720"/>
      <c r="C431" s="363"/>
      <c r="D431" s="3"/>
      <c r="E431" s="363"/>
      <c r="F431" s="3"/>
      <c r="G431" s="363"/>
      <c r="H431" s="363"/>
      <c r="I431" s="44"/>
      <c r="J431" s="44"/>
    </row>
    <row r="432" spans="1:10" ht="15.75" customHeight="1" x14ac:dyDescent="0.3">
      <c r="A432" s="363"/>
      <c r="B432" s="720"/>
      <c r="C432" s="363"/>
      <c r="D432" s="3"/>
      <c r="E432" s="363"/>
      <c r="F432" s="3"/>
      <c r="G432" s="363"/>
      <c r="H432" s="363"/>
      <c r="I432" s="44"/>
      <c r="J432" s="44"/>
    </row>
    <row r="433" spans="1:10" ht="15.75" customHeight="1" x14ac:dyDescent="0.3">
      <c r="A433" s="363"/>
      <c r="B433" s="720"/>
      <c r="C433" s="363"/>
      <c r="D433" s="3"/>
      <c r="E433" s="363"/>
      <c r="F433" s="3"/>
      <c r="G433" s="363"/>
      <c r="H433" s="363"/>
      <c r="I433" s="44"/>
      <c r="J433" s="44"/>
    </row>
    <row r="434" spans="1:10" ht="15.75" customHeight="1" x14ac:dyDescent="0.3">
      <c r="A434" s="363"/>
      <c r="B434" s="720"/>
      <c r="C434" s="363"/>
      <c r="D434" s="3"/>
      <c r="E434" s="363"/>
      <c r="F434" s="3"/>
      <c r="G434" s="363"/>
      <c r="H434" s="363"/>
      <c r="I434" s="44"/>
      <c r="J434" s="44"/>
    </row>
    <row r="435" spans="1:10" ht="15.75" customHeight="1" x14ac:dyDescent="0.3">
      <c r="A435" s="363"/>
      <c r="B435" s="720"/>
      <c r="C435" s="363"/>
      <c r="D435" s="3"/>
      <c r="E435" s="363"/>
      <c r="F435" s="3"/>
      <c r="G435" s="363"/>
      <c r="H435" s="363"/>
      <c r="I435" s="44"/>
      <c r="J435" s="44"/>
    </row>
    <row r="436" spans="1:10" ht="15.75" customHeight="1" x14ac:dyDescent="0.3">
      <c r="A436" s="363"/>
      <c r="B436" s="720"/>
      <c r="C436" s="363"/>
      <c r="D436" s="3"/>
      <c r="E436" s="363"/>
      <c r="F436" s="3"/>
      <c r="G436" s="363"/>
      <c r="H436" s="363"/>
      <c r="I436" s="44"/>
      <c r="J436" s="44"/>
    </row>
    <row r="437" spans="1:10" ht="15.75" customHeight="1" x14ac:dyDescent="0.3">
      <c r="A437" s="363"/>
      <c r="B437" s="720"/>
      <c r="C437" s="363"/>
      <c r="D437" s="3"/>
      <c r="E437" s="363"/>
      <c r="F437" s="3"/>
      <c r="G437" s="363"/>
      <c r="H437" s="363"/>
      <c r="I437" s="44"/>
      <c r="J437" s="44"/>
    </row>
    <row r="438" spans="1:10" ht="15.75" customHeight="1" x14ac:dyDescent="0.3">
      <c r="A438" s="363"/>
      <c r="B438" s="720"/>
      <c r="C438" s="363"/>
      <c r="D438" s="3"/>
      <c r="E438" s="363"/>
      <c r="F438" s="3"/>
      <c r="G438" s="363"/>
      <c r="H438" s="363"/>
      <c r="I438" s="44"/>
      <c r="J438" s="44"/>
    </row>
    <row r="439" spans="1:10" ht="15.75" customHeight="1" x14ac:dyDescent="0.3">
      <c r="A439" s="363"/>
      <c r="B439" s="720"/>
      <c r="C439" s="363"/>
      <c r="D439" s="3"/>
      <c r="E439" s="363"/>
      <c r="F439" s="3"/>
      <c r="G439" s="363"/>
      <c r="H439" s="363"/>
      <c r="I439" s="44"/>
      <c r="J439" s="44"/>
    </row>
    <row r="440" spans="1:10" ht="15.75" customHeight="1" x14ac:dyDescent="0.3">
      <c r="A440" s="363"/>
      <c r="B440" s="720"/>
      <c r="C440" s="363"/>
      <c r="D440" s="3"/>
      <c r="E440" s="363"/>
      <c r="F440" s="3"/>
      <c r="G440" s="363"/>
      <c r="H440" s="363"/>
      <c r="I440" s="44"/>
      <c r="J440" s="44"/>
    </row>
    <row r="441" spans="1:10" ht="15.75" customHeight="1" x14ac:dyDescent="0.3">
      <c r="A441" s="363"/>
      <c r="B441" s="720"/>
      <c r="C441" s="363"/>
      <c r="D441" s="3"/>
      <c r="E441" s="363"/>
      <c r="F441" s="3"/>
      <c r="G441" s="363"/>
      <c r="H441" s="363"/>
      <c r="I441" s="44"/>
      <c r="J441" s="44"/>
    </row>
    <row r="442" spans="1:10" ht="15.75" customHeight="1" x14ac:dyDescent="0.3">
      <c r="A442" s="363"/>
      <c r="B442" s="720"/>
      <c r="C442" s="363"/>
      <c r="D442" s="3"/>
      <c r="E442" s="363"/>
      <c r="F442" s="3"/>
      <c r="G442" s="363"/>
      <c r="H442" s="363"/>
      <c r="I442" s="44"/>
      <c r="J442" s="44"/>
    </row>
    <row r="443" spans="1:10" ht="15.75" customHeight="1" x14ac:dyDescent="0.3">
      <c r="A443" s="363"/>
      <c r="B443" s="720"/>
      <c r="C443" s="363"/>
      <c r="D443" s="3"/>
      <c r="E443" s="363"/>
      <c r="F443" s="3"/>
      <c r="G443" s="363"/>
      <c r="H443" s="363"/>
      <c r="I443" s="44"/>
      <c r="J443" s="44"/>
    </row>
    <row r="444" spans="1:10" ht="15.75" customHeight="1" x14ac:dyDescent="0.3">
      <c r="A444" s="363"/>
      <c r="B444" s="720"/>
      <c r="C444" s="363"/>
      <c r="D444" s="3"/>
      <c r="E444" s="363"/>
      <c r="F444" s="3"/>
      <c r="G444" s="363"/>
      <c r="H444" s="363"/>
      <c r="I444" s="44"/>
      <c r="J444" s="44"/>
    </row>
    <row r="445" spans="1:10" ht="15.75" customHeight="1" x14ac:dyDescent="0.3">
      <c r="A445" s="363"/>
      <c r="B445" s="720"/>
      <c r="C445" s="363"/>
      <c r="D445" s="3"/>
      <c r="E445" s="363"/>
      <c r="F445" s="3"/>
      <c r="G445" s="363"/>
      <c r="H445" s="363"/>
      <c r="I445" s="44"/>
      <c r="J445" s="44"/>
    </row>
    <row r="446" spans="1:10" ht="15.75" customHeight="1" x14ac:dyDescent="0.3">
      <c r="A446" s="363"/>
      <c r="B446" s="720"/>
      <c r="C446" s="363"/>
      <c r="D446" s="3"/>
      <c r="E446" s="363"/>
      <c r="F446" s="3"/>
      <c r="G446" s="363"/>
      <c r="H446" s="363"/>
      <c r="I446" s="44"/>
      <c r="J446" s="44"/>
    </row>
    <row r="447" spans="1:10" ht="15.75" customHeight="1" x14ac:dyDescent="0.3">
      <c r="A447" s="363"/>
      <c r="B447" s="720"/>
      <c r="C447" s="363"/>
      <c r="D447" s="3"/>
      <c r="E447" s="363"/>
      <c r="F447" s="3"/>
      <c r="G447" s="363"/>
      <c r="H447" s="363"/>
      <c r="I447" s="44"/>
      <c r="J447" s="44"/>
    </row>
    <row r="448" spans="1:10" ht="15.75" customHeight="1" x14ac:dyDescent="0.3">
      <c r="A448" s="363"/>
      <c r="B448" s="720"/>
      <c r="C448" s="363"/>
      <c r="D448" s="3"/>
      <c r="E448" s="363"/>
      <c r="F448" s="3"/>
      <c r="G448" s="363"/>
      <c r="H448" s="363"/>
      <c r="I448" s="44"/>
      <c r="J448" s="44"/>
    </row>
    <row r="449" spans="1:10" ht="15.75" customHeight="1" x14ac:dyDescent="0.3">
      <c r="A449" s="363"/>
      <c r="B449" s="720"/>
      <c r="C449" s="363"/>
      <c r="D449" s="3"/>
      <c r="E449" s="363"/>
      <c r="F449" s="3"/>
      <c r="G449" s="363"/>
      <c r="H449" s="363"/>
      <c r="I449" s="44"/>
      <c r="J449" s="44"/>
    </row>
    <row r="450" spans="1:10" ht="15.75" customHeight="1" x14ac:dyDescent="0.3">
      <c r="A450" s="363"/>
      <c r="B450" s="720"/>
      <c r="C450" s="363"/>
      <c r="D450" s="3"/>
      <c r="E450" s="363"/>
      <c r="F450" s="3"/>
      <c r="G450" s="363"/>
      <c r="H450" s="363"/>
      <c r="I450" s="44"/>
      <c r="J450" s="44"/>
    </row>
    <row r="451" spans="1:10" ht="15.75" customHeight="1" x14ac:dyDescent="0.3">
      <c r="A451" s="363"/>
      <c r="B451" s="720"/>
      <c r="C451" s="363"/>
      <c r="D451" s="3"/>
      <c r="E451" s="363"/>
      <c r="F451" s="3"/>
      <c r="G451" s="363"/>
      <c r="H451" s="363"/>
      <c r="I451" s="44"/>
      <c r="J451" s="44"/>
    </row>
    <row r="452" spans="1:10" ht="15.75" customHeight="1" x14ac:dyDescent="0.3">
      <c r="A452" s="363"/>
      <c r="B452" s="720"/>
      <c r="C452" s="363"/>
      <c r="D452" s="3"/>
      <c r="E452" s="363"/>
      <c r="F452" s="3"/>
      <c r="G452" s="363"/>
      <c r="H452" s="363"/>
      <c r="I452" s="44"/>
      <c r="J452" s="44"/>
    </row>
    <row r="453" spans="1:10" ht="15.75" customHeight="1" x14ac:dyDescent="0.3">
      <c r="A453" s="363"/>
      <c r="B453" s="720"/>
      <c r="C453" s="363"/>
      <c r="D453" s="3"/>
      <c r="E453" s="363"/>
      <c r="F453" s="3"/>
      <c r="G453" s="363"/>
      <c r="H453" s="363"/>
      <c r="I453" s="44"/>
      <c r="J453" s="44"/>
    </row>
    <row r="454" spans="1:10" ht="15.75" customHeight="1" x14ac:dyDescent="0.3">
      <c r="A454" s="363"/>
      <c r="B454" s="720"/>
      <c r="C454" s="363"/>
      <c r="D454" s="3"/>
      <c r="E454" s="363"/>
      <c r="F454" s="3"/>
      <c r="G454" s="363"/>
      <c r="H454" s="363"/>
      <c r="I454" s="44"/>
      <c r="J454" s="44"/>
    </row>
    <row r="455" spans="1:10" ht="15.75" customHeight="1" x14ac:dyDescent="0.3">
      <c r="A455" s="363"/>
      <c r="B455" s="720"/>
      <c r="C455" s="363"/>
      <c r="D455" s="3"/>
      <c r="E455" s="363"/>
      <c r="F455" s="3"/>
      <c r="G455" s="363"/>
      <c r="H455" s="363"/>
      <c r="I455" s="44"/>
      <c r="J455" s="44"/>
    </row>
    <row r="456" spans="1:10" ht="15.75" customHeight="1" x14ac:dyDescent="0.3">
      <c r="A456" s="363"/>
      <c r="B456" s="720"/>
      <c r="C456" s="363"/>
      <c r="D456" s="3"/>
      <c r="E456" s="363"/>
      <c r="F456" s="3"/>
      <c r="G456" s="363"/>
      <c r="H456" s="363"/>
      <c r="I456" s="44"/>
      <c r="J456" s="44"/>
    </row>
    <row r="457" spans="1:10" ht="15.75" customHeight="1" x14ac:dyDescent="0.3">
      <c r="A457" s="363"/>
      <c r="B457" s="720"/>
      <c r="C457" s="363"/>
      <c r="D457" s="3"/>
      <c r="E457" s="363"/>
      <c r="F457" s="3"/>
      <c r="G457" s="363"/>
      <c r="H457" s="363"/>
      <c r="I457" s="44"/>
      <c r="J457" s="44"/>
    </row>
    <row r="458" spans="1:10" ht="15.75" customHeight="1" x14ac:dyDescent="0.3">
      <c r="A458" s="363"/>
      <c r="B458" s="720"/>
      <c r="C458" s="363"/>
      <c r="D458" s="3"/>
      <c r="E458" s="363"/>
      <c r="F458" s="3"/>
      <c r="G458" s="363"/>
      <c r="H458" s="363"/>
      <c r="I458" s="44"/>
      <c r="J458" s="44"/>
    </row>
    <row r="459" spans="1:10" ht="15.75" customHeight="1" x14ac:dyDescent="0.3">
      <c r="A459" s="363"/>
      <c r="B459" s="720"/>
      <c r="C459" s="363"/>
      <c r="D459" s="3"/>
      <c r="E459" s="363"/>
      <c r="F459" s="3"/>
      <c r="G459" s="363"/>
      <c r="H459" s="363"/>
      <c r="I459" s="44"/>
      <c r="J459" s="44"/>
    </row>
    <row r="460" spans="1:10" ht="15.75" customHeight="1" x14ac:dyDescent="0.3">
      <c r="A460" s="363"/>
      <c r="B460" s="720"/>
      <c r="C460" s="363"/>
      <c r="D460" s="3"/>
      <c r="E460" s="363"/>
      <c r="F460" s="3"/>
      <c r="G460" s="363"/>
      <c r="H460" s="363"/>
      <c r="I460" s="44"/>
      <c r="J460" s="44"/>
    </row>
    <row r="461" spans="1:10" ht="15.75" customHeight="1" x14ac:dyDescent="0.3">
      <c r="A461" s="363"/>
      <c r="B461" s="720"/>
      <c r="C461" s="363"/>
      <c r="D461" s="3"/>
      <c r="E461" s="363"/>
      <c r="F461" s="3"/>
      <c r="G461" s="363"/>
      <c r="H461" s="363"/>
      <c r="I461" s="44"/>
      <c r="J461" s="44"/>
    </row>
    <row r="462" spans="1:10" ht="15.75" customHeight="1" x14ac:dyDescent="0.3">
      <c r="A462" s="363"/>
      <c r="B462" s="720"/>
      <c r="C462" s="363"/>
      <c r="D462" s="3"/>
      <c r="E462" s="363"/>
      <c r="F462" s="3"/>
      <c r="G462" s="363"/>
      <c r="H462" s="363"/>
      <c r="I462" s="44"/>
      <c r="J462" s="44"/>
    </row>
    <row r="463" spans="1:10" ht="15.75" customHeight="1" x14ac:dyDescent="0.3">
      <c r="A463" s="363"/>
      <c r="B463" s="720"/>
      <c r="C463" s="363"/>
      <c r="D463" s="3"/>
      <c r="E463" s="363"/>
      <c r="F463" s="3"/>
      <c r="G463" s="363"/>
      <c r="H463" s="363"/>
      <c r="I463" s="44"/>
      <c r="J463" s="44"/>
    </row>
    <row r="464" spans="1:10" ht="15.75" customHeight="1" x14ac:dyDescent="0.3">
      <c r="A464" s="363"/>
      <c r="B464" s="720"/>
      <c r="C464" s="363"/>
      <c r="D464" s="3"/>
      <c r="E464" s="363"/>
      <c r="F464" s="3"/>
      <c r="G464" s="363"/>
      <c r="H464" s="363"/>
      <c r="I464" s="44"/>
      <c r="J464" s="44"/>
    </row>
    <row r="465" spans="1:10" ht="15.75" customHeight="1" x14ac:dyDescent="0.3">
      <c r="A465" s="363"/>
      <c r="B465" s="720"/>
      <c r="C465" s="363"/>
      <c r="D465" s="3"/>
      <c r="E465" s="363"/>
      <c r="F465" s="3"/>
      <c r="G465" s="363"/>
      <c r="H465" s="363"/>
      <c r="I465" s="44"/>
      <c r="J465" s="44"/>
    </row>
    <row r="466" spans="1:10" ht="15.75" customHeight="1" x14ac:dyDescent="0.3">
      <c r="A466" s="363"/>
      <c r="B466" s="720"/>
      <c r="C466" s="363"/>
      <c r="D466" s="3"/>
      <c r="E466" s="363"/>
      <c r="F466" s="3"/>
      <c r="G466" s="363"/>
      <c r="H466" s="363"/>
      <c r="I466" s="44"/>
      <c r="J466" s="44"/>
    </row>
    <row r="467" spans="1:10" ht="15.75" customHeight="1" x14ac:dyDescent="0.3">
      <c r="A467" s="363"/>
      <c r="B467" s="720"/>
      <c r="C467" s="363"/>
      <c r="D467" s="3"/>
      <c r="E467" s="363"/>
      <c r="F467" s="3"/>
      <c r="G467" s="363"/>
      <c r="H467" s="363"/>
      <c r="I467" s="44"/>
      <c r="J467" s="44"/>
    </row>
    <row r="468" spans="1:10" ht="15.75" customHeight="1" x14ac:dyDescent="0.3">
      <c r="A468" s="363"/>
      <c r="B468" s="720"/>
      <c r="C468" s="363"/>
      <c r="D468" s="3"/>
      <c r="E468" s="363"/>
      <c r="F468" s="3"/>
      <c r="G468" s="363"/>
      <c r="H468" s="363"/>
      <c r="I468" s="44"/>
      <c r="J468" s="44"/>
    </row>
    <row r="469" spans="1:10" ht="15.75" customHeight="1" x14ac:dyDescent="0.3">
      <c r="A469" s="363"/>
      <c r="B469" s="720"/>
      <c r="C469" s="363"/>
      <c r="D469" s="3"/>
      <c r="E469" s="363"/>
      <c r="F469" s="3"/>
      <c r="G469" s="363"/>
      <c r="H469" s="363"/>
      <c r="I469" s="44"/>
      <c r="J469" s="44"/>
    </row>
    <row r="470" spans="1:10" ht="15.75" customHeight="1" x14ac:dyDescent="0.3">
      <c r="A470" s="363"/>
      <c r="B470" s="720"/>
      <c r="C470" s="363"/>
      <c r="D470" s="3"/>
      <c r="E470" s="363"/>
      <c r="F470" s="3"/>
      <c r="G470" s="363"/>
      <c r="H470" s="363"/>
      <c r="I470" s="44"/>
      <c r="J470" s="44"/>
    </row>
    <row r="471" spans="1:10" ht="15.75" customHeight="1" x14ac:dyDescent="0.3">
      <c r="A471" s="363"/>
      <c r="B471" s="720"/>
      <c r="C471" s="363"/>
      <c r="D471" s="3"/>
      <c r="E471" s="363"/>
      <c r="F471" s="3"/>
      <c r="G471" s="363"/>
      <c r="H471" s="363"/>
      <c r="I471" s="44"/>
      <c r="J471" s="44"/>
    </row>
    <row r="472" spans="1:10" ht="15.75" customHeight="1" x14ac:dyDescent="0.3">
      <c r="A472" s="363"/>
      <c r="B472" s="720"/>
      <c r="C472" s="363"/>
      <c r="D472" s="3"/>
      <c r="E472" s="363"/>
      <c r="F472" s="3"/>
      <c r="G472" s="363"/>
      <c r="H472" s="363"/>
      <c r="I472" s="44"/>
      <c r="J472" s="44"/>
    </row>
    <row r="473" spans="1:10" ht="15.75" customHeight="1" x14ac:dyDescent="0.3">
      <c r="A473" s="363"/>
      <c r="B473" s="720"/>
      <c r="C473" s="363"/>
      <c r="D473" s="3"/>
      <c r="E473" s="363"/>
      <c r="F473" s="3"/>
      <c r="G473" s="363"/>
      <c r="H473" s="363"/>
      <c r="I473" s="44"/>
      <c r="J473" s="44"/>
    </row>
    <row r="474" spans="1:10" ht="15.75" customHeight="1" x14ac:dyDescent="0.3">
      <c r="A474" s="363"/>
      <c r="B474" s="720"/>
      <c r="C474" s="363"/>
      <c r="D474" s="3"/>
      <c r="E474" s="363"/>
      <c r="F474" s="3"/>
      <c r="G474" s="363"/>
      <c r="H474" s="363"/>
      <c r="I474" s="44"/>
      <c r="J474" s="44"/>
    </row>
    <row r="475" spans="1:10" ht="15.75" customHeight="1" x14ac:dyDescent="0.3">
      <c r="A475" s="363"/>
      <c r="B475" s="720"/>
      <c r="C475" s="363"/>
      <c r="D475" s="3"/>
      <c r="E475" s="363"/>
      <c r="F475" s="3"/>
      <c r="G475" s="363"/>
      <c r="H475" s="363"/>
      <c r="I475" s="44"/>
      <c r="J475" s="44"/>
    </row>
    <row r="476" spans="1:10" ht="15.75" customHeight="1" x14ac:dyDescent="0.3">
      <c r="A476" s="363"/>
      <c r="B476" s="720"/>
      <c r="C476" s="363"/>
      <c r="D476" s="3"/>
      <c r="E476" s="363"/>
      <c r="F476" s="3"/>
      <c r="G476" s="363"/>
      <c r="H476" s="363"/>
      <c r="I476" s="44"/>
      <c r="J476" s="44"/>
    </row>
    <row r="477" spans="1:10" ht="15.75" customHeight="1" x14ac:dyDescent="0.3">
      <c r="A477" s="363"/>
      <c r="B477" s="720"/>
      <c r="C477" s="363"/>
      <c r="D477" s="3"/>
      <c r="E477" s="363"/>
      <c r="F477" s="3"/>
      <c r="G477" s="363"/>
      <c r="H477" s="363"/>
      <c r="I477" s="44"/>
      <c r="J477" s="44"/>
    </row>
    <row r="478" spans="1:10" ht="15.75" customHeight="1" x14ac:dyDescent="0.3">
      <c r="A478" s="363"/>
      <c r="B478" s="720"/>
      <c r="C478" s="363"/>
      <c r="D478" s="3"/>
      <c r="E478" s="363"/>
      <c r="F478" s="3"/>
      <c r="G478" s="363"/>
      <c r="H478" s="363"/>
      <c r="I478" s="44"/>
      <c r="J478" s="44"/>
    </row>
    <row r="479" spans="1:10" ht="15.75" customHeight="1" x14ac:dyDescent="0.3">
      <c r="A479" s="363"/>
      <c r="B479" s="720"/>
      <c r="C479" s="363"/>
      <c r="D479" s="3"/>
      <c r="E479" s="363"/>
      <c r="F479" s="3"/>
      <c r="G479" s="363"/>
      <c r="H479" s="363"/>
      <c r="I479" s="44"/>
      <c r="J479" s="44"/>
    </row>
    <row r="480" spans="1:10" ht="15.75" customHeight="1" x14ac:dyDescent="0.3">
      <c r="A480" s="363"/>
      <c r="B480" s="720"/>
      <c r="C480" s="363"/>
      <c r="D480" s="3"/>
      <c r="E480" s="363"/>
      <c r="F480" s="3"/>
      <c r="G480" s="363"/>
      <c r="H480" s="363"/>
      <c r="I480" s="44"/>
      <c r="J480" s="44"/>
    </row>
    <row r="481" spans="1:10" ht="15.75" customHeight="1" x14ac:dyDescent="0.3">
      <c r="A481" s="363"/>
      <c r="B481" s="720"/>
      <c r="C481" s="363"/>
      <c r="D481" s="3"/>
      <c r="E481" s="363"/>
      <c r="F481" s="3"/>
      <c r="G481" s="363"/>
      <c r="H481" s="363"/>
      <c r="I481" s="44"/>
      <c r="J481" s="44"/>
    </row>
    <row r="482" spans="1:10" ht="15.75" customHeight="1" x14ac:dyDescent="0.3">
      <c r="A482" s="363"/>
      <c r="B482" s="720"/>
      <c r="C482" s="363"/>
      <c r="D482" s="3"/>
      <c r="E482" s="363"/>
      <c r="F482" s="3"/>
      <c r="G482" s="363"/>
      <c r="H482" s="363"/>
      <c r="I482" s="44"/>
      <c r="J482" s="44"/>
    </row>
    <row r="483" spans="1:10" ht="15.75" customHeight="1" x14ac:dyDescent="0.3">
      <c r="A483" s="363"/>
      <c r="B483" s="720"/>
      <c r="C483" s="363"/>
      <c r="D483" s="3"/>
      <c r="E483" s="363"/>
      <c r="F483" s="3"/>
      <c r="G483" s="363"/>
      <c r="H483" s="363"/>
      <c r="I483" s="44"/>
      <c r="J483" s="44"/>
    </row>
    <row r="484" spans="1:10" ht="15.75" customHeight="1" x14ac:dyDescent="0.3">
      <c r="A484" s="363"/>
      <c r="B484" s="720"/>
      <c r="C484" s="363"/>
      <c r="D484" s="3"/>
      <c r="E484" s="363"/>
      <c r="F484" s="3"/>
      <c r="G484" s="363"/>
      <c r="H484" s="363"/>
      <c r="I484" s="44"/>
      <c r="J484" s="44"/>
    </row>
    <row r="485" spans="1:10" ht="15.75" customHeight="1" x14ac:dyDescent="0.3">
      <c r="A485" s="363"/>
      <c r="B485" s="720"/>
      <c r="C485" s="363"/>
      <c r="D485" s="3"/>
      <c r="E485" s="363"/>
      <c r="F485" s="3"/>
      <c r="G485" s="363"/>
      <c r="H485" s="363"/>
      <c r="I485" s="44"/>
      <c r="J485" s="44"/>
    </row>
    <row r="486" spans="1:10" ht="15.75" customHeight="1" x14ac:dyDescent="0.3">
      <c r="A486" s="363"/>
      <c r="B486" s="720"/>
      <c r="C486" s="363"/>
      <c r="D486" s="3"/>
      <c r="E486" s="363"/>
      <c r="F486" s="3"/>
      <c r="G486" s="363"/>
      <c r="H486" s="363"/>
      <c r="I486" s="44"/>
      <c r="J486" s="44"/>
    </row>
    <row r="487" spans="1:10" ht="15.75" customHeight="1" x14ac:dyDescent="0.3">
      <c r="A487" s="363"/>
      <c r="B487" s="720"/>
      <c r="C487" s="363"/>
      <c r="D487" s="3"/>
      <c r="E487" s="363"/>
      <c r="F487" s="3"/>
      <c r="G487" s="363"/>
      <c r="H487" s="363"/>
      <c r="I487" s="44"/>
      <c r="J487" s="44"/>
    </row>
    <row r="488" spans="1:10" ht="15.75" customHeight="1" x14ac:dyDescent="0.3">
      <c r="A488" s="363"/>
      <c r="B488" s="720"/>
      <c r="C488" s="363"/>
      <c r="D488" s="3"/>
      <c r="E488" s="363"/>
      <c r="F488" s="3"/>
      <c r="G488" s="363"/>
      <c r="H488" s="363"/>
      <c r="I488" s="44"/>
      <c r="J488" s="44"/>
    </row>
    <row r="489" spans="1:10" ht="15.75" customHeight="1" x14ac:dyDescent="0.3">
      <c r="A489" s="363"/>
      <c r="B489" s="720"/>
      <c r="C489" s="363"/>
      <c r="D489" s="3"/>
      <c r="E489" s="363"/>
      <c r="F489" s="3"/>
      <c r="G489" s="363"/>
      <c r="H489" s="363"/>
      <c r="I489" s="44"/>
      <c r="J489" s="44"/>
    </row>
    <row r="490" spans="1:10" ht="15.75" customHeight="1" x14ac:dyDescent="0.3">
      <c r="A490" s="363"/>
      <c r="B490" s="720"/>
      <c r="C490" s="363"/>
      <c r="D490" s="3"/>
      <c r="E490" s="363"/>
      <c r="F490" s="3"/>
      <c r="G490" s="363"/>
      <c r="H490" s="363"/>
      <c r="I490" s="44"/>
      <c r="J490" s="44"/>
    </row>
    <row r="491" spans="1:10" ht="15.75" customHeight="1" x14ac:dyDescent="0.3">
      <c r="A491" s="363"/>
      <c r="B491" s="720"/>
      <c r="C491" s="363"/>
      <c r="D491" s="3"/>
      <c r="E491" s="363"/>
      <c r="F491" s="3"/>
      <c r="G491" s="363"/>
      <c r="H491" s="363"/>
      <c r="I491" s="44"/>
      <c r="J491" s="44"/>
    </row>
    <row r="492" spans="1:10" ht="15.75" customHeight="1" x14ac:dyDescent="0.3">
      <c r="A492" s="363"/>
      <c r="B492" s="720"/>
      <c r="C492" s="363"/>
      <c r="D492" s="3"/>
      <c r="E492" s="363"/>
      <c r="F492" s="3"/>
      <c r="G492" s="363"/>
      <c r="H492" s="363"/>
      <c r="I492" s="44"/>
      <c r="J492" s="44"/>
    </row>
    <row r="493" spans="1:10" ht="15.75" customHeight="1" x14ac:dyDescent="0.3">
      <c r="A493" s="363"/>
      <c r="B493" s="720"/>
      <c r="C493" s="363"/>
      <c r="D493" s="3"/>
      <c r="E493" s="363"/>
      <c r="F493" s="3"/>
      <c r="G493" s="363"/>
      <c r="H493" s="363"/>
      <c r="I493" s="44"/>
      <c r="J493" s="44"/>
    </row>
    <row r="494" spans="1:10" ht="15.75" customHeight="1" x14ac:dyDescent="0.3">
      <c r="A494" s="363"/>
      <c r="B494" s="720"/>
      <c r="C494" s="363"/>
      <c r="D494" s="3"/>
      <c r="E494" s="363"/>
      <c r="F494" s="3"/>
      <c r="G494" s="363"/>
      <c r="H494" s="363"/>
      <c r="I494" s="44"/>
      <c r="J494" s="44"/>
    </row>
    <row r="495" spans="1:10" ht="15.75" customHeight="1" x14ac:dyDescent="0.3">
      <c r="A495" s="363"/>
      <c r="B495" s="720"/>
      <c r="C495" s="363"/>
      <c r="D495" s="3"/>
      <c r="E495" s="363"/>
      <c r="F495" s="3"/>
      <c r="G495" s="363"/>
      <c r="H495" s="363"/>
      <c r="I495" s="44"/>
      <c r="J495" s="44"/>
    </row>
    <row r="496" spans="1:10" ht="15.75" customHeight="1" x14ac:dyDescent="0.3">
      <c r="A496" s="363"/>
      <c r="B496" s="720"/>
      <c r="C496" s="363"/>
      <c r="D496" s="3"/>
      <c r="E496" s="363"/>
      <c r="F496" s="3"/>
      <c r="G496" s="363"/>
      <c r="H496" s="363"/>
      <c r="I496" s="44"/>
      <c r="J496" s="44"/>
    </row>
    <row r="497" spans="1:10" ht="15.75" customHeight="1" x14ac:dyDescent="0.3">
      <c r="A497" s="363"/>
      <c r="B497" s="720"/>
      <c r="C497" s="363"/>
      <c r="D497" s="3"/>
      <c r="E497" s="363"/>
      <c r="F497" s="3"/>
      <c r="G497" s="363"/>
      <c r="H497" s="363"/>
      <c r="I497" s="44"/>
      <c r="J497" s="44"/>
    </row>
    <row r="498" spans="1:10" ht="15.75" customHeight="1" x14ac:dyDescent="0.3">
      <c r="A498" s="363"/>
      <c r="B498" s="720"/>
      <c r="C498" s="363"/>
      <c r="D498" s="3"/>
      <c r="E498" s="363"/>
      <c r="F498" s="3"/>
      <c r="G498" s="363"/>
      <c r="H498" s="363"/>
      <c r="I498" s="44"/>
      <c r="J498" s="44"/>
    </row>
    <row r="499" spans="1:10" ht="15.75" customHeight="1" x14ac:dyDescent="0.3">
      <c r="A499" s="363"/>
      <c r="B499" s="720"/>
      <c r="C499" s="363"/>
      <c r="D499" s="3"/>
      <c r="E499" s="363"/>
      <c r="F499" s="3"/>
      <c r="G499" s="363"/>
      <c r="H499" s="363"/>
      <c r="I499" s="44"/>
      <c r="J499" s="44"/>
    </row>
    <row r="500" spans="1:10" ht="15.75" customHeight="1" x14ac:dyDescent="0.3">
      <c r="A500" s="363"/>
      <c r="B500" s="720"/>
      <c r="C500" s="363"/>
      <c r="D500" s="3"/>
      <c r="E500" s="363"/>
      <c r="F500" s="3"/>
      <c r="G500" s="363"/>
      <c r="H500" s="363"/>
      <c r="I500" s="44"/>
      <c r="J500" s="44"/>
    </row>
    <row r="501" spans="1:10" ht="15.75" customHeight="1" x14ac:dyDescent="0.3">
      <c r="A501" s="363"/>
      <c r="B501" s="720"/>
      <c r="C501" s="363"/>
      <c r="D501" s="3"/>
      <c r="E501" s="363"/>
      <c r="F501" s="3"/>
      <c r="G501" s="363"/>
      <c r="H501" s="363"/>
      <c r="I501" s="44"/>
      <c r="J501" s="44"/>
    </row>
    <row r="502" spans="1:10" ht="15.75" customHeight="1" x14ac:dyDescent="0.3">
      <c r="A502" s="363"/>
      <c r="B502" s="720"/>
      <c r="C502" s="363"/>
      <c r="D502" s="3"/>
      <c r="E502" s="363"/>
      <c r="F502" s="3"/>
      <c r="G502" s="363"/>
      <c r="H502" s="363"/>
      <c r="I502" s="44"/>
      <c r="J502" s="44"/>
    </row>
    <row r="503" spans="1:10" ht="15.75" customHeight="1" x14ac:dyDescent="0.3">
      <c r="A503" s="363"/>
      <c r="B503" s="720"/>
      <c r="C503" s="363"/>
      <c r="D503" s="3"/>
      <c r="E503" s="363"/>
      <c r="F503" s="3"/>
      <c r="G503" s="363"/>
      <c r="H503" s="363"/>
      <c r="I503" s="44"/>
      <c r="J503" s="44"/>
    </row>
    <row r="504" spans="1:10" ht="15.75" customHeight="1" x14ac:dyDescent="0.3">
      <c r="A504" s="363"/>
      <c r="B504" s="720"/>
      <c r="C504" s="363"/>
      <c r="D504" s="3"/>
      <c r="E504" s="363"/>
      <c r="F504" s="3"/>
      <c r="G504" s="363"/>
      <c r="H504" s="363"/>
      <c r="I504" s="44"/>
      <c r="J504" s="44"/>
    </row>
    <row r="505" spans="1:10" ht="15.75" customHeight="1" x14ac:dyDescent="0.3">
      <c r="A505" s="363"/>
      <c r="B505" s="720"/>
      <c r="C505" s="363"/>
      <c r="D505" s="3"/>
      <c r="E505" s="363"/>
      <c r="F505" s="3"/>
      <c r="G505" s="363"/>
      <c r="H505" s="363"/>
      <c r="I505" s="44"/>
      <c r="J505" s="44"/>
    </row>
    <row r="506" spans="1:10" ht="15.75" customHeight="1" x14ac:dyDescent="0.3">
      <c r="A506" s="363"/>
      <c r="B506" s="720"/>
      <c r="C506" s="363"/>
      <c r="D506" s="3"/>
      <c r="E506" s="363"/>
      <c r="F506" s="3"/>
      <c r="G506" s="363"/>
      <c r="H506" s="363"/>
      <c r="I506" s="44"/>
      <c r="J506" s="44"/>
    </row>
    <row r="507" spans="1:10" ht="15.75" customHeight="1" x14ac:dyDescent="0.3">
      <c r="A507" s="363"/>
      <c r="B507" s="720"/>
      <c r="C507" s="363"/>
      <c r="D507" s="3"/>
      <c r="E507" s="363"/>
      <c r="F507" s="3"/>
      <c r="G507" s="363"/>
      <c r="H507" s="363"/>
      <c r="I507" s="44"/>
      <c r="J507" s="44"/>
    </row>
    <row r="508" spans="1:10" ht="15.75" customHeight="1" x14ac:dyDescent="0.3">
      <c r="A508" s="363"/>
      <c r="B508" s="720"/>
      <c r="C508" s="363"/>
      <c r="D508" s="3"/>
      <c r="E508" s="363"/>
      <c r="F508" s="3"/>
      <c r="G508" s="363"/>
      <c r="H508" s="363"/>
      <c r="I508" s="44"/>
      <c r="J508" s="44"/>
    </row>
    <row r="509" spans="1:10" ht="15.75" customHeight="1" x14ac:dyDescent="0.3">
      <c r="A509" s="363"/>
      <c r="B509" s="720"/>
      <c r="C509" s="363"/>
      <c r="D509" s="3"/>
      <c r="E509" s="363"/>
      <c r="F509" s="3"/>
      <c r="G509" s="363"/>
      <c r="H509" s="363"/>
      <c r="I509" s="44"/>
      <c r="J509" s="44"/>
    </row>
    <row r="510" spans="1:10" ht="15.75" customHeight="1" x14ac:dyDescent="0.3">
      <c r="A510" s="363"/>
      <c r="B510" s="720"/>
      <c r="C510" s="363"/>
      <c r="D510" s="3"/>
      <c r="E510" s="363"/>
      <c r="F510" s="3"/>
      <c r="G510" s="363"/>
      <c r="H510" s="363"/>
      <c r="I510" s="44"/>
      <c r="J510" s="44"/>
    </row>
    <row r="511" spans="1:10" ht="15.75" customHeight="1" x14ac:dyDescent="0.3">
      <c r="A511" s="363"/>
      <c r="B511" s="720"/>
      <c r="C511" s="363"/>
      <c r="D511" s="3"/>
      <c r="E511" s="363"/>
      <c r="F511" s="3"/>
      <c r="G511" s="363"/>
      <c r="H511" s="363"/>
      <c r="I511" s="44"/>
      <c r="J511" s="44"/>
    </row>
    <row r="512" spans="1:10" ht="15.75" customHeight="1" x14ac:dyDescent="0.3">
      <c r="A512" s="363"/>
      <c r="B512" s="720"/>
      <c r="C512" s="363"/>
      <c r="D512" s="3"/>
      <c r="E512" s="363"/>
      <c r="F512" s="3"/>
      <c r="G512" s="363"/>
      <c r="H512" s="363"/>
      <c r="I512" s="44"/>
      <c r="J512" s="44"/>
    </row>
    <row r="513" spans="1:10" ht="15.75" customHeight="1" x14ac:dyDescent="0.3">
      <c r="A513" s="363"/>
      <c r="B513" s="720"/>
      <c r="C513" s="363"/>
      <c r="D513" s="3"/>
      <c r="E513" s="363"/>
      <c r="F513" s="3"/>
      <c r="G513" s="363"/>
      <c r="H513" s="363"/>
      <c r="I513" s="44"/>
      <c r="J513" s="44"/>
    </row>
    <row r="514" spans="1:10" ht="15.75" customHeight="1" x14ac:dyDescent="0.3">
      <c r="A514" s="363"/>
      <c r="B514" s="720"/>
      <c r="C514" s="363"/>
      <c r="D514" s="3"/>
      <c r="E514" s="363"/>
      <c r="F514" s="3"/>
      <c r="G514" s="363"/>
      <c r="H514" s="363"/>
      <c r="I514" s="44"/>
      <c r="J514" s="44"/>
    </row>
    <row r="515" spans="1:10" ht="15.75" customHeight="1" x14ac:dyDescent="0.3">
      <c r="A515" s="363"/>
      <c r="B515" s="720"/>
      <c r="C515" s="363"/>
      <c r="D515" s="3"/>
      <c r="E515" s="363"/>
      <c r="F515" s="3"/>
      <c r="G515" s="363"/>
      <c r="H515" s="363"/>
      <c r="I515" s="44"/>
      <c r="J515" s="44"/>
    </row>
    <row r="516" spans="1:10" ht="15.75" customHeight="1" x14ac:dyDescent="0.3">
      <c r="A516" s="363"/>
      <c r="B516" s="720"/>
      <c r="C516" s="363"/>
      <c r="D516" s="3"/>
      <c r="E516" s="363"/>
      <c r="F516" s="3"/>
      <c r="G516" s="363"/>
      <c r="H516" s="363"/>
      <c r="I516" s="44"/>
      <c r="J516" s="44"/>
    </row>
    <row r="517" spans="1:10" ht="15.75" customHeight="1" x14ac:dyDescent="0.3">
      <c r="A517" s="363"/>
      <c r="B517" s="720"/>
      <c r="C517" s="363"/>
      <c r="D517" s="3"/>
      <c r="E517" s="363"/>
      <c r="F517" s="3"/>
      <c r="G517" s="363"/>
      <c r="H517" s="363"/>
      <c r="I517" s="44"/>
      <c r="J517" s="44"/>
    </row>
    <row r="518" spans="1:10" ht="15.75" customHeight="1" x14ac:dyDescent="0.3">
      <c r="A518" s="363"/>
      <c r="B518" s="720"/>
      <c r="C518" s="363"/>
      <c r="D518" s="3"/>
      <c r="E518" s="363"/>
      <c r="F518" s="3"/>
      <c r="G518" s="363"/>
      <c r="H518" s="363"/>
      <c r="I518" s="44"/>
      <c r="J518" s="44"/>
    </row>
    <row r="519" spans="1:10" ht="15.75" customHeight="1" x14ac:dyDescent="0.3">
      <c r="A519" s="363"/>
      <c r="B519" s="720"/>
      <c r="C519" s="363"/>
      <c r="D519" s="3"/>
      <c r="E519" s="363"/>
      <c r="F519" s="3"/>
      <c r="G519" s="363"/>
      <c r="H519" s="363"/>
      <c r="I519" s="44"/>
      <c r="J519" s="44"/>
    </row>
    <row r="520" spans="1:10" ht="15.75" customHeight="1" x14ac:dyDescent="0.3">
      <c r="A520" s="363"/>
      <c r="B520" s="720"/>
      <c r="C520" s="363"/>
      <c r="D520" s="3"/>
      <c r="E520" s="363"/>
      <c r="F520" s="3"/>
      <c r="G520" s="363"/>
      <c r="H520" s="363"/>
      <c r="I520" s="44"/>
      <c r="J520" s="44"/>
    </row>
    <row r="521" spans="1:10" ht="15.75" customHeight="1" x14ac:dyDescent="0.3">
      <c r="A521" s="363"/>
      <c r="B521" s="720"/>
      <c r="C521" s="363"/>
      <c r="D521" s="3"/>
      <c r="E521" s="363"/>
      <c r="F521" s="3"/>
      <c r="G521" s="363"/>
      <c r="H521" s="363"/>
      <c r="I521" s="44"/>
      <c r="J521" s="44"/>
    </row>
    <row r="522" spans="1:10" ht="15.75" customHeight="1" x14ac:dyDescent="0.3">
      <c r="A522" s="363"/>
      <c r="B522" s="720"/>
      <c r="C522" s="363"/>
      <c r="D522" s="3"/>
      <c r="E522" s="363"/>
      <c r="F522" s="3"/>
      <c r="G522" s="363"/>
      <c r="H522" s="363"/>
      <c r="I522" s="44"/>
      <c r="J522" s="44"/>
    </row>
    <row r="523" spans="1:10" ht="15.75" customHeight="1" x14ac:dyDescent="0.3">
      <c r="A523" s="363"/>
      <c r="B523" s="720"/>
      <c r="C523" s="363"/>
      <c r="D523" s="3"/>
      <c r="E523" s="363"/>
      <c r="F523" s="3"/>
      <c r="G523" s="363"/>
      <c r="H523" s="363"/>
      <c r="I523" s="44"/>
      <c r="J523" s="44"/>
    </row>
    <row r="524" spans="1:10" ht="15.75" customHeight="1" x14ac:dyDescent="0.3">
      <c r="A524" s="363"/>
      <c r="B524" s="720"/>
      <c r="C524" s="363"/>
      <c r="D524" s="3"/>
      <c r="E524" s="363"/>
      <c r="F524" s="3"/>
      <c r="G524" s="363"/>
      <c r="H524" s="363"/>
      <c r="I524" s="44"/>
      <c r="J524" s="44"/>
    </row>
    <row r="525" spans="1:10" ht="15.75" customHeight="1" x14ac:dyDescent="0.3">
      <c r="A525" s="363"/>
      <c r="B525" s="720"/>
      <c r="C525" s="363"/>
      <c r="D525" s="3"/>
      <c r="E525" s="363"/>
      <c r="F525" s="3"/>
      <c r="G525" s="363"/>
      <c r="H525" s="363"/>
      <c r="I525" s="44"/>
      <c r="J525" s="44"/>
    </row>
    <row r="526" spans="1:10" ht="15.75" customHeight="1" x14ac:dyDescent="0.3">
      <c r="A526" s="363"/>
      <c r="B526" s="720"/>
      <c r="C526" s="363"/>
      <c r="D526" s="3"/>
      <c r="E526" s="363"/>
      <c r="F526" s="3"/>
      <c r="G526" s="363"/>
      <c r="H526" s="363"/>
      <c r="I526" s="44"/>
      <c r="J526" s="44"/>
    </row>
    <row r="527" spans="1:10" ht="15.75" customHeight="1" x14ac:dyDescent="0.3">
      <c r="A527" s="363"/>
      <c r="B527" s="720"/>
      <c r="C527" s="363"/>
      <c r="D527" s="3"/>
      <c r="E527" s="363"/>
      <c r="F527" s="3"/>
      <c r="G527" s="363"/>
      <c r="H527" s="363"/>
      <c r="I527" s="44"/>
      <c r="J527" s="44"/>
    </row>
    <row r="528" spans="1:10" ht="15.75" customHeight="1" x14ac:dyDescent="0.3">
      <c r="A528" s="363"/>
      <c r="B528" s="720"/>
      <c r="C528" s="363"/>
      <c r="D528" s="3"/>
      <c r="E528" s="363"/>
      <c r="F528" s="3"/>
      <c r="G528" s="363"/>
      <c r="H528" s="363"/>
      <c r="I528" s="44"/>
      <c r="J528" s="44"/>
    </row>
    <row r="529" spans="1:10" ht="15.75" customHeight="1" x14ac:dyDescent="0.3">
      <c r="A529" s="363"/>
      <c r="B529" s="720"/>
      <c r="C529" s="363"/>
      <c r="D529" s="3"/>
      <c r="E529" s="363"/>
      <c r="F529" s="3"/>
      <c r="G529" s="363"/>
      <c r="H529" s="363"/>
      <c r="I529" s="44"/>
      <c r="J529" s="44"/>
    </row>
    <row r="530" spans="1:10" ht="15.75" customHeight="1" x14ac:dyDescent="0.3">
      <c r="A530" s="363"/>
      <c r="B530" s="720"/>
      <c r="C530" s="363"/>
      <c r="D530" s="3"/>
      <c r="E530" s="363"/>
      <c r="F530" s="3"/>
      <c r="G530" s="363"/>
      <c r="H530" s="363"/>
      <c r="I530" s="44"/>
      <c r="J530" s="44"/>
    </row>
    <row r="531" spans="1:10" ht="15.75" customHeight="1" x14ac:dyDescent="0.3">
      <c r="A531" s="363"/>
      <c r="B531" s="720"/>
      <c r="C531" s="363"/>
      <c r="D531" s="3"/>
      <c r="E531" s="363"/>
      <c r="F531" s="3"/>
      <c r="G531" s="363"/>
      <c r="H531" s="363"/>
      <c r="I531" s="44"/>
      <c r="J531" s="44"/>
    </row>
    <row r="532" spans="1:10" ht="15.75" customHeight="1" x14ac:dyDescent="0.3">
      <c r="A532" s="363"/>
      <c r="B532" s="720"/>
      <c r="C532" s="363"/>
      <c r="D532" s="3"/>
      <c r="E532" s="363"/>
      <c r="F532" s="3"/>
      <c r="G532" s="363"/>
      <c r="H532" s="363"/>
      <c r="I532" s="44"/>
      <c r="J532" s="44"/>
    </row>
    <row r="533" spans="1:10" ht="15.75" customHeight="1" x14ac:dyDescent="0.3">
      <c r="A533" s="363"/>
      <c r="B533" s="720"/>
      <c r="C533" s="363"/>
      <c r="D533" s="3"/>
      <c r="E533" s="363"/>
      <c r="F533" s="3"/>
      <c r="G533" s="363"/>
      <c r="H533" s="363"/>
      <c r="I533" s="44"/>
      <c r="J533" s="44"/>
    </row>
    <row r="534" spans="1:10" ht="15.75" customHeight="1" x14ac:dyDescent="0.3">
      <c r="A534" s="363"/>
      <c r="B534" s="720"/>
      <c r="C534" s="363"/>
      <c r="D534" s="3"/>
      <c r="E534" s="363"/>
      <c r="F534" s="3"/>
      <c r="G534" s="363"/>
      <c r="H534" s="363"/>
      <c r="I534" s="44"/>
      <c r="J534" s="44"/>
    </row>
    <row r="535" spans="1:10" ht="15.75" customHeight="1" x14ac:dyDescent="0.3">
      <c r="A535" s="363"/>
      <c r="B535" s="720"/>
      <c r="C535" s="363"/>
      <c r="D535" s="3"/>
      <c r="E535" s="363"/>
      <c r="F535" s="3"/>
      <c r="G535" s="363"/>
      <c r="H535" s="363"/>
      <c r="I535" s="44"/>
      <c r="J535" s="44"/>
    </row>
    <row r="536" spans="1:10" ht="15.75" customHeight="1" x14ac:dyDescent="0.3">
      <c r="A536" s="363"/>
      <c r="B536" s="720"/>
      <c r="C536" s="363"/>
      <c r="D536" s="3"/>
      <c r="E536" s="363"/>
      <c r="F536" s="3"/>
      <c r="G536" s="363"/>
      <c r="H536" s="363"/>
      <c r="I536" s="44"/>
      <c r="J536" s="44"/>
    </row>
    <row r="537" spans="1:10" ht="15.75" customHeight="1" x14ac:dyDescent="0.3">
      <c r="A537" s="363"/>
      <c r="B537" s="720"/>
      <c r="C537" s="363"/>
      <c r="D537" s="3"/>
      <c r="E537" s="363"/>
      <c r="F537" s="3"/>
      <c r="G537" s="363"/>
      <c r="H537" s="363"/>
      <c r="I537" s="44"/>
      <c r="J537" s="44"/>
    </row>
    <row r="538" spans="1:10" ht="15.75" customHeight="1" x14ac:dyDescent="0.3">
      <c r="A538" s="363"/>
      <c r="B538" s="720"/>
      <c r="C538" s="363"/>
      <c r="D538" s="3"/>
      <c r="E538" s="363"/>
      <c r="F538" s="3"/>
      <c r="G538" s="363"/>
      <c r="H538" s="363"/>
      <c r="I538" s="44"/>
      <c r="J538" s="44"/>
    </row>
    <row r="539" spans="1:10" ht="15.75" customHeight="1" x14ac:dyDescent="0.3">
      <c r="A539" s="363"/>
      <c r="B539" s="720"/>
      <c r="C539" s="363"/>
      <c r="D539" s="3"/>
      <c r="E539" s="363"/>
      <c r="F539" s="3"/>
      <c r="G539" s="363"/>
      <c r="H539" s="363"/>
      <c r="I539" s="44"/>
      <c r="J539" s="44"/>
    </row>
    <row r="540" spans="1:10" ht="15.75" customHeight="1" x14ac:dyDescent="0.3">
      <c r="A540" s="363"/>
      <c r="B540" s="720"/>
      <c r="C540" s="363"/>
      <c r="D540" s="3"/>
      <c r="E540" s="363"/>
      <c r="F540" s="3"/>
      <c r="G540" s="363"/>
      <c r="H540" s="363"/>
      <c r="I540" s="44"/>
      <c r="J540" s="44"/>
    </row>
    <row r="541" spans="1:10" ht="15.75" customHeight="1" x14ac:dyDescent="0.3">
      <c r="A541" s="363"/>
      <c r="B541" s="720"/>
      <c r="C541" s="363"/>
      <c r="D541" s="3"/>
      <c r="E541" s="363"/>
      <c r="F541" s="3"/>
      <c r="G541" s="363"/>
      <c r="H541" s="363"/>
      <c r="I541" s="44"/>
      <c r="J541" s="44"/>
    </row>
    <row r="542" spans="1:10" ht="15.75" customHeight="1" x14ac:dyDescent="0.3">
      <c r="A542" s="363"/>
      <c r="B542" s="720"/>
      <c r="C542" s="363"/>
      <c r="D542" s="3"/>
      <c r="E542" s="363"/>
      <c r="F542" s="3"/>
      <c r="G542" s="363"/>
      <c r="H542" s="363"/>
      <c r="I542" s="44"/>
      <c r="J542" s="44"/>
    </row>
    <row r="543" spans="1:10" ht="15.75" customHeight="1" x14ac:dyDescent="0.3">
      <c r="A543" s="363"/>
      <c r="B543" s="720"/>
      <c r="C543" s="363"/>
      <c r="D543" s="3"/>
      <c r="E543" s="363"/>
      <c r="F543" s="3"/>
      <c r="G543" s="363"/>
      <c r="H543" s="363"/>
      <c r="I543" s="44"/>
      <c r="J543" s="44"/>
    </row>
    <row r="544" spans="1:10" ht="15.75" customHeight="1" x14ac:dyDescent="0.3">
      <c r="A544" s="363"/>
      <c r="B544" s="720"/>
      <c r="C544" s="363"/>
      <c r="D544" s="3"/>
      <c r="E544" s="363"/>
      <c r="F544" s="3"/>
      <c r="G544" s="363"/>
      <c r="H544" s="363"/>
      <c r="I544" s="44"/>
      <c r="J544" s="44"/>
    </row>
    <row r="545" spans="1:10" ht="15.75" customHeight="1" x14ac:dyDescent="0.3">
      <c r="A545" s="363"/>
      <c r="B545" s="720"/>
      <c r="C545" s="363"/>
      <c r="D545" s="3"/>
      <c r="E545" s="363"/>
      <c r="F545" s="3"/>
      <c r="G545" s="363"/>
      <c r="H545" s="363"/>
      <c r="I545" s="44"/>
      <c r="J545" s="44"/>
    </row>
    <row r="546" spans="1:10" ht="15.75" customHeight="1" x14ac:dyDescent="0.3">
      <c r="A546" s="363"/>
      <c r="B546" s="720"/>
      <c r="C546" s="363"/>
      <c r="D546" s="3"/>
      <c r="E546" s="363"/>
      <c r="F546" s="3"/>
      <c r="G546" s="363"/>
      <c r="H546" s="363"/>
      <c r="I546" s="44"/>
      <c r="J546" s="44"/>
    </row>
    <row r="547" spans="1:10" ht="15.75" customHeight="1" x14ac:dyDescent="0.3">
      <c r="A547" s="363"/>
      <c r="B547" s="720"/>
      <c r="C547" s="363"/>
      <c r="D547" s="3"/>
      <c r="E547" s="363"/>
      <c r="F547" s="3"/>
      <c r="G547" s="363"/>
      <c r="H547" s="363"/>
      <c r="I547" s="44"/>
      <c r="J547" s="44"/>
    </row>
    <row r="548" spans="1:10" ht="15.75" customHeight="1" x14ac:dyDescent="0.3">
      <c r="A548" s="363"/>
      <c r="B548" s="720"/>
      <c r="C548" s="363"/>
      <c r="D548" s="3"/>
      <c r="E548" s="363"/>
      <c r="F548" s="3"/>
      <c r="G548" s="363"/>
      <c r="H548" s="363"/>
      <c r="I548" s="44"/>
      <c r="J548" s="44"/>
    </row>
    <row r="549" spans="1:10" ht="15.75" customHeight="1" x14ac:dyDescent="0.3">
      <c r="A549" s="363"/>
      <c r="B549" s="720"/>
      <c r="C549" s="363"/>
      <c r="D549" s="3"/>
      <c r="E549" s="363"/>
      <c r="F549" s="3"/>
      <c r="G549" s="363"/>
      <c r="H549" s="363"/>
      <c r="I549" s="44"/>
      <c r="J549" s="44"/>
    </row>
    <row r="550" spans="1:10" ht="15.75" customHeight="1" x14ac:dyDescent="0.3">
      <c r="A550" s="363"/>
      <c r="B550" s="720"/>
      <c r="C550" s="363"/>
      <c r="D550" s="3"/>
      <c r="E550" s="363"/>
      <c r="F550" s="3"/>
      <c r="G550" s="363"/>
      <c r="H550" s="363"/>
      <c r="I550" s="44"/>
      <c r="J550" s="44"/>
    </row>
    <row r="551" spans="1:10" ht="15.75" customHeight="1" x14ac:dyDescent="0.3">
      <c r="A551" s="363"/>
      <c r="B551" s="720"/>
      <c r="C551" s="363"/>
      <c r="D551" s="3"/>
      <c r="E551" s="363"/>
      <c r="F551" s="3"/>
      <c r="G551" s="363"/>
      <c r="H551" s="363"/>
      <c r="I551" s="44"/>
      <c r="J551" s="44"/>
    </row>
    <row r="552" spans="1:10" ht="15.75" customHeight="1" x14ac:dyDescent="0.3">
      <c r="A552" s="363"/>
      <c r="B552" s="720"/>
      <c r="C552" s="363"/>
      <c r="D552" s="3"/>
      <c r="E552" s="363"/>
      <c r="F552" s="3"/>
      <c r="G552" s="363"/>
      <c r="H552" s="363"/>
      <c r="I552" s="44"/>
      <c r="J552" s="44"/>
    </row>
    <row r="553" spans="1:10" ht="15.75" customHeight="1" x14ac:dyDescent="0.3">
      <c r="A553" s="363"/>
      <c r="B553" s="720"/>
      <c r="C553" s="363"/>
      <c r="D553" s="3"/>
      <c r="E553" s="363"/>
      <c r="F553" s="3"/>
      <c r="G553" s="363"/>
      <c r="H553" s="363"/>
      <c r="I553" s="44"/>
      <c r="J553" s="44"/>
    </row>
    <row r="554" spans="1:10" ht="15.75" customHeight="1" x14ac:dyDescent="0.3">
      <c r="A554" s="363"/>
      <c r="B554" s="720"/>
      <c r="C554" s="363"/>
      <c r="D554" s="3"/>
      <c r="E554" s="363"/>
      <c r="F554" s="3"/>
      <c r="G554" s="363"/>
      <c r="H554" s="363"/>
      <c r="I554" s="44"/>
      <c r="J554" s="44"/>
    </row>
    <row r="555" spans="1:10" ht="15.75" customHeight="1" x14ac:dyDescent="0.3">
      <c r="A555" s="363"/>
      <c r="B555" s="720"/>
      <c r="C555" s="363"/>
      <c r="D555" s="3"/>
      <c r="E555" s="363"/>
      <c r="F555" s="3"/>
      <c r="G555" s="363"/>
      <c r="H555" s="363"/>
      <c r="I555" s="44"/>
      <c r="J555" s="44"/>
    </row>
    <row r="556" spans="1:10" ht="15.75" customHeight="1" x14ac:dyDescent="0.3">
      <c r="A556" s="363"/>
      <c r="B556" s="720"/>
      <c r="C556" s="363"/>
      <c r="D556" s="3"/>
      <c r="E556" s="363"/>
      <c r="F556" s="3"/>
      <c r="G556" s="363"/>
      <c r="H556" s="363"/>
      <c r="I556" s="44"/>
      <c r="J556" s="44"/>
    </row>
    <row r="557" spans="1:10" ht="15.75" customHeight="1" x14ac:dyDescent="0.3">
      <c r="A557" s="363"/>
      <c r="B557" s="720"/>
      <c r="C557" s="363"/>
      <c r="D557" s="3"/>
      <c r="E557" s="363"/>
      <c r="F557" s="3"/>
      <c r="G557" s="363"/>
      <c r="H557" s="363"/>
      <c r="I557" s="44"/>
      <c r="J557" s="44"/>
    </row>
    <row r="558" spans="1:10" ht="15.75" customHeight="1" x14ac:dyDescent="0.3">
      <c r="A558" s="363"/>
      <c r="B558" s="720"/>
      <c r="C558" s="363"/>
      <c r="D558" s="3"/>
      <c r="E558" s="363"/>
      <c r="F558" s="3"/>
      <c r="G558" s="363"/>
      <c r="H558" s="363"/>
      <c r="I558" s="44"/>
      <c r="J558" s="44"/>
    </row>
    <row r="559" spans="1:10" ht="15.75" customHeight="1" x14ac:dyDescent="0.3">
      <c r="A559" s="363"/>
      <c r="B559" s="720"/>
      <c r="C559" s="363"/>
      <c r="D559" s="3"/>
      <c r="E559" s="363"/>
      <c r="F559" s="3"/>
      <c r="G559" s="363"/>
      <c r="H559" s="363"/>
      <c r="I559" s="44"/>
      <c r="J559" s="44"/>
    </row>
    <row r="560" spans="1:10" ht="15.75" customHeight="1" x14ac:dyDescent="0.3">
      <c r="A560" s="363"/>
      <c r="B560" s="720"/>
      <c r="C560" s="363"/>
      <c r="D560" s="3"/>
      <c r="E560" s="363"/>
      <c r="F560" s="3"/>
      <c r="G560" s="363"/>
      <c r="H560" s="363"/>
      <c r="I560" s="44"/>
      <c r="J560" s="44"/>
    </row>
    <row r="561" spans="1:10" ht="15.75" customHeight="1" x14ac:dyDescent="0.3">
      <c r="A561" s="363"/>
      <c r="B561" s="720"/>
      <c r="C561" s="363"/>
      <c r="D561" s="3"/>
      <c r="E561" s="363"/>
      <c r="F561" s="3"/>
      <c r="G561" s="363"/>
      <c r="H561" s="363"/>
      <c r="I561" s="44"/>
      <c r="J561" s="44"/>
    </row>
    <row r="562" spans="1:10" ht="15.75" customHeight="1" x14ac:dyDescent="0.3">
      <c r="A562" s="363"/>
      <c r="B562" s="720"/>
      <c r="C562" s="363"/>
      <c r="D562" s="3"/>
      <c r="E562" s="363"/>
      <c r="F562" s="3"/>
      <c r="G562" s="363"/>
      <c r="H562" s="363"/>
      <c r="I562" s="44"/>
      <c r="J562" s="44"/>
    </row>
    <row r="563" spans="1:10" ht="15.75" customHeight="1" x14ac:dyDescent="0.3">
      <c r="A563" s="363"/>
      <c r="B563" s="720"/>
      <c r="C563" s="363"/>
      <c r="D563" s="3"/>
      <c r="E563" s="363"/>
      <c r="F563" s="3"/>
      <c r="G563" s="363"/>
      <c r="H563" s="363"/>
      <c r="I563" s="44"/>
      <c r="J563" s="44"/>
    </row>
    <row r="564" spans="1:10" ht="15.75" customHeight="1" x14ac:dyDescent="0.3">
      <c r="A564" s="363"/>
      <c r="B564" s="720"/>
      <c r="C564" s="363"/>
      <c r="D564" s="3"/>
      <c r="E564" s="363"/>
      <c r="F564" s="3"/>
      <c r="G564" s="363"/>
      <c r="H564" s="363"/>
      <c r="I564" s="44"/>
      <c r="J564" s="44"/>
    </row>
    <row r="565" spans="1:10" ht="15.75" customHeight="1" x14ac:dyDescent="0.3">
      <c r="A565" s="363"/>
      <c r="B565" s="720"/>
      <c r="C565" s="363"/>
      <c r="D565" s="3"/>
      <c r="E565" s="363"/>
      <c r="F565" s="3"/>
      <c r="G565" s="363"/>
      <c r="H565" s="363"/>
      <c r="I565" s="44"/>
      <c r="J565" s="44"/>
    </row>
    <row r="566" spans="1:10" ht="15.75" customHeight="1" x14ac:dyDescent="0.3">
      <c r="A566" s="363"/>
      <c r="B566" s="720"/>
      <c r="C566" s="363"/>
      <c r="D566" s="3"/>
      <c r="E566" s="363"/>
      <c r="F566" s="3"/>
      <c r="G566" s="363"/>
      <c r="H566" s="363"/>
      <c r="I566" s="44"/>
      <c r="J566" s="44"/>
    </row>
    <row r="567" spans="1:10" ht="15.75" customHeight="1" x14ac:dyDescent="0.3">
      <c r="A567" s="363"/>
      <c r="B567" s="720"/>
      <c r="C567" s="363"/>
      <c r="D567" s="3"/>
      <c r="E567" s="363"/>
      <c r="F567" s="3"/>
      <c r="G567" s="363"/>
      <c r="H567" s="363"/>
      <c r="I567" s="44"/>
      <c r="J567" s="44"/>
    </row>
    <row r="568" spans="1:10" ht="15.75" customHeight="1" x14ac:dyDescent="0.3">
      <c r="A568" s="363"/>
      <c r="B568" s="720"/>
      <c r="C568" s="363"/>
      <c r="D568" s="3"/>
      <c r="E568" s="363"/>
      <c r="F568" s="3"/>
      <c r="G568" s="363"/>
      <c r="H568" s="363"/>
      <c r="I568" s="44"/>
      <c r="J568" s="44"/>
    </row>
    <row r="569" spans="1:10" ht="15.75" customHeight="1" x14ac:dyDescent="0.3">
      <c r="A569" s="363"/>
      <c r="B569" s="720"/>
      <c r="C569" s="363"/>
      <c r="D569" s="3"/>
      <c r="E569" s="363"/>
      <c r="F569" s="3"/>
      <c r="G569" s="363"/>
      <c r="H569" s="363"/>
      <c r="I569" s="44"/>
      <c r="J569" s="44"/>
    </row>
    <row r="570" spans="1:10" ht="15.75" customHeight="1" x14ac:dyDescent="0.3">
      <c r="A570" s="363"/>
      <c r="B570" s="720"/>
      <c r="C570" s="363"/>
      <c r="D570" s="3"/>
      <c r="E570" s="363"/>
      <c r="F570" s="3"/>
      <c r="G570" s="363"/>
      <c r="H570" s="363"/>
      <c r="I570" s="44"/>
      <c r="J570" s="44"/>
    </row>
    <row r="571" spans="1:10" ht="15.75" customHeight="1" x14ac:dyDescent="0.3">
      <c r="A571" s="363"/>
      <c r="B571" s="720"/>
      <c r="C571" s="363"/>
      <c r="D571" s="3"/>
      <c r="E571" s="363"/>
      <c r="F571" s="3"/>
      <c r="G571" s="363"/>
      <c r="H571" s="363"/>
      <c r="I571" s="44"/>
      <c r="J571" s="44"/>
    </row>
    <row r="572" spans="1:10" ht="15.75" customHeight="1" x14ac:dyDescent="0.3">
      <c r="A572" s="363"/>
      <c r="B572" s="720"/>
      <c r="C572" s="363"/>
      <c r="D572" s="3"/>
      <c r="E572" s="363"/>
      <c r="F572" s="3"/>
      <c r="G572" s="363"/>
      <c r="H572" s="363"/>
      <c r="I572" s="44"/>
      <c r="J572" s="44"/>
    </row>
    <row r="573" spans="1:10" ht="15.75" customHeight="1" x14ac:dyDescent="0.3">
      <c r="A573" s="363"/>
      <c r="B573" s="720"/>
      <c r="C573" s="363"/>
      <c r="D573" s="3"/>
      <c r="E573" s="363"/>
      <c r="F573" s="3"/>
      <c r="G573" s="363"/>
      <c r="H573" s="363"/>
      <c r="I573" s="44"/>
      <c r="J573" s="44"/>
    </row>
    <row r="574" spans="1:10" ht="15.75" customHeight="1" x14ac:dyDescent="0.3">
      <c r="A574" s="363"/>
      <c r="B574" s="720"/>
      <c r="C574" s="363"/>
      <c r="D574" s="3"/>
      <c r="E574" s="363"/>
      <c r="F574" s="3"/>
      <c r="G574" s="363"/>
      <c r="H574" s="363"/>
      <c r="I574" s="44"/>
      <c r="J574" s="44"/>
    </row>
    <row r="575" spans="1:10" ht="15.75" customHeight="1" x14ac:dyDescent="0.3">
      <c r="A575" s="363"/>
      <c r="B575" s="720"/>
      <c r="C575" s="363"/>
      <c r="D575" s="3"/>
      <c r="E575" s="363"/>
      <c r="F575" s="3"/>
      <c r="G575" s="363"/>
      <c r="H575" s="363"/>
      <c r="I575" s="44"/>
      <c r="J575" s="44"/>
    </row>
    <row r="576" spans="1:10" ht="15.75" customHeight="1" x14ac:dyDescent="0.3">
      <c r="A576" s="363"/>
      <c r="B576" s="720"/>
      <c r="C576" s="363"/>
      <c r="D576" s="3"/>
      <c r="E576" s="363"/>
      <c r="F576" s="3"/>
      <c r="G576" s="363"/>
      <c r="H576" s="363"/>
      <c r="I576" s="44"/>
      <c r="J576" s="44"/>
    </row>
    <row r="577" spans="1:10" ht="15.75" customHeight="1" x14ac:dyDescent="0.3">
      <c r="A577" s="363"/>
      <c r="B577" s="720"/>
      <c r="C577" s="363"/>
      <c r="D577" s="3"/>
      <c r="E577" s="363"/>
      <c r="F577" s="3"/>
      <c r="G577" s="363"/>
      <c r="H577" s="363"/>
      <c r="I577" s="44"/>
      <c r="J577" s="44"/>
    </row>
    <row r="578" spans="1:10" ht="15.75" customHeight="1" x14ac:dyDescent="0.3">
      <c r="A578" s="363"/>
      <c r="B578" s="720"/>
      <c r="C578" s="363"/>
      <c r="D578" s="3"/>
      <c r="E578" s="363"/>
      <c r="F578" s="3"/>
      <c r="G578" s="363"/>
      <c r="H578" s="363"/>
      <c r="I578" s="44"/>
      <c r="J578" s="44"/>
    </row>
    <row r="579" spans="1:10" ht="15.75" customHeight="1" x14ac:dyDescent="0.3">
      <c r="A579" s="363"/>
      <c r="B579" s="720"/>
      <c r="C579" s="363"/>
      <c r="D579" s="3"/>
      <c r="E579" s="363"/>
      <c r="F579" s="3"/>
      <c r="G579" s="363"/>
      <c r="H579" s="363"/>
      <c r="I579" s="44"/>
      <c r="J579" s="44"/>
    </row>
    <row r="580" spans="1:10" ht="15.75" customHeight="1" x14ac:dyDescent="0.3">
      <c r="A580" s="363"/>
      <c r="B580" s="720"/>
      <c r="C580" s="363"/>
      <c r="D580" s="3"/>
      <c r="E580" s="363"/>
      <c r="F580" s="3"/>
      <c r="G580" s="363"/>
      <c r="H580" s="363"/>
      <c r="I580" s="44"/>
      <c r="J580" s="44"/>
    </row>
    <row r="581" spans="1:10" ht="15.75" customHeight="1" x14ac:dyDescent="0.3">
      <c r="A581" s="363"/>
      <c r="B581" s="720"/>
      <c r="C581" s="363"/>
      <c r="D581" s="3"/>
      <c r="E581" s="363"/>
      <c r="F581" s="3"/>
      <c r="G581" s="363"/>
      <c r="H581" s="363"/>
      <c r="I581" s="44"/>
      <c r="J581" s="44"/>
    </row>
    <row r="582" spans="1:10" ht="15.75" customHeight="1" x14ac:dyDescent="0.3">
      <c r="A582" s="363"/>
      <c r="B582" s="720"/>
      <c r="C582" s="363"/>
      <c r="D582" s="3"/>
      <c r="E582" s="363"/>
      <c r="F582" s="3"/>
      <c r="G582" s="363"/>
      <c r="H582" s="363"/>
      <c r="I582" s="44"/>
      <c r="J582" s="44"/>
    </row>
    <row r="583" spans="1:10" ht="15.75" customHeight="1" x14ac:dyDescent="0.3">
      <c r="A583" s="363"/>
      <c r="B583" s="720"/>
      <c r="C583" s="363"/>
      <c r="D583" s="3"/>
      <c r="E583" s="363"/>
      <c r="F583" s="3"/>
      <c r="G583" s="363"/>
      <c r="H583" s="363"/>
      <c r="I583" s="44"/>
      <c r="J583" s="44"/>
    </row>
    <row r="584" spans="1:10" ht="15.75" customHeight="1" x14ac:dyDescent="0.3">
      <c r="A584" s="363"/>
      <c r="B584" s="720"/>
      <c r="C584" s="363"/>
      <c r="D584" s="3"/>
      <c r="E584" s="363"/>
      <c r="F584" s="3"/>
      <c r="G584" s="363"/>
      <c r="H584" s="363"/>
      <c r="I584" s="44"/>
      <c r="J584" s="44"/>
    </row>
    <row r="585" spans="1:10" ht="15.75" customHeight="1" x14ac:dyDescent="0.3">
      <c r="A585" s="363"/>
      <c r="B585" s="720"/>
      <c r="C585" s="363"/>
      <c r="D585" s="3"/>
      <c r="E585" s="363"/>
      <c r="F585" s="3"/>
      <c r="G585" s="363"/>
      <c r="H585" s="363"/>
      <c r="I585" s="44"/>
      <c r="J585" s="44"/>
    </row>
    <row r="586" spans="1:10" ht="15.75" customHeight="1" x14ac:dyDescent="0.3">
      <c r="A586" s="363"/>
      <c r="B586" s="720"/>
      <c r="C586" s="363"/>
      <c r="D586" s="3"/>
      <c r="E586" s="363"/>
      <c r="F586" s="3"/>
      <c r="G586" s="363"/>
      <c r="H586" s="363"/>
      <c r="I586" s="44"/>
      <c r="J586" s="44"/>
    </row>
    <row r="587" spans="1:10" ht="15.75" customHeight="1" x14ac:dyDescent="0.3">
      <c r="A587" s="363"/>
      <c r="B587" s="720"/>
      <c r="C587" s="363"/>
      <c r="D587" s="3"/>
      <c r="E587" s="363"/>
      <c r="F587" s="3"/>
      <c r="G587" s="363"/>
      <c r="H587" s="363"/>
      <c r="I587" s="44"/>
      <c r="J587" s="44"/>
    </row>
    <row r="588" spans="1:10" ht="15.75" customHeight="1" x14ac:dyDescent="0.3">
      <c r="A588" s="363"/>
      <c r="B588" s="720"/>
      <c r="C588" s="363"/>
      <c r="D588" s="3"/>
      <c r="E588" s="363"/>
      <c r="F588" s="3"/>
      <c r="G588" s="363"/>
      <c r="H588" s="363"/>
      <c r="I588" s="44"/>
      <c r="J588" s="44"/>
    </row>
    <row r="589" spans="1:10" ht="15.75" customHeight="1" x14ac:dyDescent="0.3">
      <c r="A589" s="363"/>
      <c r="B589" s="720"/>
      <c r="C589" s="363"/>
      <c r="D589" s="3"/>
      <c r="E589" s="363"/>
      <c r="F589" s="3"/>
      <c r="G589" s="363"/>
      <c r="H589" s="363"/>
      <c r="I589" s="44"/>
      <c r="J589" s="44"/>
    </row>
    <row r="590" spans="1:10" ht="15.75" customHeight="1" x14ac:dyDescent="0.3">
      <c r="A590" s="363"/>
      <c r="B590" s="720"/>
      <c r="C590" s="363"/>
      <c r="D590" s="3"/>
      <c r="E590" s="363"/>
      <c r="F590" s="3"/>
      <c r="G590" s="363"/>
      <c r="H590" s="363"/>
      <c r="I590" s="44"/>
      <c r="J590" s="44"/>
    </row>
    <row r="591" spans="1:10" ht="15.75" customHeight="1" x14ac:dyDescent="0.3">
      <c r="A591" s="363"/>
      <c r="B591" s="720"/>
      <c r="C591" s="363"/>
      <c r="D591" s="3"/>
      <c r="E591" s="363"/>
      <c r="F591" s="3"/>
      <c r="G591" s="363"/>
      <c r="H591" s="363"/>
      <c r="I591" s="44"/>
      <c r="J591" s="44"/>
    </row>
    <row r="592" spans="1:10" ht="15.75" customHeight="1" x14ac:dyDescent="0.3">
      <c r="A592" s="363"/>
      <c r="B592" s="720"/>
      <c r="C592" s="363"/>
      <c r="D592" s="3"/>
      <c r="E592" s="363"/>
      <c r="F592" s="3"/>
      <c r="G592" s="363"/>
      <c r="H592" s="363"/>
      <c r="I592" s="44"/>
      <c r="J592" s="44"/>
    </row>
    <row r="593" spans="1:10" ht="15.75" customHeight="1" x14ac:dyDescent="0.3">
      <c r="A593" s="363"/>
      <c r="B593" s="720"/>
      <c r="C593" s="363"/>
      <c r="D593" s="3"/>
      <c r="E593" s="363"/>
      <c r="F593" s="3"/>
      <c r="G593" s="363"/>
      <c r="H593" s="363"/>
      <c r="I593" s="44"/>
      <c r="J593" s="44"/>
    </row>
    <row r="594" spans="1:10" ht="15.75" customHeight="1" x14ac:dyDescent="0.3">
      <c r="A594" s="363"/>
      <c r="B594" s="720"/>
      <c r="C594" s="363"/>
      <c r="D594" s="3"/>
      <c r="E594" s="363"/>
      <c r="F594" s="3"/>
      <c r="G594" s="363"/>
      <c r="H594" s="363"/>
      <c r="I594" s="44"/>
      <c r="J594" s="44"/>
    </row>
    <row r="595" spans="1:10" ht="15.75" customHeight="1" x14ac:dyDescent="0.3">
      <c r="A595" s="363"/>
      <c r="B595" s="720"/>
      <c r="C595" s="363"/>
      <c r="D595" s="3"/>
      <c r="E595" s="363"/>
      <c r="F595" s="3"/>
      <c r="G595" s="363"/>
      <c r="H595" s="363"/>
      <c r="I595" s="44"/>
      <c r="J595" s="44"/>
    </row>
    <row r="596" spans="1:10" ht="15.75" customHeight="1" x14ac:dyDescent="0.3">
      <c r="A596" s="363"/>
      <c r="B596" s="720"/>
      <c r="C596" s="363"/>
      <c r="D596" s="3"/>
      <c r="E596" s="363"/>
      <c r="F596" s="3"/>
      <c r="G596" s="363"/>
      <c r="H596" s="363"/>
      <c r="I596" s="44"/>
      <c r="J596" s="44"/>
    </row>
    <row r="597" spans="1:10" ht="15.75" customHeight="1" x14ac:dyDescent="0.3">
      <c r="A597" s="363"/>
      <c r="B597" s="720"/>
      <c r="C597" s="363"/>
      <c r="D597" s="3"/>
      <c r="E597" s="363"/>
      <c r="F597" s="3"/>
      <c r="G597" s="363"/>
      <c r="H597" s="363"/>
      <c r="I597" s="44"/>
      <c r="J597" s="44"/>
    </row>
    <row r="598" spans="1:10" ht="15.75" customHeight="1" x14ac:dyDescent="0.3">
      <c r="A598" s="363"/>
      <c r="B598" s="720"/>
      <c r="C598" s="363"/>
      <c r="D598" s="3"/>
      <c r="E598" s="363"/>
      <c r="F598" s="3"/>
      <c r="G598" s="363"/>
      <c r="H598" s="363"/>
      <c r="I598" s="44"/>
      <c r="J598" s="44"/>
    </row>
    <row r="599" spans="1:10" ht="15.75" customHeight="1" x14ac:dyDescent="0.3">
      <c r="A599" s="363"/>
      <c r="B599" s="720"/>
      <c r="C599" s="363"/>
      <c r="D599" s="3"/>
      <c r="E599" s="363"/>
      <c r="F599" s="3"/>
      <c r="G599" s="363"/>
      <c r="H599" s="363"/>
      <c r="I599" s="44"/>
      <c r="J599" s="44"/>
    </row>
    <row r="600" spans="1:10" ht="15.75" customHeight="1" x14ac:dyDescent="0.3">
      <c r="A600" s="363"/>
      <c r="B600" s="720"/>
      <c r="C600" s="363"/>
      <c r="D600" s="3"/>
      <c r="E600" s="363"/>
      <c r="F600" s="3"/>
      <c r="G600" s="363"/>
      <c r="H600" s="363"/>
      <c r="I600" s="44"/>
      <c r="J600" s="44"/>
    </row>
    <row r="601" spans="1:10" ht="15.75" customHeight="1" x14ac:dyDescent="0.3">
      <c r="A601" s="363"/>
      <c r="B601" s="720"/>
      <c r="C601" s="363"/>
      <c r="D601" s="3"/>
      <c r="E601" s="363"/>
      <c r="F601" s="3"/>
      <c r="G601" s="363"/>
      <c r="H601" s="363"/>
      <c r="I601" s="44"/>
      <c r="J601" s="44"/>
    </row>
    <row r="602" spans="1:10" ht="15.75" customHeight="1" x14ac:dyDescent="0.3">
      <c r="A602" s="363"/>
      <c r="B602" s="720"/>
      <c r="C602" s="363"/>
      <c r="D602" s="3"/>
      <c r="E602" s="363"/>
      <c r="F602" s="3"/>
      <c r="G602" s="363"/>
      <c r="H602" s="363"/>
      <c r="I602" s="44"/>
      <c r="J602" s="44"/>
    </row>
    <row r="603" spans="1:10" ht="15.75" customHeight="1" x14ac:dyDescent="0.3">
      <c r="A603" s="363"/>
      <c r="B603" s="720"/>
      <c r="C603" s="363"/>
      <c r="D603" s="3"/>
      <c r="E603" s="363"/>
      <c r="F603" s="3"/>
      <c r="G603" s="363"/>
      <c r="H603" s="363"/>
      <c r="I603" s="44"/>
      <c r="J603" s="44"/>
    </row>
    <row r="604" spans="1:10" ht="15.75" customHeight="1" x14ac:dyDescent="0.3">
      <c r="A604" s="363"/>
      <c r="B604" s="720"/>
      <c r="C604" s="363"/>
      <c r="D604" s="3"/>
      <c r="E604" s="363"/>
      <c r="F604" s="3"/>
      <c r="G604" s="363"/>
      <c r="H604" s="363"/>
      <c r="I604" s="44"/>
      <c r="J604" s="44"/>
    </row>
    <row r="605" spans="1:10" ht="15.75" customHeight="1" x14ac:dyDescent="0.3">
      <c r="A605" s="363"/>
      <c r="B605" s="720"/>
      <c r="C605" s="363"/>
      <c r="D605" s="3"/>
      <c r="E605" s="363"/>
      <c r="F605" s="3"/>
      <c r="G605" s="363"/>
      <c r="H605" s="363"/>
      <c r="I605" s="44"/>
      <c r="J605" s="44"/>
    </row>
    <row r="606" spans="1:10" ht="15.75" customHeight="1" x14ac:dyDescent="0.3">
      <c r="A606" s="363"/>
      <c r="B606" s="720"/>
      <c r="C606" s="363"/>
      <c r="D606" s="3"/>
      <c r="E606" s="363"/>
      <c r="F606" s="3"/>
      <c r="G606" s="363"/>
      <c r="H606" s="363"/>
      <c r="I606" s="44"/>
      <c r="J606" s="44"/>
    </row>
    <row r="607" spans="1:10" ht="15.75" customHeight="1" x14ac:dyDescent="0.3">
      <c r="A607" s="363"/>
      <c r="B607" s="720"/>
      <c r="C607" s="363"/>
      <c r="D607" s="3"/>
      <c r="E607" s="363"/>
      <c r="F607" s="3"/>
      <c r="G607" s="363"/>
      <c r="H607" s="363"/>
      <c r="I607" s="44"/>
      <c r="J607" s="44"/>
    </row>
    <row r="608" spans="1:10" ht="15.75" customHeight="1" x14ac:dyDescent="0.3">
      <c r="A608" s="363"/>
      <c r="B608" s="720"/>
      <c r="C608" s="363"/>
      <c r="D608" s="3"/>
      <c r="E608" s="363"/>
      <c r="F608" s="3"/>
      <c r="G608" s="363"/>
      <c r="H608" s="363"/>
      <c r="I608" s="44"/>
      <c r="J608" s="44"/>
    </row>
    <row r="609" spans="1:10" ht="15.75" customHeight="1" x14ac:dyDescent="0.3">
      <c r="A609" s="363"/>
      <c r="B609" s="720"/>
      <c r="C609" s="363"/>
      <c r="D609" s="3"/>
      <c r="E609" s="363"/>
      <c r="F609" s="3"/>
      <c r="G609" s="363"/>
      <c r="H609" s="363"/>
      <c r="I609" s="44"/>
      <c r="J609" s="44"/>
    </row>
    <row r="610" spans="1:10" ht="15.75" customHeight="1" x14ac:dyDescent="0.3">
      <c r="A610" s="363"/>
      <c r="B610" s="720"/>
      <c r="C610" s="363"/>
      <c r="D610" s="3"/>
      <c r="E610" s="363"/>
      <c r="F610" s="3"/>
      <c r="G610" s="363"/>
      <c r="H610" s="363"/>
      <c r="I610" s="44"/>
      <c r="J610" s="44"/>
    </row>
    <row r="611" spans="1:10" ht="15.75" customHeight="1" x14ac:dyDescent="0.3">
      <c r="A611" s="363"/>
      <c r="B611" s="720"/>
      <c r="C611" s="363"/>
      <c r="D611" s="3"/>
      <c r="E611" s="363"/>
      <c r="F611" s="3"/>
      <c r="G611" s="363"/>
      <c r="H611" s="363"/>
      <c r="I611" s="44"/>
      <c r="J611" s="44"/>
    </row>
    <row r="612" spans="1:10" ht="15.75" customHeight="1" x14ac:dyDescent="0.3">
      <c r="A612" s="363"/>
      <c r="B612" s="720"/>
      <c r="C612" s="363"/>
      <c r="D612" s="3"/>
      <c r="E612" s="363"/>
      <c r="F612" s="3"/>
      <c r="G612" s="363"/>
      <c r="H612" s="363"/>
      <c r="I612" s="44"/>
      <c r="J612" s="44"/>
    </row>
    <row r="613" spans="1:10" ht="15.75" customHeight="1" x14ac:dyDescent="0.3">
      <c r="A613" s="363"/>
      <c r="B613" s="720"/>
      <c r="C613" s="363"/>
      <c r="D613" s="3"/>
      <c r="E613" s="363"/>
      <c r="F613" s="3"/>
      <c r="G613" s="363"/>
      <c r="H613" s="363"/>
      <c r="I613" s="44"/>
      <c r="J613" s="44"/>
    </row>
    <row r="614" spans="1:10" ht="15.75" customHeight="1" x14ac:dyDescent="0.3">
      <c r="A614" s="363"/>
      <c r="B614" s="720"/>
      <c r="C614" s="363"/>
      <c r="D614" s="3"/>
      <c r="E614" s="363"/>
      <c r="F614" s="3"/>
      <c r="G614" s="363"/>
      <c r="H614" s="363"/>
      <c r="I614" s="44"/>
      <c r="J614" s="44"/>
    </row>
    <row r="615" spans="1:10" ht="15.75" customHeight="1" x14ac:dyDescent="0.3">
      <c r="A615" s="363"/>
      <c r="B615" s="720"/>
      <c r="C615" s="363"/>
      <c r="D615" s="3"/>
      <c r="E615" s="363"/>
      <c r="F615" s="3"/>
      <c r="G615" s="363"/>
      <c r="H615" s="363"/>
      <c r="I615" s="44"/>
      <c r="J615" s="44"/>
    </row>
    <row r="616" spans="1:10" ht="15.75" customHeight="1" x14ac:dyDescent="0.3">
      <c r="A616" s="363"/>
      <c r="B616" s="720"/>
      <c r="C616" s="363"/>
      <c r="D616" s="3"/>
      <c r="E616" s="363"/>
      <c r="F616" s="3"/>
      <c r="G616" s="363"/>
      <c r="H616" s="363"/>
      <c r="I616" s="44"/>
      <c r="J616" s="44"/>
    </row>
    <row r="617" spans="1:10" ht="15.75" customHeight="1" x14ac:dyDescent="0.3">
      <c r="A617" s="363"/>
      <c r="B617" s="720"/>
      <c r="C617" s="363"/>
      <c r="D617" s="3"/>
      <c r="E617" s="363"/>
      <c r="F617" s="3"/>
      <c r="G617" s="363"/>
      <c r="H617" s="363"/>
      <c r="I617" s="44"/>
      <c r="J617" s="44"/>
    </row>
    <row r="618" spans="1:10" ht="15.75" customHeight="1" x14ac:dyDescent="0.3">
      <c r="A618" s="363"/>
      <c r="B618" s="720"/>
      <c r="C618" s="363"/>
      <c r="D618" s="3"/>
      <c r="E618" s="363"/>
      <c r="F618" s="3"/>
      <c r="G618" s="363"/>
      <c r="H618" s="363"/>
      <c r="I618" s="44"/>
      <c r="J618" s="44"/>
    </row>
    <row r="619" spans="1:10" ht="15.75" customHeight="1" x14ac:dyDescent="0.3">
      <c r="A619" s="363"/>
      <c r="B619" s="720"/>
      <c r="C619" s="363"/>
      <c r="D619" s="3"/>
      <c r="E619" s="363"/>
      <c r="F619" s="3"/>
      <c r="G619" s="363"/>
      <c r="H619" s="363"/>
      <c r="I619" s="44"/>
      <c r="J619" s="44"/>
    </row>
    <row r="620" spans="1:10" ht="15.75" customHeight="1" x14ac:dyDescent="0.3">
      <c r="A620" s="363"/>
      <c r="B620" s="720"/>
      <c r="C620" s="363"/>
      <c r="D620" s="3"/>
      <c r="E620" s="363"/>
      <c r="F620" s="3"/>
      <c r="G620" s="363"/>
      <c r="H620" s="363"/>
      <c r="I620" s="44"/>
      <c r="J620" s="44"/>
    </row>
    <row r="621" spans="1:10" ht="15.75" customHeight="1" x14ac:dyDescent="0.3">
      <c r="A621" s="363"/>
      <c r="B621" s="720"/>
      <c r="C621" s="363"/>
      <c r="D621" s="3"/>
      <c r="E621" s="363"/>
      <c r="F621" s="3"/>
      <c r="G621" s="363"/>
      <c r="H621" s="363"/>
      <c r="I621" s="44"/>
      <c r="J621" s="44"/>
    </row>
    <row r="622" spans="1:10" ht="15.75" customHeight="1" x14ac:dyDescent="0.3">
      <c r="A622" s="363"/>
      <c r="B622" s="720"/>
      <c r="C622" s="363"/>
      <c r="D622" s="3"/>
      <c r="E622" s="363"/>
      <c r="F622" s="3"/>
      <c r="G622" s="363"/>
      <c r="H622" s="363"/>
      <c r="I622" s="44"/>
      <c r="J622" s="44"/>
    </row>
    <row r="623" spans="1:10" ht="15.75" customHeight="1" x14ac:dyDescent="0.3">
      <c r="A623" s="363"/>
      <c r="B623" s="720"/>
      <c r="C623" s="363"/>
      <c r="D623" s="3"/>
      <c r="E623" s="363"/>
      <c r="F623" s="3"/>
      <c r="G623" s="363"/>
      <c r="H623" s="363"/>
      <c r="I623" s="44"/>
      <c r="J623" s="44"/>
    </row>
    <row r="624" spans="1:10" ht="15.75" customHeight="1" x14ac:dyDescent="0.3">
      <c r="A624" s="363"/>
      <c r="B624" s="720"/>
      <c r="C624" s="363"/>
      <c r="D624" s="3"/>
      <c r="E624" s="363"/>
      <c r="F624" s="3"/>
      <c r="G624" s="363"/>
      <c r="H624" s="363"/>
      <c r="I624" s="44"/>
      <c r="J624" s="44"/>
    </row>
    <row r="625" spans="1:10" ht="15.75" customHeight="1" x14ac:dyDescent="0.3">
      <c r="A625" s="363"/>
      <c r="B625" s="720"/>
      <c r="C625" s="363"/>
      <c r="D625" s="3"/>
      <c r="E625" s="363"/>
      <c r="F625" s="3"/>
      <c r="G625" s="363"/>
      <c r="H625" s="363"/>
      <c r="I625" s="44"/>
      <c r="J625" s="44"/>
    </row>
    <row r="626" spans="1:10" ht="15.75" customHeight="1" x14ac:dyDescent="0.3">
      <c r="A626" s="363"/>
      <c r="B626" s="720"/>
      <c r="C626" s="363"/>
      <c r="D626" s="3"/>
      <c r="E626" s="363"/>
      <c r="F626" s="3"/>
      <c r="G626" s="363"/>
      <c r="H626" s="363"/>
      <c r="I626" s="44"/>
      <c r="J626" s="44"/>
    </row>
    <row r="627" spans="1:10" ht="15.75" customHeight="1" x14ac:dyDescent="0.3">
      <c r="A627" s="363"/>
      <c r="B627" s="720"/>
      <c r="C627" s="363"/>
      <c r="D627" s="3"/>
      <c r="E627" s="363"/>
      <c r="F627" s="3"/>
      <c r="G627" s="363"/>
      <c r="H627" s="363"/>
      <c r="I627" s="44"/>
      <c r="J627" s="44"/>
    </row>
    <row r="628" spans="1:10" ht="15.75" customHeight="1" x14ac:dyDescent="0.3">
      <c r="A628" s="363"/>
      <c r="B628" s="720"/>
      <c r="C628" s="363"/>
      <c r="D628" s="3"/>
      <c r="E628" s="363"/>
      <c r="F628" s="3"/>
      <c r="G628" s="363"/>
      <c r="H628" s="363"/>
      <c r="I628" s="44"/>
      <c r="J628" s="44"/>
    </row>
    <row r="629" spans="1:10" ht="15.75" customHeight="1" x14ac:dyDescent="0.3">
      <c r="A629" s="363"/>
      <c r="B629" s="720"/>
      <c r="C629" s="363"/>
      <c r="D629" s="3"/>
      <c r="E629" s="363"/>
      <c r="F629" s="3"/>
      <c r="G629" s="363"/>
      <c r="H629" s="363"/>
      <c r="I629" s="44"/>
      <c r="J629" s="44"/>
    </row>
    <row r="630" spans="1:10" ht="15.75" customHeight="1" x14ac:dyDescent="0.3">
      <c r="A630" s="363"/>
      <c r="B630" s="720"/>
      <c r="C630" s="363"/>
      <c r="D630" s="3"/>
      <c r="E630" s="363"/>
      <c r="F630" s="3"/>
      <c r="G630" s="363"/>
      <c r="H630" s="363"/>
      <c r="I630" s="44"/>
      <c r="J630" s="44"/>
    </row>
    <row r="631" spans="1:10" ht="15.75" customHeight="1" x14ac:dyDescent="0.3">
      <c r="A631" s="363"/>
      <c r="B631" s="720"/>
      <c r="C631" s="363"/>
      <c r="D631" s="3"/>
      <c r="E631" s="363"/>
      <c r="F631" s="3"/>
      <c r="G631" s="363"/>
      <c r="H631" s="363"/>
      <c r="I631" s="44"/>
      <c r="J631" s="44"/>
    </row>
    <row r="632" spans="1:10" ht="15.75" customHeight="1" x14ac:dyDescent="0.3">
      <c r="A632" s="363"/>
      <c r="B632" s="720"/>
      <c r="C632" s="363"/>
      <c r="D632" s="3"/>
      <c r="E632" s="363"/>
      <c r="F632" s="3"/>
      <c r="G632" s="363"/>
      <c r="H632" s="363"/>
      <c r="I632" s="44"/>
      <c r="J632" s="44"/>
    </row>
    <row r="633" spans="1:10" ht="15.75" customHeight="1" x14ac:dyDescent="0.3">
      <c r="A633" s="363"/>
      <c r="B633" s="720"/>
      <c r="C633" s="363"/>
      <c r="D633" s="3"/>
      <c r="E633" s="363"/>
      <c r="F633" s="3"/>
      <c r="G633" s="363"/>
      <c r="H633" s="363"/>
      <c r="I633" s="44"/>
      <c r="J633" s="44"/>
    </row>
    <row r="634" spans="1:10" ht="15.75" customHeight="1" x14ac:dyDescent="0.3">
      <c r="A634" s="363"/>
      <c r="B634" s="720"/>
      <c r="C634" s="363"/>
      <c r="D634" s="3"/>
      <c r="E634" s="363"/>
      <c r="F634" s="3"/>
      <c r="G634" s="363"/>
      <c r="H634" s="363"/>
      <c r="I634" s="44"/>
      <c r="J634" s="44"/>
    </row>
    <row r="635" spans="1:10" ht="15.75" customHeight="1" x14ac:dyDescent="0.3">
      <c r="A635" s="363"/>
      <c r="B635" s="720"/>
      <c r="C635" s="363"/>
      <c r="D635" s="3"/>
      <c r="E635" s="363"/>
      <c r="F635" s="3"/>
      <c r="G635" s="363"/>
      <c r="H635" s="363"/>
      <c r="I635" s="44"/>
      <c r="J635" s="44"/>
    </row>
    <row r="636" spans="1:10" ht="15.75" customHeight="1" x14ac:dyDescent="0.3">
      <c r="A636" s="363"/>
      <c r="B636" s="720"/>
      <c r="C636" s="363"/>
      <c r="D636" s="3"/>
      <c r="E636" s="363"/>
      <c r="F636" s="3"/>
      <c r="G636" s="363"/>
      <c r="H636" s="363"/>
      <c r="I636" s="44"/>
      <c r="J636" s="44"/>
    </row>
    <row r="637" spans="1:10" ht="15.75" customHeight="1" x14ac:dyDescent="0.3">
      <c r="A637" s="363"/>
      <c r="B637" s="720"/>
      <c r="C637" s="363"/>
      <c r="D637" s="3"/>
      <c r="E637" s="363"/>
      <c r="F637" s="3"/>
      <c r="G637" s="363"/>
      <c r="H637" s="363"/>
      <c r="I637" s="44"/>
      <c r="J637" s="44"/>
    </row>
    <row r="638" spans="1:10" ht="15.75" customHeight="1" x14ac:dyDescent="0.3">
      <c r="A638" s="363"/>
      <c r="B638" s="720"/>
      <c r="C638" s="363"/>
      <c r="D638" s="3"/>
      <c r="E638" s="363"/>
      <c r="F638" s="3"/>
      <c r="G638" s="363"/>
      <c r="H638" s="363"/>
      <c r="I638" s="44"/>
      <c r="J638" s="44"/>
    </row>
    <row r="639" spans="1:10" ht="15.75" customHeight="1" x14ac:dyDescent="0.3">
      <c r="A639" s="363"/>
      <c r="B639" s="720"/>
      <c r="C639" s="363"/>
      <c r="D639" s="3"/>
      <c r="E639" s="363"/>
      <c r="F639" s="3"/>
      <c r="G639" s="363"/>
      <c r="H639" s="363"/>
      <c r="I639" s="44"/>
      <c r="J639" s="44"/>
    </row>
    <row r="640" spans="1:10" ht="15.75" customHeight="1" x14ac:dyDescent="0.3">
      <c r="A640" s="363"/>
      <c r="B640" s="720"/>
      <c r="C640" s="363"/>
      <c r="D640" s="3"/>
      <c r="E640" s="363"/>
      <c r="F640" s="3"/>
      <c r="G640" s="363"/>
      <c r="H640" s="363"/>
      <c r="I640" s="44"/>
      <c r="J640" s="44"/>
    </row>
    <row r="641" spans="1:10" ht="15.75" customHeight="1" x14ac:dyDescent="0.3">
      <c r="A641" s="363"/>
      <c r="B641" s="720"/>
      <c r="C641" s="363"/>
      <c r="D641" s="3"/>
      <c r="E641" s="363"/>
      <c r="F641" s="3"/>
      <c r="G641" s="363"/>
      <c r="H641" s="363"/>
      <c r="I641" s="44"/>
      <c r="J641" s="44"/>
    </row>
    <row r="642" spans="1:10" ht="15.75" customHeight="1" x14ac:dyDescent="0.3">
      <c r="A642" s="363"/>
      <c r="B642" s="720"/>
      <c r="C642" s="363"/>
      <c r="D642" s="3"/>
      <c r="E642" s="363"/>
      <c r="F642" s="3"/>
      <c r="G642" s="363"/>
      <c r="H642" s="363"/>
      <c r="I642" s="44"/>
      <c r="J642" s="44"/>
    </row>
    <row r="643" spans="1:10" ht="15.75" customHeight="1" x14ac:dyDescent="0.3">
      <c r="A643" s="363"/>
      <c r="B643" s="720"/>
      <c r="C643" s="363"/>
      <c r="D643" s="3"/>
      <c r="E643" s="363"/>
      <c r="F643" s="3"/>
      <c r="G643" s="363"/>
      <c r="H643" s="363"/>
      <c r="I643" s="44"/>
      <c r="J643" s="44"/>
    </row>
    <row r="644" spans="1:10" ht="15.75" customHeight="1" x14ac:dyDescent="0.3">
      <c r="A644" s="363"/>
      <c r="B644" s="720"/>
      <c r="C644" s="363"/>
      <c r="D644" s="3"/>
      <c r="E644" s="363"/>
      <c r="F644" s="3"/>
      <c r="G644" s="363"/>
      <c r="H644" s="363"/>
      <c r="I644" s="44"/>
      <c r="J644" s="44"/>
    </row>
    <row r="645" spans="1:10" ht="15.75" customHeight="1" x14ac:dyDescent="0.3">
      <c r="A645" s="363"/>
      <c r="B645" s="720"/>
      <c r="C645" s="363"/>
      <c r="D645" s="3"/>
      <c r="E645" s="363"/>
      <c r="F645" s="3"/>
      <c r="G645" s="363"/>
      <c r="H645" s="363"/>
      <c r="I645" s="44"/>
      <c r="J645" s="44"/>
    </row>
    <row r="646" spans="1:10" ht="15.75" customHeight="1" x14ac:dyDescent="0.3">
      <c r="A646" s="363"/>
      <c r="B646" s="720"/>
      <c r="C646" s="363"/>
      <c r="D646" s="3"/>
      <c r="E646" s="363"/>
      <c r="F646" s="3"/>
      <c r="G646" s="363"/>
      <c r="H646" s="363"/>
      <c r="I646" s="44"/>
      <c r="J646" s="44"/>
    </row>
    <row r="647" spans="1:10" ht="15.75" customHeight="1" x14ac:dyDescent="0.3">
      <c r="A647" s="363"/>
      <c r="B647" s="720"/>
      <c r="C647" s="363"/>
      <c r="D647" s="3"/>
      <c r="E647" s="363"/>
      <c r="F647" s="3"/>
      <c r="G647" s="363"/>
      <c r="H647" s="363"/>
      <c r="I647" s="44"/>
      <c r="J647" s="44"/>
    </row>
    <row r="648" spans="1:10" ht="15.75" customHeight="1" x14ac:dyDescent="0.3">
      <c r="A648" s="363"/>
      <c r="B648" s="720"/>
      <c r="C648" s="363"/>
      <c r="D648" s="3"/>
      <c r="E648" s="363"/>
      <c r="F648" s="3"/>
      <c r="G648" s="363"/>
      <c r="H648" s="363"/>
      <c r="I648" s="44"/>
      <c r="J648" s="44"/>
    </row>
    <row r="649" spans="1:10" ht="15.75" customHeight="1" x14ac:dyDescent="0.3">
      <c r="A649" s="363"/>
      <c r="B649" s="720"/>
      <c r="C649" s="363"/>
      <c r="D649" s="3"/>
      <c r="E649" s="363"/>
      <c r="F649" s="3"/>
      <c r="G649" s="363"/>
      <c r="H649" s="363"/>
      <c r="I649" s="44"/>
      <c r="J649" s="44"/>
    </row>
    <row r="650" spans="1:10" ht="15.75" customHeight="1" x14ac:dyDescent="0.3">
      <c r="A650" s="363"/>
      <c r="B650" s="720"/>
      <c r="C650" s="363"/>
      <c r="D650" s="3"/>
      <c r="E650" s="363"/>
      <c r="F650" s="3"/>
      <c r="G650" s="363"/>
      <c r="H650" s="363"/>
      <c r="I650" s="44"/>
      <c r="J650" s="44"/>
    </row>
    <row r="651" spans="1:10" ht="15.75" customHeight="1" x14ac:dyDescent="0.3">
      <c r="A651" s="363"/>
      <c r="B651" s="720"/>
      <c r="C651" s="363"/>
      <c r="D651" s="3"/>
      <c r="E651" s="363"/>
      <c r="F651" s="3"/>
      <c r="G651" s="363"/>
      <c r="H651" s="363"/>
      <c r="I651" s="44"/>
      <c r="J651" s="44"/>
    </row>
    <row r="652" spans="1:10" ht="15.75" customHeight="1" x14ac:dyDescent="0.3">
      <c r="A652" s="363"/>
      <c r="B652" s="720"/>
      <c r="C652" s="363"/>
      <c r="D652" s="3"/>
      <c r="E652" s="363"/>
      <c r="F652" s="3"/>
      <c r="G652" s="363"/>
      <c r="H652" s="363"/>
      <c r="I652" s="44"/>
      <c r="J652" s="44"/>
    </row>
    <row r="653" spans="1:10" ht="15.75" customHeight="1" x14ac:dyDescent="0.3">
      <c r="A653" s="363"/>
      <c r="B653" s="720"/>
      <c r="C653" s="363"/>
      <c r="D653" s="3"/>
      <c r="E653" s="363"/>
      <c r="F653" s="3"/>
      <c r="G653" s="363"/>
      <c r="H653" s="363"/>
      <c r="I653" s="44"/>
      <c r="J653" s="44"/>
    </row>
    <row r="654" spans="1:10" ht="15.75" customHeight="1" x14ac:dyDescent="0.3">
      <c r="A654" s="363"/>
      <c r="B654" s="720"/>
      <c r="C654" s="363"/>
      <c r="D654" s="3"/>
      <c r="E654" s="363"/>
      <c r="F654" s="3"/>
      <c r="G654" s="363"/>
      <c r="H654" s="363"/>
      <c r="I654" s="44"/>
      <c r="J654" s="44"/>
    </row>
    <row r="655" spans="1:10" ht="15.75" customHeight="1" x14ac:dyDescent="0.3">
      <c r="A655" s="363"/>
      <c r="B655" s="720"/>
      <c r="C655" s="363"/>
      <c r="D655" s="3"/>
      <c r="E655" s="363"/>
      <c r="F655" s="3"/>
      <c r="G655" s="363"/>
      <c r="H655" s="363"/>
      <c r="I655" s="44"/>
      <c r="J655" s="44"/>
    </row>
    <row r="656" spans="1:10" ht="15.75" customHeight="1" x14ac:dyDescent="0.3">
      <c r="A656" s="363"/>
      <c r="B656" s="720"/>
      <c r="C656" s="363"/>
      <c r="D656" s="3"/>
      <c r="E656" s="363"/>
      <c r="F656" s="3"/>
      <c r="G656" s="363"/>
      <c r="H656" s="363"/>
      <c r="I656" s="44"/>
      <c r="J656" s="44"/>
    </row>
    <row r="657" spans="1:10" ht="15.75" customHeight="1" x14ac:dyDescent="0.3">
      <c r="A657" s="363"/>
      <c r="B657" s="720"/>
      <c r="C657" s="363"/>
      <c r="D657" s="3"/>
      <c r="E657" s="363"/>
      <c r="F657" s="3"/>
      <c r="G657" s="363"/>
      <c r="H657" s="363"/>
      <c r="I657" s="44"/>
      <c r="J657" s="44"/>
    </row>
    <row r="658" spans="1:10" ht="15.75" customHeight="1" x14ac:dyDescent="0.3">
      <c r="A658" s="363"/>
      <c r="B658" s="720"/>
      <c r="C658" s="363"/>
      <c r="D658" s="3"/>
      <c r="E658" s="363"/>
      <c r="F658" s="3"/>
      <c r="G658" s="363"/>
      <c r="H658" s="363"/>
      <c r="I658" s="44"/>
      <c r="J658" s="44"/>
    </row>
    <row r="659" spans="1:10" ht="15.75" customHeight="1" x14ac:dyDescent="0.3">
      <c r="A659" s="363"/>
      <c r="B659" s="720"/>
      <c r="C659" s="363"/>
      <c r="D659" s="3"/>
      <c r="E659" s="363"/>
      <c r="F659" s="3"/>
      <c r="G659" s="363"/>
      <c r="H659" s="363"/>
      <c r="I659" s="44"/>
      <c r="J659" s="44"/>
    </row>
    <row r="660" spans="1:10" ht="15.75" customHeight="1" x14ac:dyDescent="0.3">
      <c r="A660" s="363"/>
      <c r="B660" s="720"/>
      <c r="C660" s="363"/>
      <c r="D660" s="3"/>
      <c r="E660" s="363"/>
      <c r="F660" s="3"/>
      <c r="G660" s="363"/>
      <c r="H660" s="363"/>
      <c r="I660" s="44"/>
      <c r="J660" s="44"/>
    </row>
    <row r="661" spans="1:10" ht="15.75" customHeight="1" x14ac:dyDescent="0.3">
      <c r="A661" s="363"/>
      <c r="B661" s="720"/>
      <c r="C661" s="363"/>
      <c r="D661" s="3"/>
      <c r="E661" s="363"/>
      <c r="F661" s="3"/>
      <c r="G661" s="363"/>
      <c r="H661" s="363"/>
      <c r="I661" s="44"/>
      <c r="J661" s="44"/>
    </row>
    <row r="662" spans="1:10" ht="15.75" customHeight="1" x14ac:dyDescent="0.3">
      <c r="A662" s="363"/>
      <c r="B662" s="720"/>
      <c r="C662" s="363"/>
      <c r="D662" s="3"/>
      <c r="E662" s="363"/>
      <c r="F662" s="3"/>
      <c r="G662" s="363"/>
      <c r="H662" s="363"/>
      <c r="I662" s="44"/>
      <c r="J662" s="44"/>
    </row>
    <row r="663" spans="1:10" ht="15.75" customHeight="1" x14ac:dyDescent="0.3">
      <c r="A663" s="363"/>
      <c r="B663" s="720"/>
      <c r="C663" s="363"/>
      <c r="D663" s="3"/>
      <c r="E663" s="363"/>
      <c r="F663" s="3"/>
      <c r="G663" s="363"/>
      <c r="H663" s="363"/>
      <c r="I663" s="44"/>
      <c r="J663" s="44"/>
    </row>
    <row r="664" spans="1:10" ht="15.75" customHeight="1" x14ac:dyDescent="0.3">
      <c r="A664" s="363"/>
      <c r="B664" s="720"/>
      <c r="C664" s="363"/>
      <c r="D664" s="3"/>
      <c r="E664" s="363"/>
      <c r="F664" s="3"/>
      <c r="G664" s="363"/>
      <c r="H664" s="363"/>
      <c r="I664" s="44"/>
      <c r="J664" s="44"/>
    </row>
    <row r="665" spans="1:10" ht="15.75" customHeight="1" x14ac:dyDescent="0.3">
      <c r="A665" s="363"/>
      <c r="B665" s="720"/>
      <c r="C665" s="363"/>
      <c r="D665" s="3"/>
      <c r="E665" s="363"/>
      <c r="F665" s="3"/>
      <c r="G665" s="363"/>
      <c r="H665" s="363"/>
      <c r="I665" s="44"/>
      <c r="J665" s="44"/>
    </row>
    <row r="666" spans="1:10" ht="15.75" customHeight="1" x14ac:dyDescent="0.3">
      <c r="A666" s="363"/>
      <c r="B666" s="720"/>
      <c r="C666" s="363"/>
      <c r="D666" s="3"/>
      <c r="E666" s="363"/>
      <c r="F666" s="3"/>
      <c r="G666" s="363"/>
      <c r="H666" s="363"/>
      <c r="I666" s="44"/>
      <c r="J666" s="44"/>
    </row>
    <row r="667" spans="1:10" ht="15.75" customHeight="1" x14ac:dyDescent="0.3">
      <c r="A667" s="363"/>
      <c r="B667" s="720"/>
      <c r="C667" s="363"/>
      <c r="D667" s="3"/>
      <c r="E667" s="363"/>
      <c r="F667" s="3"/>
      <c r="G667" s="363"/>
      <c r="H667" s="363"/>
      <c r="I667" s="44"/>
      <c r="J667" s="44"/>
    </row>
    <row r="668" spans="1:10" ht="15.75" customHeight="1" x14ac:dyDescent="0.3">
      <c r="A668" s="363"/>
      <c r="B668" s="720"/>
      <c r="C668" s="363"/>
      <c r="D668" s="3"/>
      <c r="E668" s="363"/>
      <c r="F668" s="3"/>
      <c r="G668" s="363"/>
      <c r="H668" s="363"/>
      <c r="I668" s="44"/>
      <c r="J668" s="44"/>
    </row>
    <row r="669" spans="1:10" ht="15.75" customHeight="1" x14ac:dyDescent="0.3">
      <c r="A669" s="363"/>
      <c r="B669" s="720"/>
      <c r="C669" s="363"/>
      <c r="D669" s="3"/>
      <c r="E669" s="363"/>
      <c r="F669" s="3"/>
      <c r="G669" s="363"/>
      <c r="H669" s="363"/>
      <c r="I669" s="44"/>
      <c r="J669" s="44"/>
    </row>
    <row r="670" spans="1:10" ht="15.75" customHeight="1" x14ac:dyDescent="0.3">
      <c r="A670" s="363"/>
      <c r="B670" s="720"/>
      <c r="C670" s="363"/>
      <c r="D670" s="3"/>
      <c r="E670" s="363"/>
      <c r="F670" s="3"/>
      <c r="G670" s="363"/>
      <c r="H670" s="363"/>
      <c r="I670" s="44"/>
      <c r="J670" s="44"/>
    </row>
    <row r="671" spans="1:10" ht="15.75" customHeight="1" x14ac:dyDescent="0.3">
      <c r="A671" s="363"/>
      <c r="B671" s="720"/>
      <c r="C671" s="363"/>
      <c r="D671" s="3"/>
      <c r="E671" s="363"/>
      <c r="F671" s="3"/>
      <c r="G671" s="363"/>
      <c r="H671" s="363"/>
      <c r="I671" s="44"/>
      <c r="J671" s="44"/>
    </row>
    <row r="672" spans="1:10" ht="15.75" customHeight="1" x14ac:dyDescent="0.3">
      <c r="A672" s="363"/>
      <c r="B672" s="720"/>
      <c r="C672" s="363"/>
      <c r="D672" s="3"/>
      <c r="E672" s="363"/>
      <c r="F672" s="3"/>
      <c r="G672" s="363"/>
      <c r="H672" s="363"/>
      <c r="I672" s="44"/>
      <c r="J672" s="44"/>
    </row>
    <row r="673" spans="1:10" ht="15.75" customHeight="1" x14ac:dyDescent="0.3">
      <c r="A673" s="363"/>
      <c r="B673" s="720"/>
      <c r="C673" s="363"/>
      <c r="D673" s="3"/>
      <c r="E673" s="363"/>
      <c r="F673" s="3"/>
      <c r="G673" s="363"/>
      <c r="H673" s="363"/>
      <c r="I673" s="44"/>
      <c r="J673" s="44"/>
    </row>
    <row r="674" spans="1:10" ht="15.75" customHeight="1" x14ac:dyDescent="0.3">
      <c r="A674" s="363"/>
      <c r="B674" s="720"/>
      <c r="C674" s="363"/>
      <c r="D674" s="3"/>
      <c r="E674" s="363"/>
      <c r="F674" s="3"/>
      <c r="G674" s="363"/>
      <c r="H674" s="363"/>
      <c r="I674" s="44"/>
      <c r="J674" s="44"/>
    </row>
    <row r="675" spans="1:10" ht="15.75" customHeight="1" x14ac:dyDescent="0.3">
      <c r="A675" s="363"/>
      <c r="B675" s="720"/>
      <c r="C675" s="363"/>
      <c r="D675" s="3"/>
      <c r="E675" s="363"/>
      <c r="F675" s="3"/>
      <c r="G675" s="363"/>
      <c r="H675" s="363"/>
      <c r="I675" s="44"/>
      <c r="J675" s="44"/>
    </row>
    <row r="676" spans="1:10" ht="15.75" customHeight="1" x14ac:dyDescent="0.3">
      <c r="A676" s="363"/>
      <c r="B676" s="720"/>
      <c r="C676" s="363"/>
      <c r="D676" s="3"/>
      <c r="E676" s="363"/>
      <c r="F676" s="3"/>
      <c r="G676" s="363"/>
      <c r="H676" s="363"/>
      <c r="I676" s="44"/>
      <c r="J676" s="44"/>
    </row>
    <row r="677" spans="1:10" ht="15.75" customHeight="1" x14ac:dyDescent="0.3">
      <c r="A677" s="363"/>
      <c r="B677" s="720"/>
      <c r="C677" s="363"/>
      <c r="D677" s="3"/>
      <c r="E677" s="363"/>
      <c r="F677" s="3"/>
      <c r="G677" s="363"/>
      <c r="H677" s="363"/>
      <c r="I677" s="44"/>
      <c r="J677" s="44"/>
    </row>
    <row r="678" spans="1:10" ht="15.75" customHeight="1" x14ac:dyDescent="0.3">
      <c r="A678" s="363"/>
      <c r="B678" s="720"/>
      <c r="C678" s="363"/>
      <c r="D678" s="3"/>
      <c r="E678" s="363"/>
      <c r="F678" s="3"/>
      <c r="G678" s="363"/>
      <c r="H678" s="363"/>
      <c r="I678" s="44"/>
      <c r="J678" s="44"/>
    </row>
    <row r="679" spans="1:10" ht="15.75" customHeight="1" x14ac:dyDescent="0.3">
      <c r="A679" s="363"/>
      <c r="B679" s="720"/>
      <c r="C679" s="363"/>
      <c r="D679" s="3"/>
      <c r="E679" s="363"/>
      <c r="F679" s="3"/>
      <c r="G679" s="363"/>
      <c r="H679" s="363"/>
      <c r="I679" s="44"/>
      <c r="J679" s="44"/>
    </row>
    <row r="680" spans="1:10" ht="15.75" customHeight="1" x14ac:dyDescent="0.3">
      <c r="A680" s="363"/>
      <c r="B680" s="720"/>
      <c r="C680" s="363"/>
      <c r="D680" s="3"/>
      <c r="E680" s="363"/>
      <c r="F680" s="3"/>
      <c r="G680" s="363"/>
      <c r="H680" s="363"/>
      <c r="I680" s="44"/>
      <c r="J680" s="44"/>
    </row>
    <row r="681" spans="1:10" ht="15.75" customHeight="1" x14ac:dyDescent="0.3">
      <c r="A681" s="363"/>
      <c r="B681" s="720"/>
      <c r="C681" s="363"/>
      <c r="D681" s="3"/>
      <c r="E681" s="363"/>
      <c r="F681" s="3"/>
      <c r="G681" s="363"/>
      <c r="H681" s="363"/>
      <c r="I681" s="44"/>
      <c r="J681" s="44"/>
    </row>
    <row r="682" spans="1:10" ht="15.75" customHeight="1" x14ac:dyDescent="0.3">
      <c r="A682" s="363"/>
      <c r="B682" s="720"/>
      <c r="C682" s="363"/>
      <c r="D682" s="3"/>
      <c r="E682" s="363"/>
      <c r="F682" s="3"/>
      <c r="G682" s="363"/>
      <c r="H682" s="363"/>
      <c r="I682" s="44"/>
      <c r="J682" s="44"/>
    </row>
    <row r="683" spans="1:10" ht="15.75" customHeight="1" x14ac:dyDescent="0.3">
      <c r="A683" s="363"/>
      <c r="B683" s="720"/>
      <c r="C683" s="363"/>
      <c r="D683" s="3"/>
      <c r="E683" s="363"/>
      <c r="F683" s="3"/>
      <c r="G683" s="363"/>
      <c r="H683" s="363"/>
      <c r="I683" s="44"/>
      <c r="J683" s="44"/>
    </row>
    <row r="684" spans="1:10" ht="15.75" customHeight="1" x14ac:dyDescent="0.3">
      <c r="A684" s="363"/>
      <c r="B684" s="720"/>
      <c r="C684" s="363"/>
      <c r="D684" s="3"/>
      <c r="E684" s="363"/>
      <c r="F684" s="3"/>
      <c r="G684" s="363"/>
      <c r="H684" s="363"/>
      <c r="I684" s="44"/>
      <c r="J684" s="44"/>
    </row>
    <row r="685" spans="1:10" ht="15.75" customHeight="1" x14ac:dyDescent="0.3">
      <c r="A685" s="363"/>
      <c r="B685" s="720"/>
      <c r="C685" s="363"/>
      <c r="D685" s="3"/>
      <c r="E685" s="363"/>
      <c r="F685" s="3"/>
      <c r="G685" s="363"/>
      <c r="H685" s="363"/>
      <c r="I685" s="44"/>
      <c r="J685" s="44"/>
    </row>
    <row r="686" spans="1:10" ht="15.75" customHeight="1" x14ac:dyDescent="0.3">
      <c r="A686" s="363"/>
      <c r="B686" s="720"/>
      <c r="C686" s="363"/>
      <c r="D686" s="3"/>
      <c r="E686" s="363"/>
      <c r="F686" s="3"/>
      <c r="G686" s="363"/>
      <c r="H686" s="363"/>
      <c r="I686" s="44"/>
      <c r="J686" s="44"/>
    </row>
    <row r="687" spans="1:10" ht="15.75" customHeight="1" x14ac:dyDescent="0.3">
      <c r="A687" s="363"/>
      <c r="B687" s="720"/>
      <c r="C687" s="363"/>
      <c r="D687" s="3"/>
      <c r="E687" s="363"/>
      <c r="F687" s="3"/>
      <c r="G687" s="363"/>
      <c r="H687" s="363"/>
      <c r="I687" s="44"/>
      <c r="J687" s="44"/>
    </row>
    <row r="688" spans="1:10" ht="15.75" customHeight="1" x14ac:dyDescent="0.3">
      <c r="A688" s="363"/>
      <c r="B688" s="720"/>
      <c r="C688" s="363"/>
      <c r="D688" s="3"/>
      <c r="E688" s="363"/>
      <c r="F688" s="3"/>
      <c r="G688" s="363"/>
      <c r="H688" s="363"/>
      <c r="I688" s="44"/>
      <c r="J688" s="44"/>
    </row>
    <row r="689" spans="1:10" ht="15.75" customHeight="1" x14ac:dyDescent="0.3">
      <c r="A689" s="363"/>
      <c r="B689" s="720"/>
      <c r="C689" s="363"/>
      <c r="D689" s="3"/>
      <c r="E689" s="363"/>
      <c r="F689" s="3"/>
      <c r="G689" s="363"/>
      <c r="H689" s="363"/>
      <c r="I689" s="44"/>
      <c r="J689" s="44"/>
    </row>
    <row r="690" spans="1:10" ht="15.75" customHeight="1" x14ac:dyDescent="0.3">
      <c r="A690" s="363"/>
      <c r="B690" s="720"/>
      <c r="C690" s="363"/>
      <c r="D690" s="3"/>
      <c r="E690" s="363"/>
      <c r="F690" s="3"/>
      <c r="G690" s="363"/>
      <c r="H690" s="363"/>
      <c r="I690" s="44"/>
      <c r="J690" s="44"/>
    </row>
    <row r="691" spans="1:10" ht="15.75" customHeight="1" x14ac:dyDescent="0.3">
      <c r="A691" s="363"/>
      <c r="B691" s="720"/>
      <c r="C691" s="363"/>
      <c r="D691" s="3"/>
      <c r="E691" s="363"/>
      <c r="F691" s="3"/>
      <c r="G691" s="363"/>
      <c r="H691" s="363"/>
      <c r="I691" s="44"/>
      <c r="J691" s="44"/>
    </row>
    <row r="692" spans="1:10" ht="15.75" customHeight="1" x14ac:dyDescent="0.3">
      <c r="A692" s="363"/>
      <c r="B692" s="720"/>
      <c r="C692" s="363"/>
      <c r="D692" s="3"/>
      <c r="E692" s="363"/>
      <c r="F692" s="3"/>
      <c r="G692" s="363"/>
      <c r="H692" s="363"/>
      <c r="I692" s="44"/>
      <c r="J692" s="44"/>
    </row>
    <row r="693" spans="1:10" ht="15.75" customHeight="1" x14ac:dyDescent="0.3">
      <c r="A693" s="363"/>
      <c r="B693" s="720"/>
      <c r="C693" s="363"/>
      <c r="D693" s="3"/>
      <c r="E693" s="363"/>
      <c r="F693" s="3"/>
      <c r="G693" s="363"/>
      <c r="H693" s="363"/>
      <c r="I693" s="44"/>
      <c r="J693" s="44"/>
    </row>
    <row r="694" spans="1:10" ht="15.75" customHeight="1" x14ac:dyDescent="0.3">
      <c r="A694" s="363"/>
      <c r="B694" s="720"/>
      <c r="C694" s="363"/>
      <c r="D694" s="3"/>
      <c r="E694" s="363"/>
      <c r="F694" s="3"/>
      <c r="G694" s="363"/>
      <c r="H694" s="363"/>
      <c r="I694" s="44"/>
      <c r="J694" s="44"/>
    </row>
    <row r="695" spans="1:10" ht="15.75" customHeight="1" x14ac:dyDescent="0.3">
      <c r="A695" s="363"/>
      <c r="B695" s="720"/>
      <c r="C695" s="363"/>
      <c r="D695" s="3"/>
      <c r="E695" s="363"/>
      <c r="F695" s="3"/>
      <c r="G695" s="363"/>
      <c r="H695" s="363"/>
      <c r="I695" s="44"/>
      <c r="J695" s="44"/>
    </row>
    <row r="696" spans="1:10" ht="15.75" customHeight="1" x14ac:dyDescent="0.3">
      <c r="A696" s="363"/>
      <c r="B696" s="720"/>
      <c r="C696" s="363"/>
      <c r="D696" s="3"/>
      <c r="E696" s="363"/>
      <c r="F696" s="3"/>
      <c r="G696" s="363"/>
      <c r="H696" s="363"/>
      <c r="I696" s="44"/>
      <c r="J696" s="44"/>
    </row>
    <row r="697" spans="1:10" ht="15.75" customHeight="1" x14ac:dyDescent="0.3">
      <c r="A697" s="363"/>
      <c r="B697" s="720"/>
      <c r="C697" s="363"/>
      <c r="D697" s="3"/>
      <c r="E697" s="363"/>
      <c r="F697" s="3"/>
      <c r="G697" s="363"/>
      <c r="H697" s="363"/>
      <c r="I697" s="44"/>
      <c r="J697" s="44"/>
    </row>
    <row r="698" spans="1:10" ht="15.75" customHeight="1" x14ac:dyDescent="0.3">
      <c r="A698" s="363"/>
      <c r="B698" s="720"/>
      <c r="C698" s="363"/>
      <c r="D698" s="3"/>
      <c r="E698" s="363"/>
      <c r="F698" s="3"/>
      <c r="G698" s="363"/>
      <c r="H698" s="363"/>
      <c r="I698" s="44"/>
      <c r="J698" s="44"/>
    </row>
    <row r="699" spans="1:10" ht="15.75" customHeight="1" x14ac:dyDescent="0.3">
      <c r="A699" s="363"/>
      <c r="B699" s="720"/>
      <c r="C699" s="363"/>
      <c r="D699" s="3"/>
      <c r="E699" s="363"/>
      <c r="F699" s="3"/>
      <c r="G699" s="363"/>
      <c r="H699" s="363"/>
      <c r="I699" s="44"/>
      <c r="J699" s="44"/>
    </row>
    <row r="700" spans="1:10" ht="15.75" customHeight="1" x14ac:dyDescent="0.3">
      <c r="A700" s="363"/>
      <c r="B700" s="720"/>
      <c r="C700" s="363"/>
      <c r="D700" s="3"/>
      <c r="E700" s="363"/>
      <c r="F700" s="3"/>
      <c r="G700" s="363"/>
      <c r="H700" s="363"/>
      <c r="I700" s="44"/>
      <c r="J700" s="44"/>
    </row>
    <row r="701" spans="1:10" ht="15.75" customHeight="1" x14ac:dyDescent="0.3">
      <c r="A701" s="363"/>
      <c r="B701" s="720"/>
      <c r="C701" s="363"/>
      <c r="D701" s="3"/>
      <c r="E701" s="363"/>
      <c r="F701" s="3"/>
      <c r="G701" s="363"/>
      <c r="H701" s="363"/>
      <c r="I701" s="44"/>
      <c r="J701" s="44"/>
    </row>
    <row r="702" spans="1:10" ht="15.75" customHeight="1" x14ac:dyDescent="0.3">
      <c r="A702" s="363"/>
      <c r="B702" s="720"/>
      <c r="C702" s="363"/>
      <c r="D702" s="3"/>
      <c r="E702" s="363"/>
      <c r="F702" s="3"/>
      <c r="G702" s="363"/>
      <c r="H702" s="363"/>
      <c r="I702" s="44"/>
      <c r="J702" s="44"/>
    </row>
    <row r="703" spans="1:10" ht="15.75" customHeight="1" x14ac:dyDescent="0.3">
      <c r="A703" s="363"/>
      <c r="B703" s="720"/>
      <c r="C703" s="363"/>
      <c r="D703" s="3"/>
      <c r="E703" s="363"/>
      <c r="F703" s="3"/>
      <c r="G703" s="363"/>
      <c r="H703" s="363"/>
      <c r="I703" s="44"/>
      <c r="J703" s="44"/>
    </row>
    <row r="704" spans="1:10" ht="15.75" customHeight="1" x14ac:dyDescent="0.3">
      <c r="A704" s="363"/>
      <c r="B704" s="720"/>
      <c r="C704" s="363"/>
      <c r="D704" s="3"/>
      <c r="E704" s="363"/>
      <c r="F704" s="3"/>
      <c r="G704" s="363"/>
      <c r="H704" s="363"/>
      <c r="I704" s="44"/>
      <c r="J704" s="44"/>
    </row>
    <row r="705" spans="1:10" ht="15.75" customHeight="1" x14ac:dyDescent="0.3">
      <c r="A705" s="363"/>
      <c r="B705" s="720"/>
      <c r="C705" s="363"/>
      <c r="D705" s="3"/>
      <c r="E705" s="363"/>
      <c r="F705" s="3"/>
      <c r="G705" s="363"/>
      <c r="H705" s="363"/>
      <c r="I705" s="44"/>
      <c r="J705" s="44"/>
    </row>
    <row r="706" spans="1:10" ht="15.75" customHeight="1" x14ac:dyDescent="0.3">
      <c r="A706" s="363"/>
      <c r="B706" s="720"/>
      <c r="C706" s="363"/>
      <c r="D706" s="3"/>
      <c r="E706" s="363"/>
      <c r="F706" s="3"/>
      <c r="G706" s="363"/>
      <c r="H706" s="363"/>
      <c r="I706" s="44"/>
      <c r="J706" s="44"/>
    </row>
    <row r="707" spans="1:10" ht="15.75" customHeight="1" x14ac:dyDescent="0.3">
      <c r="A707" s="363"/>
      <c r="B707" s="720"/>
      <c r="C707" s="363"/>
      <c r="D707" s="3"/>
      <c r="E707" s="363"/>
      <c r="F707" s="3"/>
      <c r="G707" s="363"/>
      <c r="H707" s="363"/>
      <c r="I707" s="44"/>
      <c r="J707" s="44"/>
    </row>
    <row r="708" spans="1:10" ht="15.75" customHeight="1" x14ac:dyDescent="0.3">
      <c r="A708" s="363"/>
      <c r="B708" s="720"/>
      <c r="C708" s="363"/>
      <c r="D708" s="3"/>
      <c r="E708" s="363"/>
      <c r="F708" s="3"/>
      <c r="G708" s="363"/>
      <c r="H708" s="363"/>
      <c r="I708" s="44"/>
      <c r="J708" s="44"/>
    </row>
    <row r="709" spans="1:10" ht="15.75" customHeight="1" x14ac:dyDescent="0.3">
      <c r="A709" s="363"/>
      <c r="B709" s="720"/>
      <c r="C709" s="363"/>
      <c r="D709" s="3"/>
      <c r="E709" s="363"/>
      <c r="F709" s="3"/>
      <c r="G709" s="363"/>
      <c r="H709" s="363"/>
      <c r="I709" s="44"/>
      <c r="J709" s="44"/>
    </row>
    <row r="710" spans="1:10" ht="15.75" customHeight="1" x14ac:dyDescent="0.3">
      <c r="A710" s="363"/>
      <c r="B710" s="720"/>
      <c r="C710" s="363"/>
      <c r="D710" s="3"/>
      <c r="E710" s="363"/>
      <c r="F710" s="3"/>
      <c r="G710" s="363"/>
      <c r="H710" s="363"/>
      <c r="I710" s="44"/>
      <c r="J710" s="44"/>
    </row>
    <row r="711" spans="1:10" ht="15.75" customHeight="1" x14ac:dyDescent="0.3">
      <c r="A711" s="363"/>
      <c r="B711" s="720"/>
      <c r="C711" s="363"/>
      <c r="D711" s="3"/>
      <c r="E711" s="363"/>
      <c r="F711" s="3"/>
      <c r="G711" s="363"/>
      <c r="H711" s="363"/>
      <c r="I711" s="44"/>
      <c r="J711" s="44"/>
    </row>
    <row r="712" spans="1:10" ht="15.75" customHeight="1" x14ac:dyDescent="0.3">
      <c r="A712" s="363"/>
      <c r="B712" s="720"/>
      <c r="C712" s="363"/>
      <c r="D712" s="3"/>
      <c r="E712" s="363"/>
      <c r="F712" s="3"/>
      <c r="G712" s="363"/>
      <c r="H712" s="363"/>
      <c r="I712" s="44"/>
      <c r="J712" s="44"/>
    </row>
    <row r="713" spans="1:10" ht="15.75" customHeight="1" x14ac:dyDescent="0.3">
      <c r="A713" s="363"/>
      <c r="B713" s="720"/>
      <c r="C713" s="363"/>
      <c r="D713" s="3"/>
      <c r="E713" s="363"/>
      <c r="F713" s="3"/>
      <c r="G713" s="363"/>
      <c r="H713" s="363"/>
      <c r="I713" s="44"/>
      <c r="J713" s="44"/>
    </row>
    <row r="714" spans="1:10" ht="15.75" customHeight="1" x14ac:dyDescent="0.3">
      <c r="A714" s="363"/>
      <c r="B714" s="720"/>
      <c r="C714" s="363"/>
      <c r="D714" s="3"/>
      <c r="E714" s="363"/>
      <c r="F714" s="3"/>
      <c r="G714" s="363"/>
      <c r="H714" s="363"/>
      <c r="I714" s="44"/>
      <c r="J714" s="44"/>
    </row>
    <row r="715" spans="1:10" ht="15.75" customHeight="1" x14ac:dyDescent="0.3">
      <c r="A715" s="363"/>
      <c r="B715" s="720"/>
      <c r="C715" s="363"/>
      <c r="D715" s="3"/>
      <c r="E715" s="363"/>
      <c r="F715" s="3"/>
      <c r="G715" s="363"/>
      <c r="H715" s="363"/>
      <c r="I715" s="44"/>
      <c r="J715" s="44"/>
    </row>
    <row r="716" spans="1:10" ht="15.75" customHeight="1" x14ac:dyDescent="0.3">
      <c r="A716" s="363"/>
      <c r="B716" s="720"/>
      <c r="C716" s="363"/>
      <c r="D716" s="3"/>
      <c r="E716" s="363"/>
      <c r="F716" s="3"/>
      <c r="G716" s="363"/>
      <c r="H716" s="363"/>
      <c r="I716" s="44"/>
      <c r="J716" s="44"/>
    </row>
    <row r="717" spans="1:10" ht="15.75" customHeight="1" x14ac:dyDescent="0.3">
      <c r="A717" s="363"/>
      <c r="B717" s="720"/>
      <c r="C717" s="363"/>
      <c r="D717" s="3"/>
      <c r="E717" s="363"/>
      <c r="F717" s="3"/>
      <c r="G717" s="363"/>
      <c r="H717" s="363"/>
      <c r="I717" s="44"/>
      <c r="J717" s="44"/>
    </row>
    <row r="718" spans="1:10" ht="15.75" customHeight="1" x14ac:dyDescent="0.3">
      <c r="A718" s="363"/>
      <c r="B718" s="720"/>
      <c r="C718" s="363"/>
      <c r="D718" s="3"/>
      <c r="E718" s="363"/>
      <c r="F718" s="3"/>
      <c r="G718" s="363"/>
      <c r="H718" s="363"/>
      <c r="I718" s="44"/>
      <c r="J718" s="44"/>
    </row>
    <row r="719" spans="1:10" ht="15.75" customHeight="1" x14ac:dyDescent="0.3">
      <c r="A719" s="363"/>
      <c r="B719" s="720"/>
      <c r="C719" s="363"/>
      <c r="D719" s="3"/>
      <c r="E719" s="363"/>
      <c r="F719" s="3"/>
      <c r="G719" s="363"/>
      <c r="H719" s="363"/>
      <c r="I719" s="44"/>
      <c r="J719" s="44"/>
    </row>
    <row r="720" spans="1:10" ht="15.75" customHeight="1" x14ac:dyDescent="0.3">
      <c r="A720" s="363"/>
      <c r="B720" s="720"/>
      <c r="C720" s="363"/>
      <c r="D720" s="3"/>
      <c r="E720" s="363"/>
      <c r="F720" s="3"/>
      <c r="G720" s="363"/>
      <c r="H720" s="363"/>
      <c r="I720" s="44"/>
      <c r="J720" s="44"/>
    </row>
    <row r="721" spans="1:10" ht="15.75" customHeight="1" x14ac:dyDescent="0.3">
      <c r="A721" s="363"/>
      <c r="B721" s="720"/>
      <c r="C721" s="363"/>
      <c r="D721" s="3"/>
      <c r="E721" s="363"/>
      <c r="F721" s="3"/>
      <c r="G721" s="363"/>
      <c r="H721" s="363"/>
      <c r="I721" s="44"/>
      <c r="J721" s="44"/>
    </row>
    <row r="722" spans="1:10" ht="15.75" customHeight="1" x14ac:dyDescent="0.3">
      <c r="A722" s="363"/>
      <c r="B722" s="720"/>
      <c r="C722" s="363"/>
      <c r="D722" s="3"/>
      <c r="E722" s="363"/>
      <c r="F722" s="3"/>
      <c r="G722" s="363"/>
      <c r="H722" s="363"/>
      <c r="I722" s="44"/>
      <c r="J722" s="44"/>
    </row>
    <row r="723" spans="1:10" ht="15.75" customHeight="1" x14ac:dyDescent="0.3">
      <c r="A723" s="363"/>
      <c r="B723" s="720"/>
      <c r="C723" s="363"/>
      <c r="D723" s="3"/>
      <c r="E723" s="363"/>
      <c r="F723" s="3"/>
      <c r="G723" s="363"/>
      <c r="H723" s="363"/>
      <c r="I723" s="44"/>
      <c r="J723" s="44"/>
    </row>
    <row r="724" spans="1:10" ht="15.75" customHeight="1" x14ac:dyDescent="0.3">
      <c r="A724" s="363"/>
      <c r="B724" s="720"/>
      <c r="C724" s="363"/>
      <c r="D724" s="3"/>
      <c r="E724" s="363"/>
      <c r="F724" s="3"/>
      <c r="G724" s="363"/>
      <c r="H724" s="363"/>
      <c r="I724" s="44"/>
      <c r="J724" s="44"/>
    </row>
    <row r="725" spans="1:10" ht="15.75" customHeight="1" x14ac:dyDescent="0.3">
      <c r="A725" s="363"/>
      <c r="B725" s="720"/>
      <c r="C725" s="363"/>
      <c r="D725" s="3"/>
      <c r="E725" s="363"/>
      <c r="F725" s="3"/>
      <c r="G725" s="363"/>
      <c r="H725" s="363"/>
      <c r="I725" s="44"/>
      <c r="J725" s="44"/>
    </row>
    <row r="726" spans="1:10" ht="15.75" customHeight="1" x14ac:dyDescent="0.3">
      <c r="A726" s="363"/>
      <c r="B726" s="720"/>
      <c r="C726" s="363"/>
      <c r="D726" s="3"/>
      <c r="E726" s="363"/>
      <c r="F726" s="3"/>
      <c r="G726" s="363"/>
      <c r="H726" s="363"/>
      <c r="I726" s="44"/>
      <c r="J726" s="44"/>
    </row>
    <row r="727" spans="1:10" ht="15.75" customHeight="1" x14ac:dyDescent="0.3">
      <c r="A727" s="363"/>
      <c r="B727" s="720"/>
      <c r="C727" s="363"/>
      <c r="D727" s="3"/>
      <c r="E727" s="363"/>
      <c r="F727" s="3"/>
      <c r="G727" s="363"/>
      <c r="H727" s="363"/>
      <c r="I727" s="44"/>
      <c r="J727" s="44"/>
    </row>
    <row r="728" spans="1:10" ht="15.75" customHeight="1" x14ac:dyDescent="0.3">
      <c r="A728" s="363"/>
      <c r="B728" s="720"/>
      <c r="C728" s="363"/>
      <c r="D728" s="3"/>
      <c r="E728" s="363"/>
      <c r="F728" s="3"/>
      <c r="G728" s="363"/>
      <c r="H728" s="363"/>
      <c r="I728" s="44"/>
      <c r="J728" s="44"/>
    </row>
    <row r="729" spans="1:10" ht="15.75" customHeight="1" x14ac:dyDescent="0.3">
      <c r="A729" s="363"/>
      <c r="B729" s="720"/>
      <c r="C729" s="363"/>
      <c r="D729" s="3"/>
      <c r="E729" s="363"/>
      <c r="F729" s="3"/>
      <c r="G729" s="363"/>
      <c r="H729" s="363"/>
      <c r="I729" s="44"/>
      <c r="J729" s="44"/>
    </row>
    <row r="730" spans="1:10" ht="15.75" customHeight="1" x14ac:dyDescent="0.3">
      <c r="A730" s="363"/>
      <c r="B730" s="720"/>
      <c r="C730" s="363"/>
      <c r="D730" s="3"/>
      <c r="E730" s="363"/>
      <c r="F730" s="3"/>
      <c r="G730" s="363"/>
      <c r="H730" s="363"/>
      <c r="I730" s="44"/>
      <c r="J730" s="44"/>
    </row>
    <row r="731" spans="1:10" ht="15.75" customHeight="1" x14ac:dyDescent="0.3">
      <c r="A731" s="363"/>
      <c r="B731" s="720"/>
      <c r="C731" s="363"/>
      <c r="D731" s="3"/>
      <c r="E731" s="363"/>
      <c r="F731" s="3"/>
      <c r="G731" s="363"/>
      <c r="H731" s="363"/>
      <c r="I731" s="44"/>
      <c r="J731" s="44"/>
    </row>
    <row r="732" spans="1:10" ht="15.75" customHeight="1" x14ac:dyDescent="0.3">
      <c r="A732" s="363"/>
      <c r="B732" s="720"/>
      <c r="C732" s="363"/>
      <c r="D732" s="3"/>
      <c r="E732" s="363"/>
      <c r="F732" s="3"/>
      <c r="G732" s="363"/>
      <c r="H732" s="363"/>
      <c r="I732" s="44"/>
      <c r="J732" s="44"/>
    </row>
    <row r="733" spans="1:10" ht="15.75" customHeight="1" x14ac:dyDescent="0.3">
      <c r="A733" s="363"/>
      <c r="B733" s="720"/>
      <c r="C733" s="363"/>
      <c r="D733" s="3"/>
      <c r="E733" s="363"/>
      <c r="F733" s="3"/>
      <c r="G733" s="363"/>
      <c r="H733" s="363"/>
      <c r="I733" s="44"/>
      <c r="J733" s="44"/>
    </row>
    <row r="734" spans="1:10" ht="15.75" customHeight="1" x14ac:dyDescent="0.3">
      <c r="A734" s="363"/>
      <c r="B734" s="720"/>
      <c r="C734" s="363"/>
      <c r="D734" s="3"/>
      <c r="E734" s="363"/>
      <c r="F734" s="3"/>
      <c r="G734" s="363"/>
      <c r="H734" s="363"/>
      <c r="I734" s="44"/>
      <c r="J734" s="44"/>
    </row>
    <row r="735" spans="1:10" ht="15.75" customHeight="1" x14ac:dyDescent="0.3">
      <c r="A735" s="363"/>
      <c r="B735" s="720"/>
      <c r="C735" s="363"/>
      <c r="D735" s="3"/>
      <c r="E735" s="363"/>
      <c r="F735" s="3"/>
      <c r="G735" s="363"/>
      <c r="H735" s="363"/>
      <c r="I735" s="44"/>
      <c r="J735" s="44"/>
    </row>
    <row r="736" spans="1:10" ht="15.75" customHeight="1" x14ac:dyDescent="0.3">
      <c r="A736" s="363"/>
      <c r="B736" s="720"/>
      <c r="C736" s="363"/>
      <c r="D736" s="3"/>
      <c r="E736" s="363"/>
      <c r="F736" s="3"/>
      <c r="G736" s="363"/>
      <c r="H736" s="363"/>
      <c r="I736" s="44"/>
      <c r="J736" s="44"/>
    </row>
    <row r="737" spans="1:10" ht="15.75" customHeight="1" x14ac:dyDescent="0.3">
      <c r="A737" s="363"/>
      <c r="B737" s="720"/>
      <c r="C737" s="363"/>
      <c r="D737" s="3"/>
      <c r="E737" s="363"/>
      <c r="F737" s="3"/>
      <c r="G737" s="363"/>
      <c r="H737" s="363"/>
      <c r="I737" s="44"/>
      <c r="J737" s="44"/>
    </row>
    <row r="738" spans="1:10" ht="15.75" customHeight="1" x14ac:dyDescent="0.3">
      <c r="A738" s="363"/>
      <c r="B738" s="720"/>
      <c r="C738" s="363"/>
      <c r="D738" s="3"/>
      <c r="E738" s="363"/>
      <c r="F738" s="3"/>
      <c r="G738" s="363"/>
      <c r="H738" s="363"/>
      <c r="I738" s="44"/>
      <c r="J738" s="44"/>
    </row>
    <row r="739" spans="1:10" ht="15.75" customHeight="1" x14ac:dyDescent="0.3">
      <c r="A739" s="363"/>
      <c r="B739" s="720"/>
      <c r="C739" s="363"/>
      <c r="D739" s="3"/>
      <c r="E739" s="363"/>
      <c r="F739" s="3"/>
      <c r="G739" s="363"/>
      <c r="H739" s="363"/>
      <c r="I739" s="44"/>
      <c r="J739" s="44"/>
    </row>
    <row r="740" spans="1:10" ht="15.75" customHeight="1" x14ac:dyDescent="0.3">
      <c r="A740" s="363"/>
      <c r="B740" s="720"/>
      <c r="C740" s="363"/>
      <c r="D740" s="3"/>
      <c r="E740" s="363"/>
      <c r="F740" s="3"/>
      <c r="G740" s="363"/>
      <c r="H740" s="363"/>
      <c r="I740" s="44"/>
      <c r="J740" s="44"/>
    </row>
    <row r="741" spans="1:10" ht="15.75" customHeight="1" x14ac:dyDescent="0.3">
      <c r="A741" s="363"/>
      <c r="B741" s="720"/>
      <c r="C741" s="363"/>
      <c r="D741" s="3"/>
      <c r="E741" s="363"/>
      <c r="F741" s="3"/>
      <c r="G741" s="363"/>
      <c r="H741" s="363"/>
      <c r="I741" s="44"/>
      <c r="J741" s="44"/>
    </row>
    <row r="742" spans="1:10" ht="15.75" customHeight="1" x14ac:dyDescent="0.3">
      <c r="A742" s="363"/>
      <c r="B742" s="720"/>
      <c r="C742" s="363"/>
      <c r="D742" s="3"/>
      <c r="E742" s="363"/>
      <c r="F742" s="3"/>
      <c r="G742" s="363"/>
      <c r="H742" s="363"/>
      <c r="I742" s="44"/>
      <c r="J742" s="44"/>
    </row>
    <row r="743" spans="1:10" ht="15.75" customHeight="1" x14ac:dyDescent="0.3">
      <c r="A743" s="363"/>
      <c r="B743" s="720"/>
      <c r="C743" s="363"/>
      <c r="D743" s="3"/>
      <c r="E743" s="363"/>
      <c r="F743" s="3"/>
      <c r="G743" s="363"/>
      <c r="H743" s="363"/>
      <c r="I743" s="44"/>
      <c r="J743" s="44"/>
    </row>
    <row r="744" spans="1:10" ht="15.75" customHeight="1" x14ac:dyDescent="0.3">
      <c r="A744" s="363"/>
      <c r="B744" s="720"/>
      <c r="C744" s="363"/>
      <c r="D744" s="3"/>
      <c r="E744" s="363"/>
      <c r="F744" s="3"/>
      <c r="G744" s="363"/>
      <c r="H744" s="363"/>
      <c r="I744" s="44"/>
      <c r="J744" s="44"/>
    </row>
    <row r="745" spans="1:10" ht="15.75" customHeight="1" x14ac:dyDescent="0.3">
      <c r="A745" s="363"/>
      <c r="B745" s="720"/>
      <c r="C745" s="363"/>
      <c r="D745" s="3"/>
      <c r="E745" s="363"/>
      <c r="F745" s="3"/>
      <c r="G745" s="363"/>
      <c r="H745" s="363"/>
      <c r="I745" s="44"/>
      <c r="J745" s="44"/>
    </row>
    <row r="746" spans="1:10" ht="15.75" customHeight="1" x14ac:dyDescent="0.3">
      <c r="A746" s="363"/>
      <c r="B746" s="720"/>
      <c r="C746" s="363"/>
      <c r="D746" s="3"/>
      <c r="E746" s="363"/>
      <c r="F746" s="3"/>
      <c r="G746" s="363"/>
      <c r="H746" s="363"/>
      <c r="I746" s="44"/>
      <c r="J746" s="44"/>
    </row>
    <row r="747" spans="1:10" ht="15.75" customHeight="1" x14ac:dyDescent="0.3">
      <c r="A747" s="363"/>
      <c r="B747" s="720"/>
      <c r="C747" s="363"/>
      <c r="D747" s="3"/>
      <c r="E747" s="363"/>
      <c r="F747" s="3"/>
      <c r="G747" s="363"/>
      <c r="H747" s="363"/>
      <c r="I747" s="44"/>
      <c r="J747" s="44"/>
    </row>
    <row r="748" spans="1:10" ht="15.75" customHeight="1" x14ac:dyDescent="0.3">
      <c r="A748" s="363"/>
      <c r="B748" s="720"/>
      <c r="C748" s="363"/>
      <c r="D748" s="3"/>
      <c r="E748" s="363"/>
      <c r="F748" s="3"/>
      <c r="G748" s="363"/>
      <c r="H748" s="363"/>
      <c r="I748" s="44"/>
      <c r="J748" s="44"/>
    </row>
    <row r="749" spans="1:10" ht="15.75" customHeight="1" x14ac:dyDescent="0.3">
      <c r="A749" s="363"/>
      <c r="B749" s="720"/>
      <c r="C749" s="363"/>
      <c r="D749" s="3"/>
      <c r="E749" s="363"/>
      <c r="F749" s="3"/>
      <c r="G749" s="363"/>
      <c r="H749" s="363"/>
      <c r="I749" s="44"/>
      <c r="J749" s="44"/>
    </row>
    <row r="750" spans="1:10" ht="15.75" customHeight="1" x14ac:dyDescent="0.3">
      <c r="A750" s="363"/>
      <c r="B750" s="720"/>
      <c r="C750" s="363"/>
      <c r="D750" s="3"/>
      <c r="E750" s="363"/>
      <c r="F750" s="3"/>
      <c r="G750" s="363"/>
      <c r="H750" s="363"/>
      <c r="I750" s="44"/>
      <c r="J750" s="44"/>
    </row>
    <row r="751" spans="1:10" ht="15.75" customHeight="1" x14ac:dyDescent="0.3">
      <c r="A751" s="363"/>
      <c r="B751" s="720"/>
      <c r="C751" s="363"/>
      <c r="D751" s="3"/>
      <c r="E751" s="363"/>
      <c r="F751" s="3"/>
      <c r="G751" s="363"/>
      <c r="H751" s="363"/>
      <c r="I751" s="44"/>
      <c r="J751" s="44"/>
    </row>
    <row r="752" spans="1:10" ht="15.75" customHeight="1" x14ac:dyDescent="0.3">
      <c r="A752" s="363"/>
      <c r="B752" s="720"/>
      <c r="C752" s="363"/>
      <c r="D752" s="3"/>
      <c r="E752" s="363"/>
      <c r="F752" s="3"/>
      <c r="G752" s="363"/>
      <c r="H752" s="363"/>
      <c r="I752" s="44"/>
      <c r="J752" s="44"/>
    </row>
    <row r="753" spans="1:10" ht="15.75" customHeight="1" x14ac:dyDescent="0.3">
      <c r="A753" s="363"/>
      <c r="B753" s="720"/>
      <c r="C753" s="363"/>
      <c r="D753" s="3"/>
      <c r="E753" s="363"/>
      <c r="F753" s="3"/>
      <c r="G753" s="363"/>
      <c r="H753" s="363"/>
      <c r="I753" s="44"/>
      <c r="J753" s="44"/>
    </row>
    <row r="754" spans="1:10" ht="15.75" customHeight="1" x14ac:dyDescent="0.3">
      <c r="A754" s="363"/>
      <c r="B754" s="720"/>
      <c r="C754" s="363"/>
      <c r="D754" s="3"/>
      <c r="E754" s="363"/>
      <c r="F754" s="3"/>
      <c r="G754" s="363"/>
      <c r="H754" s="363"/>
      <c r="I754" s="44"/>
      <c r="J754" s="44"/>
    </row>
    <row r="755" spans="1:10" ht="15.75" customHeight="1" x14ac:dyDescent="0.3">
      <c r="A755" s="363"/>
      <c r="B755" s="720"/>
      <c r="C755" s="363"/>
      <c r="D755" s="3"/>
      <c r="E755" s="363"/>
      <c r="F755" s="3"/>
      <c r="G755" s="363"/>
      <c r="H755" s="363"/>
      <c r="I755" s="44"/>
      <c r="J755" s="44"/>
    </row>
    <row r="756" spans="1:10" ht="15.75" customHeight="1" x14ac:dyDescent="0.3">
      <c r="A756" s="363"/>
      <c r="B756" s="720"/>
      <c r="C756" s="363"/>
      <c r="D756" s="3"/>
      <c r="E756" s="363"/>
      <c r="F756" s="3"/>
      <c r="G756" s="363"/>
      <c r="H756" s="363"/>
      <c r="I756" s="44"/>
      <c r="J756" s="44"/>
    </row>
    <row r="757" spans="1:10" ht="15.75" customHeight="1" x14ac:dyDescent="0.3">
      <c r="A757" s="363"/>
      <c r="B757" s="720"/>
      <c r="C757" s="363"/>
      <c r="D757" s="3"/>
      <c r="E757" s="363"/>
      <c r="F757" s="3"/>
      <c r="G757" s="363"/>
      <c r="H757" s="363"/>
      <c r="I757" s="44"/>
      <c r="J757" s="44"/>
    </row>
    <row r="758" spans="1:10" ht="15.75" customHeight="1" x14ac:dyDescent="0.3">
      <c r="A758" s="363"/>
      <c r="B758" s="720"/>
      <c r="C758" s="363"/>
      <c r="D758" s="3"/>
      <c r="E758" s="363"/>
      <c r="F758" s="3"/>
      <c r="G758" s="363"/>
      <c r="H758" s="363"/>
      <c r="I758" s="44"/>
      <c r="J758" s="44"/>
    </row>
    <row r="759" spans="1:10" ht="15.75" customHeight="1" x14ac:dyDescent="0.3">
      <c r="A759" s="363"/>
      <c r="B759" s="720"/>
      <c r="C759" s="363"/>
      <c r="D759" s="3"/>
      <c r="E759" s="363"/>
      <c r="F759" s="3"/>
      <c r="G759" s="363"/>
      <c r="H759" s="363"/>
      <c r="I759" s="44"/>
      <c r="J759" s="44"/>
    </row>
    <row r="760" spans="1:10" ht="15.75" customHeight="1" x14ac:dyDescent="0.3">
      <c r="A760" s="363"/>
      <c r="B760" s="720"/>
      <c r="C760" s="363"/>
      <c r="D760" s="3"/>
      <c r="E760" s="363"/>
      <c r="F760" s="3"/>
      <c r="G760" s="363"/>
      <c r="H760" s="363"/>
      <c r="I760" s="44"/>
      <c r="J760" s="44"/>
    </row>
    <row r="761" spans="1:10" ht="15.75" customHeight="1" x14ac:dyDescent="0.3">
      <c r="A761" s="363"/>
      <c r="B761" s="720"/>
      <c r="C761" s="363"/>
      <c r="D761" s="3"/>
      <c r="E761" s="363"/>
      <c r="F761" s="3"/>
      <c r="G761" s="363"/>
      <c r="H761" s="363"/>
      <c r="I761" s="44"/>
      <c r="J761" s="44"/>
    </row>
    <row r="762" spans="1:10" ht="15.75" customHeight="1" x14ac:dyDescent="0.3">
      <c r="A762" s="363"/>
      <c r="B762" s="720"/>
      <c r="C762" s="363"/>
      <c r="D762" s="3"/>
      <c r="E762" s="363"/>
      <c r="F762" s="3"/>
      <c r="G762" s="363"/>
      <c r="H762" s="363"/>
      <c r="I762" s="44"/>
      <c r="J762" s="44"/>
    </row>
    <row r="763" spans="1:10" ht="15.75" customHeight="1" x14ac:dyDescent="0.3">
      <c r="A763" s="363"/>
      <c r="B763" s="720"/>
      <c r="C763" s="363"/>
      <c r="D763" s="3"/>
      <c r="E763" s="363"/>
      <c r="F763" s="3"/>
      <c r="G763" s="363"/>
      <c r="H763" s="363"/>
      <c r="I763" s="44"/>
      <c r="J763" s="44"/>
    </row>
    <row r="764" spans="1:10" ht="15.75" customHeight="1" x14ac:dyDescent="0.3">
      <c r="A764" s="363"/>
      <c r="B764" s="720"/>
      <c r="C764" s="363"/>
      <c r="D764" s="3"/>
      <c r="E764" s="363"/>
      <c r="F764" s="3"/>
      <c r="G764" s="363"/>
      <c r="H764" s="363"/>
      <c r="I764" s="44"/>
      <c r="J764" s="44"/>
    </row>
    <row r="765" spans="1:10" ht="15.75" customHeight="1" x14ac:dyDescent="0.3">
      <c r="A765" s="363"/>
      <c r="B765" s="720"/>
      <c r="C765" s="363"/>
      <c r="D765" s="3"/>
      <c r="E765" s="363"/>
      <c r="F765" s="3"/>
      <c r="G765" s="363"/>
      <c r="H765" s="363"/>
      <c r="I765" s="44"/>
      <c r="J765" s="44"/>
    </row>
    <row r="766" spans="1:10" ht="15.75" customHeight="1" x14ac:dyDescent="0.3">
      <c r="A766" s="363"/>
      <c r="B766" s="720"/>
      <c r="C766" s="363"/>
      <c r="D766" s="3"/>
      <c r="E766" s="363"/>
      <c r="F766" s="3"/>
      <c r="G766" s="363"/>
      <c r="H766" s="363"/>
      <c r="I766" s="44"/>
      <c r="J766" s="44"/>
    </row>
    <row r="767" spans="1:10" ht="15.75" customHeight="1" x14ac:dyDescent="0.3">
      <c r="A767" s="363"/>
      <c r="B767" s="720"/>
      <c r="C767" s="363"/>
      <c r="D767" s="3"/>
      <c r="E767" s="363"/>
      <c r="F767" s="3"/>
      <c r="G767" s="363"/>
      <c r="H767" s="363"/>
      <c r="I767" s="44"/>
      <c r="J767" s="44"/>
    </row>
    <row r="768" spans="1:10" ht="15.75" customHeight="1" x14ac:dyDescent="0.3">
      <c r="A768" s="363"/>
      <c r="B768" s="720"/>
      <c r="C768" s="363"/>
      <c r="D768" s="3"/>
      <c r="E768" s="363"/>
      <c r="F768" s="3"/>
      <c r="G768" s="363"/>
      <c r="H768" s="363"/>
      <c r="I768" s="44"/>
      <c r="J768" s="44"/>
    </row>
    <row r="769" spans="1:10" ht="15.75" customHeight="1" x14ac:dyDescent="0.3">
      <c r="A769" s="363"/>
      <c r="B769" s="720"/>
      <c r="C769" s="363"/>
      <c r="D769" s="3"/>
      <c r="E769" s="363"/>
      <c r="F769" s="3"/>
      <c r="G769" s="363"/>
      <c r="H769" s="363"/>
      <c r="I769" s="44"/>
      <c r="J769" s="44"/>
    </row>
    <row r="770" spans="1:10" ht="15.75" customHeight="1" x14ac:dyDescent="0.3">
      <c r="A770" s="363"/>
      <c r="B770" s="720"/>
      <c r="C770" s="363"/>
      <c r="D770" s="3"/>
      <c r="E770" s="363"/>
      <c r="F770" s="3"/>
      <c r="G770" s="363"/>
      <c r="H770" s="363"/>
      <c r="I770" s="44"/>
      <c r="J770" s="44"/>
    </row>
    <row r="771" spans="1:10" ht="15.75" customHeight="1" x14ac:dyDescent="0.3">
      <c r="A771" s="363"/>
      <c r="B771" s="720"/>
      <c r="C771" s="363"/>
      <c r="D771" s="3"/>
      <c r="E771" s="363"/>
      <c r="F771" s="3"/>
      <c r="G771" s="363"/>
      <c r="H771" s="363"/>
      <c r="I771" s="44"/>
      <c r="J771" s="44"/>
    </row>
    <row r="772" spans="1:10" ht="15.75" customHeight="1" x14ac:dyDescent="0.3">
      <c r="A772" s="363"/>
      <c r="B772" s="720"/>
      <c r="C772" s="363"/>
      <c r="D772" s="3"/>
      <c r="E772" s="363"/>
      <c r="F772" s="3"/>
      <c r="G772" s="363"/>
      <c r="H772" s="363"/>
      <c r="I772" s="44"/>
      <c r="J772" s="44"/>
    </row>
    <row r="773" spans="1:10" ht="15.75" customHeight="1" x14ac:dyDescent="0.3">
      <c r="A773" s="363"/>
      <c r="B773" s="720"/>
      <c r="C773" s="363"/>
      <c r="D773" s="3"/>
      <c r="E773" s="363"/>
      <c r="F773" s="3"/>
      <c r="G773" s="363"/>
      <c r="H773" s="363"/>
      <c r="I773" s="44"/>
      <c r="J773" s="44"/>
    </row>
    <row r="774" spans="1:10" ht="15.75" customHeight="1" x14ac:dyDescent="0.3">
      <c r="A774" s="363"/>
      <c r="B774" s="720"/>
      <c r="C774" s="363"/>
      <c r="D774" s="3"/>
      <c r="E774" s="363"/>
      <c r="F774" s="3"/>
      <c r="G774" s="363"/>
      <c r="H774" s="363"/>
      <c r="I774" s="44"/>
      <c r="J774" s="44"/>
    </row>
    <row r="775" spans="1:10" ht="15.75" customHeight="1" x14ac:dyDescent="0.3">
      <c r="A775" s="363"/>
      <c r="B775" s="720"/>
      <c r="C775" s="363"/>
      <c r="D775" s="3"/>
      <c r="E775" s="363"/>
      <c r="F775" s="3"/>
      <c r="G775" s="363"/>
      <c r="H775" s="363"/>
      <c r="I775" s="44"/>
      <c r="J775" s="44"/>
    </row>
    <row r="776" spans="1:10" ht="15.75" customHeight="1" x14ac:dyDescent="0.3">
      <c r="A776" s="363"/>
      <c r="B776" s="720"/>
      <c r="C776" s="363"/>
      <c r="D776" s="3"/>
      <c r="E776" s="363"/>
      <c r="F776" s="3"/>
      <c r="G776" s="363"/>
      <c r="H776" s="363"/>
      <c r="I776" s="44"/>
      <c r="J776" s="44"/>
    </row>
    <row r="777" spans="1:10" ht="15.75" customHeight="1" x14ac:dyDescent="0.3">
      <c r="A777" s="363"/>
      <c r="B777" s="720"/>
      <c r="C777" s="363"/>
      <c r="D777" s="3"/>
      <c r="E777" s="363"/>
      <c r="F777" s="3"/>
      <c r="G777" s="363"/>
      <c r="H777" s="363"/>
      <c r="I777" s="44"/>
      <c r="J777" s="44"/>
    </row>
    <row r="778" spans="1:10" ht="15.75" customHeight="1" x14ac:dyDescent="0.3">
      <c r="A778" s="363"/>
      <c r="B778" s="720"/>
      <c r="C778" s="363"/>
      <c r="D778" s="3"/>
      <c r="E778" s="363"/>
      <c r="F778" s="3"/>
      <c r="G778" s="363"/>
      <c r="H778" s="363"/>
      <c r="I778" s="44"/>
      <c r="J778" s="44"/>
    </row>
    <row r="779" spans="1:10" ht="15.75" customHeight="1" x14ac:dyDescent="0.3">
      <c r="A779" s="363"/>
      <c r="B779" s="720"/>
      <c r="C779" s="363"/>
      <c r="D779" s="3"/>
      <c r="E779" s="363"/>
      <c r="F779" s="3"/>
      <c r="G779" s="363"/>
      <c r="H779" s="363"/>
      <c r="I779" s="44"/>
      <c r="J779" s="44"/>
    </row>
    <row r="780" spans="1:10" ht="15.75" customHeight="1" x14ac:dyDescent="0.3">
      <c r="A780" s="363"/>
      <c r="B780" s="720"/>
      <c r="C780" s="363"/>
      <c r="D780" s="3"/>
      <c r="E780" s="363"/>
      <c r="F780" s="3"/>
      <c r="G780" s="363"/>
      <c r="H780" s="363"/>
      <c r="I780" s="44"/>
      <c r="J780" s="44"/>
    </row>
    <row r="781" spans="1:10" ht="15.75" customHeight="1" x14ac:dyDescent="0.3">
      <c r="A781" s="363"/>
      <c r="B781" s="720"/>
      <c r="C781" s="363"/>
      <c r="D781" s="3"/>
      <c r="E781" s="363"/>
      <c r="F781" s="3"/>
      <c r="G781" s="363"/>
      <c r="H781" s="363"/>
      <c r="I781" s="44"/>
      <c r="J781" s="44"/>
    </row>
    <row r="782" spans="1:10" ht="15.75" customHeight="1" x14ac:dyDescent="0.3">
      <c r="A782" s="363"/>
      <c r="B782" s="720"/>
      <c r="C782" s="363"/>
      <c r="D782" s="3"/>
      <c r="E782" s="363"/>
      <c r="F782" s="3"/>
      <c r="G782" s="363"/>
      <c r="H782" s="363"/>
      <c r="I782" s="44"/>
      <c r="J782" s="44"/>
    </row>
    <row r="783" spans="1:10" ht="15.75" customHeight="1" x14ac:dyDescent="0.3">
      <c r="A783" s="363"/>
      <c r="B783" s="720"/>
      <c r="C783" s="363"/>
      <c r="D783" s="3"/>
      <c r="E783" s="363"/>
      <c r="F783" s="3"/>
      <c r="G783" s="363"/>
      <c r="H783" s="363"/>
      <c r="I783" s="44"/>
      <c r="J783" s="44"/>
    </row>
    <row r="784" spans="1:10" ht="15.75" customHeight="1" x14ac:dyDescent="0.3">
      <c r="A784" s="363"/>
      <c r="B784" s="720"/>
      <c r="C784" s="363"/>
      <c r="D784" s="3"/>
      <c r="E784" s="363"/>
      <c r="F784" s="3"/>
      <c r="G784" s="363"/>
      <c r="H784" s="363"/>
      <c r="I784" s="44"/>
      <c r="J784" s="44"/>
    </row>
    <row r="785" spans="1:10" ht="15.75" customHeight="1" x14ac:dyDescent="0.3">
      <c r="A785" s="363"/>
      <c r="B785" s="720"/>
      <c r="C785" s="363"/>
      <c r="D785" s="3"/>
      <c r="E785" s="363"/>
      <c r="F785" s="3"/>
      <c r="G785" s="363"/>
      <c r="H785" s="363"/>
      <c r="I785" s="44"/>
      <c r="J785" s="44"/>
    </row>
    <row r="786" spans="1:10" ht="15.75" customHeight="1" x14ac:dyDescent="0.3">
      <c r="A786" s="363"/>
      <c r="B786" s="720"/>
      <c r="C786" s="363"/>
      <c r="D786" s="3"/>
      <c r="E786" s="363"/>
      <c r="F786" s="3"/>
      <c r="G786" s="363"/>
      <c r="H786" s="363"/>
      <c r="I786" s="44"/>
      <c r="J786" s="44"/>
    </row>
    <row r="787" spans="1:10" ht="15.75" customHeight="1" x14ac:dyDescent="0.3">
      <c r="A787" s="363"/>
      <c r="B787" s="720"/>
      <c r="C787" s="363"/>
      <c r="D787" s="3"/>
      <c r="E787" s="363"/>
      <c r="F787" s="3"/>
      <c r="G787" s="363"/>
      <c r="H787" s="363"/>
      <c r="I787" s="44"/>
      <c r="J787" s="44"/>
    </row>
    <row r="788" spans="1:10" ht="15.75" customHeight="1" x14ac:dyDescent="0.3">
      <c r="A788" s="363"/>
      <c r="B788" s="720"/>
      <c r="C788" s="363"/>
      <c r="D788" s="3"/>
      <c r="E788" s="363"/>
      <c r="F788" s="3"/>
      <c r="G788" s="363"/>
      <c r="H788" s="363"/>
      <c r="I788" s="44"/>
      <c r="J788" s="44"/>
    </row>
    <row r="789" spans="1:10" ht="15.75" customHeight="1" x14ac:dyDescent="0.3">
      <c r="A789" s="363"/>
      <c r="B789" s="720"/>
      <c r="C789" s="363"/>
      <c r="D789" s="3"/>
      <c r="E789" s="363"/>
      <c r="F789" s="3"/>
      <c r="G789" s="363"/>
      <c r="H789" s="363"/>
      <c r="I789" s="44"/>
      <c r="J789" s="44"/>
    </row>
    <row r="790" spans="1:10" ht="15.75" customHeight="1" x14ac:dyDescent="0.3">
      <c r="A790" s="363"/>
      <c r="B790" s="720"/>
      <c r="C790" s="363"/>
      <c r="D790" s="3"/>
      <c r="E790" s="363"/>
      <c r="F790" s="3"/>
      <c r="G790" s="363"/>
      <c r="H790" s="363"/>
      <c r="I790" s="44"/>
      <c r="J790" s="44"/>
    </row>
    <row r="791" spans="1:10" ht="15.75" customHeight="1" x14ac:dyDescent="0.3">
      <c r="A791" s="363"/>
      <c r="B791" s="720"/>
      <c r="C791" s="363"/>
      <c r="D791" s="3"/>
      <c r="E791" s="363"/>
      <c r="F791" s="3"/>
      <c r="G791" s="363"/>
      <c r="H791" s="363"/>
      <c r="I791" s="44"/>
      <c r="J791" s="44"/>
    </row>
    <row r="792" spans="1:10" ht="15.75" customHeight="1" x14ac:dyDescent="0.3">
      <c r="A792" s="363"/>
      <c r="B792" s="720"/>
      <c r="C792" s="363"/>
      <c r="D792" s="3"/>
      <c r="E792" s="363"/>
      <c r="F792" s="3"/>
      <c r="G792" s="363"/>
      <c r="H792" s="363"/>
      <c r="I792" s="44"/>
      <c r="J792" s="44"/>
    </row>
    <row r="793" spans="1:10" ht="15.75" customHeight="1" x14ac:dyDescent="0.3">
      <c r="A793" s="363"/>
      <c r="B793" s="720"/>
      <c r="C793" s="363"/>
      <c r="D793" s="3"/>
      <c r="E793" s="363"/>
      <c r="F793" s="3"/>
      <c r="G793" s="363"/>
      <c r="H793" s="363"/>
      <c r="I793" s="44"/>
      <c r="J793" s="44"/>
    </row>
    <row r="794" spans="1:10" ht="15.75" customHeight="1" x14ac:dyDescent="0.3">
      <c r="A794" s="363"/>
      <c r="B794" s="720"/>
      <c r="C794" s="363"/>
      <c r="D794" s="3"/>
      <c r="E794" s="363"/>
      <c r="F794" s="3"/>
      <c r="G794" s="363"/>
      <c r="H794" s="363"/>
      <c r="I794" s="44"/>
      <c r="J794" s="44"/>
    </row>
    <row r="795" spans="1:10" ht="15.75" customHeight="1" x14ac:dyDescent="0.3">
      <c r="A795" s="363"/>
      <c r="B795" s="720"/>
      <c r="C795" s="363"/>
      <c r="D795" s="3"/>
      <c r="E795" s="363"/>
      <c r="F795" s="3"/>
      <c r="G795" s="363"/>
      <c r="H795" s="363"/>
      <c r="I795" s="44"/>
      <c r="J795" s="44"/>
    </row>
    <row r="796" spans="1:10" ht="15.75" customHeight="1" x14ac:dyDescent="0.3">
      <c r="A796" s="363"/>
      <c r="B796" s="720"/>
      <c r="C796" s="363"/>
      <c r="D796" s="3"/>
      <c r="E796" s="363"/>
      <c r="F796" s="3"/>
      <c r="G796" s="363"/>
      <c r="H796" s="363"/>
      <c r="I796" s="44"/>
      <c r="J796" s="44"/>
    </row>
    <row r="797" spans="1:10" ht="15.75" customHeight="1" x14ac:dyDescent="0.3">
      <c r="A797" s="363"/>
      <c r="B797" s="720"/>
      <c r="C797" s="363"/>
      <c r="D797" s="3"/>
      <c r="E797" s="363"/>
      <c r="F797" s="3"/>
      <c r="G797" s="363"/>
      <c r="H797" s="363"/>
      <c r="I797" s="44"/>
      <c r="J797" s="44"/>
    </row>
    <row r="798" spans="1:10" ht="15.75" customHeight="1" x14ac:dyDescent="0.3">
      <c r="A798" s="363"/>
      <c r="B798" s="720"/>
      <c r="C798" s="363"/>
      <c r="D798" s="3"/>
      <c r="E798" s="363"/>
      <c r="F798" s="3"/>
      <c r="G798" s="363"/>
      <c r="H798" s="363"/>
      <c r="I798" s="44"/>
      <c r="J798" s="44"/>
    </row>
    <row r="799" spans="1:10" ht="15.75" customHeight="1" x14ac:dyDescent="0.3">
      <c r="A799" s="363"/>
      <c r="B799" s="720"/>
      <c r="C799" s="363"/>
      <c r="D799" s="3"/>
      <c r="E799" s="363"/>
      <c r="F799" s="3"/>
      <c r="G799" s="363"/>
      <c r="H799" s="363"/>
      <c r="I799" s="44"/>
      <c r="J799" s="44"/>
    </row>
    <row r="800" spans="1:10" ht="15.75" customHeight="1" x14ac:dyDescent="0.3">
      <c r="A800" s="363"/>
      <c r="B800" s="720"/>
      <c r="C800" s="363"/>
      <c r="D800" s="3"/>
      <c r="E800" s="363"/>
      <c r="F800" s="3"/>
      <c r="G800" s="363"/>
      <c r="H800" s="363"/>
      <c r="I800" s="44"/>
      <c r="J800" s="44"/>
    </row>
    <row r="801" spans="1:10" ht="15.75" customHeight="1" x14ac:dyDescent="0.3">
      <c r="A801" s="363"/>
      <c r="B801" s="720"/>
      <c r="C801" s="363"/>
      <c r="D801" s="3"/>
      <c r="E801" s="363"/>
      <c r="F801" s="3"/>
      <c r="G801" s="363"/>
      <c r="H801" s="363"/>
      <c r="I801" s="44"/>
      <c r="J801" s="44"/>
    </row>
    <row r="802" spans="1:10" ht="15.75" customHeight="1" x14ac:dyDescent="0.3">
      <c r="A802" s="363"/>
      <c r="B802" s="720"/>
      <c r="C802" s="363"/>
      <c r="D802" s="3"/>
      <c r="E802" s="363"/>
      <c r="F802" s="3"/>
      <c r="G802" s="363"/>
      <c r="H802" s="363"/>
      <c r="I802" s="44"/>
      <c r="J802" s="44"/>
    </row>
    <row r="803" spans="1:10" ht="15.75" customHeight="1" x14ac:dyDescent="0.3">
      <c r="A803" s="363"/>
      <c r="B803" s="720"/>
      <c r="C803" s="363"/>
      <c r="D803" s="3"/>
      <c r="E803" s="363"/>
      <c r="F803" s="3"/>
      <c r="G803" s="363"/>
      <c r="H803" s="363"/>
      <c r="I803" s="44"/>
      <c r="J803" s="44"/>
    </row>
    <row r="804" spans="1:10" ht="15.75" customHeight="1" x14ac:dyDescent="0.3">
      <c r="A804" s="363"/>
      <c r="B804" s="720"/>
      <c r="C804" s="363"/>
      <c r="D804" s="3"/>
      <c r="E804" s="363"/>
      <c r="F804" s="3"/>
      <c r="G804" s="363"/>
      <c r="H804" s="363"/>
      <c r="I804" s="44"/>
      <c r="J804" s="44"/>
    </row>
    <row r="805" spans="1:10" ht="15.75" customHeight="1" x14ac:dyDescent="0.3">
      <c r="A805" s="363"/>
      <c r="B805" s="720"/>
      <c r="C805" s="363"/>
      <c r="D805" s="3"/>
      <c r="E805" s="363"/>
      <c r="F805" s="3"/>
      <c r="G805" s="363"/>
      <c r="H805" s="363"/>
      <c r="I805" s="44"/>
      <c r="J805" s="44"/>
    </row>
    <row r="806" spans="1:10" ht="15.75" customHeight="1" x14ac:dyDescent="0.3">
      <c r="A806" s="363"/>
      <c r="B806" s="720"/>
      <c r="C806" s="363"/>
      <c r="D806" s="3"/>
      <c r="E806" s="363"/>
      <c r="F806" s="3"/>
      <c r="G806" s="363"/>
      <c r="H806" s="363"/>
      <c r="I806" s="44"/>
      <c r="J806" s="44"/>
    </row>
    <row r="807" spans="1:10" ht="15.75" customHeight="1" x14ac:dyDescent="0.3">
      <c r="A807" s="363"/>
      <c r="B807" s="720"/>
      <c r="C807" s="363"/>
      <c r="D807" s="3"/>
      <c r="E807" s="363"/>
      <c r="F807" s="3"/>
      <c r="G807" s="363"/>
      <c r="H807" s="363"/>
      <c r="I807" s="44"/>
      <c r="J807" s="44"/>
    </row>
    <row r="808" spans="1:10" ht="15.75" customHeight="1" x14ac:dyDescent="0.3">
      <c r="A808" s="363"/>
      <c r="B808" s="720"/>
      <c r="C808" s="363"/>
      <c r="D808" s="3"/>
      <c r="E808" s="363"/>
      <c r="F808" s="3"/>
      <c r="G808" s="363"/>
      <c r="H808" s="363"/>
      <c r="I808" s="44"/>
      <c r="J808" s="44"/>
    </row>
    <row r="809" spans="1:10" ht="15.75" customHeight="1" x14ac:dyDescent="0.3">
      <c r="A809" s="363"/>
      <c r="B809" s="720"/>
      <c r="C809" s="363"/>
      <c r="D809" s="3"/>
      <c r="E809" s="363"/>
      <c r="F809" s="3"/>
      <c r="G809" s="363"/>
      <c r="H809" s="363"/>
      <c r="I809" s="44"/>
      <c r="J809" s="44"/>
    </row>
    <row r="810" spans="1:10" ht="15.75" customHeight="1" x14ac:dyDescent="0.3">
      <c r="A810" s="363"/>
      <c r="B810" s="720"/>
      <c r="C810" s="363"/>
      <c r="D810" s="3"/>
      <c r="E810" s="363"/>
      <c r="F810" s="3"/>
      <c r="G810" s="363"/>
      <c r="H810" s="363"/>
      <c r="I810" s="44"/>
      <c r="J810" s="44"/>
    </row>
    <row r="811" spans="1:10" ht="15.75" customHeight="1" x14ac:dyDescent="0.3">
      <c r="A811" s="363"/>
      <c r="B811" s="720"/>
      <c r="C811" s="363"/>
      <c r="D811" s="3"/>
      <c r="E811" s="363"/>
      <c r="F811" s="3"/>
      <c r="G811" s="363"/>
      <c r="H811" s="363"/>
      <c r="I811" s="44"/>
      <c r="J811" s="44"/>
    </row>
    <row r="812" spans="1:10" ht="15.75" customHeight="1" x14ac:dyDescent="0.3">
      <c r="A812" s="363"/>
      <c r="B812" s="720"/>
      <c r="C812" s="363"/>
      <c r="D812" s="3"/>
      <c r="E812" s="363"/>
      <c r="F812" s="3"/>
      <c r="G812" s="363"/>
      <c r="H812" s="363"/>
      <c r="I812" s="44"/>
      <c r="J812" s="44"/>
    </row>
    <row r="813" spans="1:10" ht="15.75" customHeight="1" x14ac:dyDescent="0.3">
      <c r="A813" s="363"/>
      <c r="B813" s="720"/>
      <c r="C813" s="363"/>
      <c r="D813" s="3"/>
      <c r="E813" s="363"/>
      <c r="F813" s="3"/>
      <c r="G813" s="363"/>
      <c r="H813" s="363"/>
      <c r="I813" s="44"/>
      <c r="J813" s="44"/>
    </row>
    <row r="814" spans="1:10" ht="15.75" customHeight="1" x14ac:dyDescent="0.3">
      <c r="A814" s="363"/>
      <c r="B814" s="720"/>
      <c r="C814" s="363"/>
      <c r="D814" s="3"/>
      <c r="E814" s="363"/>
      <c r="F814" s="3"/>
      <c r="G814" s="363"/>
      <c r="H814" s="363"/>
      <c r="I814" s="44"/>
      <c r="J814" s="44"/>
    </row>
    <row r="815" spans="1:10" ht="15.75" customHeight="1" x14ac:dyDescent="0.3">
      <c r="A815" s="363"/>
      <c r="B815" s="720"/>
      <c r="C815" s="363"/>
      <c r="D815" s="3"/>
      <c r="E815" s="363"/>
      <c r="F815" s="3"/>
      <c r="G815" s="363"/>
      <c r="H815" s="363"/>
      <c r="I815" s="44"/>
      <c r="J815" s="44"/>
    </row>
    <row r="816" spans="1:10" ht="15.75" customHeight="1" x14ac:dyDescent="0.3">
      <c r="A816" s="363"/>
      <c r="B816" s="720"/>
      <c r="C816" s="363"/>
      <c r="D816" s="3"/>
      <c r="E816" s="363"/>
      <c r="F816" s="3"/>
      <c r="G816" s="363"/>
      <c r="H816" s="363"/>
      <c r="I816" s="44"/>
      <c r="J816" s="44"/>
    </row>
    <row r="817" spans="1:10" ht="15.75" customHeight="1" x14ac:dyDescent="0.3">
      <c r="A817" s="363"/>
      <c r="B817" s="720"/>
      <c r="C817" s="363"/>
      <c r="D817" s="3"/>
      <c r="E817" s="363"/>
      <c r="F817" s="3"/>
      <c r="G817" s="363"/>
      <c r="H817" s="363"/>
      <c r="I817" s="44"/>
      <c r="J817" s="44"/>
    </row>
    <row r="818" spans="1:10" ht="15.75" customHeight="1" x14ac:dyDescent="0.3">
      <c r="A818" s="363"/>
      <c r="B818" s="720"/>
      <c r="C818" s="363"/>
      <c r="D818" s="3"/>
      <c r="E818" s="363"/>
      <c r="F818" s="3"/>
      <c r="G818" s="363"/>
      <c r="H818" s="363"/>
      <c r="I818" s="44"/>
      <c r="J818" s="44"/>
    </row>
    <row r="819" spans="1:10" ht="15.75" customHeight="1" x14ac:dyDescent="0.3">
      <c r="A819" s="363"/>
      <c r="B819" s="720"/>
      <c r="C819" s="363"/>
      <c r="D819" s="3"/>
      <c r="E819" s="363"/>
      <c r="F819" s="3"/>
      <c r="G819" s="363"/>
      <c r="H819" s="363"/>
      <c r="I819" s="44"/>
      <c r="J819" s="44"/>
    </row>
    <row r="820" spans="1:10" ht="15.75" customHeight="1" x14ac:dyDescent="0.3">
      <c r="A820" s="363"/>
      <c r="B820" s="720"/>
      <c r="C820" s="363"/>
      <c r="D820" s="3"/>
      <c r="E820" s="363"/>
      <c r="F820" s="3"/>
      <c r="G820" s="363"/>
      <c r="H820" s="363"/>
      <c r="I820" s="44"/>
      <c r="J820" s="44"/>
    </row>
    <row r="821" spans="1:10" ht="15.75" customHeight="1" x14ac:dyDescent="0.3">
      <c r="A821" s="363"/>
      <c r="B821" s="720"/>
      <c r="C821" s="363"/>
      <c r="D821" s="3"/>
      <c r="E821" s="363"/>
      <c r="F821" s="3"/>
      <c r="G821" s="363"/>
      <c r="H821" s="363"/>
      <c r="I821" s="44"/>
      <c r="J821" s="44"/>
    </row>
    <row r="822" spans="1:10" ht="15.75" customHeight="1" x14ac:dyDescent="0.3">
      <c r="A822" s="363"/>
      <c r="B822" s="720"/>
      <c r="C822" s="363"/>
      <c r="D822" s="3"/>
      <c r="E822" s="363"/>
      <c r="F822" s="3"/>
      <c r="G822" s="363"/>
      <c r="H822" s="363"/>
      <c r="I822" s="44"/>
      <c r="J822" s="44"/>
    </row>
    <row r="823" spans="1:10" ht="15.75" customHeight="1" x14ac:dyDescent="0.3">
      <c r="A823" s="363"/>
      <c r="B823" s="720"/>
      <c r="C823" s="363"/>
      <c r="D823" s="3"/>
      <c r="E823" s="363"/>
      <c r="F823" s="3"/>
      <c r="G823" s="363"/>
      <c r="H823" s="363"/>
      <c r="I823" s="44"/>
      <c r="J823" s="44"/>
    </row>
    <row r="824" spans="1:10" ht="15.75" customHeight="1" x14ac:dyDescent="0.3">
      <c r="A824" s="363"/>
      <c r="B824" s="720"/>
      <c r="C824" s="363"/>
      <c r="D824" s="3"/>
      <c r="E824" s="363"/>
      <c r="F824" s="3"/>
      <c r="G824" s="363"/>
      <c r="H824" s="363"/>
      <c r="I824" s="44"/>
      <c r="J824" s="44"/>
    </row>
    <row r="825" spans="1:10" ht="15.75" customHeight="1" x14ac:dyDescent="0.3">
      <c r="A825" s="363"/>
      <c r="B825" s="720"/>
      <c r="C825" s="363"/>
      <c r="D825" s="3"/>
      <c r="E825" s="363"/>
      <c r="F825" s="3"/>
      <c r="G825" s="363"/>
      <c r="H825" s="363"/>
      <c r="I825" s="44"/>
      <c r="J825" s="44"/>
    </row>
    <row r="826" spans="1:10" ht="15.75" customHeight="1" x14ac:dyDescent="0.3">
      <c r="A826" s="363"/>
      <c r="B826" s="720"/>
      <c r="C826" s="363"/>
      <c r="D826" s="3"/>
      <c r="E826" s="363"/>
      <c r="F826" s="3"/>
      <c r="G826" s="363"/>
      <c r="H826" s="363"/>
      <c r="I826" s="44"/>
      <c r="J826" s="44"/>
    </row>
    <row r="827" spans="1:10" ht="15.75" customHeight="1" x14ac:dyDescent="0.3">
      <c r="A827" s="363"/>
      <c r="B827" s="720"/>
      <c r="C827" s="363"/>
      <c r="D827" s="3"/>
      <c r="E827" s="363"/>
      <c r="F827" s="3"/>
      <c r="G827" s="363"/>
      <c r="H827" s="363"/>
      <c r="I827" s="44"/>
      <c r="J827" s="44"/>
    </row>
    <row r="828" spans="1:10" ht="15.75" customHeight="1" x14ac:dyDescent="0.3">
      <c r="A828" s="363"/>
      <c r="B828" s="720"/>
      <c r="C828" s="363"/>
      <c r="D828" s="3"/>
      <c r="E828" s="363"/>
      <c r="F828" s="3"/>
      <c r="G828" s="363"/>
      <c r="H828" s="363"/>
      <c r="I828" s="44"/>
      <c r="J828" s="44"/>
    </row>
    <row r="829" spans="1:10" ht="15.75" customHeight="1" x14ac:dyDescent="0.3">
      <c r="A829" s="363"/>
      <c r="B829" s="720"/>
      <c r="C829" s="363"/>
      <c r="D829" s="3"/>
      <c r="E829" s="363"/>
      <c r="F829" s="3"/>
      <c r="G829" s="363"/>
      <c r="H829" s="363"/>
      <c r="I829" s="44"/>
      <c r="J829" s="44"/>
    </row>
    <row r="830" spans="1:10" ht="15.75" customHeight="1" x14ac:dyDescent="0.3">
      <c r="A830" s="363"/>
      <c r="B830" s="720"/>
      <c r="C830" s="363"/>
      <c r="D830" s="3"/>
      <c r="E830" s="363"/>
      <c r="F830" s="3"/>
      <c r="G830" s="363"/>
      <c r="H830" s="363"/>
      <c r="I830" s="44"/>
      <c r="J830" s="44"/>
    </row>
    <row r="831" spans="1:10" ht="15.75" customHeight="1" x14ac:dyDescent="0.3">
      <c r="A831" s="363"/>
      <c r="B831" s="720"/>
      <c r="C831" s="363"/>
      <c r="D831" s="3"/>
      <c r="E831" s="363"/>
      <c r="F831" s="3"/>
      <c r="G831" s="363"/>
      <c r="H831" s="363"/>
      <c r="I831" s="44"/>
      <c r="J831" s="44"/>
    </row>
    <row r="832" spans="1:10" ht="15.75" customHeight="1" x14ac:dyDescent="0.3">
      <c r="A832" s="363"/>
      <c r="B832" s="720"/>
      <c r="C832" s="363"/>
      <c r="D832" s="3"/>
      <c r="E832" s="363"/>
      <c r="F832" s="3"/>
      <c r="G832" s="363"/>
      <c r="H832" s="363"/>
      <c r="I832" s="44"/>
      <c r="J832" s="44"/>
    </row>
    <row r="833" spans="1:10" ht="15.75" customHeight="1" x14ac:dyDescent="0.3">
      <c r="A833" s="363"/>
      <c r="B833" s="720"/>
      <c r="C833" s="363"/>
      <c r="D833" s="3"/>
      <c r="E833" s="363"/>
      <c r="F833" s="3"/>
      <c r="G833" s="363"/>
      <c r="H833" s="363"/>
      <c r="I833" s="44"/>
      <c r="J833" s="44"/>
    </row>
    <row r="834" spans="1:10" ht="15.75" customHeight="1" x14ac:dyDescent="0.3">
      <c r="A834" s="363"/>
      <c r="B834" s="720"/>
      <c r="C834" s="363"/>
      <c r="D834" s="3"/>
      <c r="E834" s="363"/>
      <c r="F834" s="3"/>
      <c r="G834" s="363"/>
      <c r="H834" s="363"/>
      <c r="I834" s="44"/>
      <c r="J834" s="44"/>
    </row>
    <row r="835" spans="1:10" ht="15.75" customHeight="1" x14ac:dyDescent="0.3">
      <c r="A835" s="363"/>
      <c r="B835" s="720"/>
      <c r="C835" s="363"/>
      <c r="D835" s="3"/>
      <c r="E835" s="363"/>
      <c r="F835" s="3"/>
      <c r="G835" s="363"/>
      <c r="H835" s="363"/>
      <c r="I835" s="44"/>
      <c r="J835" s="44"/>
    </row>
    <row r="836" spans="1:10" ht="15.75" customHeight="1" x14ac:dyDescent="0.3">
      <c r="A836" s="363"/>
      <c r="B836" s="720"/>
      <c r="C836" s="363"/>
      <c r="D836" s="3"/>
      <c r="E836" s="363"/>
      <c r="F836" s="3"/>
      <c r="G836" s="363"/>
      <c r="H836" s="363"/>
      <c r="I836" s="44"/>
      <c r="J836" s="44"/>
    </row>
    <row r="837" spans="1:10" ht="15.75" customHeight="1" x14ac:dyDescent="0.3">
      <c r="A837" s="363"/>
      <c r="B837" s="720"/>
      <c r="C837" s="363"/>
      <c r="D837" s="3"/>
      <c r="E837" s="363"/>
      <c r="F837" s="3"/>
      <c r="G837" s="363"/>
      <c r="H837" s="363"/>
      <c r="I837" s="44"/>
      <c r="J837" s="44"/>
    </row>
    <row r="838" spans="1:10" ht="15.75" customHeight="1" x14ac:dyDescent="0.3">
      <c r="A838" s="363"/>
      <c r="B838" s="720"/>
      <c r="C838" s="363"/>
      <c r="D838" s="3"/>
      <c r="E838" s="363"/>
      <c r="F838" s="3"/>
      <c r="G838" s="363"/>
      <c r="H838" s="363"/>
      <c r="I838" s="44"/>
      <c r="J838" s="44"/>
    </row>
    <row r="839" spans="1:10" ht="15.75" customHeight="1" x14ac:dyDescent="0.3">
      <c r="A839" s="363"/>
      <c r="B839" s="720"/>
      <c r="C839" s="363"/>
      <c r="D839" s="3"/>
      <c r="E839" s="363"/>
      <c r="F839" s="3"/>
      <c r="G839" s="363"/>
      <c r="H839" s="363"/>
      <c r="I839" s="44"/>
      <c r="J839" s="44"/>
    </row>
    <row r="840" spans="1:10" ht="15.75" customHeight="1" x14ac:dyDescent="0.3">
      <c r="A840" s="363"/>
      <c r="B840" s="720"/>
      <c r="C840" s="363"/>
      <c r="D840" s="3"/>
      <c r="E840" s="363"/>
      <c r="F840" s="3"/>
      <c r="G840" s="363"/>
      <c r="H840" s="363"/>
      <c r="I840" s="44"/>
      <c r="J840" s="44"/>
    </row>
    <row r="841" spans="1:10" ht="15.75" customHeight="1" x14ac:dyDescent="0.3">
      <c r="A841" s="363"/>
      <c r="B841" s="720"/>
      <c r="C841" s="363"/>
      <c r="D841" s="3"/>
      <c r="E841" s="363"/>
      <c r="F841" s="3"/>
      <c r="G841" s="363"/>
      <c r="H841" s="363"/>
      <c r="I841" s="44"/>
      <c r="J841" s="44"/>
    </row>
    <row r="842" spans="1:10" ht="15.75" customHeight="1" x14ac:dyDescent="0.3">
      <c r="A842" s="363"/>
      <c r="B842" s="720"/>
      <c r="C842" s="363"/>
      <c r="D842" s="3"/>
      <c r="E842" s="363"/>
      <c r="F842" s="3"/>
      <c r="G842" s="363"/>
      <c r="H842" s="363"/>
      <c r="I842" s="44"/>
      <c r="J842" s="44"/>
    </row>
    <row r="843" spans="1:10" ht="15.75" customHeight="1" x14ac:dyDescent="0.3">
      <c r="A843" s="363"/>
      <c r="B843" s="720"/>
      <c r="C843" s="363"/>
      <c r="D843" s="3"/>
      <c r="E843" s="363"/>
      <c r="F843" s="3"/>
      <c r="G843" s="363"/>
      <c r="H843" s="363"/>
      <c r="I843" s="44"/>
      <c r="J843" s="44"/>
    </row>
    <row r="844" spans="1:10" ht="15.75" customHeight="1" x14ac:dyDescent="0.3">
      <c r="A844" s="363"/>
      <c r="B844" s="720"/>
      <c r="C844" s="363"/>
      <c r="D844" s="3"/>
      <c r="E844" s="363"/>
      <c r="F844" s="3"/>
      <c r="G844" s="363"/>
      <c r="H844" s="363"/>
      <c r="I844" s="44"/>
      <c r="J844" s="44"/>
    </row>
    <row r="845" spans="1:10" ht="15.75" customHeight="1" x14ac:dyDescent="0.3">
      <c r="A845" s="363"/>
      <c r="B845" s="720"/>
      <c r="C845" s="363"/>
      <c r="D845" s="3"/>
      <c r="E845" s="363"/>
      <c r="F845" s="3"/>
      <c r="G845" s="363"/>
      <c r="H845" s="363"/>
      <c r="I845" s="44"/>
      <c r="J845" s="44"/>
    </row>
    <row r="846" spans="1:10" ht="15.75" customHeight="1" x14ac:dyDescent="0.3">
      <c r="A846" s="363"/>
      <c r="B846" s="720"/>
      <c r="C846" s="363"/>
      <c r="D846" s="3"/>
      <c r="E846" s="363"/>
      <c r="F846" s="3"/>
      <c r="G846" s="363"/>
      <c r="H846" s="363"/>
      <c r="I846" s="44"/>
      <c r="J846" s="44"/>
    </row>
    <row r="847" spans="1:10" ht="15.75" customHeight="1" x14ac:dyDescent="0.3">
      <c r="A847" s="363"/>
      <c r="B847" s="720"/>
      <c r="C847" s="363"/>
      <c r="D847" s="3"/>
      <c r="E847" s="363"/>
      <c r="F847" s="3"/>
      <c r="G847" s="363"/>
      <c r="H847" s="363"/>
      <c r="I847" s="44"/>
      <c r="J847" s="44"/>
    </row>
    <row r="848" spans="1:10" ht="15.75" customHeight="1" x14ac:dyDescent="0.3">
      <c r="A848" s="363"/>
      <c r="B848" s="720"/>
      <c r="C848" s="363"/>
      <c r="D848" s="3"/>
      <c r="E848" s="363"/>
      <c r="F848" s="3"/>
      <c r="G848" s="363"/>
      <c r="H848" s="363"/>
      <c r="I848" s="44"/>
      <c r="J848" s="44"/>
    </row>
    <row r="849" spans="1:10" ht="15.75" customHeight="1" x14ac:dyDescent="0.3">
      <c r="A849" s="363"/>
      <c r="B849" s="720"/>
      <c r="C849" s="363"/>
      <c r="D849" s="3"/>
      <c r="E849" s="363"/>
      <c r="F849" s="3"/>
      <c r="G849" s="363"/>
      <c r="H849" s="363"/>
      <c r="I849" s="44"/>
      <c r="J849" s="44"/>
    </row>
    <row r="850" spans="1:10" ht="15.75" customHeight="1" x14ac:dyDescent="0.3">
      <c r="A850" s="363"/>
      <c r="B850" s="720"/>
      <c r="C850" s="363"/>
      <c r="D850" s="3"/>
      <c r="E850" s="363"/>
      <c r="F850" s="3"/>
      <c r="G850" s="363"/>
      <c r="H850" s="363"/>
      <c r="I850" s="44"/>
      <c r="J850" s="44"/>
    </row>
    <row r="851" spans="1:10" ht="15.75" customHeight="1" x14ac:dyDescent="0.3">
      <c r="A851" s="363"/>
      <c r="B851" s="720"/>
      <c r="C851" s="363"/>
      <c r="D851" s="3"/>
      <c r="E851" s="363"/>
      <c r="F851" s="3"/>
      <c r="G851" s="363"/>
      <c r="H851" s="363"/>
      <c r="I851" s="44"/>
      <c r="J851" s="44"/>
    </row>
    <row r="852" spans="1:10" ht="15.75" customHeight="1" x14ac:dyDescent="0.3">
      <c r="A852" s="363"/>
      <c r="B852" s="720"/>
      <c r="C852" s="363"/>
      <c r="D852" s="3"/>
      <c r="E852" s="363"/>
      <c r="F852" s="3"/>
      <c r="G852" s="363"/>
      <c r="H852" s="363"/>
      <c r="I852" s="44"/>
      <c r="J852" s="44"/>
    </row>
    <row r="853" spans="1:10" ht="15.75" customHeight="1" x14ac:dyDescent="0.3">
      <c r="A853" s="363"/>
      <c r="B853" s="720"/>
      <c r="C853" s="363"/>
      <c r="D853" s="3"/>
      <c r="E853" s="363"/>
      <c r="F853" s="3"/>
      <c r="G853" s="363"/>
      <c r="H853" s="363"/>
      <c r="I853" s="44"/>
      <c r="J853" s="44"/>
    </row>
    <row r="854" spans="1:10" ht="15.75" customHeight="1" x14ac:dyDescent="0.3">
      <c r="A854" s="363"/>
      <c r="B854" s="720"/>
      <c r="C854" s="363"/>
      <c r="D854" s="3"/>
      <c r="E854" s="363"/>
      <c r="F854" s="3"/>
      <c r="G854" s="363"/>
      <c r="H854" s="363"/>
      <c r="I854" s="44"/>
      <c r="J854" s="44"/>
    </row>
    <row r="855" spans="1:10" ht="15.75" customHeight="1" x14ac:dyDescent="0.3">
      <c r="A855" s="363"/>
      <c r="B855" s="720"/>
      <c r="C855" s="363"/>
      <c r="D855" s="3"/>
      <c r="E855" s="363"/>
      <c r="F855" s="3"/>
      <c r="G855" s="363"/>
      <c r="H855" s="363"/>
      <c r="I855" s="44"/>
      <c r="J855" s="44"/>
    </row>
    <row r="856" spans="1:10" ht="15.75" customHeight="1" x14ac:dyDescent="0.3">
      <c r="A856" s="363"/>
      <c r="B856" s="720"/>
      <c r="C856" s="363"/>
      <c r="D856" s="3"/>
      <c r="E856" s="363"/>
      <c r="F856" s="3"/>
      <c r="G856" s="363"/>
      <c r="H856" s="363"/>
      <c r="I856" s="44"/>
      <c r="J856" s="44"/>
    </row>
    <row r="857" spans="1:10" ht="15.75" customHeight="1" x14ac:dyDescent="0.3">
      <c r="A857" s="363"/>
      <c r="B857" s="720"/>
      <c r="C857" s="363"/>
      <c r="D857" s="3"/>
      <c r="E857" s="363"/>
      <c r="F857" s="3"/>
      <c r="G857" s="363"/>
      <c r="H857" s="363"/>
      <c r="I857" s="44"/>
      <c r="J857" s="44"/>
    </row>
    <row r="858" spans="1:10" ht="15.75" customHeight="1" x14ac:dyDescent="0.3">
      <c r="A858" s="363"/>
      <c r="B858" s="720"/>
      <c r="C858" s="363"/>
      <c r="D858" s="3"/>
      <c r="E858" s="363"/>
      <c r="F858" s="3"/>
      <c r="G858" s="363"/>
      <c r="H858" s="363"/>
      <c r="I858" s="44"/>
      <c r="J858" s="44"/>
    </row>
    <row r="859" spans="1:10" ht="15.75" customHeight="1" x14ac:dyDescent="0.3">
      <c r="A859" s="363"/>
      <c r="B859" s="720"/>
      <c r="C859" s="363"/>
      <c r="D859" s="3"/>
      <c r="E859" s="363"/>
      <c r="F859" s="3"/>
      <c r="G859" s="363"/>
      <c r="H859" s="363"/>
      <c r="I859" s="44"/>
      <c r="J859" s="44"/>
    </row>
    <row r="860" spans="1:10" ht="15.75" customHeight="1" x14ac:dyDescent="0.3">
      <c r="A860" s="363"/>
      <c r="B860" s="720"/>
      <c r="C860" s="363"/>
      <c r="D860" s="3"/>
      <c r="E860" s="363"/>
      <c r="F860" s="3"/>
      <c r="G860" s="363"/>
      <c r="H860" s="363"/>
      <c r="I860" s="44"/>
      <c r="J860" s="44"/>
    </row>
    <row r="861" spans="1:10" ht="15.75" customHeight="1" x14ac:dyDescent="0.3">
      <c r="A861" s="363"/>
      <c r="B861" s="720"/>
      <c r="C861" s="363"/>
      <c r="D861" s="3"/>
      <c r="E861" s="363"/>
      <c r="F861" s="3"/>
      <c r="G861" s="363"/>
      <c r="H861" s="363"/>
      <c r="I861" s="44"/>
      <c r="J861" s="44"/>
    </row>
    <row r="862" spans="1:10" ht="15.75" customHeight="1" x14ac:dyDescent="0.3">
      <c r="A862" s="363"/>
      <c r="B862" s="720"/>
      <c r="C862" s="363"/>
      <c r="D862" s="3"/>
      <c r="E862" s="363"/>
      <c r="F862" s="3"/>
      <c r="G862" s="363"/>
      <c r="H862" s="363"/>
      <c r="I862" s="44"/>
      <c r="J862" s="44"/>
    </row>
    <row r="863" spans="1:10" ht="15.75" customHeight="1" x14ac:dyDescent="0.3">
      <c r="A863" s="363"/>
      <c r="B863" s="720"/>
      <c r="C863" s="363"/>
      <c r="D863" s="3"/>
      <c r="E863" s="363"/>
      <c r="F863" s="3"/>
      <c r="G863" s="363"/>
      <c r="H863" s="363"/>
      <c r="I863" s="44"/>
      <c r="J863" s="44"/>
    </row>
    <row r="864" spans="1:10" ht="15.75" customHeight="1" x14ac:dyDescent="0.3">
      <c r="A864" s="363"/>
      <c r="B864" s="720"/>
      <c r="C864" s="363"/>
      <c r="D864" s="3"/>
      <c r="E864" s="363"/>
      <c r="F864" s="3"/>
      <c r="G864" s="363"/>
      <c r="H864" s="363"/>
      <c r="I864" s="44"/>
      <c r="J864" s="44"/>
    </row>
    <row r="865" spans="1:10" ht="15.75" customHeight="1" x14ac:dyDescent="0.3">
      <c r="A865" s="363"/>
      <c r="B865" s="720"/>
      <c r="C865" s="363"/>
      <c r="D865" s="3"/>
      <c r="E865" s="363"/>
      <c r="F865" s="3"/>
      <c r="G865" s="363"/>
      <c r="H865" s="363"/>
      <c r="I865" s="44"/>
      <c r="J865" s="44"/>
    </row>
    <row r="866" spans="1:10" ht="15.75" customHeight="1" x14ac:dyDescent="0.3">
      <c r="A866" s="363"/>
      <c r="B866" s="720"/>
      <c r="C866" s="363"/>
      <c r="D866" s="3"/>
      <c r="E866" s="363"/>
      <c r="F866" s="3"/>
      <c r="G866" s="363"/>
      <c r="H866" s="363"/>
      <c r="I866" s="44"/>
      <c r="J866" s="44"/>
    </row>
    <row r="867" spans="1:10" ht="15.75" customHeight="1" x14ac:dyDescent="0.3">
      <c r="A867" s="363"/>
      <c r="B867" s="720"/>
      <c r="C867" s="363"/>
      <c r="D867" s="3"/>
      <c r="E867" s="363"/>
      <c r="F867" s="3"/>
      <c r="G867" s="363"/>
      <c r="H867" s="363"/>
      <c r="I867" s="44"/>
      <c r="J867" s="44"/>
    </row>
    <row r="868" spans="1:10" ht="15.75" customHeight="1" x14ac:dyDescent="0.3">
      <c r="A868" s="363"/>
      <c r="B868" s="720"/>
      <c r="C868" s="363"/>
      <c r="D868" s="3"/>
      <c r="E868" s="363"/>
      <c r="F868" s="3"/>
      <c r="G868" s="363"/>
      <c r="H868" s="363"/>
      <c r="I868" s="44"/>
      <c r="J868" s="44"/>
    </row>
    <row r="869" spans="1:10" ht="15.75" customHeight="1" x14ac:dyDescent="0.3">
      <c r="A869" s="363"/>
      <c r="B869" s="720"/>
      <c r="C869" s="363"/>
      <c r="D869" s="3"/>
      <c r="E869" s="363"/>
      <c r="F869" s="3"/>
      <c r="G869" s="363"/>
      <c r="H869" s="363"/>
      <c r="I869" s="44"/>
      <c r="J869" s="44"/>
    </row>
    <row r="870" spans="1:10" ht="15.75" customHeight="1" x14ac:dyDescent="0.3">
      <c r="A870" s="363"/>
      <c r="B870" s="720"/>
      <c r="C870" s="363"/>
      <c r="D870" s="3"/>
      <c r="E870" s="363"/>
      <c r="F870" s="3"/>
      <c r="G870" s="363"/>
      <c r="H870" s="363"/>
      <c r="I870" s="44"/>
      <c r="J870" s="44"/>
    </row>
    <row r="871" spans="1:10" ht="15.75" customHeight="1" x14ac:dyDescent="0.3">
      <c r="A871" s="363"/>
      <c r="B871" s="720"/>
      <c r="C871" s="363"/>
      <c r="D871" s="3"/>
      <c r="E871" s="363"/>
      <c r="F871" s="3"/>
      <c r="G871" s="363"/>
      <c r="H871" s="363"/>
      <c r="I871" s="44"/>
      <c r="J871" s="44"/>
    </row>
    <row r="872" spans="1:10" ht="15.75" customHeight="1" x14ac:dyDescent="0.3">
      <c r="A872" s="363"/>
      <c r="B872" s="720"/>
      <c r="C872" s="363"/>
      <c r="D872" s="3"/>
      <c r="E872" s="363"/>
      <c r="F872" s="3"/>
      <c r="G872" s="363"/>
      <c r="H872" s="363"/>
      <c r="I872" s="44"/>
      <c r="J872" s="44"/>
    </row>
    <row r="873" spans="1:10" ht="15.75" customHeight="1" x14ac:dyDescent="0.3">
      <c r="A873" s="363"/>
      <c r="B873" s="720"/>
      <c r="C873" s="363"/>
      <c r="D873" s="3"/>
      <c r="E873" s="363"/>
      <c r="F873" s="3"/>
      <c r="G873" s="363"/>
      <c r="H873" s="363"/>
      <c r="I873" s="44"/>
      <c r="J873" s="44"/>
    </row>
    <row r="874" spans="1:10" ht="15.75" customHeight="1" x14ac:dyDescent="0.3">
      <c r="A874" s="363"/>
      <c r="B874" s="720"/>
      <c r="C874" s="363"/>
      <c r="D874" s="3"/>
      <c r="E874" s="363"/>
      <c r="F874" s="3"/>
      <c r="G874" s="363"/>
      <c r="H874" s="363"/>
      <c r="I874" s="44"/>
      <c r="J874" s="44"/>
    </row>
    <row r="875" spans="1:10" ht="15.75" customHeight="1" x14ac:dyDescent="0.3">
      <c r="A875" s="363"/>
      <c r="B875" s="720"/>
      <c r="C875" s="363"/>
      <c r="D875" s="3"/>
      <c r="E875" s="363"/>
      <c r="F875" s="3"/>
      <c r="G875" s="363"/>
      <c r="H875" s="363"/>
      <c r="I875" s="44"/>
      <c r="J875" s="44"/>
    </row>
    <row r="876" spans="1:10" ht="15.75" customHeight="1" x14ac:dyDescent="0.3">
      <c r="A876" s="363"/>
      <c r="B876" s="720"/>
      <c r="C876" s="363"/>
      <c r="D876" s="3"/>
      <c r="E876" s="363"/>
      <c r="F876" s="3"/>
      <c r="G876" s="363"/>
      <c r="H876" s="363"/>
      <c r="I876" s="44"/>
      <c r="J876" s="44"/>
    </row>
    <row r="877" spans="1:10" ht="15.75" customHeight="1" x14ac:dyDescent="0.3">
      <c r="A877" s="363"/>
      <c r="B877" s="720"/>
      <c r="C877" s="363"/>
      <c r="D877" s="3"/>
      <c r="E877" s="363"/>
      <c r="F877" s="3"/>
      <c r="G877" s="363"/>
      <c r="H877" s="363"/>
      <c r="I877" s="44"/>
      <c r="J877" s="44"/>
    </row>
    <row r="878" spans="1:10" ht="15.75" customHeight="1" x14ac:dyDescent="0.3">
      <c r="A878" s="363"/>
      <c r="B878" s="720"/>
      <c r="C878" s="363"/>
      <c r="D878" s="3"/>
      <c r="E878" s="363"/>
      <c r="F878" s="3"/>
      <c r="G878" s="363"/>
      <c r="H878" s="363"/>
      <c r="I878" s="44"/>
      <c r="J878" s="44"/>
    </row>
    <row r="879" spans="1:10" ht="15.75" customHeight="1" x14ac:dyDescent="0.3">
      <c r="A879" s="363"/>
      <c r="B879" s="720"/>
      <c r="C879" s="363"/>
      <c r="D879" s="3"/>
      <c r="E879" s="363"/>
      <c r="F879" s="3"/>
      <c r="G879" s="363"/>
      <c r="H879" s="363"/>
      <c r="I879" s="44"/>
      <c r="J879" s="44"/>
    </row>
    <row r="880" spans="1:10" ht="15.75" customHeight="1" x14ac:dyDescent="0.3">
      <c r="A880" s="363"/>
      <c r="B880" s="720"/>
      <c r="C880" s="363"/>
      <c r="D880" s="3"/>
      <c r="E880" s="363"/>
      <c r="F880" s="3"/>
      <c r="G880" s="363"/>
      <c r="H880" s="363"/>
      <c r="I880" s="44"/>
      <c r="J880" s="44"/>
    </row>
    <row r="881" spans="1:10" ht="15.75" customHeight="1" x14ac:dyDescent="0.3">
      <c r="A881" s="363"/>
      <c r="B881" s="720"/>
      <c r="C881" s="363"/>
      <c r="D881" s="3"/>
      <c r="E881" s="363"/>
      <c r="F881" s="3"/>
      <c r="G881" s="363"/>
      <c r="H881" s="363"/>
      <c r="I881" s="44"/>
      <c r="J881" s="44"/>
    </row>
    <row r="882" spans="1:10" ht="15.75" customHeight="1" x14ac:dyDescent="0.3">
      <c r="A882" s="363"/>
      <c r="B882" s="720"/>
      <c r="C882" s="363"/>
      <c r="D882" s="3"/>
      <c r="E882" s="363"/>
      <c r="F882" s="3"/>
      <c r="G882" s="363"/>
      <c r="H882" s="363"/>
      <c r="I882" s="44"/>
      <c r="J882" s="44"/>
    </row>
    <row r="883" spans="1:10" ht="15.75" customHeight="1" x14ac:dyDescent="0.3">
      <c r="A883" s="363"/>
      <c r="B883" s="720"/>
      <c r="C883" s="363"/>
      <c r="D883" s="3"/>
      <c r="E883" s="363"/>
      <c r="F883" s="3"/>
      <c r="G883" s="363"/>
      <c r="H883" s="363"/>
      <c r="I883" s="44"/>
      <c r="J883" s="44"/>
    </row>
    <row r="884" spans="1:10" ht="15.75" customHeight="1" x14ac:dyDescent="0.3">
      <c r="A884" s="363"/>
      <c r="B884" s="720"/>
      <c r="C884" s="363"/>
      <c r="D884" s="3"/>
      <c r="E884" s="363"/>
      <c r="F884" s="3"/>
      <c r="G884" s="363"/>
      <c r="H884" s="363"/>
      <c r="I884" s="44"/>
      <c r="J884" s="44"/>
    </row>
    <row r="885" spans="1:10" ht="15.75" customHeight="1" x14ac:dyDescent="0.3">
      <c r="A885" s="363"/>
      <c r="B885" s="720"/>
      <c r="C885" s="363"/>
      <c r="D885" s="3"/>
      <c r="E885" s="363"/>
      <c r="F885" s="3"/>
      <c r="G885" s="363"/>
      <c r="H885" s="363"/>
      <c r="I885" s="44"/>
      <c r="J885" s="44"/>
    </row>
    <row r="886" spans="1:10" ht="15.75" customHeight="1" x14ac:dyDescent="0.3">
      <c r="A886" s="363"/>
      <c r="B886" s="720"/>
      <c r="C886" s="363"/>
      <c r="D886" s="3"/>
      <c r="E886" s="363"/>
      <c r="F886" s="3"/>
      <c r="G886" s="363"/>
      <c r="H886" s="363"/>
      <c r="I886" s="44"/>
      <c r="J886" s="44"/>
    </row>
    <row r="887" spans="1:10" ht="15.75" customHeight="1" x14ac:dyDescent="0.3">
      <c r="A887" s="363"/>
      <c r="B887" s="720"/>
      <c r="C887" s="363"/>
      <c r="D887" s="3"/>
      <c r="E887" s="363"/>
      <c r="F887" s="3"/>
      <c r="G887" s="363"/>
      <c r="H887" s="363"/>
      <c r="I887" s="44"/>
      <c r="J887" s="44"/>
    </row>
    <row r="888" spans="1:10" ht="15.75" customHeight="1" x14ac:dyDescent="0.3">
      <c r="A888" s="363"/>
      <c r="B888" s="720"/>
      <c r="C888" s="363"/>
      <c r="D888" s="3"/>
      <c r="E888" s="363"/>
      <c r="F888" s="3"/>
      <c r="G888" s="363"/>
      <c r="H888" s="363"/>
      <c r="I888" s="44"/>
      <c r="J888" s="44"/>
    </row>
    <row r="889" spans="1:10" ht="15.75" customHeight="1" x14ac:dyDescent="0.3">
      <c r="A889" s="363"/>
      <c r="B889" s="720"/>
      <c r="C889" s="363"/>
      <c r="D889" s="3"/>
      <c r="E889" s="363"/>
      <c r="F889" s="3"/>
      <c r="G889" s="363"/>
      <c r="H889" s="363"/>
      <c r="I889" s="44"/>
      <c r="J889" s="44"/>
    </row>
    <row r="890" spans="1:10" ht="15.75" customHeight="1" x14ac:dyDescent="0.3">
      <c r="A890" s="363"/>
      <c r="B890" s="720"/>
      <c r="C890" s="363"/>
      <c r="D890" s="3"/>
      <c r="E890" s="363"/>
      <c r="F890" s="3"/>
      <c r="G890" s="363"/>
      <c r="H890" s="363"/>
      <c r="I890" s="44"/>
      <c r="J890" s="44"/>
    </row>
    <row r="891" spans="1:10" ht="15.75" customHeight="1" x14ac:dyDescent="0.3">
      <c r="A891" s="363"/>
      <c r="B891" s="720"/>
      <c r="C891" s="363"/>
      <c r="D891" s="3"/>
      <c r="E891" s="363"/>
      <c r="F891" s="3"/>
      <c r="G891" s="363"/>
      <c r="H891" s="363"/>
      <c r="I891" s="44"/>
      <c r="J891" s="44"/>
    </row>
    <row r="892" spans="1:10" ht="15.75" customHeight="1" x14ac:dyDescent="0.3">
      <c r="A892" s="363"/>
      <c r="B892" s="720"/>
      <c r="C892" s="363"/>
      <c r="D892" s="3"/>
      <c r="E892" s="363"/>
      <c r="F892" s="3"/>
      <c r="G892" s="363"/>
      <c r="H892" s="363"/>
      <c r="I892" s="44"/>
      <c r="J892" s="44"/>
    </row>
    <row r="893" spans="1:10" ht="15.75" customHeight="1" x14ac:dyDescent="0.3">
      <c r="A893" s="363"/>
      <c r="B893" s="720"/>
      <c r="C893" s="363"/>
      <c r="D893" s="3"/>
      <c r="E893" s="363"/>
      <c r="F893" s="3"/>
      <c r="G893" s="363"/>
      <c r="H893" s="363"/>
      <c r="I893" s="44"/>
      <c r="J893" s="44"/>
    </row>
    <row r="894" spans="1:10" ht="15.75" customHeight="1" x14ac:dyDescent="0.3">
      <c r="A894" s="363"/>
      <c r="B894" s="720"/>
      <c r="C894" s="363"/>
      <c r="D894" s="3"/>
      <c r="E894" s="363"/>
      <c r="F894" s="3"/>
      <c r="G894" s="363"/>
      <c r="H894" s="363"/>
      <c r="I894" s="44"/>
      <c r="J894" s="44"/>
    </row>
    <row r="895" spans="1:10" ht="15.75" customHeight="1" x14ac:dyDescent="0.3">
      <c r="A895" s="363"/>
      <c r="B895" s="720"/>
      <c r="C895" s="363"/>
      <c r="D895" s="3"/>
      <c r="E895" s="363"/>
      <c r="F895" s="3"/>
      <c r="G895" s="363"/>
      <c r="H895" s="363"/>
      <c r="I895" s="44"/>
      <c r="J895" s="44"/>
    </row>
    <row r="896" spans="1:10" ht="15.75" customHeight="1" x14ac:dyDescent="0.3">
      <c r="A896" s="363"/>
      <c r="B896" s="720"/>
      <c r="C896" s="363"/>
      <c r="D896" s="3"/>
      <c r="E896" s="363"/>
      <c r="F896" s="3"/>
      <c r="G896" s="363"/>
      <c r="H896" s="363"/>
      <c r="I896" s="44"/>
      <c r="J896" s="44"/>
    </row>
    <row r="897" spans="1:10" ht="15.75" customHeight="1" x14ac:dyDescent="0.3">
      <c r="A897" s="363"/>
      <c r="B897" s="720"/>
      <c r="C897" s="363"/>
      <c r="D897" s="3"/>
      <c r="E897" s="363"/>
      <c r="F897" s="3"/>
      <c r="G897" s="363"/>
      <c r="H897" s="363"/>
      <c r="I897" s="44"/>
      <c r="J897" s="44"/>
    </row>
    <row r="898" spans="1:10" ht="15.75" customHeight="1" x14ac:dyDescent="0.3">
      <c r="A898" s="363"/>
      <c r="B898" s="720"/>
      <c r="C898" s="363"/>
      <c r="D898" s="3"/>
      <c r="E898" s="363"/>
      <c r="F898" s="3"/>
      <c r="G898" s="363"/>
      <c r="H898" s="363"/>
      <c r="I898" s="44"/>
      <c r="J898" s="44"/>
    </row>
    <row r="899" spans="1:10" ht="15.75" customHeight="1" x14ac:dyDescent="0.3">
      <c r="A899" s="363"/>
      <c r="B899" s="720"/>
      <c r="C899" s="363"/>
      <c r="D899" s="3"/>
      <c r="E899" s="363"/>
      <c r="F899" s="3"/>
      <c r="G899" s="363"/>
      <c r="H899" s="363"/>
      <c r="I899" s="44"/>
      <c r="J899" s="44"/>
    </row>
    <row r="900" spans="1:10" ht="15.75" customHeight="1" x14ac:dyDescent="0.3">
      <c r="A900" s="363"/>
      <c r="B900" s="720"/>
      <c r="C900" s="363"/>
      <c r="D900" s="3"/>
      <c r="E900" s="363"/>
      <c r="F900" s="3"/>
      <c r="G900" s="363"/>
      <c r="H900" s="363"/>
      <c r="I900" s="44"/>
      <c r="J900" s="44"/>
    </row>
    <row r="901" spans="1:10" ht="15.75" customHeight="1" x14ac:dyDescent="0.3">
      <c r="A901" s="363"/>
      <c r="B901" s="720"/>
      <c r="C901" s="363"/>
      <c r="D901" s="3"/>
      <c r="E901" s="363"/>
      <c r="F901" s="3"/>
      <c r="G901" s="363"/>
      <c r="H901" s="363"/>
      <c r="I901" s="44"/>
      <c r="J901" s="44"/>
    </row>
    <row r="902" spans="1:10" ht="15.75" customHeight="1" x14ac:dyDescent="0.3">
      <c r="A902" s="363"/>
      <c r="B902" s="720"/>
      <c r="C902" s="363"/>
      <c r="D902" s="3"/>
      <c r="E902" s="363"/>
      <c r="F902" s="3"/>
      <c r="G902" s="363"/>
      <c r="H902" s="363"/>
      <c r="I902" s="44"/>
      <c r="J902" s="44"/>
    </row>
    <row r="903" spans="1:10" ht="15.75" customHeight="1" x14ac:dyDescent="0.3">
      <c r="A903" s="363"/>
      <c r="B903" s="720"/>
      <c r="C903" s="363"/>
      <c r="D903" s="3"/>
      <c r="E903" s="363"/>
      <c r="F903" s="3"/>
      <c r="G903" s="363"/>
      <c r="H903" s="363"/>
      <c r="I903" s="44"/>
      <c r="J903" s="44"/>
    </row>
    <row r="904" spans="1:10" ht="15.75" customHeight="1" x14ac:dyDescent="0.3">
      <c r="A904" s="363"/>
      <c r="B904" s="720"/>
      <c r="C904" s="363"/>
      <c r="D904" s="3"/>
      <c r="E904" s="363"/>
      <c r="F904" s="3"/>
      <c r="G904" s="363"/>
      <c r="H904" s="363"/>
      <c r="I904" s="44"/>
      <c r="J904" s="44"/>
    </row>
    <row r="905" spans="1:10" ht="15.75" customHeight="1" x14ac:dyDescent="0.3">
      <c r="A905" s="363"/>
      <c r="B905" s="720"/>
      <c r="C905" s="363"/>
      <c r="D905" s="3"/>
      <c r="E905" s="363"/>
      <c r="F905" s="3"/>
      <c r="G905" s="363"/>
      <c r="H905" s="363"/>
      <c r="I905" s="44"/>
      <c r="J905" s="44"/>
    </row>
    <row r="906" spans="1:10" ht="15.75" customHeight="1" x14ac:dyDescent="0.3">
      <c r="A906" s="363"/>
      <c r="B906" s="720"/>
      <c r="C906" s="363"/>
      <c r="D906" s="3"/>
      <c r="E906" s="363"/>
      <c r="F906" s="3"/>
      <c r="G906" s="363"/>
      <c r="H906" s="363"/>
      <c r="I906" s="44"/>
      <c r="J906" s="44"/>
    </row>
    <row r="907" spans="1:10" ht="15.75" customHeight="1" x14ac:dyDescent="0.3">
      <c r="A907" s="363"/>
      <c r="B907" s="720"/>
      <c r="C907" s="363"/>
      <c r="D907" s="3"/>
      <c r="E907" s="363"/>
      <c r="F907" s="3"/>
      <c r="G907" s="363"/>
      <c r="H907" s="363"/>
      <c r="I907" s="44"/>
      <c r="J907" s="44"/>
    </row>
    <row r="908" spans="1:10" ht="15.75" customHeight="1" x14ac:dyDescent="0.3">
      <c r="A908" s="363"/>
      <c r="B908" s="720"/>
      <c r="C908" s="363"/>
      <c r="D908" s="3"/>
      <c r="E908" s="363"/>
      <c r="F908" s="3"/>
      <c r="G908" s="363"/>
      <c r="H908" s="363"/>
      <c r="I908" s="44"/>
      <c r="J908" s="44"/>
    </row>
    <row r="909" spans="1:10" ht="15.75" customHeight="1" x14ac:dyDescent="0.3">
      <c r="A909" s="363"/>
      <c r="B909" s="720"/>
      <c r="C909" s="363"/>
      <c r="D909" s="3"/>
      <c r="E909" s="363"/>
      <c r="F909" s="3"/>
      <c r="G909" s="363"/>
      <c r="H909" s="363"/>
      <c r="I909" s="44"/>
      <c r="J909" s="44"/>
    </row>
    <row r="910" spans="1:10" ht="15.75" customHeight="1" x14ac:dyDescent="0.3">
      <c r="A910" s="363"/>
      <c r="B910" s="720"/>
      <c r="C910" s="363"/>
      <c r="D910" s="3"/>
      <c r="E910" s="363"/>
      <c r="F910" s="3"/>
      <c r="G910" s="363"/>
      <c r="H910" s="363"/>
      <c r="I910" s="44"/>
      <c r="J910" s="44"/>
    </row>
    <row r="911" spans="1:10" ht="15.75" customHeight="1" x14ac:dyDescent="0.3">
      <c r="A911" s="363"/>
      <c r="B911" s="720"/>
      <c r="C911" s="363"/>
      <c r="D911" s="3"/>
      <c r="E911" s="363"/>
      <c r="F911" s="3"/>
      <c r="G911" s="363"/>
      <c r="H911" s="363"/>
      <c r="I911" s="44"/>
      <c r="J911" s="44"/>
    </row>
    <row r="912" spans="1:10" ht="15.75" customHeight="1" x14ac:dyDescent="0.3">
      <c r="A912" s="363"/>
      <c r="B912" s="720"/>
      <c r="C912" s="363"/>
      <c r="D912" s="3"/>
      <c r="E912" s="363"/>
      <c r="F912" s="3"/>
      <c r="G912" s="363"/>
      <c r="H912" s="363"/>
      <c r="I912" s="44"/>
      <c r="J912" s="44"/>
    </row>
    <row r="913" spans="1:10" ht="15.75" customHeight="1" x14ac:dyDescent="0.3">
      <c r="A913" s="363"/>
      <c r="B913" s="720"/>
      <c r="C913" s="363"/>
      <c r="D913" s="3"/>
      <c r="E913" s="363"/>
      <c r="F913" s="3"/>
      <c r="G913" s="363"/>
      <c r="H913" s="363"/>
      <c r="I913" s="44"/>
      <c r="J913" s="44"/>
    </row>
    <row r="914" spans="1:10" ht="15.75" customHeight="1" x14ac:dyDescent="0.3">
      <c r="A914" s="363"/>
      <c r="B914" s="720"/>
      <c r="C914" s="363"/>
      <c r="D914" s="3"/>
      <c r="E914" s="363"/>
      <c r="F914" s="3"/>
      <c r="G914" s="363"/>
      <c r="H914" s="363"/>
      <c r="I914" s="44"/>
      <c r="J914" s="44"/>
    </row>
    <row r="915" spans="1:10" ht="15.75" customHeight="1" x14ac:dyDescent="0.3">
      <c r="A915" s="363"/>
      <c r="B915" s="720"/>
      <c r="C915" s="363"/>
      <c r="D915" s="3"/>
      <c r="E915" s="363"/>
      <c r="F915" s="3"/>
      <c r="G915" s="363"/>
      <c r="H915" s="363"/>
      <c r="I915" s="44"/>
      <c r="J915" s="44"/>
    </row>
    <row r="916" spans="1:10" ht="15.75" customHeight="1" x14ac:dyDescent="0.3">
      <c r="A916" s="363"/>
      <c r="B916" s="720"/>
      <c r="C916" s="363"/>
      <c r="D916" s="3"/>
      <c r="E916" s="363"/>
      <c r="F916" s="3"/>
      <c r="G916" s="363"/>
      <c r="H916" s="363"/>
      <c r="I916" s="44"/>
      <c r="J916" s="44"/>
    </row>
    <row r="917" spans="1:10" ht="15.75" customHeight="1" x14ac:dyDescent="0.3">
      <c r="A917" s="363"/>
      <c r="B917" s="720"/>
      <c r="C917" s="363"/>
      <c r="D917" s="3"/>
      <c r="E917" s="363"/>
      <c r="F917" s="3"/>
      <c r="G917" s="363"/>
      <c r="H917" s="363"/>
      <c r="I917" s="44"/>
      <c r="J917" s="44"/>
    </row>
    <row r="918" spans="1:10" ht="15.75" customHeight="1" x14ac:dyDescent="0.3">
      <c r="A918" s="363"/>
      <c r="B918" s="720"/>
      <c r="C918" s="363"/>
      <c r="D918" s="3"/>
      <c r="E918" s="363"/>
      <c r="F918" s="3"/>
      <c r="G918" s="363"/>
      <c r="H918" s="363"/>
      <c r="I918" s="44"/>
      <c r="J918" s="44"/>
    </row>
    <row r="919" spans="1:10" ht="15.75" customHeight="1" x14ac:dyDescent="0.3">
      <c r="A919" s="363"/>
      <c r="B919" s="720"/>
      <c r="C919" s="363"/>
      <c r="D919" s="3"/>
      <c r="E919" s="363"/>
      <c r="F919" s="3"/>
      <c r="G919" s="363"/>
      <c r="H919" s="363"/>
      <c r="I919" s="44"/>
      <c r="J919" s="44"/>
    </row>
    <row r="920" spans="1:10" ht="15.75" customHeight="1" x14ac:dyDescent="0.3">
      <c r="A920" s="363"/>
      <c r="B920" s="720"/>
      <c r="C920" s="363"/>
      <c r="D920" s="3"/>
      <c r="E920" s="363"/>
      <c r="F920" s="3"/>
      <c r="G920" s="363"/>
      <c r="H920" s="363"/>
      <c r="I920" s="44"/>
      <c r="J920" s="44"/>
    </row>
    <row r="921" spans="1:10" ht="15.75" customHeight="1" x14ac:dyDescent="0.3">
      <c r="A921" s="363"/>
      <c r="B921" s="720"/>
      <c r="C921" s="363"/>
      <c r="D921" s="3"/>
      <c r="E921" s="363"/>
      <c r="F921" s="3"/>
      <c r="G921" s="363"/>
      <c r="H921" s="363"/>
      <c r="I921" s="44"/>
      <c r="J921" s="44"/>
    </row>
    <row r="922" spans="1:10" ht="15.75" customHeight="1" x14ac:dyDescent="0.3">
      <c r="A922" s="363"/>
      <c r="B922" s="720"/>
      <c r="C922" s="363"/>
      <c r="D922" s="3"/>
      <c r="E922" s="363"/>
      <c r="F922" s="3"/>
      <c r="G922" s="363"/>
      <c r="H922" s="363"/>
      <c r="I922" s="44"/>
      <c r="J922" s="44"/>
    </row>
    <row r="923" spans="1:10" ht="15.75" customHeight="1" x14ac:dyDescent="0.3">
      <c r="A923" s="363"/>
      <c r="B923" s="720"/>
      <c r="C923" s="363"/>
      <c r="D923" s="3"/>
      <c r="E923" s="363"/>
      <c r="F923" s="3"/>
      <c r="G923" s="363"/>
      <c r="H923" s="363"/>
      <c r="I923" s="44"/>
      <c r="J923" s="44"/>
    </row>
    <row r="924" spans="1:10" ht="15.75" customHeight="1" x14ac:dyDescent="0.3">
      <c r="A924" s="363"/>
      <c r="B924" s="720"/>
      <c r="C924" s="363"/>
      <c r="D924" s="3"/>
      <c r="E924" s="363"/>
      <c r="F924" s="3"/>
      <c r="G924" s="363"/>
      <c r="H924" s="363"/>
      <c r="I924" s="44"/>
      <c r="J924" s="44"/>
    </row>
    <row r="925" spans="1:10" ht="15.75" customHeight="1" x14ac:dyDescent="0.3">
      <c r="A925" s="363"/>
      <c r="B925" s="720"/>
      <c r="C925" s="363"/>
      <c r="D925" s="3"/>
      <c r="E925" s="363"/>
      <c r="F925" s="3"/>
      <c r="G925" s="363"/>
      <c r="H925" s="363"/>
      <c r="I925" s="44"/>
      <c r="J925" s="44"/>
    </row>
    <row r="926" spans="1:10" ht="15.75" customHeight="1" x14ac:dyDescent="0.3">
      <c r="A926" s="363"/>
      <c r="B926" s="720"/>
      <c r="C926" s="363"/>
      <c r="D926" s="3"/>
      <c r="E926" s="363"/>
      <c r="F926" s="3"/>
      <c r="G926" s="363"/>
      <c r="H926" s="363"/>
      <c r="I926" s="44"/>
      <c r="J926" s="44"/>
    </row>
    <row r="927" spans="1:10" ht="15.75" customHeight="1" x14ac:dyDescent="0.3">
      <c r="A927" s="363"/>
      <c r="B927" s="720"/>
      <c r="C927" s="363"/>
      <c r="D927" s="3"/>
      <c r="E927" s="363"/>
      <c r="F927" s="3"/>
      <c r="G927" s="363"/>
      <c r="H927" s="363"/>
      <c r="I927" s="44"/>
      <c r="J927" s="44"/>
    </row>
    <row r="928" spans="1:10" ht="15.75" customHeight="1" x14ac:dyDescent="0.3">
      <c r="A928" s="363"/>
      <c r="B928" s="720"/>
      <c r="C928" s="363"/>
      <c r="D928" s="3"/>
      <c r="E928" s="363"/>
      <c r="F928" s="3"/>
      <c r="G928" s="363"/>
      <c r="H928" s="363"/>
      <c r="I928" s="44"/>
      <c r="J928" s="44"/>
    </row>
    <row r="929" spans="1:10" ht="15.75" customHeight="1" x14ac:dyDescent="0.3">
      <c r="A929" s="363"/>
      <c r="B929" s="720"/>
      <c r="C929" s="363"/>
      <c r="D929" s="3"/>
      <c r="E929" s="363"/>
      <c r="F929" s="3"/>
      <c r="G929" s="363"/>
      <c r="H929" s="363"/>
      <c r="I929" s="44"/>
      <c r="J929" s="44"/>
    </row>
    <row r="930" spans="1:10" ht="15.75" customHeight="1" x14ac:dyDescent="0.3">
      <c r="A930" s="363"/>
      <c r="B930" s="720"/>
      <c r="C930" s="363"/>
      <c r="D930" s="3"/>
      <c r="E930" s="363"/>
      <c r="F930" s="3"/>
      <c r="G930" s="363"/>
      <c r="H930" s="363"/>
      <c r="I930" s="44"/>
      <c r="J930" s="44"/>
    </row>
    <row r="931" spans="1:10" ht="15.75" customHeight="1" x14ac:dyDescent="0.3">
      <c r="A931" s="363"/>
      <c r="B931" s="720"/>
      <c r="C931" s="363"/>
      <c r="D931" s="3"/>
      <c r="E931" s="363"/>
      <c r="F931" s="3"/>
      <c r="G931" s="363"/>
      <c r="H931" s="363"/>
      <c r="I931" s="44"/>
      <c r="J931" s="44"/>
    </row>
    <row r="932" spans="1:10" ht="15.75" customHeight="1" x14ac:dyDescent="0.3">
      <c r="A932" s="363"/>
      <c r="B932" s="720"/>
      <c r="C932" s="363"/>
      <c r="D932" s="3"/>
      <c r="E932" s="363"/>
      <c r="F932" s="3"/>
      <c r="G932" s="363"/>
      <c r="H932" s="363"/>
      <c r="I932" s="44"/>
      <c r="J932" s="44"/>
    </row>
    <row r="933" spans="1:10" ht="15.75" customHeight="1" x14ac:dyDescent="0.3">
      <c r="A933" s="363"/>
      <c r="B933" s="720"/>
      <c r="C933" s="363"/>
      <c r="D933" s="3"/>
      <c r="E933" s="363"/>
      <c r="F933" s="3"/>
      <c r="G933" s="363"/>
      <c r="H933" s="363"/>
      <c r="I933" s="44"/>
      <c r="J933" s="44"/>
    </row>
    <row r="934" spans="1:10" ht="15.75" customHeight="1" x14ac:dyDescent="0.3">
      <c r="A934" s="363"/>
      <c r="B934" s="720"/>
      <c r="C934" s="363"/>
      <c r="D934" s="3"/>
      <c r="E934" s="363"/>
      <c r="F934" s="3"/>
      <c r="G934" s="363"/>
      <c r="H934" s="363"/>
      <c r="I934" s="44"/>
      <c r="J934" s="44"/>
    </row>
    <row r="935" spans="1:10" ht="15.75" customHeight="1" x14ac:dyDescent="0.3">
      <c r="A935" s="363"/>
      <c r="B935" s="720"/>
      <c r="C935" s="363"/>
      <c r="D935" s="3"/>
      <c r="E935" s="363"/>
      <c r="F935" s="3"/>
      <c r="G935" s="363"/>
      <c r="H935" s="363"/>
      <c r="I935" s="44"/>
      <c r="J935" s="44"/>
    </row>
    <row r="936" spans="1:10" ht="15.75" customHeight="1" x14ac:dyDescent="0.3">
      <c r="A936" s="363"/>
      <c r="B936" s="720"/>
      <c r="C936" s="363"/>
      <c r="D936" s="3"/>
      <c r="E936" s="363"/>
      <c r="F936" s="3"/>
      <c r="G936" s="363"/>
      <c r="H936" s="363"/>
      <c r="I936" s="44"/>
      <c r="J936" s="44"/>
    </row>
    <row r="937" spans="1:10" ht="15.75" customHeight="1" x14ac:dyDescent="0.3">
      <c r="A937" s="363"/>
      <c r="B937" s="720"/>
      <c r="C937" s="363"/>
      <c r="D937" s="3"/>
      <c r="E937" s="363"/>
      <c r="F937" s="3"/>
      <c r="G937" s="363"/>
      <c r="H937" s="363"/>
      <c r="I937" s="44"/>
      <c r="J937" s="44"/>
    </row>
    <row r="938" spans="1:10" ht="15.75" customHeight="1" x14ac:dyDescent="0.3">
      <c r="A938" s="363"/>
      <c r="B938" s="720"/>
      <c r="C938" s="363"/>
      <c r="D938" s="3"/>
      <c r="E938" s="363"/>
      <c r="F938" s="3"/>
      <c r="G938" s="363"/>
      <c r="H938" s="363"/>
      <c r="I938" s="44"/>
      <c r="J938" s="44"/>
    </row>
    <row r="939" spans="1:10" ht="15.75" customHeight="1" x14ac:dyDescent="0.3">
      <c r="A939" s="363"/>
      <c r="B939" s="720"/>
      <c r="C939" s="363"/>
      <c r="D939" s="3"/>
      <c r="E939" s="363"/>
      <c r="F939" s="3"/>
      <c r="G939" s="363"/>
      <c r="H939" s="363"/>
      <c r="I939" s="44"/>
      <c r="J939" s="44"/>
    </row>
    <row r="940" spans="1:10" ht="15.75" customHeight="1" x14ac:dyDescent="0.3">
      <c r="A940" s="363"/>
      <c r="B940" s="720"/>
      <c r="C940" s="363"/>
      <c r="D940" s="3"/>
      <c r="E940" s="363"/>
      <c r="F940" s="3"/>
      <c r="G940" s="363"/>
      <c r="H940" s="363"/>
      <c r="I940" s="44"/>
      <c r="J940" s="44"/>
    </row>
    <row r="941" spans="1:10" ht="15.75" customHeight="1" x14ac:dyDescent="0.3">
      <c r="A941" s="363"/>
      <c r="B941" s="720"/>
      <c r="C941" s="363"/>
      <c r="D941" s="3"/>
      <c r="E941" s="363"/>
      <c r="F941" s="3"/>
      <c r="G941" s="363"/>
      <c r="H941" s="363"/>
      <c r="I941" s="44"/>
      <c r="J941" s="44"/>
    </row>
    <row r="942" spans="1:10" ht="15.75" customHeight="1" x14ac:dyDescent="0.3">
      <c r="A942" s="363"/>
      <c r="B942" s="720"/>
      <c r="C942" s="363"/>
      <c r="D942" s="3"/>
      <c r="E942" s="363"/>
      <c r="F942" s="3"/>
      <c r="G942" s="363"/>
      <c r="H942" s="363"/>
      <c r="I942" s="44"/>
      <c r="J942" s="44"/>
    </row>
    <row r="943" spans="1:10" ht="15.75" customHeight="1" x14ac:dyDescent="0.3">
      <c r="A943" s="363"/>
      <c r="B943" s="720"/>
      <c r="C943" s="363"/>
      <c r="D943" s="3"/>
      <c r="E943" s="363"/>
      <c r="F943" s="3"/>
      <c r="G943" s="363"/>
      <c r="H943" s="363"/>
      <c r="I943" s="44"/>
      <c r="J943" s="44"/>
    </row>
    <row r="944" spans="1:10" ht="15.75" customHeight="1" x14ac:dyDescent="0.3">
      <c r="A944" s="363"/>
      <c r="B944" s="720"/>
      <c r="C944" s="363"/>
      <c r="D944" s="3"/>
      <c r="E944" s="363"/>
      <c r="F944" s="3"/>
      <c r="G944" s="363"/>
      <c r="H944" s="363"/>
      <c r="I944" s="44"/>
      <c r="J944" s="44"/>
    </row>
    <row r="945" spans="1:10" ht="15.75" customHeight="1" x14ac:dyDescent="0.3">
      <c r="A945" s="363"/>
      <c r="B945" s="720"/>
      <c r="C945" s="363"/>
      <c r="D945" s="3"/>
      <c r="E945" s="363"/>
      <c r="F945" s="3"/>
      <c r="G945" s="363"/>
      <c r="H945" s="363"/>
      <c r="I945" s="44"/>
      <c r="J945" s="44"/>
    </row>
    <row r="946" spans="1:10" ht="15.75" customHeight="1" x14ac:dyDescent="0.3">
      <c r="A946" s="363"/>
      <c r="B946" s="720"/>
      <c r="C946" s="363"/>
      <c r="D946" s="3"/>
      <c r="E946" s="363"/>
      <c r="F946" s="3"/>
      <c r="G946" s="363"/>
      <c r="H946" s="363"/>
      <c r="I946" s="44"/>
      <c r="J946" s="44"/>
    </row>
    <row r="947" spans="1:10" ht="15.75" customHeight="1" x14ac:dyDescent="0.3">
      <c r="A947" s="363"/>
      <c r="B947" s="720"/>
      <c r="C947" s="363"/>
      <c r="D947" s="3"/>
      <c r="E947" s="363"/>
      <c r="F947" s="3"/>
      <c r="G947" s="363"/>
      <c r="H947" s="363"/>
      <c r="I947" s="44"/>
      <c r="J947" s="44"/>
    </row>
    <row r="948" spans="1:10" ht="15.75" customHeight="1" x14ac:dyDescent="0.3">
      <c r="A948" s="363"/>
      <c r="B948" s="720"/>
      <c r="C948" s="363"/>
      <c r="D948" s="3"/>
      <c r="E948" s="363"/>
      <c r="F948" s="3"/>
      <c r="G948" s="363"/>
      <c r="H948" s="363"/>
      <c r="I948" s="44"/>
      <c r="J948" s="44"/>
    </row>
    <row r="949" spans="1:10" ht="15.75" customHeight="1" x14ac:dyDescent="0.3">
      <c r="A949" s="363"/>
      <c r="B949" s="720"/>
      <c r="C949" s="363"/>
      <c r="D949" s="3"/>
      <c r="E949" s="363"/>
      <c r="F949" s="3"/>
      <c r="G949" s="363"/>
      <c r="H949" s="363"/>
      <c r="I949" s="44"/>
      <c r="J949" s="44"/>
    </row>
    <row r="950" spans="1:10" ht="15.75" customHeight="1" x14ac:dyDescent="0.3">
      <c r="A950" s="363"/>
      <c r="B950" s="720"/>
      <c r="C950" s="363"/>
      <c r="D950" s="3"/>
      <c r="E950" s="363"/>
      <c r="F950" s="3"/>
      <c r="G950" s="363"/>
      <c r="H950" s="363"/>
      <c r="I950" s="44"/>
      <c r="J950" s="44"/>
    </row>
    <row r="951" spans="1:10" ht="15.75" customHeight="1" x14ac:dyDescent="0.3">
      <c r="A951" s="363"/>
      <c r="B951" s="720"/>
      <c r="C951" s="363"/>
      <c r="D951" s="3"/>
      <c r="E951" s="363"/>
      <c r="F951" s="3"/>
      <c r="G951" s="363"/>
      <c r="H951" s="363"/>
      <c r="I951" s="44"/>
      <c r="J951" s="44"/>
    </row>
    <row r="952" spans="1:10" ht="15.75" customHeight="1" x14ac:dyDescent="0.3">
      <c r="A952" s="363"/>
      <c r="B952" s="720"/>
      <c r="C952" s="363"/>
      <c r="D952" s="3"/>
      <c r="E952" s="363"/>
      <c r="F952" s="3"/>
      <c r="G952" s="363"/>
      <c r="H952" s="363"/>
      <c r="I952" s="44"/>
      <c r="J952" s="44"/>
    </row>
    <row r="953" spans="1:10" ht="15.75" customHeight="1" x14ac:dyDescent="0.3">
      <c r="A953" s="363"/>
      <c r="B953" s="720"/>
      <c r="C953" s="363"/>
      <c r="D953" s="3"/>
      <c r="E953" s="363"/>
      <c r="F953" s="3"/>
      <c r="G953" s="363"/>
      <c r="H953" s="363"/>
      <c r="I953" s="44"/>
      <c r="J953" s="44"/>
    </row>
    <row r="954" spans="1:10" ht="15.75" customHeight="1" x14ac:dyDescent="0.3">
      <c r="A954" s="363"/>
      <c r="B954" s="720"/>
      <c r="C954" s="363"/>
      <c r="D954" s="3"/>
      <c r="E954" s="363"/>
      <c r="F954" s="3"/>
      <c r="G954" s="363"/>
      <c r="H954" s="363"/>
      <c r="I954" s="44"/>
      <c r="J954" s="44"/>
    </row>
    <row r="955" spans="1:10" ht="15.75" customHeight="1" x14ac:dyDescent="0.3">
      <c r="A955" s="363"/>
      <c r="B955" s="720"/>
      <c r="C955" s="363"/>
      <c r="D955" s="3"/>
      <c r="E955" s="363"/>
      <c r="F955" s="3"/>
      <c r="G955" s="363"/>
      <c r="H955" s="363"/>
      <c r="I955" s="44"/>
      <c r="J955" s="44"/>
    </row>
    <row r="956" spans="1:10" ht="15.75" customHeight="1" x14ac:dyDescent="0.3">
      <c r="A956" s="363"/>
      <c r="B956" s="720"/>
      <c r="C956" s="363"/>
      <c r="D956" s="3"/>
      <c r="E956" s="363"/>
      <c r="F956" s="3"/>
      <c r="G956" s="363"/>
      <c r="H956" s="363"/>
      <c r="I956" s="44"/>
      <c r="J956" s="44"/>
    </row>
    <row r="957" spans="1:10" ht="15.75" customHeight="1" x14ac:dyDescent="0.3">
      <c r="A957" s="363"/>
      <c r="B957" s="720"/>
      <c r="C957" s="363"/>
      <c r="D957" s="3"/>
      <c r="E957" s="363"/>
      <c r="F957" s="3"/>
      <c r="G957" s="363"/>
      <c r="H957" s="363"/>
      <c r="I957" s="44"/>
      <c r="J957" s="44"/>
    </row>
    <row r="958" spans="1:10" ht="15.75" customHeight="1" x14ac:dyDescent="0.3">
      <c r="A958" s="363"/>
      <c r="B958" s="720"/>
      <c r="C958" s="363"/>
      <c r="D958" s="3"/>
      <c r="E958" s="363"/>
      <c r="F958" s="3"/>
      <c r="G958" s="363"/>
      <c r="H958" s="363"/>
      <c r="I958" s="44"/>
      <c r="J958" s="44"/>
    </row>
    <row r="959" spans="1:10" ht="15.75" customHeight="1" x14ac:dyDescent="0.3">
      <c r="A959" s="363"/>
      <c r="B959" s="720"/>
      <c r="C959" s="363"/>
      <c r="D959" s="3"/>
      <c r="E959" s="363"/>
      <c r="F959" s="3"/>
      <c r="G959" s="363"/>
      <c r="H959" s="363"/>
      <c r="I959" s="44"/>
      <c r="J959" s="44"/>
    </row>
    <row r="960" spans="1:10" ht="15.75" customHeight="1" x14ac:dyDescent="0.3">
      <c r="A960" s="363"/>
      <c r="B960" s="720"/>
      <c r="C960" s="363"/>
      <c r="D960" s="3"/>
      <c r="E960" s="363"/>
      <c r="F960" s="3"/>
      <c r="G960" s="363"/>
      <c r="H960" s="363"/>
      <c r="I960" s="44"/>
      <c r="J960" s="44"/>
    </row>
    <row r="961" spans="1:10" ht="15.75" customHeight="1" x14ac:dyDescent="0.3">
      <c r="A961" s="363"/>
      <c r="B961" s="720"/>
      <c r="C961" s="363"/>
      <c r="D961" s="3"/>
      <c r="E961" s="363"/>
      <c r="F961" s="3"/>
      <c r="G961" s="363"/>
      <c r="H961" s="363"/>
      <c r="I961" s="44"/>
      <c r="J961" s="44"/>
    </row>
    <row r="962" spans="1:10" ht="15.75" customHeight="1" x14ac:dyDescent="0.3">
      <c r="A962" s="363"/>
      <c r="B962" s="720"/>
      <c r="C962" s="363"/>
      <c r="D962" s="3"/>
      <c r="E962" s="363"/>
      <c r="F962" s="3"/>
      <c r="G962" s="363"/>
      <c r="H962" s="363"/>
      <c r="I962" s="44"/>
      <c r="J962" s="44"/>
    </row>
    <row r="963" spans="1:10" ht="15.75" customHeight="1" x14ac:dyDescent="0.3">
      <c r="A963" s="363"/>
      <c r="B963" s="720"/>
      <c r="C963" s="363"/>
      <c r="D963" s="3"/>
      <c r="E963" s="363"/>
      <c r="F963" s="3"/>
      <c r="G963" s="363"/>
      <c r="H963" s="363"/>
      <c r="I963" s="44"/>
      <c r="J963" s="44"/>
    </row>
    <row r="964" spans="1:10" ht="15.75" customHeight="1" x14ac:dyDescent="0.3">
      <c r="A964" s="363"/>
      <c r="B964" s="720"/>
      <c r="C964" s="363"/>
      <c r="D964" s="3"/>
      <c r="E964" s="363"/>
      <c r="F964" s="3"/>
      <c r="G964" s="363"/>
      <c r="H964" s="363"/>
      <c r="I964" s="44"/>
      <c r="J964" s="44"/>
    </row>
    <row r="965" spans="1:10" ht="15.75" customHeight="1" x14ac:dyDescent="0.3">
      <c r="A965" s="363"/>
      <c r="B965" s="720"/>
      <c r="C965" s="363"/>
      <c r="D965" s="3"/>
      <c r="E965" s="363"/>
      <c r="F965" s="3"/>
      <c r="G965" s="363"/>
      <c r="H965" s="363"/>
      <c r="I965" s="44"/>
      <c r="J965" s="44"/>
    </row>
    <row r="966" spans="1:10" ht="15.75" customHeight="1" x14ac:dyDescent="0.3">
      <c r="A966" s="363"/>
      <c r="B966" s="720"/>
      <c r="C966" s="363"/>
      <c r="D966" s="3"/>
      <c r="E966" s="363"/>
      <c r="F966" s="3"/>
      <c r="G966" s="363"/>
      <c r="H966" s="363"/>
      <c r="I966" s="44"/>
      <c r="J966" s="44"/>
    </row>
    <row r="967" spans="1:10" ht="15.75" customHeight="1" x14ac:dyDescent="0.3">
      <c r="A967" s="363"/>
      <c r="B967" s="720"/>
      <c r="C967" s="363"/>
      <c r="D967" s="3"/>
      <c r="E967" s="363"/>
      <c r="F967" s="3"/>
      <c r="G967" s="363"/>
      <c r="H967" s="363"/>
      <c r="I967" s="44"/>
      <c r="J967" s="44"/>
    </row>
    <row r="968" spans="1:10" ht="15.75" customHeight="1" x14ac:dyDescent="0.3">
      <c r="A968" s="363"/>
      <c r="B968" s="720"/>
      <c r="C968" s="363"/>
      <c r="D968" s="3"/>
      <c r="E968" s="363"/>
      <c r="F968" s="3"/>
      <c r="G968" s="363"/>
      <c r="H968" s="363"/>
      <c r="I968" s="44"/>
      <c r="J968" s="44"/>
    </row>
    <row r="969" spans="1:10" ht="15.75" customHeight="1" x14ac:dyDescent="0.3">
      <c r="A969" s="363"/>
      <c r="B969" s="720"/>
      <c r="C969" s="363"/>
      <c r="D969" s="3"/>
      <c r="E969" s="363"/>
      <c r="F969" s="3"/>
      <c r="G969" s="363"/>
      <c r="H969" s="363"/>
      <c r="I969" s="44"/>
      <c r="J969" s="44"/>
    </row>
    <row r="970" spans="1:10" ht="15.75" customHeight="1" x14ac:dyDescent="0.3">
      <c r="A970" s="363"/>
      <c r="B970" s="720"/>
      <c r="C970" s="363"/>
      <c r="D970" s="3"/>
      <c r="E970" s="363"/>
      <c r="F970" s="3"/>
      <c r="G970" s="363"/>
      <c r="H970" s="363"/>
      <c r="I970" s="44"/>
      <c r="J970" s="44"/>
    </row>
    <row r="971" spans="1:10" ht="15.75" customHeight="1" x14ac:dyDescent="0.3">
      <c r="A971" s="363"/>
      <c r="B971" s="720"/>
      <c r="C971" s="363"/>
      <c r="D971" s="3"/>
      <c r="E971" s="363"/>
      <c r="F971" s="3"/>
      <c r="G971" s="363"/>
      <c r="H971" s="363"/>
      <c r="I971" s="44"/>
      <c r="J971" s="44"/>
    </row>
    <row r="972" spans="1:10" ht="15.75" customHeight="1" x14ac:dyDescent="0.3">
      <c r="A972" s="363"/>
      <c r="B972" s="720"/>
      <c r="C972" s="363"/>
      <c r="D972" s="3"/>
      <c r="E972" s="363"/>
      <c r="F972" s="3"/>
      <c r="G972" s="363"/>
      <c r="H972" s="363"/>
      <c r="I972" s="44"/>
      <c r="J972" s="44"/>
    </row>
    <row r="973" spans="1:10" ht="15.75" customHeight="1" x14ac:dyDescent="0.3">
      <c r="A973" s="363"/>
      <c r="B973" s="720"/>
      <c r="C973" s="363"/>
      <c r="D973" s="3"/>
      <c r="E973" s="363"/>
      <c r="F973" s="3"/>
      <c r="G973" s="363"/>
      <c r="H973" s="363"/>
      <c r="I973" s="44"/>
      <c r="J973" s="44"/>
    </row>
    <row r="974" spans="1:10" ht="15.75" customHeight="1" x14ac:dyDescent="0.3">
      <c r="A974" s="363"/>
      <c r="B974" s="720"/>
      <c r="C974" s="363"/>
      <c r="D974" s="3"/>
      <c r="E974" s="363"/>
      <c r="F974" s="3"/>
      <c r="G974" s="363"/>
      <c r="H974" s="363"/>
      <c r="I974" s="44"/>
      <c r="J974" s="44"/>
    </row>
    <row r="975" spans="1:10" ht="15.75" customHeight="1" x14ac:dyDescent="0.3">
      <c r="A975" s="363"/>
      <c r="B975" s="720"/>
      <c r="C975" s="363"/>
      <c r="D975" s="3"/>
      <c r="E975" s="363"/>
      <c r="F975" s="3"/>
      <c r="G975" s="363"/>
      <c r="H975" s="363"/>
      <c r="I975" s="44"/>
      <c r="J975" s="44"/>
    </row>
    <row r="976" spans="1:10" ht="15.75" customHeight="1" x14ac:dyDescent="0.3">
      <c r="A976" s="363"/>
      <c r="B976" s="720"/>
      <c r="C976" s="363"/>
      <c r="D976" s="3"/>
      <c r="E976" s="363"/>
      <c r="F976" s="3"/>
      <c r="G976" s="363"/>
      <c r="H976" s="363"/>
      <c r="I976" s="44"/>
      <c r="J976" s="44"/>
    </row>
    <row r="977" spans="1:10" ht="15.75" customHeight="1" x14ac:dyDescent="0.3">
      <c r="A977" s="363"/>
      <c r="B977" s="720"/>
      <c r="C977" s="363"/>
      <c r="D977" s="3"/>
      <c r="E977" s="363"/>
      <c r="F977" s="3"/>
      <c r="G977" s="363"/>
      <c r="H977" s="363"/>
      <c r="I977" s="44"/>
      <c r="J977" s="44"/>
    </row>
    <row r="978" spans="1:10" ht="15.75" customHeight="1" x14ac:dyDescent="0.3">
      <c r="A978" s="363"/>
      <c r="B978" s="720"/>
      <c r="C978" s="363"/>
      <c r="D978" s="3"/>
      <c r="E978" s="363"/>
      <c r="F978" s="3"/>
      <c r="G978" s="363"/>
      <c r="H978" s="363"/>
      <c r="I978" s="44"/>
      <c r="J978" s="44"/>
    </row>
    <row r="979" spans="1:10" ht="15.75" customHeight="1" x14ac:dyDescent="0.3">
      <c r="A979" s="363"/>
      <c r="B979" s="720"/>
      <c r="C979" s="363"/>
      <c r="D979" s="3"/>
      <c r="E979" s="363"/>
      <c r="F979" s="3"/>
      <c r="G979" s="363"/>
      <c r="H979" s="363"/>
      <c r="I979" s="44"/>
      <c r="J979" s="44"/>
    </row>
    <row r="980" spans="1:10" ht="15.75" customHeight="1" x14ac:dyDescent="0.3">
      <c r="A980" s="363"/>
      <c r="B980" s="720"/>
      <c r="C980" s="363"/>
      <c r="D980" s="3"/>
      <c r="E980" s="363"/>
      <c r="F980" s="3"/>
      <c r="G980" s="363"/>
      <c r="H980" s="363"/>
      <c r="I980" s="44"/>
      <c r="J980" s="44"/>
    </row>
    <row r="981" spans="1:10" ht="15.75" customHeight="1" x14ac:dyDescent="0.3">
      <c r="A981" s="363"/>
      <c r="B981" s="720"/>
      <c r="C981" s="363"/>
      <c r="D981" s="3"/>
      <c r="E981" s="363"/>
      <c r="F981" s="3"/>
      <c r="G981" s="363"/>
      <c r="H981" s="363"/>
      <c r="I981" s="44"/>
      <c r="J981" s="44"/>
    </row>
    <row r="982" spans="1:10" ht="15.75" customHeight="1" x14ac:dyDescent="0.3">
      <c r="A982" s="363"/>
      <c r="B982" s="720"/>
      <c r="C982" s="363"/>
      <c r="D982" s="3"/>
      <c r="E982" s="363"/>
      <c r="F982" s="3"/>
      <c r="G982" s="363"/>
      <c r="H982" s="363"/>
      <c r="I982" s="44"/>
      <c r="J982" s="44"/>
    </row>
    <row r="983" spans="1:10" ht="15.75" customHeight="1" x14ac:dyDescent="0.3">
      <c r="A983" s="363"/>
      <c r="B983" s="720"/>
      <c r="C983" s="363"/>
      <c r="D983" s="3"/>
      <c r="E983" s="363"/>
      <c r="F983" s="3"/>
      <c r="G983" s="363"/>
      <c r="H983" s="363"/>
      <c r="I983" s="44"/>
      <c r="J983" s="44"/>
    </row>
    <row r="984" spans="1:10" ht="15.75" customHeight="1" x14ac:dyDescent="0.3">
      <c r="A984" s="363"/>
      <c r="B984" s="720"/>
      <c r="C984" s="363"/>
      <c r="D984" s="3"/>
      <c r="E984" s="363"/>
      <c r="F984" s="3"/>
      <c r="G984" s="363"/>
      <c r="H984" s="363"/>
      <c r="I984" s="44"/>
      <c r="J984" s="44"/>
    </row>
    <row r="985" spans="1:10" ht="15.75" customHeight="1" x14ac:dyDescent="0.3">
      <c r="A985" s="363"/>
      <c r="B985" s="720"/>
      <c r="C985" s="363"/>
      <c r="D985" s="3"/>
      <c r="E985" s="363"/>
      <c r="F985" s="3"/>
      <c r="G985" s="363"/>
      <c r="H985" s="363"/>
      <c r="I985" s="44"/>
      <c r="J985" s="44"/>
    </row>
    <row r="986" spans="1:10" ht="15.75" customHeight="1" x14ac:dyDescent="0.3">
      <c r="A986" s="363"/>
      <c r="B986" s="720"/>
      <c r="C986" s="363"/>
      <c r="D986" s="3"/>
      <c r="E986" s="363"/>
      <c r="F986" s="3"/>
      <c r="G986" s="363"/>
      <c r="H986" s="363"/>
      <c r="I986" s="44"/>
      <c r="J986" s="44"/>
    </row>
    <row r="987" spans="1:10" ht="15.75" customHeight="1" x14ac:dyDescent="0.3">
      <c r="A987" s="363"/>
      <c r="B987" s="720"/>
      <c r="C987" s="363"/>
      <c r="D987" s="3"/>
      <c r="E987" s="363"/>
      <c r="F987" s="3"/>
      <c r="G987" s="363"/>
      <c r="H987" s="363"/>
      <c r="I987" s="44"/>
      <c r="J987" s="44"/>
    </row>
    <row r="988" spans="1:10" ht="15.75" customHeight="1" x14ac:dyDescent="0.3">
      <c r="A988" s="363"/>
      <c r="B988" s="720"/>
      <c r="C988" s="363"/>
      <c r="D988" s="3"/>
      <c r="E988" s="363"/>
      <c r="F988" s="3"/>
      <c r="G988" s="363"/>
      <c r="H988" s="363"/>
      <c r="I988" s="44"/>
      <c r="J988" s="44"/>
    </row>
    <row r="989" spans="1:10" ht="15.75" customHeight="1" x14ac:dyDescent="0.3">
      <c r="A989" s="363"/>
      <c r="B989" s="720"/>
      <c r="C989" s="363"/>
      <c r="D989" s="3"/>
      <c r="E989" s="363"/>
      <c r="F989" s="3"/>
      <c r="G989" s="363"/>
      <c r="H989" s="363"/>
      <c r="I989" s="44"/>
      <c r="J989" s="44"/>
    </row>
    <row r="990" spans="1:10" ht="15.75" customHeight="1" x14ac:dyDescent="0.3">
      <c r="A990" s="363"/>
      <c r="B990" s="720"/>
      <c r="C990" s="363"/>
      <c r="D990" s="3"/>
      <c r="E990" s="363"/>
      <c r="F990" s="3"/>
      <c r="G990" s="363"/>
      <c r="H990" s="363"/>
      <c r="I990" s="44"/>
      <c r="J990" s="44"/>
    </row>
    <row r="991" spans="1:10" ht="15.75" customHeight="1" x14ac:dyDescent="0.3">
      <c r="A991" s="363"/>
      <c r="B991" s="720"/>
      <c r="C991" s="363"/>
      <c r="D991" s="3"/>
      <c r="E991" s="363"/>
      <c r="F991" s="3"/>
      <c r="G991" s="363"/>
      <c r="H991" s="363"/>
      <c r="I991" s="44"/>
      <c r="J991" s="44"/>
    </row>
    <row r="992" spans="1:10" ht="15.75" customHeight="1" x14ac:dyDescent="0.3">
      <c r="A992" s="363"/>
      <c r="B992" s="720"/>
      <c r="C992" s="363"/>
      <c r="D992" s="3"/>
      <c r="E992" s="363"/>
      <c r="F992" s="3"/>
      <c r="G992" s="363"/>
      <c r="H992" s="363"/>
      <c r="I992" s="44"/>
      <c r="J992" s="44"/>
    </row>
    <row r="993" spans="1:10" ht="15.75" customHeight="1" x14ac:dyDescent="0.3">
      <c r="A993" s="363"/>
      <c r="B993" s="720"/>
      <c r="C993" s="363"/>
      <c r="D993" s="3"/>
      <c r="E993" s="363"/>
      <c r="F993" s="3"/>
      <c r="G993" s="363"/>
      <c r="H993" s="363"/>
      <c r="I993" s="44"/>
      <c r="J993" s="44"/>
    </row>
    <row r="994" spans="1:10" ht="15.75" customHeight="1" x14ac:dyDescent="0.3">
      <c r="A994" s="363"/>
      <c r="B994" s="720"/>
      <c r="C994" s="363"/>
      <c r="D994" s="3"/>
      <c r="E994" s="363"/>
      <c r="F994" s="3"/>
      <c r="G994" s="363"/>
      <c r="H994" s="363"/>
      <c r="I994" s="44"/>
      <c r="J994" s="44"/>
    </row>
    <row r="995" spans="1:10" ht="15.75" customHeight="1" x14ac:dyDescent="0.3">
      <c r="A995" s="363"/>
      <c r="B995" s="720"/>
      <c r="C995" s="363"/>
      <c r="D995" s="3"/>
      <c r="E995" s="363"/>
      <c r="F995" s="3"/>
      <c r="G995" s="363"/>
      <c r="H995" s="363"/>
      <c r="I995" s="44"/>
      <c r="J995" s="44"/>
    </row>
    <row r="996" spans="1:10" ht="15.75" customHeight="1" x14ac:dyDescent="0.3">
      <c r="A996" s="363"/>
      <c r="B996" s="720"/>
      <c r="C996" s="363"/>
      <c r="D996" s="3"/>
      <c r="E996" s="363"/>
      <c r="F996" s="3"/>
      <c r="G996" s="363"/>
      <c r="H996" s="363"/>
      <c r="I996" s="44"/>
      <c r="J996" s="44"/>
    </row>
    <row r="997" spans="1:10" ht="15.75" customHeight="1" x14ac:dyDescent="0.3">
      <c r="A997" s="363"/>
      <c r="B997" s="720"/>
      <c r="C997" s="363"/>
      <c r="D997" s="3"/>
      <c r="E997" s="363"/>
      <c r="F997" s="3"/>
      <c r="G997" s="363"/>
      <c r="H997" s="363"/>
      <c r="I997" s="44"/>
      <c r="J997" s="44"/>
    </row>
    <row r="998" spans="1:10" ht="15.75" customHeight="1" x14ac:dyDescent="0.3">
      <c r="A998" s="363"/>
      <c r="B998" s="720"/>
      <c r="C998" s="363"/>
      <c r="D998" s="3"/>
      <c r="E998" s="363"/>
      <c r="F998" s="3"/>
      <c r="G998" s="363"/>
      <c r="H998" s="363"/>
      <c r="I998" s="44"/>
      <c r="J998" s="44"/>
    </row>
    <row r="999" spans="1:10" ht="15.75" customHeight="1" x14ac:dyDescent="0.3">
      <c r="A999" s="363"/>
      <c r="B999" s="720"/>
      <c r="C999" s="363"/>
      <c r="D999" s="3"/>
      <c r="E999" s="363"/>
      <c r="F999" s="3"/>
      <c r="G999" s="363"/>
      <c r="H999" s="363"/>
      <c r="I999" s="44"/>
      <c r="J999" s="44"/>
    </row>
    <row r="1000" spans="1:10" ht="15.75" customHeight="1" x14ac:dyDescent="0.3">
      <c r="A1000" s="363"/>
      <c r="B1000" s="720"/>
      <c r="C1000" s="363"/>
      <c r="D1000" s="3"/>
      <c r="E1000" s="363"/>
      <c r="F1000" s="3"/>
      <c r="G1000" s="363"/>
      <c r="H1000" s="363"/>
      <c r="I1000" s="44"/>
      <c r="J1000" s="44"/>
    </row>
    <row r="1001" spans="1:10" ht="15.75" customHeight="1" x14ac:dyDescent="0.3">
      <c r="A1001" s="363"/>
      <c r="B1001" s="720"/>
      <c r="C1001" s="363"/>
      <c r="D1001" s="3"/>
      <c r="E1001" s="363"/>
      <c r="F1001" s="3"/>
      <c r="G1001" s="363"/>
      <c r="H1001" s="363"/>
      <c r="I1001" s="44"/>
      <c r="J1001" s="44"/>
    </row>
    <row r="1002" spans="1:10" ht="15.75" customHeight="1" x14ac:dyDescent="0.3">
      <c r="A1002" s="363"/>
      <c r="B1002" s="720"/>
      <c r="C1002" s="363"/>
      <c r="D1002" s="3"/>
      <c r="E1002" s="363"/>
      <c r="F1002" s="3"/>
      <c r="G1002" s="363"/>
      <c r="H1002" s="363"/>
      <c r="I1002" s="44"/>
      <c r="J1002" s="44"/>
    </row>
    <row r="1003" spans="1:10" ht="15.75" customHeight="1" x14ac:dyDescent="0.3">
      <c r="A1003" s="363"/>
      <c r="B1003" s="720"/>
      <c r="C1003" s="363"/>
      <c r="D1003" s="3"/>
      <c r="E1003" s="363"/>
      <c r="F1003" s="3"/>
      <c r="G1003" s="363"/>
      <c r="H1003" s="363"/>
      <c r="I1003" s="44"/>
      <c r="J1003" s="44"/>
    </row>
    <row r="1004" spans="1:10" ht="15.75" customHeight="1" x14ac:dyDescent="0.3">
      <c r="A1004" s="363"/>
      <c r="B1004" s="720"/>
      <c r="C1004" s="363"/>
      <c r="D1004" s="3"/>
      <c r="E1004" s="363"/>
      <c r="F1004" s="3"/>
      <c r="G1004" s="363"/>
      <c r="H1004" s="363"/>
      <c r="I1004" s="44"/>
      <c r="J1004" s="44"/>
    </row>
    <row r="1005" spans="1:10" ht="15.75" customHeight="1" x14ac:dyDescent="0.3">
      <c r="A1005" s="363"/>
      <c r="B1005" s="720"/>
      <c r="C1005" s="363"/>
      <c r="D1005" s="3"/>
      <c r="E1005" s="363"/>
      <c r="F1005" s="3"/>
      <c r="G1005" s="363"/>
      <c r="H1005" s="363"/>
      <c r="I1005" s="44"/>
      <c r="J1005" s="44"/>
    </row>
    <row r="1006" spans="1:10" ht="15.75" customHeight="1" x14ac:dyDescent="0.3">
      <c r="A1006" s="363"/>
      <c r="B1006" s="720"/>
      <c r="C1006" s="363"/>
      <c r="D1006" s="3"/>
      <c r="E1006" s="363"/>
      <c r="F1006" s="3"/>
      <c r="G1006" s="363"/>
      <c r="H1006" s="363"/>
      <c r="I1006" s="44"/>
      <c r="J1006" s="44"/>
    </row>
    <row r="1007" spans="1:10" ht="15.75" customHeight="1" x14ac:dyDescent="0.3">
      <c r="A1007" s="363"/>
      <c r="B1007" s="720"/>
      <c r="C1007" s="363"/>
      <c r="D1007" s="3"/>
      <c r="E1007" s="363"/>
      <c r="F1007" s="3"/>
      <c r="G1007" s="363"/>
      <c r="H1007" s="363"/>
      <c r="I1007" s="44"/>
      <c r="J1007" s="44"/>
    </row>
    <row r="1008" spans="1:10" ht="15.75" customHeight="1" x14ac:dyDescent="0.3">
      <c r="A1008" s="363"/>
      <c r="B1008" s="720"/>
      <c r="C1008" s="363"/>
      <c r="D1008" s="3"/>
      <c r="E1008" s="363"/>
      <c r="F1008" s="3"/>
      <c r="G1008" s="363"/>
      <c r="H1008" s="363"/>
      <c r="I1008" s="44"/>
      <c r="J1008" s="44"/>
    </row>
    <row r="1009" spans="1:10" ht="15.75" customHeight="1" x14ac:dyDescent="0.3">
      <c r="A1009" s="363"/>
      <c r="B1009" s="720"/>
      <c r="C1009" s="363"/>
      <c r="D1009" s="3"/>
      <c r="E1009" s="363"/>
      <c r="F1009" s="3"/>
      <c r="G1009" s="363"/>
      <c r="H1009" s="363"/>
      <c r="I1009" s="44"/>
      <c r="J1009" s="44"/>
    </row>
    <row r="1010" spans="1:10" ht="15.75" customHeight="1" x14ac:dyDescent="0.3">
      <c r="A1010" s="363"/>
      <c r="B1010" s="720"/>
      <c r="C1010" s="363"/>
      <c r="D1010" s="3"/>
      <c r="E1010" s="363"/>
      <c r="F1010" s="3"/>
      <c r="G1010" s="363"/>
      <c r="H1010" s="363"/>
      <c r="I1010" s="44"/>
      <c r="J1010" s="44"/>
    </row>
    <row r="1011" spans="1:10" ht="15.75" customHeight="1" x14ac:dyDescent="0.3">
      <c r="A1011" s="363"/>
      <c r="B1011" s="720"/>
      <c r="C1011" s="363"/>
      <c r="D1011" s="3"/>
      <c r="E1011" s="363"/>
      <c r="F1011" s="3"/>
      <c r="G1011" s="363"/>
      <c r="H1011" s="363"/>
      <c r="I1011" s="44"/>
      <c r="J1011" s="44"/>
    </row>
    <row r="1012" spans="1:10" ht="15.75" customHeight="1" x14ac:dyDescent="0.3">
      <c r="A1012" s="363"/>
      <c r="B1012" s="720"/>
      <c r="C1012" s="363"/>
      <c r="D1012" s="3"/>
      <c r="E1012" s="363"/>
      <c r="F1012" s="3"/>
      <c r="G1012" s="363"/>
      <c r="H1012" s="363"/>
      <c r="I1012" s="44"/>
      <c r="J1012" s="44"/>
    </row>
    <row r="1013" spans="1:10" ht="15.75" customHeight="1" x14ac:dyDescent="0.3">
      <c r="A1013" s="363"/>
      <c r="B1013" s="720"/>
      <c r="C1013" s="363"/>
      <c r="D1013" s="3"/>
      <c r="E1013" s="363"/>
      <c r="F1013" s="3"/>
      <c r="G1013" s="363"/>
      <c r="H1013" s="363"/>
      <c r="I1013" s="44"/>
      <c r="J1013" s="44"/>
    </row>
    <row r="1014" spans="1:10" ht="15.75" customHeight="1" x14ac:dyDescent="0.3">
      <c r="A1014" s="363"/>
      <c r="B1014" s="720"/>
      <c r="C1014" s="363"/>
      <c r="D1014" s="3"/>
      <c r="E1014" s="363"/>
      <c r="F1014" s="3"/>
      <c r="G1014" s="363"/>
      <c r="H1014" s="363"/>
      <c r="I1014" s="44"/>
      <c r="J1014" s="44"/>
    </row>
    <row r="1015" spans="1:10" ht="15.75" customHeight="1" x14ac:dyDescent="0.3">
      <c r="A1015" s="363"/>
      <c r="B1015" s="720"/>
      <c r="C1015" s="363"/>
      <c r="D1015" s="3"/>
      <c r="E1015" s="363"/>
      <c r="F1015" s="3"/>
      <c r="G1015" s="363"/>
      <c r="H1015" s="363"/>
      <c r="I1015" s="44"/>
      <c r="J1015" s="44"/>
    </row>
    <row r="1016" spans="1:10" ht="15.75" customHeight="1" x14ac:dyDescent="0.3">
      <c r="A1016" s="363"/>
      <c r="B1016" s="720"/>
      <c r="C1016" s="363"/>
      <c r="D1016" s="3"/>
      <c r="E1016" s="363"/>
      <c r="F1016" s="3"/>
      <c r="G1016" s="363"/>
      <c r="H1016" s="363"/>
      <c r="I1016" s="44"/>
      <c r="J1016" s="44"/>
    </row>
    <row r="1017" spans="1:10" ht="15.75" customHeight="1" x14ac:dyDescent="0.3">
      <c r="A1017" s="363"/>
      <c r="B1017" s="720"/>
      <c r="C1017" s="363"/>
      <c r="D1017" s="3"/>
      <c r="E1017" s="363"/>
      <c r="F1017" s="3"/>
      <c r="G1017" s="363"/>
      <c r="H1017" s="363"/>
      <c r="I1017" s="44"/>
      <c r="J1017" s="44"/>
    </row>
    <row r="1018" spans="1:10" ht="15.75" customHeight="1" x14ac:dyDescent="0.3">
      <c r="A1018" s="363"/>
      <c r="B1018" s="720"/>
      <c r="C1018" s="363"/>
      <c r="D1018" s="3"/>
      <c r="E1018" s="363"/>
      <c r="F1018" s="3"/>
      <c r="G1018" s="363"/>
      <c r="H1018" s="363"/>
      <c r="I1018" s="44"/>
      <c r="J1018" s="44"/>
    </row>
    <row r="1019" spans="1:10" ht="15.75" customHeight="1" x14ac:dyDescent="0.3">
      <c r="A1019" s="363"/>
      <c r="B1019" s="720"/>
      <c r="C1019" s="363"/>
      <c r="D1019" s="3"/>
      <c r="E1019" s="363"/>
      <c r="F1019" s="3"/>
      <c r="G1019" s="363"/>
      <c r="H1019" s="363"/>
      <c r="I1019" s="44"/>
      <c r="J1019" s="44"/>
    </row>
    <row r="1020" spans="1:10" ht="15.75" customHeight="1" x14ac:dyDescent="0.3">
      <c r="A1020" s="363"/>
      <c r="B1020" s="720"/>
      <c r="C1020" s="363"/>
      <c r="D1020" s="3"/>
      <c r="E1020" s="363"/>
      <c r="F1020" s="3"/>
      <c r="G1020" s="363"/>
      <c r="H1020" s="363"/>
      <c r="I1020" s="44"/>
      <c r="J1020" s="44"/>
    </row>
    <row r="1021" spans="1:10" ht="15.75" customHeight="1" x14ac:dyDescent="0.3">
      <c r="A1021" s="363"/>
      <c r="B1021" s="720"/>
      <c r="C1021" s="363"/>
      <c r="D1021" s="3"/>
      <c r="E1021" s="363"/>
      <c r="F1021" s="3"/>
      <c r="G1021" s="363"/>
      <c r="H1021" s="363"/>
      <c r="I1021" s="44"/>
      <c r="J1021" s="44"/>
    </row>
    <row r="1022" spans="1:10" ht="15.75" customHeight="1" x14ac:dyDescent="0.3">
      <c r="A1022" s="363"/>
      <c r="B1022" s="720"/>
      <c r="C1022" s="363"/>
      <c r="D1022" s="3"/>
      <c r="E1022" s="363"/>
      <c r="F1022" s="3"/>
      <c r="G1022" s="363"/>
      <c r="H1022" s="363"/>
      <c r="I1022" s="44"/>
      <c r="J1022" s="44"/>
    </row>
    <row r="1023" spans="1:10" ht="15.75" customHeight="1" x14ac:dyDescent="0.3">
      <c r="A1023" s="363"/>
      <c r="B1023" s="720"/>
      <c r="C1023" s="363"/>
      <c r="D1023" s="3"/>
      <c r="E1023" s="363"/>
      <c r="F1023" s="3"/>
      <c r="G1023" s="363"/>
      <c r="H1023" s="363"/>
      <c r="I1023" s="44"/>
      <c r="J1023" s="44"/>
    </row>
    <row r="1024" spans="1:10" ht="15.75" customHeight="1" x14ac:dyDescent="0.3">
      <c r="A1024" s="363"/>
      <c r="B1024" s="720"/>
      <c r="C1024" s="363"/>
      <c r="D1024" s="3"/>
      <c r="E1024" s="363"/>
      <c r="F1024" s="3"/>
      <c r="G1024" s="363"/>
      <c r="H1024" s="363"/>
      <c r="I1024" s="44"/>
      <c r="J1024" s="44"/>
    </row>
    <row r="1025" spans="1:10" ht="15.75" customHeight="1" x14ac:dyDescent="0.3">
      <c r="A1025" s="363"/>
      <c r="B1025" s="720"/>
      <c r="C1025" s="363"/>
      <c r="D1025" s="3"/>
      <c r="E1025" s="363"/>
      <c r="F1025" s="3"/>
      <c r="G1025" s="363"/>
      <c r="H1025" s="363"/>
      <c r="I1025" s="44"/>
      <c r="J1025" s="44"/>
    </row>
    <row r="1026" spans="1:10" ht="15.75" customHeight="1" x14ac:dyDescent="0.3">
      <c r="A1026" s="363"/>
      <c r="B1026" s="720"/>
      <c r="C1026" s="363"/>
      <c r="D1026" s="3"/>
      <c r="E1026" s="363"/>
      <c r="F1026" s="3"/>
      <c r="G1026" s="363"/>
      <c r="H1026" s="363"/>
      <c r="I1026" s="44"/>
      <c r="J1026" s="44"/>
    </row>
    <row r="1027" spans="1:10" ht="15.75" customHeight="1" x14ac:dyDescent="0.3">
      <c r="A1027" s="363"/>
      <c r="B1027" s="720"/>
      <c r="C1027" s="363"/>
      <c r="D1027" s="3"/>
      <c r="E1027" s="363"/>
      <c r="F1027" s="3"/>
      <c r="G1027" s="363"/>
      <c r="H1027" s="363"/>
      <c r="I1027" s="44"/>
      <c r="J1027" s="44"/>
    </row>
    <row r="1028" spans="1:10" ht="15.75" customHeight="1" x14ac:dyDescent="0.3">
      <c r="A1028" s="363"/>
      <c r="B1028" s="720"/>
      <c r="C1028" s="363"/>
      <c r="D1028" s="3"/>
      <c r="E1028" s="363"/>
      <c r="F1028" s="3"/>
      <c r="G1028" s="363"/>
      <c r="H1028" s="363"/>
      <c r="I1028" s="44"/>
      <c r="J1028" s="44"/>
    </row>
    <row r="1029" spans="1:10" ht="15.75" customHeight="1" x14ac:dyDescent="0.3">
      <c r="A1029" s="363"/>
      <c r="B1029" s="720"/>
      <c r="C1029" s="363"/>
      <c r="D1029" s="3"/>
      <c r="E1029" s="363"/>
      <c r="F1029" s="3"/>
      <c r="G1029" s="363"/>
      <c r="H1029" s="363"/>
      <c r="I1029" s="44"/>
      <c r="J1029" s="44"/>
    </row>
    <row r="1030" spans="1:10" ht="15.75" customHeight="1" x14ac:dyDescent="0.3">
      <c r="A1030" s="363"/>
      <c r="B1030" s="720"/>
      <c r="C1030" s="363"/>
      <c r="D1030" s="3"/>
      <c r="E1030" s="363"/>
      <c r="F1030" s="3"/>
      <c r="G1030" s="363"/>
      <c r="H1030" s="363"/>
      <c r="I1030" s="44"/>
      <c r="J1030" s="44"/>
    </row>
    <row r="1031" spans="1:10" ht="15.75" customHeight="1" x14ac:dyDescent="0.3">
      <c r="A1031" s="363"/>
      <c r="B1031" s="720"/>
      <c r="C1031" s="363"/>
      <c r="D1031" s="3"/>
      <c r="E1031" s="363"/>
      <c r="F1031" s="3"/>
      <c r="G1031" s="363"/>
      <c r="H1031" s="363"/>
      <c r="I1031" s="44"/>
      <c r="J1031" s="44"/>
    </row>
    <row r="1032" spans="1:10" ht="15.75" customHeight="1" x14ac:dyDescent="0.3">
      <c r="A1032" s="363"/>
      <c r="B1032" s="720"/>
      <c r="C1032" s="363"/>
      <c r="D1032" s="3"/>
      <c r="E1032" s="363"/>
      <c r="F1032" s="3"/>
      <c r="G1032" s="363"/>
      <c r="H1032" s="363"/>
      <c r="I1032" s="44"/>
      <c r="J1032" s="44"/>
    </row>
    <row r="1033" spans="1:10" ht="15.75" customHeight="1" x14ac:dyDescent="0.3">
      <c r="A1033" s="363"/>
      <c r="B1033" s="720"/>
      <c r="C1033" s="363"/>
      <c r="D1033" s="3"/>
      <c r="E1033" s="363"/>
      <c r="F1033" s="3"/>
      <c r="G1033" s="363"/>
      <c r="H1033" s="363"/>
      <c r="I1033" s="44"/>
      <c r="J1033" s="44"/>
    </row>
    <row r="1034" spans="1:10" ht="15.75" customHeight="1" x14ac:dyDescent="0.3">
      <c r="A1034" s="363"/>
      <c r="B1034" s="720"/>
      <c r="C1034" s="363"/>
      <c r="D1034" s="3"/>
      <c r="E1034" s="363"/>
      <c r="F1034" s="3"/>
      <c r="G1034" s="363"/>
      <c r="H1034" s="363"/>
      <c r="I1034" s="44"/>
      <c r="J1034" s="44"/>
    </row>
    <row r="1035" spans="1:10" ht="15.75" customHeight="1" x14ac:dyDescent="0.3">
      <c r="A1035" s="363"/>
      <c r="B1035" s="720"/>
      <c r="C1035" s="363"/>
      <c r="D1035" s="3"/>
      <c r="E1035" s="363"/>
      <c r="F1035" s="3"/>
      <c r="G1035" s="363"/>
      <c r="H1035" s="363"/>
      <c r="I1035" s="44"/>
      <c r="J1035" s="44"/>
    </row>
    <row r="1036" spans="1:10" ht="15.75" customHeight="1" x14ac:dyDescent="0.3">
      <c r="A1036" s="363"/>
      <c r="B1036" s="720"/>
      <c r="C1036" s="363"/>
      <c r="D1036" s="3"/>
      <c r="E1036" s="363"/>
      <c r="F1036" s="3"/>
      <c r="G1036" s="363"/>
      <c r="H1036" s="363"/>
      <c r="I1036" s="44"/>
      <c r="J1036" s="44"/>
    </row>
    <row r="1037" spans="1:10" ht="15.75" customHeight="1" x14ac:dyDescent="0.3">
      <c r="A1037" s="363"/>
      <c r="B1037" s="720"/>
      <c r="C1037" s="363"/>
      <c r="D1037" s="3"/>
      <c r="E1037" s="363"/>
      <c r="F1037" s="3"/>
      <c r="G1037" s="363"/>
      <c r="H1037" s="363"/>
      <c r="I1037" s="44"/>
      <c r="J1037" s="44"/>
    </row>
    <row r="1038" spans="1:10" ht="15.75" customHeight="1" x14ac:dyDescent="0.3">
      <c r="A1038" s="363"/>
      <c r="B1038" s="720"/>
      <c r="C1038" s="363"/>
      <c r="D1038" s="3"/>
      <c r="E1038" s="363"/>
      <c r="F1038" s="3"/>
      <c r="G1038" s="363"/>
      <c r="H1038" s="363"/>
      <c r="I1038" s="44"/>
      <c r="J1038" s="44"/>
    </row>
    <row r="1039" spans="1:10" ht="15.75" customHeight="1" x14ac:dyDescent="0.3">
      <c r="A1039" s="363"/>
      <c r="B1039" s="720"/>
      <c r="C1039" s="363"/>
      <c r="D1039" s="3"/>
      <c r="E1039" s="363"/>
      <c r="F1039" s="3"/>
      <c r="G1039" s="363"/>
      <c r="H1039" s="363"/>
      <c r="I1039" s="44"/>
      <c r="J1039" s="44"/>
    </row>
    <row r="1040" spans="1:10" ht="15.75" customHeight="1" x14ac:dyDescent="0.3">
      <c r="A1040" s="363"/>
      <c r="B1040" s="720"/>
      <c r="C1040" s="363"/>
      <c r="D1040" s="3"/>
      <c r="E1040" s="363"/>
      <c r="F1040" s="3"/>
      <c r="G1040" s="363"/>
      <c r="H1040" s="363"/>
      <c r="I1040" s="44"/>
      <c r="J1040" s="44"/>
    </row>
    <row r="1041" spans="1:10" ht="15.75" customHeight="1" x14ac:dyDescent="0.3">
      <c r="A1041" s="363"/>
      <c r="B1041" s="720"/>
      <c r="C1041" s="363"/>
      <c r="D1041" s="3"/>
      <c r="E1041" s="363"/>
      <c r="F1041" s="3"/>
      <c r="G1041" s="363"/>
      <c r="H1041" s="363"/>
      <c r="I1041" s="44"/>
      <c r="J1041" s="44"/>
    </row>
    <row r="1042" spans="1:10" ht="15.75" customHeight="1" x14ac:dyDescent="0.3">
      <c r="A1042" s="363"/>
      <c r="B1042" s="720"/>
      <c r="C1042" s="363"/>
      <c r="D1042" s="3"/>
      <c r="E1042" s="363"/>
      <c r="F1042" s="3"/>
      <c r="G1042" s="363"/>
      <c r="H1042" s="363"/>
      <c r="I1042" s="44"/>
      <c r="J1042" s="44"/>
    </row>
    <row r="1043" spans="1:10" ht="15.75" customHeight="1" x14ac:dyDescent="0.3">
      <c r="A1043" s="363"/>
      <c r="B1043" s="720"/>
      <c r="C1043" s="363"/>
      <c r="D1043" s="3"/>
      <c r="E1043" s="363"/>
      <c r="F1043" s="3"/>
      <c r="G1043" s="363"/>
      <c r="H1043" s="363"/>
      <c r="I1043" s="44"/>
      <c r="J1043" s="44"/>
    </row>
    <row r="1044" spans="1:10" ht="15.75" customHeight="1" x14ac:dyDescent="0.3">
      <c r="A1044" s="363"/>
      <c r="B1044" s="720"/>
      <c r="C1044" s="363"/>
      <c r="D1044" s="3"/>
      <c r="E1044" s="363"/>
      <c r="F1044" s="3"/>
      <c r="G1044" s="363"/>
      <c r="H1044" s="363"/>
      <c r="I1044" s="44"/>
      <c r="J1044" s="44"/>
    </row>
    <row r="1045" spans="1:10" ht="15.75" customHeight="1" x14ac:dyDescent="0.3">
      <c r="A1045" s="363"/>
      <c r="B1045" s="720"/>
      <c r="C1045" s="363"/>
      <c r="D1045" s="3"/>
      <c r="E1045" s="363"/>
      <c r="F1045" s="3"/>
      <c r="G1045" s="363"/>
      <c r="H1045" s="363"/>
      <c r="I1045" s="44"/>
      <c r="J1045" s="44"/>
    </row>
    <row r="1046" spans="1:10" ht="15.75" customHeight="1" x14ac:dyDescent="0.3">
      <c r="A1046" s="363"/>
      <c r="B1046" s="720"/>
      <c r="C1046" s="363"/>
      <c r="D1046" s="3"/>
      <c r="E1046" s="363"/>
      <c r="F1046" s="3"/>
      <c r="G1046" s="363"/>
      <c r="H1046" s="363"/>
      <c r="I1046" s="44"/>
      <c r="J1046" s="44"/>
    </row>
    <row r="1047" spans="1:10" ht="15.75" customHeight="1" x14ac:dyDescent="0.3">
      <c r="A1047" s="363"/>
      <c r="B1047" s="720"/>
      <c r="C1047" s="363"/>
      <c r="D1047" s="3"/>
      <c r="E1047" s="363"/>
      <c r="F1047" s="3"/>
      <c r="G1047" s="363"/>
      <c r="H1047" s="363"/>
      <c r="I1047" s="44"/>
      <c r="J1047" s="44"/>
    </row>
    <row r="1048" spans="1:10" ht="15.75" customHeight="1" x14ac:dyDescent="0.3">
      <c r="A1048" s="363"/>
      <c r="B1048" s="720"/>
      <c r="C1048" s="363"/>
      <c r="D1048" s="3"/>
      <c r="E1048" s="363"/>
      <c r="F1048" s="3"/>
      <c r="G1048" s="363"/>
      <c r="H1048" s="363"/>
      <c r="I1048" s="44"/>
      <c r="J1048" s="44"/>
    </row>
    <row r="1049" spans="1:10" ht="15.75" customHeight="1" x14ac:dyDescent="0.3">
      <c r="A1049" s="363"/>
      <c r="B1049" s="720"/>
      <c r="C1049" s="363"/>
      <c r="D1049" s="3"/>
      <c r="E1049" s="363"/>
      <c r="F1049" s="3"/>
      <c r="G1049" s="363"/>
      <c r="H1049" s="363"/>
      <c r="I1049" s="44"/>
      <c r="J1049" s="44"/>
    </row>
    <row r="1050" spans="1:10" ht="15.75" customHeight="1" x14ac:dyDescent="0.3">
      <c r="A1050" s="363"/>
      <c r="B1050" s="720"/>
      <c r="C1050" s="363"/>
      <c r="D1050" s="3"/>
      <c r="E1050" s="363"/>
      <c r="F1050" s="3"/>
      <c r="G1050" s="363"/>
      <c r="H1050" s="363"/>
      <c r="I1050" s="44"/>
      <c r="J1050" s="44"/>
    </row>
    <row r="1051" spans="1:10" ht="15.75" customHeight="1" x14ac:dyDescent="0.3">
      <c r="A1051" s="363"/>
      <c r="B1051" s="720"/>
      <c r="C1051" s="363"/>
      <c r="D1051" s="3"/>
      <c r="E1051" s="363"/>
      <c r="F1051" s="3"/>
      <c r="G1051" s="363"/>
      <c r="H1051" s="363"/>
      <c r="I1051" s="44"/>
      <c r="J1051" s="44"/>
    </row>
    <row r="1052" spans="1:10" ht="15.75" customHeight="1" x14ac:dyDescent="0.3">
      <c r="A1052" s="363"/>
      <c r="B1052" s="720"/>
      <c r="C1052" s="363"/>
      <c r="D1052" s="3"/>
      <c r="E1052" s="363"/>
      <c r="F1052" s="3"/>
      <c r="G1052" s="363"/>
      <c r="H1052" s="363"/>
      <c r="I1052" s="44"/>
      <c r="J1052" s="44"/>
    </row>
    <row r="1053" spans="1:10" ht="15.75" customHeight="1" x14ac:dyDescent="0.3">
      <c r="A1053" s="363"/>
      <c r="B1053" s="720"/>
      <c r="C1053" s="363"/>
      <c r="D1053" s="3"/>
      <c r="E1053" s="363"/>
      <c r="F1053" s="3"/>
      <c r="G1053" s="363"/>
      <c r="H1053" s="363"/>
      <c r="I1053" s="44"/>
      <c r="J1053" s="44"/>
    </row>
    <row r="1054" spans="1:10" ht="15.75" customHeight="1" x14ac:dyDescent="0.3">
      <c r="A1054" s="363"/>
      <c r="B1054" s="720"/>
      <c r="C1054" s="363"/>
      <c r="D1054" s="3"/>
      <c r="E1054" s="363"/>
      <c r="F1054" s="3"/>
      <c r="G1054" s="363"/>
      <c r="H1054" s="363"/>
      <c r="I1054" s="44"/>
      <c r="J1054" s="44"/>
    </row>
    <row r="1055" spans="1:10" ht="15.75" customHeight="1" x14ac:dyDescent="0.3">
      <c r="A1055" s="363"/>
      <c r="B1055" s="720"/>
      <c r="C1055" s="363"/>
      <c r="D1055" s="3"/>
      <c r="E1055" s="363"/>
      <c r="F1055" s="3"/>
      <c r="G1055" s="363"/>
      <c r="H1055" s="363"/>
      <c r="I1055" s="44"/>
      <c r="J1055" s="44"/>
    </row>
    <row r="1056" spans="1:10" ht="15.75" customHeight="1" x14ac:dyDescent="0.3">
      <c r="A1056" s="363"/>
      <c r="B1056" s="720"/>
      <c r="C1056" s="363"/>
      <c r="D1056" s="3"/>
      <c r="E1056" s="363"/>
      <c r="F1056" s="3"/>
      <c r="G1056" s="363"/>
      <c r="H1056" s="363"/>
      <c r="I1056" s="44"/>
      <c r="J1056" s="44"/>
    </row>
    <row r="1057" spans="1:10" ht="15.75" customHeight="1" x14ac:dyDescent="0.3">
      <c r="A1057" s="363"/>
      <c r="B1057" s="720"/>
      <c r="C1057" s="363"/>
      <c r="D1057" s="3"/>
      <c r="E1057" s="363"/>
      <c r="F1057" s="3"/>
      <c r="G1057" s="363"/>
      <c r="H1057" s="363"/>
      <c r="I1057" s="44"/>
      <c r="J1057" s="44"/>
    </row>
    <row r="1058" spans="1:10" ht="15.75" customHeight="1" x14ac:dyDescent="0.3">
      <c r="A1058" s="363"/>
      <c r="B1058" s="720"/>
      <c r="C1058" s="363"/>
      <c r="D1058" s="3"/>
      <c r="E1058" s="363"/>
      <c r="F1058" s="3"/>
      <c r="G1058" s="363"/>
      <c r="H1058" s="363"/>
      <c r="I1058" s="44"/>
      <c r="J1058" s="44"/>
    </row>
    <row r="1059" spans="1:10" ht="15.75" customHeight="1" x14ac:dyDescent="0.3">
      <c r="A1059" s="363"/>
      <c r="B1059" s="720"/>
      <c r="C1059" s="363"/>
      <c r="D1059" s="3"/>
      <c r="E1059" s="363"/>
      <c r="F1059" s="3"/>
      <c r="G1059" s="363"/>
      <c r="H1059" s="363"/>
      <c r="I1059" s="44"/>
      <c r="J1059" s="44"/>
    </row>
    <row r="1060" spans="1:10" ht="15.75" customHeight="1" x14ac:dyDescent="0.3">
      <c r="A1060" s="363"/>
      <c r="B1060" s="720"/>
      <c r="C1060" s="363"/>
      <c r="D1060" s="3"/>
      <c r="E1060" s="363"/>
      <c r="F1060" s="3"/>
      <c r="G1060" s="363"/>
      <c r="H1060" s="363"/>
      <c r="I1060" s="44"/>
      <c r="J1060" s="44"/>
    </row>
    <row r="1061" spans="1:10" ht="15.75" customHeight="1" x14ac:dyDescent="0.3">
      <c r="A1061" s="363"/>
      <c r="B1061" s="720"/>
      <c r="C1061" s="363"/>
      <c r="D1061" s="3"/>
      <c r="E1061" s="363"/>
      <c r="F1061" s="3"/>
      <c r="G1061" s="363"/>
      <c r="H1061" s="363"/>
      <c r="I1061" s="44"/>
      <c r="J1061" s="44"/>
    </row>
    <row r="1062" spans="1:10" ht="15.75" customHeight="1" x14ac:dyDescent="0.3">
      <c r="A1062" s="363"/>
      <c r="B1062" s="720"/>
      <c r="C1062" s="363"/>
      <c r="D1062" s="3"/>
      <c r="E1062" s="363"/>
      <c r="F1062" s="3"/>
      <c r="G1062" s="363"/>
      <c r="H1062" s="363"/>
      <c r="I1062" s="44"/>
      <c r="J1062" s="44"/>
    </row>
    <row r="1063" spans="1:10" ht="15.75" customHeight="1" x14ac:dyDescent="0.3">
      <c r="A1063" s="363"/>
      <c r="B1063" s="720"/>
      <c r="C1063" s="363"/>
      <c r="D1063" s="3"/>
      <c r="E1063" s="363"/>
      <c r="F1063" s="3"/>
      <c r="G1063" s="363"/>
      <c r="H1063" s="363"/>
      <c r="I1063" s="44"/>
      <c r="J1063" s="44"/>
    </row>
    <row r="1064" spans="1:10" ht="15.75" customHeight="1" x14ac:dyDescent="0.3">
      <c r="A1064" s="363"/>
      <c r="B1064" s="720"/>
      <c r="C1064" s="363"/>
      <c r="D1064" s="3"/>
      <c r="E1064" s="363"/>
      <c r="F1064" s="3"/>
      <c r="G1064" s="363"/>
      <c r="H1064" s="363"/>
      <c r="I1064" s="44"/>
      <c r="J1064" s="44"/>
    </row>
    <row r="1065" spans="1:10" ht="15.75" customHeight="1" x14ac:dyDescent="0.3">
      <c r="A1065" s="363"/>
      <c r="B1065" s="720"/>
      <c r="C1065" s="363"/>
      <c r="D1065" s="3"/>
      <c r="E1065" s="363"/>
      <c r="F1065" s="3"/>
      <c r="G1065" s="363"/>
      <c r="H1065" s="363"/>
      <c r="I1065" s="44"/>
      <c r="J1065" s="44"/>
    </row>
    <row r="1066" spans="1:10" ht="15.75" customHeight="1" x14ac:dyDescent="0.3">
      <c r="A1066" s="363"/>
      <c r="B1066" s="720"/>
      <c r="C1066" s="363"/>
      <c r="D1066" s="3"/>
      <c r="E1066" s="363"/>
      <c r="F1066" s="3"/>
      <c r="G1066" s="363"/>
      <c r="H1066" s="363"/>
      <c r="I1066" s="44"/>
      <c r="J1066" s="44"/>
    </row>
    <row r="1067" spans="1:10" ht="15.75" customHeight="1" x14ac:dyDescent="0.3">
      <c r="A1067" s="363"/>
      <c r="B1067" s="720"/>
      <c r="C1067" s="363"/>
      <c r="D1067" s="3"/>
      <c r="E1067" s="363"/>
      <c r="F1067" s="3"/>
      <c r="G1067" s="363"/>
      <c r="H1067" s="363"/>
      <c r="I1067" s="44"/>
      <c r="J1067" s="44"/>
    </row>
    <row r="1068" spans="1:10" ht="15.75" customHeight="1" x14ac:dyDescent="0.3">
      <c r="A1068" s="363"/>
      <c r="B1068" s="720"/>
      <c r="C1068" s="363"/>
      <c r="D1068" s="3"/>
      <c r="E1068" s="363"/>
      <c r="F1068" s="3"/>
      <c r="G1068" s="363"/>
      <c r="H1068" s="363"/>
      <c r="I1068" s="44"/>
      <c r="J1068" s="44"/>
    </row>
    <row r="1069" spans="1:10" ht="15.75" customHeight="1" x14ac:dyDescent="0.3">
      <c r="A1069" s="363"/>
      <c r="B1069" s="720"/>
      <c r="C1069" s="363"/>
      <c r="D1069" s="3"/>
      <c r="E1069" s="363"/>
      <c r="F1069" s="3"/>
      <c r="G1069" s="363"/>
      <c r="H1069" s="363"/>
      <c r="I1069" s="44"/>
      <c r="J1069" s="44"/>
    </row>
    <row r="1070" spans="1:10" ht="15.75" customHeight="1" x14ac:dyDescent="0.3">
      <c r="A1070" s="363"/>
      <c r="B1070" s="720"/>
      <c r="C1070" s="363"/>
      <c r="D1070" s="3"/>
      <c r="E1070" s="363"/>
      <c r="F1070" s="3"/>
      <c r="G1070" s="363"/>
      <c r="H1070" s="363"/>
      <c r="I1070" s="44"/>
      <c r="J1070" s="44"/>
    </row>
    <row r="1071" spans="1:10" ht="15.75" customHeight="1" x14ac:dyDescent="0.3">
      <c r="A1071" s="363"/>
      <c r="B1071" s="720"/>
      <c r="C1071" s="363"/>
      <c r="D1071" s="3"/>
      <c r="E1071" s="363"/>
      <c r="F1071" s="3"/>
      <c r="G1071" s="363"/>
      <c r="H1071" s="363"/>
      <c r="I1071" s="44"/>
      <c r="J1071" s="44"/>
    </row>
    <row r="1072" spans="1:10" ht="15.75" customHeight="1" x14ac:dyDescent="0.3">
      <c r="A1072" s="363"/>
      <c r="B1072" s="720"/>
      <c r="C1072" s="363"/>
      <c r="D1072" s="3"/>
      <c r="E1072" s="363"/>
      <c r="F1072" s="3"/>
      <c r="G1072" s="363"/>
      <c r="H1072" s="363"/>
      <c r="I1072" s="44"/>
      <c r="J1072" s="44"/>
    </row>
    <row r="1073" spans="1:10" ht="15.75" customHeight="1" x14ac:dyDescent="0.3">
      <c r="A1073" s="363"/>
      <c r="B1073" s="720"/>
      <c r="C1073" s="363"/>
      <c r="D1073" s="3"/>
      <c r="E1073" s="363"/>
      <c r="F1073" s="3"/>
      <c r="G1073" s="363"/>
      <c r="H1073" s="363"/>
      <c r="I1073" s="44"/>
      <c r="J1073" s="44"/>
    </row>
    <row r="1074" spans="1:10" ht="15.75" customHeight="1" x14ac:dyDescent="0.3">
      <c r="A1074" s="363"/>
      <c r="B1074" s="720"/>
      <c r="C1074" s="363"/>
      <c r="D1074" s="3"/>
      <c r="E1074" s="363"/>
      <c r="F1074" s="3"/>
      <c r="G1074" s="363"/>
      <c r="H1074" s="363"/>
      <c r="I1074" s="44"/>
      <c r="J1074" s="44"/>
    </row>
    <row r="1075" spans="1:10" ht="15.75" customHeight="1" x14ac:dyDescent="0.3">
      <c r="A1075" s="363"/>
      <c r="B1075" s="720"/>
      <c r="C1075" s="363"/>
      <c r="D1075" s="3"/>
      <c r="E1075" s="363"/>
      <c r="F1075" s="3"/>
      <c r="G1075" s="363"/>
      <c r="H1075" s="363"/>
      <c r="I1075" s="44"/>
      <c r="J1075" s="44"/>
    </row>
    <row r="1076" spans="1:10" ht="15.75" customHeight="1" x14ac:dyDescent="0.3">
      <c r="A1076" s="363"/>
      <c r="B1076" s="720"/>
      <c r="C1076" s="363"/>
      <c r="D1076" s="3"/>
      <c r="E1076" s="363"/>
      <c r="F1076" s="3"/>
      <c r="G1076" s="363"/>
      <c r="H1076" s="363"/>
      <c r="I1076" s="44"/>
      <c r="J1076" s="44"/>
    </row>
    <row r="1077" spans="1:10" ht="15.75" customHeight="1" x14ac:dyDescent="0.3">
      <c r="A1077" s="363"/>
      <c r="B1077" s="720"/>
      <c r="C1077" s="363"/>
      <c r="D1077" s="3"/>
      <c r="E1077" s="363"/>
      <c r="F1077" s="3"/>
      <c r="G1077" s="363"/>
      <c r="H1077" s="363"/>
      <c r="I1077" s="44"/>
      <c r="J1077" s="44"/>
    </row>
    <row r="1078" spans="1:10" ht="15.75" customHeight="1" x14ac:dyDescent="0.3">
      <c r="A1078" s="363"/>
      <c r="B1078" s="720"/>
      <c r="C1078" s="363"/>
      <c r="D1078" s="3"/>
      <c r="E1078" s="363"/>
      <c r="F1078" s="3"/>
      <c r="G1078" s="363"/>
      <c r="H1078" s="363"/>
      <c r="I1078" s="44"/>
      <c r="J1078" s="44"/>
    </row>
    <row r="1079" spans="1:10" ht="15.75" customHeight="1" x14ac:dyDescent="0.3">
      <c r="A1079" s="363"/>
      <c r="B1079" s="720"/>
      <c r="C1079" s="363"/>
      <c r="D1079" s="3"/>
      <c r="E1079" s="363"/>
      <c r="F1079" s="3"/>
      <c r="G1079" s="363"/>
      <c r="H1079" s="363"/>
      <c r="I1079" s="44"/>
      <c r="J1079" s="44"/>
    </row>
    <row r="1080" spans="1:10" ht="15.75" customHeight="1" x14ac:dyDescent="0.3">
      <c r="A1080" s="363"/>
      <c r="B1080" s="720"/>
      <c r="C1080" s="363"/>
      <c r="D1080" s="3"/>
      <c r="E1080" s="363"/>
      <c r="F1080" s="3"/>
      <c r="G1080" s="363"/>
      <c r="H1080" s="363"/>
      <c r="I1080" s="44"/>
      <c r="J1080" s="44"/>
    </row>
    <row r="1081" spans="1:10" ht="15.75" customHeight="1" x14ac:dyDescent="0.3">
      <c r="A1081" s="363"/>
      <c r="B1081" s="720"/>
      <c r="C1081" s="363"/>
      <c r="D1081" s="3"/>
      <c r="E1081" s="363"/>
      <c r="F1081" s="3"/>
      <c r="G1081" s="363"/>
      <c r="H1081" s="363"/>
      <c r="I1081" s="44"/>
      <c r="J1081" s="44"/>
    </row>
    <row r="1082" spans="1:10" ht="15.75" customHeight="1" x14ac:dyDescent="0.3">
      <c r="A1082" s="363"/>
      <c r="B1082" s="720"/>
      <c r="C1082" s="363"/>
      <c r="D1082" s="3"/>
      <c r="E1082" s="363"/>
      <c r="F1082" s="3"/>
      <c r="G1082" s="363"/>
      <c r="H1082" s="363"/>
      <c r="I1082" s="44"/>
      <c r="J1082" s="44"/>
    </row>
    <row r="1083" spans="1:10" ht="15.75" customHeight="1" x14ac:dyDescent="0.3">
      <c r="A1083" s="363"/>
      <c r="B1083" s="720"/>
      <c r="C1083" s="363"/>
      <c r="D1083" s="3"/>
      <c r="E1083" s="363"/>
      <c r="F1083" s="3"/>
      <c r="G1083" s="363"/>
      <c r="H1083" s="363"/>
      <c r="I1083" s="44"/>
      <c r="J1083" s="44"/>
    </row>
    <row r="1084" spans="1:10" ht="15.75" customHeight="1" x14ac:dyDescent="0.3">
      <c r="A1084" s="363"/>
      <c r="B1084" s="720"/>
      <c r="C1084" s="363"/>
      <c r="D1084" s="3"/>
      <c r="E1084" s="363"/>
      <c r="F1084" s="3"/>
      <c r="G1084" s="363"/>
      <c r="H1084" s="363"/>
      <c r="I1084" s="44"/>
      <c r="J1084" s="44"/>
    </row>
    <row r="1085" spans="1:10" ht="15.75" customHeight="1" x14ac:dyDescent="0.3">
      <c r="A1085" s="363"/>
      <c r="B1085" s="720"/>
      <c r="C1085" s="363"/>
      <c r="D1085" s="3"/>
      <c r="E1085" s="363"/>
      <c r="F1085" s="3"/>
      <c r="G1085" s="363"/>
      <c r="H1085" s="363"/>
      <c r="I1085" s="44"/>
      <c r="J1085" s="44"/>
    </row>
    <row r="1086" spans="1:10" ht="15.75" customHeight="1" x14ac:dyDescent="0.3">
      <c r="A1086" s="363"/>
      <c r="B1086" s="720"/>
      <c r="C1086" s="363"/>
      <c r="D1086" s="3"/>
      <c r="E1086" s="363"/>
      <c r="F1086" s="3"/>
      <c r="G1086" s="363"/>
      <c r="H1086" s="363"/>
      <c r="I1086" s="44"/>
      <c r="J1086" s="44"/>
    </row>
    <row r="1087" spans="1:10" ht="15.75" customHeight="1" x14ac:dyDescent="0.3">
      <c r="A1087" s="363"/>
      <c r="B1087" s="720"/>
      <c r="C1087" s="363"/>
      <c r="D1087" s="3"/>
      <c r="E1087" s="363"/>
      <c r="F1087" s="3"/>
      <c r="G1087" s="363"/>
      <c r="H1087" s="363"/>
      <c r="I1087" s="44"/>
      <c r="J1087" s="44"/>
    </row>
    <row r="1088" spans="1:10" ht="15.75" customHeight="1" x14ac:dyDescent="0.3">
      <c r="A1088" s="363"/>
      <c r="B1088" s="720"/>
      <c r="C1088" s="363"/>
      <c r="D1088" s="3"/>
      <c r="E1088" s="363"/>
      <c r="F1088" s="3"/>
      <c r="G1088" s="363"/>
      <c r="H1088" s="363"/>
      <c r="I1088" s="44"/>
      <c r="J1088" s="44"/>
    </row>
    <row r="1089" spans="1:10" ht="15.75" customHeight="1" x14ac:dyDescent="0.3">
      <c r="A1089" s="363"/>
      <c r="B1089" s="720"/>
      <c r="C1089" s="363"/>
      <c r="D1089" s="3"/>
      <c r="E1089" s="363"/>
      <c r="F1089" s="3"/>
      <c r="G1089" s="363"/>
      <c r="H1089" s="363"/>
      <c r="I1089" s="44"/>
      <c r="J1089" s="44"/>
    </row>
    <row r="1090" spans="1:10" ht="15.75" customHeight="1" x14ac:dyDescent="0.3">
      <c r="A1090" s="363"/>
      <c r="B1090" s="720"/>
      <c r="C1090" s="363"/>
      <c r="D1090" s="3"/>
      <c r="E1090" s="363"/>
      <c r="F1090" s="3"/>
      <c r="G1090" s="363"/>
      <c r="H1090" s="363"/>
      <c r="I1090" s="44"/>
      <c r="J1090" s="44"/>
    </row>
    <row r="1091" spans="1:10" ht="15.75" customHeight="1" x14ac:dyDescent="0.3">
      <c r="A1091" s="363"/>
      <c r="B1091" s="720"/>
      <c r="C1091" s="363"/>
      <c r="D1091" s="3"/>
      <c r="E1091" s="363"/>
      <c r="F1091" s="3"/>
      <c r="G1091" s="363"/>
      <c r="H1091" s="363"/>
      <c r="I1091" s="44"/>
      <c r="J1091" s="44"/>
    </row>
    <row r="1092" spans="1:10" ht="15.75" customHeight="1" x14ac:dyDescent="0.3">
      <c r="A1092" s="363"/>
      <c r="B1092" s="720"/>
      <c r="C1092" s="363"/>
      <c r="D1092" s="3"/>
      <c r="E1092" s="363"/>
      <c r="F1092" s="3"/>
      <c r="G1092" s="363"/>
      <c r="H1092" s="363"/>
      <c r="I1092" s="44"/>
      <c r="J1092" s="44"/>
    </row>
    <row r="1093" spans="1:10" ht="15.75" customHeight="1" x14ac:dyDescent="0.3">
      <c r="A1093" s="363"/>
      <c r="B1093" s="720"/>
      <c r="C1093" s="363"/>
      <c r="D1093" s="3"/>
      <c r="E1093" s="363"/>
      <c r="F1093" s="3"/>
      <c r="G1093" s="363"/>
      <c r="H1093" s="363"/>
      <c r="I1093" s="44"/>
      <c r="J1093" s="44"/>
    </row>
    <row r="1094" spans="1:10" ht="15.75" customHeight="1" x14ac:dyDescent="0.3">
      <c r="A1094" s="363"/>
      <c r="B1094" s="720"/>
      <c r="C1094" s="363"/>
      <c r="D1094" s="3"/>
      <c r="E1094" s="363"/>
      <c r="F1094" s="3"/>
      <c r="G1094" s="363"/>
      <c r="H1094" s="363"/>
      <c r="I1094" s="44"/>
      <c r="J1094" s="44"/>
    </row>
    <row r="1095" spans="1:10" ht="15.75" customHeight="1" x14ac:dyDescent="0.3">
      <c r="A1095" s="363"/>
      <c r="B1095" s="720"/>
      <c r="C1095" s="363"/>
      <c r="D1095" s="3"/>
      <c r="E1095" s="363"/>
      <c r="F1095" s="3"/>
      <c r="G1095" s="363"/>
      <c r="H1095" s="363"/>
      <c r="I1095" s="44"/>
      <c r="J1095" s="44"/>
    </row>
    <row r="1096" spans="1:10" ht="15.75" customHeight="1" x14ac:dyDescent="0.3">
      <c r="A1096" s="363"/>
      <c r="B1096" s="720"/>
      <c r="C1096" s="363"/>
      <c r="D1096" s="3"/>
      <c r="E1096" s="363"/>
      <c r="F1096" s="3"/>
      <c r="G1096" s="363"/>
      <c r="H1096" s="363"/>
      <c r="I1096" s="44"/>
      <c r="J1096" s="44"/>
    </row>
    <row r="1097" spans="1:10" ht="15.75" customHeight="1" x14ac:dyDescent="0.3">
      <c r="A1097" s="363"/>
      <c r="B1097" s="720"/>
      <c r="C1097" s="363"/>
      <c r="D1097" s="3"/>
      <c r="E1097" s="363"/>
      <c r="F1097" s="3"/>
      <c r="G1097" s="363"/>
      <c r="H1097" s="363"/>
      <c r="I1097" s="44"/>
      <c r="J1097" s="44"/>
    </row>
    <row r="1098" spans="1:10" ht="15.75" customHeight="1" x14ac:dyDescent="0.3">
      <c r="A1098" s="363"/>
      <c r="B1098" s="720"/>
      <c r="C1098" s="363"/>
      <c r="D1098" s="3"/>
      <c r="E1098" s="363"/>
      <c r="F1098" s="3"/>
      <c r="G1098" s="363"/>
      <c r="H1098" s="363"/>
      <c r="I1098" s="44"/>
      <c r="J1098" s="44"/>
    </row>
    <row r="1099" spans="1:10" ht="15.75" customHeight="1" x14ac:dyDescent="0.3">
      <c r="A1099" s="363"/>
      <c r="B1099" s="720"/>
      <c r="C1099" s="363"/>
      <c r="D1099" s="3"/>
      <c r="E1099" s="363"/>
      <c r="F1099" s="3"/>
      <c r="G1099" s="363"/>
      <c r="H1099" s="363"/>
      <c r="I1099" s="44"/>
      <c r="J1099" s="44"/>
    </row>
    <row r="1100" spans="1:10" ht="15.75" customHeight="1" x14ac:dyDescent="0.3">
      <c r="A1100" s="363"/>
      <c r="B1100" s="720"/>
      <c r="C1100" s="363"/>
      <c r="D1100" s="3"/>
      <c r="E1100" s="363"/>
      <c r="F1100" s="3"/>
      <c r="G1100" s="363"/>
      <c r="H1100" s="363"/>
      <c r="I1100" s="44"/>
      <c r="J1100" s="44"/>
    </row>
    <row r="1101" spans="1:10" ht="15.75" customHeight="1" x14ac:dyDescent="0.3">
      <c r="A1101" s="363"/>
      <c r="B1101" s="720"/>
      <c r="C1101" s="363"/>
      <c r="D1101" s="3"/>
      <c r="E1101" s="363"/>
      <c r="F1101" s="3"/>
      <c r="G1101" s="363"/>
      <c r="H1101" s="363"/>
      <c r="I1101" s="44"/>
      <c r="J1101" s="44"/>
    </row>
    <row r="1102" spans="1:10" ht="15.75" customHeight="1" x14ac:dyDescent="0.3">
      <c r="A1102" s="363"/>
      <c r="B1102" s="720"/>
      <c r="C1102" s="363"/>
      <c r="D1102" s="3"/>
      <c r="E1102" s="363"/>
      <c r="F1102" s="3"/>
      <c r="G1102" s="363"/>
      <c r="H1102" s="363"/>
      <c r="I1102" s="44"/>
      <c r="J1102" s="44"/>
    </row>
    <row r="1103" spans="1:10" ht="15.75" customHeight="1" x14ac:dyDescent="0.3">
      <c r="A1103" s="363"/>
      <c r="B1103" s="720"/>
      <c r="C1103" s="363"/>
      <c r="D1103" s="3"/>
      <c r="E1103" s="363"/>
      <c r="F1103" s="3"/>
      <c r="G1103" s="363"/>
      <c r="H1103" s="363"/>
      <c r="I1103" s="44"/>
      <c r="J1103" s="44"/>
    </row>
    <row r="1104" spans="1:10" ht="15.75" customHeight="1" x14ac:dyDescent="0.3">
      <c r="A1104" s="363"/>
      <c r="B1104" s="720"/>
      <c r="C1104" s="363"/>
      <c r="D1104" s="3"/>
      <c r="E1104" s="363"/>
      <c r="F1104" s="3"/>
      <c r="G1104" s="363"/>
      <c r="H1104" s="363"/>
      <c r="I1104" s="44"/>
      <c r="J1104" s="44"/>
    </row>
    <row r="1105" spans="1:10" ht="15.75" customHeight="1" x14ac:dyDescent="0.3">
      <c r="A1105" s="363"/>
      <c r="B1105" s="720"/>
      <c r="C1105" s="363"/>
      <c r="D1105" s="3"/>
      <c r="E1105" s="363"/>
      <c r="F1105" s="3"/>
      <c r="G1105" s="363"/>
      <c r="H1105" s="363"/>
      <c r="I1105" s="44"/>
      <c r="J1105" s="44"/>
    </row>
    <row r="1106" spans="1:10" ht="15.75" customHeight="1" x14ac:dyDescent="0.3">
      <c r="A1106" s="363"/>
      <c r="B1106" s="720"/>
      <c r="C1106" s="363"/>
      <c r="D1106" s="3"/>
      <c r="E1106" s="363"/>
      <c r="F1106" s="3"/>
      <c r="G1106" s="363"/>
      <c r="H1106" s="363"/>
      <c r="I1106" s="44"/>
      <c r="J1106" s="44"/>
    </row>
    <row r="1107" spans="1:10" ht="15.75" customHeight="1" x14ac:dyDescent="0.3">
      <c r="A1107" s="363"/>
      <c r="B1107" s="720"/>
      <c r="C1107" s="363"/>
      <c r="D1107" s="3"/>
      <c r="E1107" s="363"/>
      <c r="F1107" s="3"/>
      <c r="G1107" s="363"/>
      <c r="H1107" s="363"/>
      <c r="I1107" s="44"/>
      <c r="J1107" s="44"/>
    </row>
    <row r="1108" spans="1:10" ht="15.75" customHeight="1" x14ac:dyDescent="0.3">
      <c r="A1108" s="363"/>
      <c r="B1108" s="720"/>
      <c r="C1108" s="363"/>
      <c r="D1108" s="3"/>
      <c r="E1108" s="363"/>
      <c r="F1108" s="3"/>
      <c r="G1108" s="363"/>
      <c r="H1108" s="363"/>
      <c r="I1108" s="44"/>
      <c r="J1108" s="44"/>
    </row>
    <row r="1109" spans="1:10" ht="15.75" customHeight="1" x14ac:dyDescent="0.3">
      <c r="A1109" s="363"/>
      <c r="B1109" s="720"/>
      <c r="C1109" s="363"/>
      <c r="D1109" s="3"/>
      <c r="E1109" s="363"/>
      <c r="F1109" s="3"/>
      <c r="G1109" s="363"/>
      <c r="H1109" s="363"/>
      <c r="I1109" s="44"/>
      <c r="J1109" s="44"/>
    </row>
    <row r="1110" spans="1:10" ht="15.75" customHeight="1" x14ac:dyDescent="0.3">
      <c r="A1110" s="363"/>
      <c r="B1110" s="720"/>
      <c r="C1110" s="363"/>
      <c r="D1110" s="3"/>
      <c r="E1110" s="363"/>
      <c r="F1110" s="3"/>
      <c r="G1110" s="363"/>
      <c r="H1110" s="363"/>
      <c r="I1110" s="44"/>
      <c r="J1110" s="44"/>
    </row>
    <row r="1111" spans="1:10" ht="15.75" customHeight="1" x14ac:dyDescent="0.3">
      <c r="A1111" s="363"/>
      <c r="B1111" s="720"/>
      <c r="C1111" s="363"/>
      <c r="D1111" s="3"/>
      <c r="E1111" s="363"/>
      <c r="F1111" s="3"/>
      <c r="G1111" s="363"/>
      <c r="H1111" s="363"/>
      <c r="I1111" s="44"/>
      <c r="J1111" s="44"/>
    </row>
    <row r="1112" spans="1:10" ht="15.75" customHeight="1" x14ac:dyDescent="0.3">
      <c r="A1112" s="363"/>
      <c r="B1112" s="720"/>
      <c r="C1112" s="363"/>
      <c r="D1112" s="3"/>
      <c r="E1112" s="363"/>
      <c r="F1112" s="3"/>
      <c r="G1112" s="363"/>
      <c r="H1112" s="363"/>
      <c r="I1112" s="44"/>
      <c r="J1112" s="44"/>
    </row>
    <row r="1113" spans="1:10" ht="15.75" customHeight="1" x14ac:dyDescent="0.3">
      <c r="A1113" s="363"/>
      <c r="B1113" s="720"/>
      <c r="C1113" s="363"/>
      <c r="D1113" s="3"/>
      <c r="E1113" s="363"/>
      <c r="F1113" s="3"/>
      <c r="G1113" s="363"/>
      <c r="H1113" s="363"/>
      <c r="I1113" s="44"/>
      <c r="J1113" s="44"/>
    </row>
    <row r="1114" spans="1:10" ht="15.75" customHeight="1" x14ac:dyDescent="0.3">
      <c r="A1114" s="363"/>
      <c r="B1114" s="720"/>
      <c r="C1114" s="363"/>
      <c r="D1114" s="3"/>
      <c r="E1114" s="363"/>
      <c r="F1114" s="3"/>
      <c r="G1114" s="363"/>
      <c r="H1114" s="363"/>
      <c r="I1114" s="44"/>
      <c r="J1114" s="44"/>
    </row>
    <row r="1115" spans="1:10" ht="15.75" customHeight="1" x14ac:dyDescent="0.3">
      <c r="A1115" s="363"/>
      <c r="B1115" s="720"/>
      <c r="C1115" s="363"/>
      <c r="D1115" s="3"/>
      <c r="E1115" s="363"/>
      <c r="F1115" s="3"/>
      <c r="G1115" s="363"/>
      <c r="H1115" s="363"/>
      <c r="I1115" s="44"/>
      <c r="J1115" s="44"/>
    </row>
    <row r="1116" spans="1:10" ht="15.75" customHeight="1" x14ac:dyDescent="0.3">
      <c r="A1116" s="363"/>
      <c r="B1116" s="720"/>
      <c r="C1116" s="363"/>
      <c r="D1116" s="3"/>
      <c r="E1116" s="363"/>
      <c r="F1116" s="3"/>
      <c r="G1116" s="363"/>
      <c r="H1116" s="363"/>
      <c r="I1116" s="44"/>
      <c r="J1116" s="44"/>
    </row>
    <row r="1117" spans="1:10" ht="15.75" customHeight="1" x14ac:dyDescent="0.3">
      <c r="A1117" s="363"/>
      <c r="B1117" s="720"/>
      <c r="C1117" s="363"/>
      <c r="D1117" s="3"/>
      <c r="E1117" s="363"/>
      <c r="F1117" s="3"/>
      <c r="G1117" s="363"/>
      <c r="H1117" s="363"/>
      <c r="I1117" s="44"/>
      <c r="J1117" s="44"/>
    </row>
    <row r="1118" spans="1:10" ht="15.75" customHeight="1" x14ac:dyDescent="0.3">
      <c r="A1118" s="363"/>
      <c r="B1118" s="720"/>
      <c r="C1118" s="363"/>
      <c r="D1118" s="3"/>
      <c r="E1118" s="363"/>
      <c r="F1118" s="3"/>
      <c r="G1118" s="363"/>
      <c r="H1118" s="363"/>
      <c r="I1118" s="44"/>
      <c r="J1118" s="44"/>
    </row>
    <row r="1119" spans="1:10" ht="15.75" customHeight="1" x14ac:dyDescent="0.3">
      <c r="A1119" s="363"/>
      <c r="B1119" s="720"/>
      <c r="C1119" s="363"/>
      <c r="D1119" s="3"/>
      <c r="E1119" s="363"/>
      <c r="F1119" s="3"/>
      <c r="G1119" s="363"/>
      <c r="H1119" s="363"/>
      <c r="I1119" s="44"/>
      <c r="J1119" s="44"/>
    </row>
    <row r="1120" spans="1:10" ht="15.75" customHeight="1" x14ac:dyDescent="0.3">
      <c r="A1120" s="363"/>
      <c r="B1120" s="720"/>
      <c r="C1120" s="363"/>
      <c r="D1120" s="3"/>
      <c r="E1120" s="363"/>
      <c r="F1120" s="3"/>
      <c r="G1120" s="363"/>
      <c r="H1120" s="363"/>
      <c r="I1120" s="44"/>
      <c r="J1120" s="44"/>
    </row>
    <row r="1121" spans="1:10" ht="15.75" customHeight="1" x14ac:dyDescent="0.3">
      <c r="A1121" s="363"/>
      <c r="B1121" s="720"/>
      <c r="C1121" s="363"/>
      <c r="D1121" s="3"/>
      <c r="E1121" s="363"/>
      <c r="F1121" s="3"/>
      <c r="G1121" s="363"/>
      <c r="H1121" s="363"/>
      <c r="I1121" s="44"/>
      <c r="J1121" s="44"/>
    </row>
    <row r="1122" spans="1:10" ht="15.75" customHeight="1" x14ac:dyDescent="0.3">
      <c r="A1122" s="363"/>
      <c r="B1122" s="720"/>
      <c r="C1122" s="363"/>
      <c r="D1122" s="3"/>
      <c r="E1122" s="363"/>
      <c r="F1122" s="3"/>
      <c r="G1122" s="363"/>
      <c r="H1122" s="363"/>
      <c r="I1122" s="44"/>
      <c r="J1122" s="44"/>
    </row>
    <row r="1123" spans="1:10" ht="15.75" customHeight="1" x14ac:dyDescent="0.3">
      <c r="A1123" s="363"/>
      <c r="B1123" s="720"/>
      <c r="C1123" s="363"/>
      <c r="D1123" s="3"/>
      <c r="E1123" s="363"/>
      <c r="F1123" s="3"/>
      <c r="G1123" s="363"/>
      <c r="H1123" s="363"/>
      <c r="I1123" s="44"/>
      <c r="J1123" s="44"/>
    </row>
    <row r="1124" spans="1:10" ht="15.75" customHeight="1" x14ac:dyDescent="0.3">
      <c r="A1124" s="363"/>
      <c r="B1124" s="720"/>
      <c r="C1124" s="363"/>
      <c r="D1124" s="3"/>
      <c r="E1124" s="363"/>
      <c r="F1124" s="3"/>
      <c r="G1124" s="363"/>
      <c r="H1124" s="363"/>
      <c r="I1124" s="44"/>
      <c r="J1124" s="44"/>
    </row>
    <row r="1125" spans="1:10" ht="15.75" customHeight="1" x14ac:dyDescent="0.3">
      <c r="A1125" s="363"/>
      <c r="B1125" s="720"/>
      <c r="C1125" s="363"/>
      <c r="D1125" s="3"/>
      <c r="E1125" s="363"/>
      <c r="F1125" s="3"/>
      <c r="G1125" s="363"/>
      <c r="H1125" s="363"/>
      <c r="I1125" s="44"/>
      <c r="J1125" s="44"/>
    </row>
    <row r="1126" spans="1:10" ht="15.75" customHeight="1" x14ac:dyDescent="0.3">
      <c r="A1126" s="363"/>
      <c r="B1126" s="720"/>
      <c r="C1126" s="363"/>
      <c r="D1126" s="3"/>
      <c r="E1126" s="363"/>
      <c r="F1126" s="3"/>
      <c r="G1126" s="363"/>
      <c r="H1126" s="363"/>
      <c r="I1126" s="44"/>
      <c r="J1126" s="44"/>
    </row>
    <row r="1127" spans="1:10" ht="15.75" customHeight="1" x14ac:dyDescent="0.3">
      <c r="A1127" s="363"/>
      <c r="B1127" s="720"/>
      <c r="C1127" s="363"/>
      <c r="D1127" s="3"/>
      <c r="E1127" s="363"/>
      <c r="F1127" s="3"/>
      <c r="G1127" s="363"/>
      <c r="H1127" s="363"/>
      <c r="I1127" s="44"/>
      <c r="J1127" s="44"/>
    </row>
    <row r="1128" spans="1:10" ht="15.75" customHeight="1" x14ac:dyDescent="0.3">
      <c r="A1128" s="363"/>
      <c r="B1128" s="720"/>
      <c r="C1128" s="363"/>
      <c r="D1128" s="3"/>
      <c r="E1128" s="363"/>
      <c r="F1128" s="3"/>
      <c r="G1128" s="363"/>
      <c r="H1128" s="363"/>
      <c r="I1128" s="44"/>
      <c r="J1128" s="44"/>
    </row>
    <row r="1129" spans="1:10" ht="15.75" customHeight="1" x14ac:dyDescent="0.3">
      <c r="A1129" s="363"/>
      <c r="B1129" s="720"/>
      <c r="C1129" s="363"/>
      <c r="D1129" s="3"/>
      <c r="E1129" s="363"/>
      <c r="F1129" s="3"/>
      <c r="G1129" s="363"/>
      <c r="H1129" s="363"/>
      <c r="I1129" s="44"/>
      <c r="J1129" s="44"/>
    </row>
    <row r="1130" spans="1:10" ht="15.75" customHeight="1" x14ac:dyDescent="0.3">
      <c r="A1130" s="363"/>
      <c r="B1130" s="720"/>
      <c r="C1130" s="363"/>
      <c r="D1130" s="3"/>
      <c r="E1130" s="363"/>
      <c r="F1130" s="3"/>
      <c r="G1130" s="363"/>
      <c r="H1130" s="363"/>
      <c r="I1130" s="44"/>
      <c r="J1130" s="44"/>
    </row>
    <row r="1131" spans="1:10" ht="15.75" customHeight="1" x14ac:dyDescent="0.3">
      <c r="A1131" s="363"/>
      <c r="B1131" s="720"/>
      <c r="C1131" s="363"/>
      <c r="D1131" s="3"/>
      <c r="E1131" s="363"/>
      <c r="F1131" s="3"/>
      <c r="G1131" s="363"/>
      <c r="H1131" s="363"/>
      <c r="I1131" s="44"/>
      <c r="J1131" s="44"/>
    </row>
    <row r="1132" spans="1:10" ht="15.75" customHeight="1" x14ac:dyDescent="0.3">
      <c r="A1132" s="363"/>
      <c r="B1132" s="720"/>
      <c r="C1132" s="363"/>
      <c r="D1132" s="3"/>
      <c r="E1132" s="363"/>
      <c r="F1132" s="3"/>
      <c r="G1132" s="363"/>
      <c r="H1132" s="363"/>
      <c r="I1132" s="44"/>
      <c r="J1132" s="44"/>
    </row>
    <row r="1133" spans="1:10" ht="15.75" customHeight="1" x14ac:dyDescent="0.3">
      <c r="A1133" s="363"/>
      <c r="B1133" s="720"/>
      <c r="C1133" s="363"/>
      <c r="D1133" s="3"/>
      <c r="E1133" s="363"/>
      <c r="F1133" s="3"/>
      <c r="G1133" s="363"/>
      <c r="H1133" s="363"/>
      <c r="I1133" s="44"/>
      <c r="J1133" s="44"/>
    </row>
    <row r="1134" spans="1:10" ht="15.75" customHeight="1" x14ac:dyDescent="0.3">
      <c r="A1134" s="363"/>
      <c r="B1134" s="720"/>
      <c r="C1134" s="363"/>
      <c r="D1134" s="3"/>
      <c r="E1134" s="363"/>
      <c r="F1134" s="3"/>
      <c r="G1134" s="363"/>
      <c r="H1134" s="363"/>
      <c r="I1134" s="44"/>
      <c r="J1134" s="44"/>
    </row>
    <row r="1135" spans="1:10" ht="15.75" customHeight="1" x14ac:dyDescent="0.3">
      <c r="A1135" s="363"/>
      <c r="B1135" s="720"/>
      <c r="C1135" s="363"/>
      <c r="D1135" s="3"/>
      <c r="E1135" s="363"/>
      <c r="F1135" s="3"/>
      <c r="G1135" s="363"/>
      <c r="H1135" s="363"/>
      <c r="I1135" s="44"/>
      <c r="J1135" s="44"/>
    </row>
    <row r="1136" spans="1:10" ht="15.75" customHeight="1" x14ac:dyDescent="0.3">
      <c r="A1136" s="363"/>
      <c r="B1136" s="720"/>
      <c r="C1136" s="363"/>
      <c r="D1136" s="3"/>
      <c r="E1136" s="363"/>
      <c r="F1136" s="3"/>
      <c r="G1136" s="363"/>
      <c r="H1136" s="363"/>
      <c r="I1136" s="44"/>
      <c r="J1136" s="44"/>
    </row>
    <row r="1137" spans="1:10" ht="15.75" customHeight="1" x14ac:dyDescent="0.3">
      <c r="A1137" s="363"/>
      <c r="B1137" s="720"/>
      <c r="C1137" s="363"/>
      <c r="D1137" s="3"/>
      <c r="E1137" s="363"/>
      <c r="F1137" s="3"/>
      <c r="G1137" s="363"/>
      <c r="H1137" s="363"/>
      <c r="I1137" s="44"/>
      <c r="J1137" s="44"/>
    </row>
    <row r="1138" spans="1:10" ht="15.75" customHeight="1" x14ac:dyDescent="0.3">
      <c r="A1138" s="363"/>
      <c r="B1138" s="720"/>
      <c r="C1138" s="363"/>
      <c r="D1138" s="3"/>
      <c r="E1138" s="363"/>
      <c r="F1138" s="3"/>
      <c r="G1138" s="363"/>
      <c r="H1138" s="363"/>
      <c r="I1138" s="44"/>
      <c r="J1138" s="44"/>
    </row>
    <row r="1139" spans="1:10" ht="15.75" customHeight="1" x14ac:dyDescent="0.3">
      <c r="A1139" s="363"/>
      <c r="B1139" s="720"/>
      <c r="C1139" s="363"/>
      <c r="D1139" s="3"/>
      <c r="E1139" s="363"/>
      <c r="F1139" s="3"/>
      <c r="G1139" s="363"/>
      <c r="H1139" s="363"/>
      <c r="I1139" s="44"/>
      <c r="J1139" s="44"/>
    </row>
    <row r="1140" spans="1:10" ht="15.75" customHeight="1" x14ac:dyDescent="0.3">
      <c r="A1140" s="363"/>
      <c r="B1140" s="720"/>
      <c r="C1140" s="363"/>
      <c r="D1140" s="3"/>
      <c r="E1140" s="363"/>
      <c r="F1140" s="3"/>
      <c r="G1140" s="363"/>
      <c r="H1140" s="363"/>
      <c r="I1140" s="44"/>
      <c r="J1140" s="44"/>
    </row>
    <row r="1141" spans="1:10" ht="15.75" customHeight="1" x14ac:dyDescent="0.3">
      <c r="A1141" s="363"/>
      <c r="B1141" s="720"/>
      <c r="C1141" s="363"/>
      <c r="D1141" s="3"/>
      <c r="E1141" s="363"/>
      <c r="F1141" s="3"/>
      <c r="G1141" s="363"/>
      <c r="H1141" s="363"/>
      <c r="I1141" s="44"/>
      <c r="J1141" s="44"/>
    </row>
    <row r="1142" spans="1:10" ht="15.75" customHeight="1" x14ac:dyDescent="0.3">
      <c r="A1142" s="363"/>
      <c r="B1142" s="720"/>
      <c r="C1142" s="363"/>
      <c r="D1142" s="3"/>
      <c r="E1142" s="363"/>
      <c r="F1142" s="3"/>
      <c r="G1142" s="363"/>
      <c r="H1142" s="363"/>
      <c r="I1142" s="44"/>
      <c r="J1142" s="44"/>
    </row>
    <row r="1143" spans="1:10" ht="15.75" customHeight="1" x14ac:dyDescent="0.3">
      <c r="A1143" s="363"/>
      <c r="B1143" s="720"/>
      <c r="C1143" s="363"/>
      <c r="D1143" s="3"/>
      <c r="E1143" s="363"/>
      <c r="F1143" s="3"/>
      <c r="G1143" s="363"/>
      <c r="H1143" s="363"/>
      <c r="I1143" s="44"/>
      <c r="J1143" s="44"/>
    </row>
    <row r="1144" spans="1:10" ht="15.75" customHeight="1" x14ac:dyDescent="0.3">
      <c r="A1144" s="363"/>
      <c r="B1144" s="720"/>
      <c r="C1144" s="363"/>
      <c r="D1144" s="3"/>
      <c r="E1144" s="363"/>
      <c r="F1144" s="3"/>
      <c r="G1144" s="363"/>
      <c r="H1144" s="363"/>
      <c r="I1144" s="44"/>
      <c r="J1144" s="44"/>
    </row>
    <row r="1145" spans="1:10" ht="15.75" customHeight="1" x14ac:dyDescent="0.3">
      <c r="A1145" s="363"/>
      <c r="B1145" s="720"/>
      <c r="C1145" s="363"/>
      <c r="D1145" s="3"/>
      <c r="E1145" s="363"/>
      <c r="F1145" s="3"/>
      <c r="G1145" s="363"/>
      <c r="H1145" s="363"/>
      <c r="I1145" s="44"/>
      <c r="J1145" s="44"/>
    </row>
    <row r="1146" spans="1:10" ht="15.75" customHeight="1" x14ac:dyDescent="0.3">
      <c r="A1146" s="363"/>
      <c r="B1146" s="720"/>
      <c r="C1146" s="363"/>
      <c r="D1146" s="3"/>
      <c r="E1146" s="363"/>
      <c r="F1146" s="3"/>
      <c r="G1146" s="363"/>
      <c r="H1146" s="363"/>
      <c r="I1146" s="44"/>
      <c r="J1146" s="44"/>
    </row>
    <row r="1147" spans="1:10" ht="15.75" customHeight="1" x14ac:dyDescent="0.3">
      <c r="A1147" s="363"/>
      <c r="B1147" s="720"/>
      <c r="C1147" s="363"/>
      <c r="D1147" s="3"/>
      <c r="E1147" s="363"/>
      <c r="F1147" s="3"/>
      <c r="G1147" s="363"/>
      <c r="H1147" s="363"/>
      <c r="I1147" s="44"/>
      <c r="J1147" s="44"/>
    </row>
    <row r="1148" spans="1:10" ht="15.75" customHeight="1" x14ac:dyDescent="0.3">
      <c r="A1148" s="363"/>
      <c r="B1148" s="720"/>
      <c r="C1148" s="363"/>
      <c r="D1148" s="3"/>
      <c r="E1148" s="363"/>
      <c r="F1148" s="3"/>
      <c r="G1148" s="363"/>
      <c r="H1148" s="363"/>
      <c r="I1148" s="44"/>
      <c r="J1148" s="44"/>
    </row>
    <row r="1149" spans="1:10" ht="15.75" customHeight="1" x14ac:dyDescent="0.3">
      <c r="A1149" s="363"/>
      <c r="B1149" s="720"/>
      <c r="C1149" s="363"/>
      <c r="D1149" s="3"/>
      <c r="E1149" s="363"/>
      <c r="F1149" s="3"/>
      <c r="G1149" s="363"/>
      <c r="H1149" s="363"/>
      <c r="I1149" s="44"/>
      <c r="J1149" s="44"/>
    </row>
    <row r="1150" spans="1:10" ht="15.75" customHeight="1" x14ac:dyDescent="0.3">
      <c r="A1150" s="363"/>
      <c r="B1150" s="720"/>
      <c r="C1150" s="363"/>
      <c r="D1150" s="3"/>
      <c r="E1150" s="363"/>
      <c r="F1150" s="3"/>
      <c r="G1150" s="363"/>
      <c r="H1150" s="363"/>
      <c r="I1150" s="44"/>
      <c r="J1150" s="44"/>
    </row>
    <row r="1151" spans="1:10" ht="15.75" customHeight="1" x14ac:dyDescent="0.3">
      <c r="A1151" s="363"/>
      <c r="B1151" s="720"/>
      <c r="C1151" s="363"/>
      <c r="D1151" s="3"/>
      <c r="E1151" s="363"/>
      <c r="F1151" s="3"/>
      <c r="G1151" s="363"/>
      <c r="H1151" s="363"/>
      <c r="I1151" s="44"/>
      <c r="J1151" s="44"/>
    </row>
    <row r="1152" spans="1:10" ht="15.75" customHeight="1" x14ac:dyDescent="0.3">
      <c r="A1152" s="363"/>
      <c r="B1152" s="720"/>
      <c r="C1152" s="363"/>
      <c r="D1152" s="3"/>
      <c r="E1152" s="363"/>
      <c r="F1152" s="3"/>
      <c r="G1152" s="363"/>
      <c r="H1152" s="363"/>
      <c r="I1152" s="44"/>
      <c r="J1152" s="44"/>
    </row>
  </sheetData>
  <mergeCells count="77">
    <mergeCell ref="B104:B106"/>
    <mergeCell ref="C104:C106"/>
    <mergeCell ref="D104:D106"/>
    <mergeCell ref="B107:B127"/>
    <mergeCell ref="C107:C127"/>
    <mergeCell ref="D107:D127"/>
    <mergeCell ref="B82:B83"/>
    <mergeCell ref="B84:B85"/>
    <mergeCell ref="C84:C85"/>
    <mergeCell ref="D84:D85"/>
    <mergeCell ref="D94:D99"/>
    <mergeCell ref="B94:B99"/>
    <mergeCell ref="C94:C99"/>
    <mergeCell ref="D86:D87"/>
    <mergeCell ref="C86:C87"/>
    <mergeCell ref="B86:B87"/>
    <mergeCell ref="D26:D28"/>
    <mergeCell ref="B29:B34"/>
    <mergeCell ref="C29:C34"/>
    <mergeCell ref="D29:D34"/>
    <mergeCell ref="B63:B65"/>
    <mergeCell ref="C63:C65"/>
    <mergeCell ref="D63:D65"/>
    <mergeCell ref="C73:C78"/>
    <mergeCell ref="B73:B78"/>
    <mergeCell ref="B26:B28"/>
    <mergeCell ref="C26:C28"/>
    <mergeCell ref="B66:B68"/>
    <mergeCell ref="C66:C68"/>
    <mergeCell ref="B189:C189"/>
    <mergeCell ref="D11:D13"/>
    <mergeCell ref="D14:D16"/>
    <mergeCell ref="C11:C13"/>
    <mergeCell ref="C14:C16"/>
    <mergeCell ref="B11:B13"/>
    <mergeCell ref="B14:B16"/>
    <mergeCell ref="B17:B19"/>
    <mergeCell ref="C17:C19"/>
    <mergeCell ref="D17:D19"/>
    <mergeCell ref="B140:C140"/>
    <mergeCell ref="B142:D142"/>
    <mergeCell ref="B70:B71"/>
    <mergeCell ref="C70:C71"/>
    <mergeCell ref="D70:D71"/>
    <mergeCell ref="D73:D78"/>
    <mergeCell ref="E142:J142"/>
    <mergeCell ref="B183:C183"/>
    <mergeCell ref="B185:D185"/>
    <mergeCell ref="E185:J185"/>
    <mergeCell ref="B88:B89"/>
    <mergeCell ref="C88:C89"/>
    <mergeCell ref="D88:D89"/>
    <mergeCell ref="B131:B139"/>
    <mergeCell ref="C131:C139"/>
    <mergeCell ref="D131:D139"/>
    <mergeCell ref="B128:B130"/>
    <mergeCell ref="C128:C130"/>
    <mergeCell ref="D128:D130"/>
    <mergeCell ref="B100:B103"/>
    <mergeCell ref="C100:C103"/>
    <mergeCell ref="D100:D103"/>
    <mergeCell ref="D66:D68"/>
    <mergeCell ref="D82:D83"/>
    <mergeCell ref="H2:J2"/>
    <mergeCell ref="B4:J4"/>
    <mergeCell ref="B5:J5"/>
    <mergeCell ref="B6:J6"/>
    <mergeCell ref="B7:J7"/>
    <mergeCell ref="B9:D9"/>
    <mergeCell ref="E9:J9"/>
    <mergeCell ref="B20:B22"/>
    <mergeCell ref="C20:C22"/>
    <mergeCell ref="D20:D22"/>
    <mergeCell ref="B23:B25"/>
    <mergeCell ref="C23:C25"/>
    <mergeCell ref="D23:D25"/>
    <mergeCell ref="C82:C83"/>
  </mergeCells>
  <phoneticPr fontId="41" type="noConversion"/>
  <pageMargins left="0.31496062992125984" right="0.31496062992125984" top="0.55118110236220474" bottom="0.55118110236220474" header="0" footer="0"/>
  <pageSetup scale="59" fitToHeight="0" orientation="landscape" r:id="rId1"/>
  <ignoredErrors>
    <ignoredError sqref="B20 B11 B14 B17 B23 B26 B29 B41:B42 B36:B39 B44:B48 B62:B63 B69:B70 B91 B94 B100 B104 B107 B128 B131 B173:B182 B169 B167 B144:B160 B17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2021-10-29T09:53:56Z</cp:lastPrinted>
  <dcterms:modified xsi:type="dcterms:W3CDTF">2021-11-29T09:49:07Z</dcterms:modified>
</cp:coreProperties>
</file>