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200" windowHeight="6810" activeTab="1"/>
  </bookViews>
  <sheets>
    <sheet name="Фінансування" sheetId="1" r:id="rId1"/>
    <sheet name="Кошторис  витрат" sheetId="2" r:id="rId2"/>
  </sheets>
  <definedNames>
    <definedName name="_xlnm._FilterDatabase" localSheetId="1" hidden="1">'Кошторис  витрат'!$A$10:$AA$183</definedName>
    <definedName name="_xlnm.Print_Area" localSheetId="1">'Кошторис  витрат'!$A$1:$AA$188</definedName>
  </definedNames>
  <calcPr calcId="144525"/>
</workbook>
</file>

<file path=xl/calcChain.xml><?xml version="1.0" encoding="utf-8"?>
<calcChain xmlns="http://schemas.openxmlformats.org/spreadsheetml/2006/main">
  <c r="A5" i="2" l="1"/>
  <c r="A2" i="2"/>
  <c r="X26" i="2" l="1"/>
  <c r="Y26" i="2"/>
  <c r="Z26" i="2"/>
  <c r="X25" i="2"/>
  <c r="Y25" i="2"/>
  <c r="Z25" i="2"/>
  <c r="X24" i="2"/>
  <c r="Y24" i="2"/>
  <c r="Z24" i="2"/>
  <c r="W26" i="2"/>
  <c r="W25" i="2"/>
  <c r="W24" i="2"/>
  <c r="W46" i="2" l="1"/>
  <c r="W42" i="2"/>
  <c r="X39" i="2"/>
  <c r="W39" i="2"/>
  <c r="Y33" i="2"/>
  <c r="X33" i="2"/>
  <c r="W33" i="2"/>
  <c r="J175" i="2" l="1"/>
  <c r="G175" i="2"/>
  <c r="J27" i="1" l="1"/>
  <c r="N27" i="1" s="1"/>
  <c r="J28" i="1"/>
  <c r="C30" i="1"/>
  <c r="L30" i="1"/>
  <c r="H30" i="1"/>
  <c r="G30" i="1"/>
  <c r="F30" i="1"/>
  <c r="E30" i="1"/>
  <c r="D30" i="1"/>
  <c r="J29" i="1"/>
  <c r="N29" i="1" s="1"/>
  <c r="J30" i="1" l="1"/>
  <c r="N30" i="1" s="1"/>
  <c r="M30" i="1" s="1"/>
  <c r="N28" i="1"/>
  <c r="M28" i="1" s="1"/>
  <c r="M29" i="1"/>
  <c r="X168" i="2" l="1"/>
  <c r="X161" i="2"/>
  <c r="X142" i="2"/>
  <c r="X137" i="2"/>
  <c r="X124" i="2"/>
  <c r="X90" i="2"/>
  <c r="X80" i="2"/>
  <c r="X67" i="2"/>
  <c r="X57" i="2"/>
  <c r="X54" i="2"/>
  <c r="X45" i="2"/>
  <c r="V179" i="2"/>
  <c r="V178" i="2"/>
  <c r="V177" i="2"/>
  <c r="V176" i="2"/>
  <c r="V175" i="2"/>
  <c r="V174" i="2"/>
  <c r="V173" i="2"/>
  <c r="V172" i="2"/>
  <c r="T171" i="2"/>
  <c r="V170" i="2"/>
  <c r="X170" i="2" s="1"/>
  <c r="V169" i="2"/>
  <c r="V168" i="2"/>
  <c r="T167" i="2"/>
  <c r="V166" i="2"/>
  <c r="V165" i="2"/>
  <c r="V164" i="2"/>
  <c r="V163" i="2"/>
  <c r="T162" i="2"/>
  <c r="V161" i="2"/>
  <c r="V160" i="2"/>
  <c r="V159" i="2"/>
  <c r="V158" i="2"/>
  <c r="V157" i="2" s="1"/>
  <c r="T157" i="2"/>
  <c r="T155" i="2"/>
  <c r="V154" i="2"/>
  <c r="V153" i="2"/>
  <c r="V152" i="2"/>
  <c r="V151" i="2"/>
  <c r="T149" i="2"/>
  <c r="V148" i="2"/>
  <c r="V147" i="2"/>
  <c r="T145" i="2"/>
  <c r="V144" i="2"/>
  <c r="V143" i="2"/>
  <c r="V142" i="2"/>
  <c r="V141" i="2"/>
  <c r="V140" i="2"/>
  <c r="T138" i="2"/>
  <c r="V137" i="2"/>
  <c r="V136" i="2"/>
  <c r="V135" i="2"/>
  <c r="V134" i="2"/>
  <c r="V133" i="2"/>
  <c r="V132" i="2"/>
  <c r="T130" i="2"/>
  <c r="V129" i="2"/>
  <c r="V128" i="2"/>
  <c r="V127" i="2"/>
  <c r="V126" i="2"/>
  <c r="V125" i="2"/>
  <c r="V124" i="2"/>
  <c r="T122" i="2"/>
  <c r="V121" i="2"/>
  <c r="V120" i="2"/>
  <c r="V119" i="2"/>
  <c r="V118" i="2"/>
  <c r="V117" i="2"/>
  <c r="V116" i="2"/>
  <c r="V115" i="2"/>
  <c r="V114" i="2"/>
  <c r="V113" i="2"/>
  <c r="V112" i="2"/>
  <c r="V111" i="2"/>
  <c r="V108" i="2"/>
  <c r="V107" i="2"/>
  <c r="V106" i="2"/>
  <c r="T105" i="2"/>
  <c r="V104" i="2"/>
  <c r="V103" i="2"/>
  <c r="V102" i="2"/>
  <c r="V101" i="2" s="1"/>
  <c r="T101" i="2"/>
  <c r="V100" i="2"/>
  <c r="V99" i="2"/>
  <c r="V98" i="2"/>
  <c r="T97" i="2"/>
  <c r="V94" i="2"/>
  <c r="V93" i="2"/>
  <c r="V92" i="2"/>
  <c r="T91" i="2"/>
  <c r="V90" i="2"/>
  <c r="V89" i="2"/>
  <c r="V88" i="2"/>
  <c r="T87" i="2"/>
  <c r="V86" i="2"/>
  <c r="V85" i="2"/>
  <c r="V84" i="2"/>
  <c r="T83" i="2"/>
  <c r="V80" i="2"/>
  <c r="V79" i="2"/>
  <c r="V78" i="2"/>
  <c r="V77" i="2" s="1"/>
  <c r="T77" i="2"/>
  <c r="V76" i="2"/>
  <c r="V75" i="2"/>
  <c r="V74" i="2"/>
  <c r="T73" i="2"/>
  <c r="V72" i="2"/>
  <c r="V71" i="2"/>
  <c r="V70" i="2"/>
  <c r="T69" i="2"/>
  <c r="V68" i="2"/>
  <c r="V67" i="2"/>
  <c r="V66" i="2"/>
  <c r="T65" i="2"/>
  <c r="V64" i="2"/>
  <c r="V61" i="2" s="1"/>
  <c r="V63" i="2"/>
  <c r="V62" i="2"/>
  <c r="T61" i="2"/>
  <c r="V58" i="2"/>
  <c r="V57" i="2"/>
  <c r="V56" i="2"/>
  <c r="T56" i="2"/>
  <c r="V55" i="2"/>
  <c r="V54" i="2"/>
  <c r="V53" i="2"/>
  <c r="V52" i="2" s="1"/>
  <c r="T52" i="2"/>
  <c r="V49" i="2"/>
  <c r="V48" i="2"/>
  <c r="V47" i="2"/>
  <c r="V46" i="2" s="1"/>
  <c r="T46" i="2"/>
  <c r="V45" i="2"/>
  <c r="V44" i="2"/>
  <c r="V43" i="2"/>
  <c r="T42" i="2"/>
  <c r="T50" i="2" s="1"/>
  <c r="V41" i="2"/>
  <c r="V40" i="2"/>
  <c r="V39" i="2"/>
  <c r="V38" i="2"/>
  <c r="T38" i="2"/>
  <c r="V35" i="2"/>
  <c r="V34" i="2"/>
  <c r="V33" i="2"/>
  <c r="V32" i="2" s="1"/>
  <c r="T32" i="2"/>
  <c r="V27" i="2"/>
  <c r="V23" i="2"/>
  <c r="V22" i="2"/>
  <c r="T21" i="2"/>
  <c r="V20" i="2"/>
  <c r="V19" i="2"/>
  <c r="V18" i="2"/>
  <c r="V17" i="2" s="1"/>
  <c r="T30" i="2" s="1"/>
  <c r="V30" i="2" s="1"/>
  <c r="T17" i="2"/>
  <c r="V16" i="2"/>
  <c r="V15" i="2"/>
  <c r="V14" i="2"/>
  <c r="T13" i="2"/>
  <c r="P179" i="2"/>
  <c r="X179" i="2" s="1"/>
  <c r="P178" i="2"/>
  <c r="P177" i="2"/>
  <c r="P176" i="2"/>
  <c r="P175" i="2"/>
  <c r="X175" i="2" s="1"/>
  <c r="P174" i="2"/>
  <c r="P173" i="2"/>
  <c r="P172" i="2"/>
  <c r="N171" i="2"/>
  <c r="P170" i="2"/>
  <c r="P169" i="2"/>
  <c r="P168" i="2"/>
  <c r="N167" i="2"/>
  <c r="P166" i="2"/>
  <c r="P165" i="2"/>
  <c r="P164" i="2"/>
  <c r="P163" i="2"/>
  <c r="P162" i="2" s="1"/>
  <c r="N162" i="2"/>
  <c r="P161" i="2"/>
  <c r="P160" i="2"/>
  <c r="P159" i="2"/>
  <c r="P158" i="2"/>
  <c r="N157" i="2"/>
  <c r="N155" i="2"/>
  <c r="P154" i="2"/>
  <c r="P153" i="2"/>
  <c r="P152" i="2"/>
  <c r="P151" i="2"/>
  <c r="N149" i="2"/>
  <c r="P148" i="2"/>
  <c r="P147" i="2"/>
  <c r="N145" i="2"/>
  <c r="P144" i="2"/>
  <c r="P143" i="2"/>
  <c r="P142" i="2"/>
  <c r="P141" i="2"/>
  <c r="P140" i="2"/>
  <c r="P145" i="2" s="1"/>
  <c r="N138" i="2"/>
  <c r="P137" i="2"/>
  <c r="P136" i="2"/>
  <c r="P135" i="2"/>
  <c r="P134" i="2"/>
  <c r="P133" i="2"/>
  <c r="P132" i="2"/>
  <c r="N130" i="2"/>
  <c r="P129" i="2"/>
  <c r="P128" i="2"/>
  <c r="P127" i="2"/>
  <c r="P126" i="2"/>
  <c r="P125" i="2"/>
  <c r="P124" i="2"/>
  <c r="N122" i="2"/>
  <c r="P121" i="2"/>
  <c r="P120" i="2"/>
  <c r="P119" i="2"/>
  <c r="P118" i="2"/>
  <c r="P117" i="2"/>
  <c r="P116" i="2"/>
  <c r="P115" i="2"/>
  <c r="P114" i="2"/>
  <c r="P113" i="2"/>
  <c r="P112" i="2"/>
  <c r="P111" i="2"/>
  <c r="P108" i="2"/>
  <c r="P107" i="2"/>
  <c r="P106" i="2"/>
  <c r="N105" i="2"/>
  <c r="P104" i="2"/>
  <c r="P103" i="2"/>
  <c r="P102" i="2"/>
  <c r="N101" i="2"/>
  <c r="P100" i="2"/>
  <c r="P99" i="2"/>
  <c r="P98" i="2"/>
  <c r="N97" i="2"/>
  <c r="P94" i="2"/>
  <c r="P93" i="2"/>
  <c r="X93" i="2" s="1"/>
  <c r="P92" i="2"/>
  <c r="N91" i="2"/>
  <c r="P90" i="2"/>
  <c r="P89" i="2"/>
  <c r="X89" i="2" s="1"/>
  <c r="P88" i="2"/>
  <c r="N87" i="2"/>
  <c r="P86" i="2"/>
  <c r="P85" i="2"/>
  <c r="P84" i="2"/>
  <c r="N83" i="2"/>
  <c r="P80" i="2"/>
  <c r="P79" i="2"/>
  <c r="X79" i="2" s="1"/>
  <c r="P78" i="2"/>
  <c r="N77" i="2"/>
  <c r="P76" i="2"/>
  <c r="P75" i="2"/>
  <c r="P74" i="2"/>
  <c r="N73" i="2"/>
  <c r="P72" i="2"/>
  <c r="P71" i="2"/>
  <c r="P70" i="2"/>
  <c r="N69" i="2"/>
  <c r="P68" i="2"/>
  <c r="P67" i="2"/>
  <c r="P66" i="2"/>
  <c r="N65" i="2"/>
  <c r="P64" i="2"/>
  <c r="P61" i="2" s="1"/>
  <c r="P63" i="2"/>
  <c r="P62" i="2"/>
  <c r="N61" i="2"/>
  <c r="P58" i="2"/>
  <c r="X58" i="2" s="1"/>
  <c r="P57" i="2"/>
  <c r="P56" i="2"/>
  <c r="N56" i="2"/>
  <c r="P55" i="2"/>
  <c r="P54" i="2"/>
  <c r="P53" i="2"/>
  <c r="P52" i="2" s="1"/>
  <c r="N52" i="2"/>
  <c r="P49" i="2"/>
  <c r="P48" i="2"/>
  <c r="P47" i="2"/>
  <c r="P46" i="2" s="1"/>
  <c r="N46" i="2"/>
  <c r="P45" i="2"/>
  <c r="P44" i="2"/>
  <c r="P43" i="2"/>
  <c r="N42" i="2"/>
  <c r="N50" i="2" s="1"/>
  <c r="P41" i="2"/>
  <c r="P40" i="2"/>
  <c r="P39" i="2"/>
  <c r="P38" i="2"/>
  <c r="N38" i="2"/>
  <c r="P35" i="2"/>
  <c r="P34" i="2"/>
  <c r="P33" i="2"/>
  <c r="P32" i="2" s="1"/>
  <c r="N32" i="2"/>
  <c r="P27" i="2"/>
  <c r="P23" i="2"/>
  <c r="P22" i="2"/>
  <c r="N21" i="2"/>
  <c r="P20" i="2"/>
  <c r="P19" i="2"/>
  <c r="P18" i="2"/>
  <c r="P17" i="2" s="1"/>
  <c r="N30" i="2" s="1"/>
  <c r="P30" i="2" s="1"/>
  <c r="N17" i="2"/>
  <c r="P16" i="2"/>
  <c r="P15" i="2"/>
  <c r="P14" i="2"/>
  <c r="P13" i="2" s="1"/>
  <c r="N13" i="2"/>
  <c r="J179" i="2"/>
  <c r="X178" i="2"/>
  <c r="J177" i="2"/>
  <c r="X177" i="2" s="1"/>
  <c r="J176" i="2"/>
  <c r="X176" i="2" s="1"/>
  <c r="J174" i="2"/>
  <c r="J173" i="2"/>
  <c r="X173" i="2" s="1"/>
  <c r="J172" i="2"/>
  <c r="H171" i="2"/>
  <c r="J170" i="2"/>
  <c r="J169" i="2"/>
  <c r="X169" i="2" s="1"/>
  <c r="J168" i="2"/>
  <c r="H167" i="2"/>
  <c r="J166" i="2"/>
  <c r="X166" i="2" s="1"/>
  <c r="J165" i="2"/>
  <c r="X165" i="2" s="1"/>
  <c r="J164" i="2"/>
  <c r="X164" i="2" s="1"/>
  <c r="J163" i="2"/>
  <c r="J162" i="2" s="1"/>
  <c r="H162" i="2"/>
  <c r="J161" i="2"/>
  <c r="J160" i="2"/>
  <c r="X160" i="2" s="1"/>
  <c r="J159" i="2"/>
  <c r="X159" i="2" s="1"/>
  <c r="J158" i="2"/>
  <c r="H157" i="2"/>
  <c r="H155" i="2"/>
  <c r="J154" i="2"/>
  <c r="X154" i="2" s="1"/>
  <c r="J153" i="2"/>
  <c r="J152" i="2"/>
  <c r="X152" i="2" s="1"/>
  <c r="J151" i="2"/>
  <c r="X151" i="2" s="1"/>
  <c r="H149" i="2"/>
  <c r="J148" i="2"/>
  <c r="J147" i="2"/>
  <c r="H145" i="2"/>
  <c r="J144" i="2"/>
  <c r="X144" i="2" s="1"/>
  <c r="J143" i="2"/>
  <c r="J142" i="2"/>
  <c r="J141" i="2"/>
  <c r="X141" i="2" s="1"/>
  <c r="J140" i="2"/>
  <c r="J145" i="2" s="1"/>
  <c r="H138" i="2"/>
  <c r="J137" i="2"/>
  <c r="J136" i="2"/>
  <c r="X136" i="2" s="1"/>
  <c r="X135" i="2"/>
  <c r="J134" i="2"/>
  <c r="J133" i="2"/>
  <c r="J132" i="2"/>
  <c r="X132" i="2" s="1"/>
  <c r="H130" i="2"/>
  <c r="J129" i="2"/>
  <c r="J128" i="2"/>
  <c r="X128" i="2" s="1"/>
  <c r="X127" i="2"/>
  <c r="J126" i="2"/>
  <c r="X126" i="2" s="1"/>
  <c r="J125" i="2"/>
  <c r="J124" i="2"/>
  <c r="H122" i="2"/>
  <c r="J121" i="2"/>
  <c r="X121" i="2" s="1"/>
  <c r="J120" i="2"/>
  <c r="J119" i="2"/>
  <c r="X119" i="2" s="1"/>
  <c r="J118" i="2"/>
  <c r="X118" i="2" s="1"/>
  <c r="X117" i="2"/>
  <c r="J116" i="2"/>
  <c r="J115" i="2"/>
  <c r="X115" i="2" s="1"/>
  <c r="X114" i="2"/>
  <c r="J113" i="2"/>
  <c r="X113" i="2" s="1"/>
  <c r="J112" i="2"/>
  <c r="J108" i="2"/>
  <c r="X108" i="2" s="1"/>
  <c r="J107" i="2"/>
  <c r="X107" i="2" s="1"/>
  <c r="H105" i="2"/>
  <c r="J104" i="2"/>
  <c r="X104" i="2" s="1"/>
  <c r="J103" i="2"/>
  <c r="J102" i="2"/>
  <c r="H101" i="2"/>
  <c r="J100" i="2"/>
  <c r="X100" i="2" s="1"/>
  <c r="J99" i="2"/>
  <c r="J98" i="2"/>
  <c r="H97" i="2"/>
  <c r="J94" i="2"/>
  <c r="X94" i="2" s="1"/>
  <c r="J93" i="2"/>
  <c r="J92" i="2"/>
  <c r="X92" i="2" s="1"/>
  <c r="H91" i="2"/>
  <c r="J90" i="2"/>
  <c r="J89" i="2"/>
  <c r="J88" i="2"/>
  <c r="H87" i="2"/>
  <c r="J86" i="2"/>
  <c r="X86" i="2" s="1"/>
  <c r="J85" i="2"/>
  <c r="J84" i="2"/>
  <c r="J83" i="2" s="1"/>
  <c r="H83" i="2"/>
  <c r="J80" i="2"/>
  <c r="J79" i="2"/>
  <c r="J78" i="2"/>
  <c r="X78" i="2" s="1"/>
  <c r="H77" i="2"/>
  <c r="J76" i="2"/>
  <c r="X76" i="2" s="1"/>
  <c r="J75" i="2"/>
  <c r="X75" i="2" s="1"/>
  <c r="J74" i="2"/>
  <c r="X74" i="2" s="1"/>
  <c r="X73" i="2" s="1"/>
  <c r="J73" i="2"/>
  <c r="H73" i="2"/>
  <c r="J72" i="2"/>
  <c r="J71" i="2"/>
  <c r="X71" i="2" s="1"/>
  <c r="J70" i="2"/>
  <c r="J69" i="2" s="1"/>
  <c r="H69" i="2"/>
  <c r="J68" i="2"/>
  <c r="J67" i="2"/>
  <c r="J66" i="2"/>
  <c r="H65" i="2"/>
  <c r="J64" i="2"/>
  <c r="X64" i="2" s="1"/>
  <c r="J63" i="2"/>
  <c r="X63" i="2" s="1"/>
  <c r="J62" i="2"/>
  <c r="X62" i="2" s="1"/>
  <c r="H61" i="2"/>
  <c r="J55" i="2"/>
  <c r="X55" i="2" s="1"/>
  <c r="J54" i="2"/>
  <c r="J53" i="2"/>
  <c r="H52" i="2"/>
  <c r="J49" i="2"/>
  <c r="X49" i="2" s="1"/>
  <c r="J48" i="2"/>
  <c r="X48" i="2" s="1"/>
  <c r="J47" i="2"/>
  <c r="X47" i="2" s="1"/>
  <c r="H46" i="2"/>
  <c r="J45" i="2"/>
  <c r="J44" i="2"/>
  <c r="X44" i="2" s="1"/>
  <c r="J43" i="2"/>
  <c r="X43" i="2" s="1"/>
  <c r="H42" i="2"/>
  <c r="J41" i="2"/>
  <c r="X41" i="2" s="1"/>
  <c r="J40" i="2"/>
  <c r="X40" i="2" s="1"/>
  <c r="J39" i="2"/>
  <c r="H38" i="2"/>
  <c r="J35" i="2"/>
  <c r="X35" i="2" s="1"/>
  <c r="J34" i="2"/>
  <c r="X34" i="2" s="1"/>
  <c r="X32" i="2" s="1"/>
  <c r="J33" i="2"/>
  <c r="H32" i="2"/>
  <c r="X27" i="2"/>
  <c r="X23" i="2"/>
  <c r="H21" i="2"/>
  <c r="J20" i="2"/>
  <c r="X20" i="2" s="1"/>
  <c r="J19" i="2"/>
  <c r="X19" i="2" s="1"/>
  <c r="J18" i="2"/>
  <c r="H17" i="2"/>
  <c r="J16" i="2"/>
  <c r="J15" i="2"/>
  <c r="X15" i="2" s="1"/>
  <c r="J14" i="2"/>
  <c r="H13" i="2"/>
  <c r="X112" i="2" l="1"/>
  <c r="X116" i="2"/>
  <c r="X174" i="2"/>
  <c r="X120" i="2"/>
  <c r="X22" i="2"/>
  <c r="X21" i="2"/>
  <c r="X38" i="2"/>
  <c r="X42" i="2"/>
  <c r="X46" i="2"/>
  <c r="X50" i="2" s="1"/>
  <c r="J52" i="2"/>
  <c r="J59" i="2" s="1"/>
  <c r="X53" i="2"/>
  <c r="X52" i="2" s="1"/>
  <c r="X61" i="2"/>
  <c r="J65" i="2"/>
  <c r="X66" i="2"/>
  <c r="X65" i="2" s="1"/>
  <c r="X102" i="2"/>
  <c r="X145" i="2"/>
  <c r="X158" i="2"/>
  <c r="X157" i="2" s="1"/>
  <c r="X167" i="2"/>
  <c r="X16" i="2"/>
  <c r="X77" i="2"/>
  <c r="J87" i="2"/>
  <c r="J95" i="2" s="1"/>
  <c r="X88" i="2"/>
  <c r="X87" i="2" s="1"/>
  <c r="J91" i="2"/>
  <c r="J171" i="2"/>
  <c r="X172" i="2"/>
  <c r="X171" i="2" s="1"/>
  <c r="V145" i="2"/>
  <c r="V162" i="2"/>
  <c r="X18" i="2"/>
  <c r="X17" i="2" s="1"/>
  <c r="X56" i="2"/>
  <c r="X59" i="2" s="1"/>
  <c r="X70" i="2"/>
  <c r="X69" i="2" s="1"/>
  <c r="X68" i="2"/>
  <c r="X72" i="2"/>
  <c r="X85" i="2"/>
  <c r="X91" i="2"/>
  <c r="J97" i="2"/>
  <c r="J101" i="2"/>
  <c r="J105" i="2"/>
  <c r="J109" i="2" s="1"/>
  <c r="J122" i="2"/>
  <c r="X111" i="2"/>
  <c r="X122" i="2" s="1"/>
  <c r="J138" i="2"/>
  <c r="J149" i="2"/>
  <c r="X147" i="2"/>
  <c r="X149" i="2" s="1"/>
  <c r="X84" i="2"/>
  <c r="X133" i="2"/>
  <c r="X163" i="2"/>
  <c r="X162" i="2" s="1"/>
  <c r="X14" i="2"/>
  <c r="X13" i="2" s="1"/>
  <c r="J13" i="2"/>
  <c r="J21" i="2"/>
  <c r="H31" i="2" s="1"/>
  <c r="J32" i="2"/>
  <c r="J38" i="2"/>
  <c r="J42" i="2"/>
  <c r="H50" i="2"/>
  <c r="X99" i="2"/>
  <c r="X103" i="2"/>
  <c r="X106" i="2"/>
  <c r="X105" i="2" s="1"/>
  <c r="X125" i="2"/>
  <c r="X130" i="2" s="1"/>
  <c r="X129" i="2"/>
  <c r="X134" i="2"/>
  <c r="X143" i="2"/>
  <c r="X148" i="2"/>
  <c r="X153" i="2"/>
  <c r="X155" i="2" s="1"/>
  <c r="P77" i="2"/>
  <c r="P81" i="2" s="1"/>
  <c r="P101" i="2"/>
  <c r="P157" i="2"/>
  <c r="V50" i="2"/>
  <c r="X98" i="2"/>
  <c r="X97" i="2" s="1"/>
  <c r="X140" i="2"/>
  <c r="P69" i="2"/>
  <c r="P73" i="2"/>
  <c r="P167" i="2"/>
  <c r="P171" i="2"/>
  <c r="V69" i="2"/>
  <c r="V73" i="2"/>
  <c r="V81" i="2" s="1"/>
  <c r="V167" i="2"/>
  <c r="V171" i="2"/>
  <c r="P87" i="2"/>
  <c r="P91" i="2"/>
  <c r="P97" i="2"/>
  <c r="P109" i="2" s="1"/>
  <c r="N109" i="2"/>
  <c r="P122" i="2"/>
  <c r="P130" i="2"/>
  <c r="P155" i="2"/>
  <c r="V13" i="2"/>
  <c r="V87" i="2"/>
  <c r="V91" i="2"/>
  <c r="V97" i="2"/>
  <c r="T109" i="2"/>
  <c r="V122" i="2"/>
  <c r="V130" i="2"/>
  <c r="V155" i="2"/>
  <c r="J31" i="2"/>
  <c r="H81" i="2"/>
  <c r="H180" i="2"/>
  <c r="P180" i="2"/>
  <c r="J17" i="2"/>
  <c r="H30" i="2" s="1"/>
  <c r="J46" i="2"/>
  <c r="H59" i="2"/>
  <c r="J61" i="2"/>
  <c r="J77" i="2"/>
  <c r="H109" i="2"/>
  <c r="J130" i="2"/>
  <c r="J155" i="2"/>
  <c r="J157" i="2"/>
  <c r="J167" i="2"/>
  <c r="P21" i="2"/>
  <c r="N31" i="2" s="1"/>
  <c r="P31" i="2" s="1"/>
  <c r="P42" i="2"/>
  <c r="P50" i="2" s="1"/>
  <c r="N59" i="2"/>
  <c r="P65" i="2"/>
  <c r="N81" i="2"/>
  <c r="P83" i="2"/>
  <c r="P105" i="2"/>
  <c r="P138" i="2"/>
  <c r="P149" i="2"/>
  <c r="N180" i="2"/>
  <c r="V21" i="2"/>
  <c r="T31" i="2" s="1"/>
  <c r="V31" i="2" s="1"/>
  <c r="V42" i="2"/>
  <c r="T59" i="2"/>
  <c r="V65" i="2"/>
  <c r="T81" i="2"/>
  <c r="V83" i="2"/>
  <c r="V105" i="2"/>
  <c r="V138" i="2"/>
  <c r="V149" i="2"/>
  <c r="T180" i="2"/>
  <c r="T29" i="2"/>
  <c r="V59" i="2"/>
  <c r="N29" i="2"/>
  <c r="P59" i="2"/>
  <c r="P95" i="2"/>
  <c r="H29" i="2"/>
  <c r="S148" i="2"/>
  <c r="M148" i="2"/>
  <c r="G148" i="2"/>
  <c r="G154" i="2"/>
  <c r="M154" i="2"/>
  <c r="E171" i="2"/>
  <c r="X138" i="2" l="1"/>
  <c r="X101" i="2"/>
  <c r="V95" i="2"/>
  <c r="J50" i="2"/>
  <c r="X180" i="2"/>
  <c r="X81" i="2"/>
  <c r="V109" i="2"/>
  <c r="W148" i="2"/>
  <c r="Y148" i="2" s="1"/>
  <c r="Z148" i="2" s="1"/>
  <c r="J81" i="2"/>
  <c r="X31" i="2"/>
  <c r="V180" i="2"/>
  <c r="X109" i="2"/>
  <c r="X83" i="2"/>
  <c r="X95" i="2" s="1"/>
  <c r="J180" i="2"/>
  <c r="J30" i="2"/>
  <c r="T28" i="2"/>
  <c r="V29" i="2"/>
  <c r="V28" i="2" s="1"/>
  <c r="V36" i="2" s="1"/>
  <c r="V181" i="2" s="1"/>
  <c r="V183" i="2" s="1"/>
  <c r="N28" i="2"/>
  <c r="P29" i="2"/>
  <c r="P28" i="2" s="1"/>
  <c r="P36" i="2" s="1"/>
  <c r="P181" i="2" s="1"/>
  <c r="J29" i="2"/>
  <c r="X29" i="2" s="1"/>
  <c r="H28" i="2"/>
  <c r="E87" i="2"/>
  <c r="E91" i="2"/>
  <c r="E83" i="2"/>
  <c r="E52" i="2"/>
  <c r="E59" i="2" s="1"/>
  <c r="X30" i="2" l="1"/>
  <c r="X28" i="2" s="1"/>
  <c r="J28" i="2"/>
  <c r="J36" i="2" s="1"/>
  <c r="J181" i="2" s="1"/>
  <c r="Q171" i="2"/>
  <c r="K171" i="2"/>
  <c r="Q167" i="2"/>
  <c r="K167" i="2"/>
  <c r="E167" i="2"/>
  <c r="Q162" i="2"/>
  <c r="K162" i="2"/>
  <c r="E162" i="2"/>
  <c r="Q157" i="2"/>
  <c r="K157" i="2"/>
  <c r="E157" i="2"/>
  <c r="G161" i="2"/>
  <c r="Q155" i="2"/>
  <c r="K155" i="2"/>
  <c r="E155" i="2"/>
  <c r="Q149" i="2"/>
  <c r="K149" i="2"/>
  <c r="E149" i="2"/>
  <c r="E145" i="2"/>
  <c r="Q138" i="2"/>
  <c r="K138" i="2"/>
  <c r="E138" i="2"/>
  <c r="Q130" i="2"/>
  <c r="K130" i="2"/>
  <c r="E130" i="2"/>
  <c r="Q122" i="2"/>
  <c r="K122" i="2"/>
  <c r="E122" i="2"/>
  <c r="Q105" i="2"/>
  <c r="K105" i="2"/>
  <c r="E105" i="2"/>
  <c r="Q101" i="2"/>
  <c r="K101" i="2"/>
  <c r="E101" i="2"/>
  <c r="Q97" i="2"/>
  <c r="K97" i="2"/>
  <c r="E97" i="2"/>
  <c r="Q91" i="2"/>
  <c r="K91" i="2"/>
  <c r="Q87" i="2"/>
  <c r="K87" i="2"/>
  <c r="Q83" i="2"/>
  <c r="K83" i="2"/>
  <c r="Q77" i="2"/>
  <c r="K77" i="2"/>
  <c r="E77" i="2"/>
  <c r="Q73" i="2"/>
  <c r="K73" i="2"/>
  <c r="E73" i="2"/>
  <c r="Q69" i="2"/>
  <c r="K69" i="2"/>
  <c r="E69" i="2"/>
  <c r="Q65" i="2"/>
  <c r="K65" i="2"/>
  <c r="E65" i="2"/>
  <c r="Q61" i="2"/>
  <c r="K61" i="2"/>
  <c r="E61" i="2"/>
  <c r="E46" i="2"/>
  <c r="K46" i="2"/>
  <c r="Q46" i="2"/>
  <c r="Q42" i="2"/>
  <c r="K42" i="2"/>
  <c r="E42" i="2"/>
  <c r="Q38" i="2"/>
  <c r="K38" i="2"/>
  <c r="E38" i="2"/>
  <c r="Q32" i="2"/>
  <c r="K32" i="2"/>
  <c r="E32" i="2"/>
  <c r="E21" i="2"/>
  <c r="K21" i="2"/>
  <c r="Q21" i="2"/>
  <c r="Q17" i="2"/>
  <c r="K17" i="2"/>
  <c r="E17" i="2"/>
  <c r="Q13" i="2"/>
  <c r="K13" i="2"/>
  <c r="E13" i="2"/>
  <c r="X36" i="2" l="1"/>
  <c r="X181" i="2" s="1"/>
  <c r="X183" i="2" s="1"/>
  <c r="J183" i="2"/>
  <c r="E180" i="2"/>
  <c r="K50" i="2"/>
  <c r="E81" i="2"/>
  <c r="K180" i="2"/>
  <c r="Q50" i="2"/>
  <c r="E50" i="2"/>
  <c r="Q180" i="2"/>
  <c r="M92" i="2" l="1"/>
  <c r="E109" i="2"/>
  <c r="Q109" i="2"/>
  <c r="K109" i="2"/>
  <c r="Q145" i="2"/>
  <c r="K145" i="2"/>
  <c r="K56" i="2"/>
  <c r="M179" i="2"/>
  <c r="G179" i="2"/>
  <c r="Q56" i="2"/>
  <c r="A4" i="2" l="1"/>
  <c r="A3" i="2"/>
  <c r="S178" i="2" l="1"/>
  <c r="M178" i="2"/>
  <c r="W178" i="2" s="1"/>
  <c r="Y178" i="2" s="1"/>
  <c r="Z178" i="2" s="1"/>
  <c r="S177" i="2"/>
  <c r="M177" i="2"/>
  <c r="S176" i="2"/>
  <c r="M176" i="2"/>
  <c r="G176" i="2"/>
  <c r="S175" i="2"/>
  <c r="M175" i="2"/>
  <c r="W175" i="2" s="1"/>
  <c r="Y175" i="2" s="1"/>
  <c r="Z175" i="2" s="1"/>
  <c r="S174" i="2"/>
  <c r="M174" i="2"/>
  <c r="S173" i="2"/>
  <c r="M173" i="2"/>
  <c r="G173" i="2"/>
  <c r="S172" i="2"/>
  <c r="M172" i="2"/>
  <c r="S170" i="2"/>
  <c r="M170" i="2"/>
  <c r="G170" i="2"/>
  <c r="W170" i="2" s="1"/>
  <c r="Y170" i="2" s="1"/>
  <c r="Z170" i="2" s="1"/>
  <c r="S169" i="2"/>
  <c r="M169" i="2"/>
  <c r="G169" i="2"/>
  <c r="S168" i="2"/>
  <c r="M168" i="2"/>
  <c r="G168" i="2"/>
  <c r="S165" i="2"/>
  <c r="M165" i="2"/>
  <c r="G165" i="2"/>
  <c r="S164" i="2"/>
  <c r="M164" i="2"/>
  <c r="G164" i="2"/>
  <c r="W164" i="2" s="1"/>
  <c r="Y164" i="2" s="1"/>
  <c r="Z164" i="2" s="1"/>
  <c r="S163" i="2"/>
  <c r="M163" i="2"/>
  <c r="S161" i="2"/>
  <c r="M161" i="2"/>
  <c r="S160" i="2"/>
  <c r="M160" i="2"/>
  <c r="G160" i="2"/>
  <c r="W160" i="2" s="1"/>
  <c r="Y160" i="2" s="1"/>
  <c r="Z160" i="2" s="1"/>
  <c r="S159" i="2"/>
  <c r="M159" i="2"/>
  <c r="G159" i="2"/>
  <c r="S158" i="2"/>
  <c r="M158" i="2"/>
  <c r="S153" i="2"/>
  <c r="M153" i="2"/>
  <c r="G153" i="2"/>
  <c r="S152" i="2"/>
  <c r="M152" i="2"/>
  <c r="W152" i="2"/>
  <c r="Y152" i="2" s="1"/>
  <c r="Z152" i="2" s="1"/>
  <c r="S151" i="2"/>
  <c r="M151" i="2"/>
  <c r="G151" i="2"/>
  <c r="S147" i="2"/>
  <c r="M147" i="2"/>
  <c r="G147" i="2"/>
  <c r="S143" i="2"/>
  <c r="M143" i="2"/>
  <c r="G143" i="2"/>
  <c r="S142" i="2"/>
  <c r="M142" i="2"/>
  <c r="G142" i="2"/>
  <c r="W142" i="2" s="1"/>
  <c r="Y142" i="2" s="1"/>
  <c r="Z142" i="2" s="1"/>
  <c r="S141" i="2"/>
  <c r="M141" i="2"/>
  <c r="G141" i="2"/>
  <c r="S140" i="2"/>
  <c r="M140" i="2"/>
  <c r="G140" i="2"/>
  <c r="S136" i="2"/>
  <c r="M136" i="2"/>
  <c r="S135" i="2"/>
  <c r="M135" i="2"/>
  <c r="W135" i="2"/>
  <c r="Y135" i="2" s="1"/>
  <c r="Z135" i="2" s="1"/>
  <c r="S134" i="2"/>
  <c r="M134" i="2"/>
  <c r="S133" i="2"/>
  <c r="M133" i="2"/>
  <c r="S132" i="2"/>
  <c r="M132" i="2"/>
  <c r="S128" i="2"/>
  <c r="M128" i="2"/>
  <c r="G128" i="2"/>
  <c r="W128" i="2" s="1"/>
  <c r="Y128" i="2" s="1"/>
  <c r="Z128" i="2" s="1"/>
  <c r="S127" i="2"/>
  <c r="M127" i="2"/>
  <c r="S126" i="2"/>
  <c r="M126" i="2"/>
  <c r="G126" i="2"/>
  <c r="S125" i="2"/>
  <c r="M125" i="2"/>
  <c r="S124" i="2"/>
  <c r="M124" i="2"/>
  <c r="G124" i="2"/>
  <c r="W124" i="2" s="1"/>
  <c r="Y124" i="2" s="1"/>
  <c r="Z124" i="2" s="1"/>
  <c r="S121" i="2"/>
  <c r="S129" i="2" s="1"/>
  <c r="S120" i="2"/>
  <c r="M120" i="2"/>
  <c r="W120" i="2"/>
  <c r="Y120" i="2" s="1"/>
  <c r="Z120" i="2" s="1"/>
  <c r="S119" i="2"/>
  <c r="M119" i="2"/>
  <c r="S118" i="2"/>
  <c r="M118" i="2"/>
  <c r="S117" i="2"/>
  <c r="M117" i="2"/>
  <c r="S116" i="2"/>
  <c r="M116" i="2"/>
  <c r="W116" i="2"/>
  <c r="Y116" i="2" s="1"/>
  <c r="Z116" i="2" s="1"/>
  <c r="S115" i="2"/>
  <c r="M115" i="2"/>
  <c r="S114" i="2"/>
  <c r="M114" i="2"/>
  <c r="M121" i="2" s="1"/>
  <c r="S113" i="2"/>
  <c r="M113" i="2"/>
  <c r="S112" i="2"/>
  <c r="M112" i="2"/>
  <c r="W112" i="2"/>
  <c r="Y112" i="2" s="1"/>
  <c r="Z112" i="2" s="1"/>
  <c r="S111" i="2"/>
  <c r="M111" i="2"/>
  <c r="S108" i="2"/>
  <c r="M108" i="2"/>
  <c r="G108" i="2"/>
  <c r="S107" i="2"/>
  <c r="M107" i="2"/>
  <c r="G107" i="2"/>
  <c r="S106" i="2"/>
  <c r="M106" i="2"/>
  <c r="W106" i="2"/>
  <c r="S104" i="2"/>
  <c r="M104" i="2"/>
  <c r="G104" i="2"/>
  <c r="S103" i="2"/>
  <c r="M103" i="2"/>
  <c r="S102" i="2"/>
  <c r="M102" i="2"/>
  <c r="S100" i="2"/>
  <c r="M100" i="2"/>
  <c r="W100" i="2"/>
  <c r="Y100" i="2" s="1"/>
  <c r="Z100" i="2" s="1"/>
  <c r="S99" i="2"/>
  <c r="M99" i="2"/>
  <c r="S98" i="2"/>
  <c r="M98" i="2"/>
  <c r="S94" i="2"/>
  <c r="M94" i="2"/>
  <c r="G94" i="2"/>
  <c r="S93" i="2"/>
  <c r="M93" i="2"/>
  <c r="G93" i="2"/>
  <c r="W93" i="2" s="1"/>
  <c r="Y93" i="2" s="1"/>
  <c r="Z93" i="2" s="1"/>
  <c r="S92" i="2"/>
  <c r="G92" i="2"/>
  <c r="S90" i="2"/>
  <c r="M90" i="2"/>
  <c r="G90" i="2"/>
  <c r="S89" i="2"/>
  <c r="M89" i="2"/>
  <c r="G89" i="2"/>
  <c r="W89" i="2" s="1"/>
  <c r="Y89" i="2" s="1"/>
  <c r="Z89" i="2" s="1"/>
  <c r="S88" i="2"/>
  <c r="M88" i="2"/>
  <c r="G88" i="2"/>
  <c r="S86" i="2"/>
  <c r="M86" i="2"/>
  <c r="G86" i="2"/>
  <c r="S85" i="2"/>
  <c r="M85" i="2"/>
  <c r="G85" i="2"/>
  <c r="S84" i="2"/>
  <c r="M84" i="2"/>
  <c r="G84" i="2"/>
  <c r="W84" i="2" s="1"/>
  <c r="S80" i="2"/>
  <c r="M80" i="2"/>
  <c r="G80" i="2"/>
  <c r="S79" i="2"/>
  <c r="M79" i="2"/>
  <c r="G79" i="2"/>
  <c r="S78" i="2"/>
  <c r="M78" i="2"/>
  <c r="G78" i="2"/>
  <c r="K81" i="2"/>
  <c r="S76" i="2"/>
  <c r="M76" i="2"/>
  <c r="G76" i="2"/>
  <c r="S75" i="2"/>
  <c r="M75" i="2"/>
  <c r="G75" i="2"/>
  <c r="W75" i="2" s="1"/>
  <c r="Y75" i="2" s="1"/>
  <c r="Z75" i="2" s="1"/>
  <c r="S74" i="2"/>
  <c r="M74" i="2"/>
  <c r="G74" i="2"/>
  <c r="S72" i="2"/>
  <c r="M72" i="2"/>
  <c r="G72" i="2"/>
  <c r="S71" i="2"/>
  <c r="M71" i="2"/>
  <c r="G71" i="2"/>
  <c r="S70" i="2"/>
  <c r="M70" i="2"/>
  <c r="G70" i="2"/>
  <c r="W70" i="2" s="1"/>
  <c r="S68" i="2"/>
  <c r="M68" i="2"/>
  <c r="G68" i="2"/>
  <c r="S67" i="2"/>
  <c r="M67" i="2"/>
  <c r="G67" i="2"/>
  <c r="S66" i="2"/>
  <c r="M66" i="2"/>
  <c r="G66" i="2"/>
  <c r="S64" i="2"/>
  <c r="M64" i="2"/>
  <c r="G64" i="2"/>
  <c r="W64" i="2" s="1"/>
  <c r="Y64" i="2" s="1"/>
  <c r="Z64" i="2" s="1"/>
  <c r="S63" i="2"/>
  <c r="M63" i="2"/>
  <c r="G63" i="2"/>
  <c r="S62" i="2"/>
  <c r="M62" i="2"/>
  <c r="G62" i="2"/>
  <c r="S58" i="2"/>
  <c r="M58" i="2"/>
  <c r="W58" i="2" s="1"/>
  <c r="Y58" i="2" s="1"/>
  <c r="Z58" i="2" s="1"/>
  <c r="S57" i="2"/>
  <c r="M57" i="2"/>
  <c r="S55" i="2"/>
  <c r="M55" i="2"/>
  <c r="G55" i="2"/>
  <c r="S54" i="2"/>
  <c r="M54" i="2"/>
  <c r="G54" i="2"/>
  <c r="W54" i="2" s="1"/>
  <c r="Y54" i="2" s="1"/>
  <c r="Z54" i="2" s="1"/>
  <c r="S53" i="2"/>
  <c r="M53" i="2"/>
  <c r="G53" i="2"/>
  <c r="Q52" i="2"/>
  <c r="Q59" i="2" s="1"/>
  <c r="K52" i="2"/>
  <c r="K59" i="2" s="1"/>
  <c r="S49" i="2"/>
  <c r="M49" i="2"/>
  <c r="G49" i="2"/>
  <c r="W49" i="2" s="1"/>
  <c r="Y49" i="2" s="1"/>
  <c r="Z49" i="2" s="1"/>
  <c r="S48" i="2"/>
  <c r="M48" i="2"/>
  <c r="G48" i="2"/>
  <c r="S47" i="2"/>
  <c r="M47" i="2"/>
  <c r="G47" i="2"/>
  <c r="S45" i="2"/>
  <c r="M45" i="2"/>
  <c r="G45" i="2"/>
  <c r="S44" i="2"/>
  <c r="M44" i="2"/>
  <c r="G44" i="2"/>
  <c r="W44" i="2" s="1"/>
  <c r="Y44" i="2" s="1"/>
  <c r="Z44" i="2" s="1"/>
  <c r="S43" i="2"/>
  <c r="M43" i="2"/>
  <c r="G43" i="2"/>
  <c r="S41" i="2"/>
  <c r="M41" i="2"/>
  <c r="G41" i="2"/>
  <c r="S40" i="2"/>
  <c r="M40" i="2"/>
  <c r="G40" i="2"/>
  <c r="S39" i="2"/>
  <c r="M39" i="2"/>
  <c r="G39" i="2"/>
  <c r="S35" i="2"/>
  <c r="M35" i="2"/>
  <c r="G35" i="2"/>
  <c r="S34" i="2"/>
  <c r="M34" i="2"/>
  <c r="G34" i="2"/>
  <c r="S33" i="2"/>
  <c r="M33" i="2"/>
  <c r="G33" i="2"/>
  <c r="S27" i="2"/>
  <c r="M27" i="2"/>
  <c r="G27" i="2"/>
  <c r="W27" i="2" s="1"/>
  <c r="Y27" i="2" s="1"/>
  <c r="Z27" i="2" s="1"/>
  <c r="S23" i="2"/>
  <c r="M23" i="2"/>
  <c r="G23" i="2"/>
  <c r="S22" i="2"/>
  <c r="M22" i="2"/>
  <c r="G22" i="2"/>
  <c r="S20" i="2"/>
  <c r="M20" i="2"/>
  <c r="G20" i="2"/>
  <c r="S19" i="2"/>
  <c r="M19" i="2"/>
  <c r="G19" i="2"/>
  <c r="W19" i="2" s="1"/>
  <c r="Y19" i="2" s="1"/>
  <c r="Z19" i="2" s="1"/>
  <c r="S18" i="2"/>
  <c r="M18" i="2"/>
  <c r="G18" i="2"/>
  <c r="W18" i="2" s="1"/>
  <c r="S16" i="2"/>
  <c r="M16" i="2"/>
  <c r="G16" i="2"/>
  <c r="S15" i="2"/>
  <c r="M15" i="2"/>
  <c r="G15" i="2"/>
  <c r="S14" i="2"/>
  <c r="M14" i="2"/>
  <c r="G14" i="2"/>
  <c r="W14" i="2" s="1"/>
  <c r="Y14" i="2" l="1"/>
  <c r="Z14" i="2" s="1"/>
  <c r="Y84" i="2"/>
  <c r="Z84" i="2" s="1"/>
  <c r="Y106" i="2"/>
  <c r="Z106" i="2" s="1"/>
  <c r="Y39" i="2"/>
  <c r="Z39" i="2" s="1"/>
  <c r="S61" i="2"/>
  <c r="Y70" i="2"/>
  <c r="Z70" i="2" s="1"/>
  <c r="W16" i="2"/>
  <c r="Y16" i="2" s="1"/>
  <c r="Z16" i="2" s="1"/>
  <c r="W22" i="2"/>
  <c r="W34" i="2"/>
  <c r="W41" i="2"/>
  <c r="Y41" i="2" s="1"/>
  <c r="Z41" i="2" s="1"/>
  <c r="W47" i="2"/>
  <c r="W57" i="2"/>
  <c r="W62" i="2"/>
  <c r="W67" i="2"/>
  <c r="Y67" i="2" s="1"/>
  <c r="Z67" i="2" s="1"/>
  <c r="W72" i="2"/>
  <c r="Y72" i="2" s="1"/>
  <c r="Z72" i="2" s="1"/>
  <c r="W79" i="2"/>
  <c r="Y79" i="2" s="1"/>
  <c r="Z79" i="2" s="1"/>
  <c r="W86" i="2"/>
  <c r="Y86" i="2" s="1"/>
  <c r="Z86" i="2" s="1"/>
  <c r="W92" i="2"/>
  <c r="Y92" i="2" s="1"/>
  <c r="Z92" i="2" s="1"/>
  <c r="W98" i="2"/>
  <c r="W103" i="2"/>
  <c r="Y103" i="2" s="1"/>
  <c r="Z103" i="2" s="1"/>
  <c r="W108" i="2"/>
  <c r="Y108" i="2" s="1"/>
  <c r="Z108" i="2" s="1"/>
  <c r="W114" i="2"/>
  <c r="Y114" i="2" s="1"/>
  <c r="Z114" i="2" s="1"/>
  <c r="W118" i="2"/>
  <c r="Y118" i="2" s="1"/>
  <c r="Z118" i="2" s="1"/>
  <c r="S130" i="2"/>
  <c r="W126" i="2"/>
  <c r="Y126" i="2" s="1"/>
  <c r="Z126" i="2" s="1"/>
  <c r="W133" i="2"/>
  <c r="Y133" i="2" s="1"/>
  <c r="Z133" i="2" s="1"/>
  <c r="W140" i="2"/>
  <c r="Y140" i="2" s="1"/>
  <c r="Z140" i="2" s="1"/>
  <c r="W147" i="2"/>
  <c r="W158" i="2"/>
  <c r="W168" i="2"/>
  <c r="W173" i="2"/>
  <c r="Y173" i="2" s="1"/>
  <c r="Z173" i="2" s="1"/>
  <c r="W176" i="2"/>
  <c r="Y176" i="2" s="1"/>
  <c r="Z176" i="2" s="1"/>
  <c r="W15" i="2"/>
  <c r="Y15" i="2" s="1"/>
  <c r="Z15" i="2" s="1"/>
  <c r="S17" i="2"/>
  <c r="W20" i="2"/>
  <c r="Y20" i="2" s="1"/>
  <c r="Z20" i="2" s="1"/>
  <c r="W23" i="2"/>
  <c r="Y23" i="2" s="1"/>
  <c r="Z23" i="2" s="1"/>
  <c r="S32" i="2"/>
  <c r="W35" i="2"/>
  <c r="Y35" i="2" s="1"/>
  <c r="Z35" i="2" s="1"/>
  <c r="W40" i="2"/>
  <c r="Y40" i="2" s="1"/>
  <c r="Z40" i="2" s="1"/>
  <c r="W43" i="2"/>
  <c r="W45" i="2"/>
  <c r="Y45" i="2" s="1"/>
  <c r="Z45" i="2" s="1"/>
  <c r="W48" i="2"/>
  <c r="Y48" i="2" s="1"/>
  <c r="Z48" i="2" s="1"/>
  <c r="W53" i="2"/>
  <c r="S52" i="2"/>
  <c r="W55" i="2"/>
  <c r="Y55" i="2" s="1"/>
  <c r="Z55" i="2" s="1"/>
  <c r="W63" i="2"/>
  <c r="Y63" i="2" s="1"/>
  <c r="Z63" i="2" s="1"/>
  <c r="W66" i="2"/>
  <c r="S65" i="2"/>
  <c r="W68" i="2"/>
  <c r="Y68" i="2" s="1"/>
  <c r="Z68" i="2" s="1"/>
  <c r="M69" i="2"/>
  <c r="W71" i="2"/>
  <c r="Y71" i="2" s="1"/>
  <c r="Z71" i="2" s="1"/>
  <c r="W74" i="2"/>
  <c r="S73" i="2"/>
  <c r="W76" i="2"/>
  <c r="Y76" i="2" s="1"/>
  <c r="Z76" i="2" s="1"/>
  <c r="W78" i="2"/>
  <c r="S77" i="2"/>
  <c r="W80" i="2"/>
  <c r="Y80" i="2" s="1"/>
  <c r="Z80" i="2" s="1"/>
  <c r="M83" i="2"/>
  <c r="W85" i="2"/>
  <c r="Y85" i="2" s="1"/>
  <c r="Z85" i="2" s="1"/>
  <c r="W88" i="2"/>
  <c r="W90" i="2"/>
  <c r="Y90" i="2" s="1"/>
  <c r="Z90" i="2" s="1"/>
  <c r="S91" i="2"/>
  <c r="M91" i="2"/>
  <c r="W94" i="2"/>
  <c r="Y94" i="2" s="1"/>
  <c r="Z94" i="2" s="1"/>
  <c r="W99" i="2"/>
  <c r="Y99" i="2" s="1"/>
  <c r="Z99" i="2" s="1"/>
  <c r="W102" i="2"/>
  <c r="S101" i="2"/>
  <c r="W104" i="2"/>
  <c r="Y104" i="2" s="1"/>
  <c r="Z104" i="2" s="1"/>
  <c r="M105" i="2"/>
  <c r="W107" i="2"/>
  <c r="Y107" i="2" s="1"/>
  <c r="Z107" i="2" s="1"/>
  <c r="W111" i="2"/>
  <c r="Y111" i="2" s="1"/>
  <c r="Z111" i="2" s="1"/>
  <c r="S122" i="2"/>
  <c r="W113" i="2"/>
  <c r="Y113" i="2" s="1"/>
  <c r="Z113" i="2" s="1"/>
  <c r="W115" i="2"/>
  <c r="Y115" i="2" s="1"/>
  <c r="Z115" i="2" s="1"/>
  <c r="W117" i="2"/>
  <c r="Y117" i="2" s="1"/>
  <c r="Z117" i="2" s="1"/>
  <c r="W119" i="2"/>
  <c r="Y119" i="2" s="1"/>
  <c r="Z119" i="2" s="1"/>
  <c r="W125" i="2"/>
  <c r="W127" i="2"/>
  <c r="Y127" i="2" s="1"/>
  <c r="Z127" i="2" s="1"/>
  <c r="W132" i="2"/>
  <c r="Y132" i="2" s="1"/>
  <c r="Z132" i="2" s="1"/>
  <c r="W134" i="2"/>
  <c r="Y134" i="2" s="1"/>
  <c r="Z134" i="2" s="1"/>
  <c r="W136" i="2"/>
  <c r="Y136" i="2" s="1"/>
  <c r="Z136" i="2" s="1"/>
  <c r="W141" i="2"/>
  <c r="Y141" i="2" s="1"/>
  <c r="Z141" i="2" s="1"/>
  <c r="W143" i="2"/>
  <c r="Y143" i="2" s="1"/>
  <c r="Z143" i="2" s="1"/>
  <c r="W151" i="2"/>
  <c r="Y151" i="2" s="1"/>
  <c r="Z151" i="2" s="1"/>
  <c r="W153" i="2"/>
  <c r="Y153" i="2" s="1"/>
  <c r="Z153" i="2" s="1"/>
  <c r="W159" i="2"/>
  <c r="Y159" i="2" s="1"/>
  <c r="Z159" i="2" s="1"/>
  <c r="W161" i="2"/>
  <c r="Y161" i="2" s="1"/>
  <c r="Z161" i="2" s="1"/>
  <c r="W163" i="2"/>
  <c r="W165" i="2"/>
  <c r="Y165" i="2" s="1"/>
  <c r="Z165" i="2" s="1"/>
  <c r="W169" i="2"/>
  <c r="Y169" i="2" s="1"/>
  <c r="Z169" i="2" s="1"/>
  <c r="W172" i="2"/>
  <c r="W174" i="2"/>
  <c r="Y174" i="2" s="1"/>
  <c r="Z174" i="2" s="1"/>
  <c r="W177" i="2"/>
  <c r="Y177" i="2" s="1"/>
  <c r="Z177" i="2" s="1"/>
  <c r="S13" i="2"/>
  <c r="Q29" i="2" s="1"/>
  <c r="S42" i="2"/>
  <c r="S56" i="2"/>
  <c r="S59" i="2" s="1"/>
  <c r="S87" i="2"/>
  <c r="M97" i="2"/>
  <c r="S167" i="2"/>
  <c r="S21" i="2"/>
  <c r="Q31" i="2" s="1"/>
  <c r="S31" i="2" s="1"/>
  <c r="M32" i="2"/>
  <c r="S38" i="2"/>
  <c r="M42" i="2"/>
  <c r="S46" i="2"/>
  <c r="S50" i="2" s="1"/>
  <c r="S149" i="2"/>
  <c r="M171" i="2"/>
  <c r="M52" i="2"/>
  <c r="M65" i="2"/>
  <c r="M13" i="2"/>
  <c r="Q30" i="2"/>
  <c r="S69" i="2"/>
  <c r="M73" i="2"/>
  <c r="S97" i="2"/>
  <c r="M21" i="2"/>
  <c r="K31" i="2" s="1"/>
  <c r="M31" i="2" s="1"/>
  <c r="M38" i="2"/>
  <c r="M46" i="2"/>
  <c r="M50" i="2" s="1"/>
  <c r="M61" i="2"/>
  <c r="M77" i="2"/>
  <c r="S83" i="2"/>
  <c r="S95" i="2" s="1"/>
  <c r="M87" i="2"/>
  <c r="M101" i="2"/>
  <c r="S105" i="2"/>
  <c r="M122" i="2"/>
  <c r="M167" i="2"/>
  <c r="G17" i="2"/>
  <c r="G32" i="2"/>
  <c r="G42" i="2"/>
  <c r="G52" i="2"/>
  <c r="G65" i="2"/>
  <c r="G73" i="2"/>
  <c r="G77" i="2"/>
  <c r="G87" i="2"/>
  <c r="G101" i="2"/>
  <c r="M155" i="2"/>
  <c r="M149" i="2"/>
  <c r="G157" i="2"/>
  <c r="S166" i="2"/>
  <c r="S162" i="2" s="1"/>
  <c r="S157" i="2"/>
  <c r="G167" i="2"/>
  <c r="G13" i="2"/>
  <c r="M17" i="2"/>
  <c r="K30" i="2" s="1"/>
  <c r="M30" i="2" s="1"/>
  <c r="G21" i="2"/>
  <c r="G38" i="2"/>
  <c r="G46" i="2"/>
  <c r="G61" i="2"/>
  <c r="G69" i="2"/>
  <c r="G83" i="2"/>
  <c r="G91" i="2"/>
  <c r="G97" i="2"/>
  <c r="G105" i="2"/>
  <c r="S109" i="2"/>
  <c r="G121" i="2"/>
  <c r="W121" i="2" s="1"/>
  <c r="Y121" i="2" s="1"/>
  <c r="Z121" i="2" s="1"/>
  <c r="G149" i="2"/>
  <c r="M166" i="2"/>
  <c r="M162" i="2" s="1"/>
  <c r="M157" i="2"/>
  <c r="G171" i="2"/>
  <c r="S179" i="2"/>
  <c r="W179" i="2" s="1"/>
  <c r="Y179" i="2" s="1"/>
  <c r="Z179" i="2" s="1"/>
  <c r="M56" i="2"/>
  <c r="G129" i="2"/>
  <c r="W129" i="2" s="1"/>
  <c r="Y129" i="2" s="1"/>
  <c r="Z129" i="2" s="1"/>
  <c r="G166" i="2"/>
  <c r="S154" i="2"/>
  <c r="S30" i="2"/>
  <c r="Q81" i="2"/>
  <c r="M129" i="2"/>
  <c r="M137" i="2" s="1"/>
  <c r="M138" i="2" s="1"/>
  <c r="S137" i="2"/>
  <c r="S138" i="2" s="1"/>
  <c r="Y34" i="2" l="1"/>
  <c r="Z34" i="2" s="1"/>
  <c r="W32" i="2"/>
  <c r="W17" i="2"/>
  <c r="W13" i="2"/>
  <c r="Y163" i="2"/>
  <c r="Z163" i="2" s="1"/>
  <c r="W73" i="2"/>
  <c r="Y73" i="2" s="1"/>
  <c r="Z73" i="2" s="1"/>
  <c r="Y74" i="2"/>
  <c r="Z74" i="2" s="1"/>
  <c r="Y42" i="2"/>
  <c r="Z42" i="2" s="1"/>
  <c r="Y43" i="2"/>
  <c r="Z43" i="2" s="1"/>
  <c r="M59" i="2"/>
  <c r="W171" i="2"/>
  <c r="Y172" i="2"/>
  <c r="Z172" i="2" s="1"/>
  <c r="W77" i="2"/>
  <c r="Y77" i="2" s="1"/>
  <c r="Z77" i="2" s="1"/>
  <c r="Y78" i="2"/>
  <c r="Z78" i="2" s="1"/>
  <c r="W65" i="2"/>
  <c r="Y66" i="2"/>
  <c r="Z66" i="2" s="1"/>
  <c r="W52" i="2"/>
  <c r="Y52" i="2" s="1"/>
  <c r="Z52" i="2" s="1"/>
  <c r="Y53" i="2"/>
  <c r="Z53" i="2" s="1"/>
  <c r="W167" i="2"/>
  <c r="Y167" i="2" s="1"/>
  <c r="Z167" i="2" s="1"/>
  <c r="Y168" i="2"/>
  <c r="Z168" i="2" s="1"/>
  <c r="W38" i="2"/>
  <c r="Y38" i="2" s="1"/>
  <c r="Z38" i="2" s="1"/>
  <c r="W83" i="2"/>
  <c r="W87" i="2"/>
  <c r="Y87" i="2" s="1"/>
  <c r="Z87" i="2" s="1"/>
  <c r="Y88" i="2"/>
  <c r="Z88" i="2" s="1"/>
  <c r="Y32" i="2"/>
  <c r="Z32" i="2" s="1"/>
  <c r="Z33" i="2"/>
  <c r="Y17" i="2"/>
  <c r="Z17" i="2" s="1"/>
  <c r="Y18" i="2"/>
  <c r="Z18" i="2" s="1"/>
  <c r="W97" i="2"/>
  <c r="Y97" i="2" s="1"/>
  <c r="Z97" i="2" s="1"/>
  <c r="Y98" i="2"/>
  <c r="Z98" i="2" s="1"/>
  <c r="Y47" i="2"/>
  <c r="Z47" i="2" s="1"/>
  <c r="M81" i="2"/>
  <c r="M180" i="2"/>
  <c r="Q28" i="2"/>
  <c r="W101" i="2"/>
  <c r="Y101" i="2" s="1"/>
  <c r="Z101" i="2" s="1"/>
  <c r="Y102" i="2"/>
  <c r="Z102" i="2" s="1"/>
  <c r="M95" i="2"/>
  <c r="W91" i="2"/>
  <c r="Y91" i="2" s="1"/>
  <c r="Z91" i="2" s="1"/>
  <c r="W157" i="2"/>
  <c r="Y157" i="2" s="1"/>
  <c r="Z157" i="2" s="1"/>
  <c r="Y158" i="2"/>
  <c r="Z158" i="2" s="1"/>
  <c r="W61" i="2"/>
  <c r="Y61" i="2" s="1"/>
  <c r="Z61" i="2" s="1"/>
  <c r="Y62" i="2"/>
  <c r="Z62" i="2" s="1"/>
  <c r="W69" i="2"/>
  <c r="Y69" i="2" s="1"/>
  <c r="Z69" i="2" s="1"/>
  <c r="K29" i="2"/>
  <c r="W130" i="2"/>
  <c r="Y130" i="2" s="1"/>
  <c r="Z130" i="2" s="1"/>
  <c r="Y125" i="2"/>
  <c r="Z125" i="2" s="1"/>
  <c r="M109" i="2"/>
  <c r="S81" i="2"/>
  <c r="W149" i="2"/>
  <c r="Y149" i="2" s="1"/>
  <c r="Z149" i="2" s="1"/>
  <c r="Y147" i="2"/>
  <c r="Z147" i="2" s="1"/>
  <c r="W56" i="2"/>
  <c r="Y57" i="2"/>
  <c r="Z57" i="2" s="1"/>
  <c r="W21" i="2"/>
  <c r="Y21" i="2" s="1"/>
  <c r="Z21" i="2" s="1"/>
  <c r="Y22" i="2"/>
  <c r="Z22" i="2" s="1"/>
  <c r="W105" i="2"/>
  <c r="S155" i="2"/>
  <c r="W154" i="2"/>
  <c r="Y154" i="2" s="1"/>
  <c r="Z154" i="2" s="1"/>
  <c r="Y171" i="2"/>
  <c r="Z171" i="2" s="1"/>
  <c r="W122" i="2"/>
  <c r="Y122" i="2" s="1"/>
  <c r="Z122" i="2" s="1"/>
  <c r="W166" i="2"/>
  <c r="Y166" i="2" s="1"/>
  <c r="Z166" i="2" s="1"/>
  <c r="G50" i="2"/>
  <c r="G109" i="2"/>
  <c r="G95" i="2"/>
  <c r="G137" i="2"/>
  <c r="W137" i="2" s="1"/>
  <c r="G130" i="2"/>
  <c r="E31" i="2"/>
  <c r="G31" i="2" s="1"/>
  <c r="W31" i="2" s="1"/>
  <c r="Y31" i="2" s="1"/>
  <c r="Z31" i="2" s="1"/>
  <c r="E29" i="2"/>
  <c r="M130" i="2"/>
  <c r="G122" i="2"/>
  <c r="G59" i="2"/>
  <c r="E30" i="2"/>
  <c r="G30" i="2" s="1"/>
  <c r="W30" i="2" s="1"/>
  <c r="Y30" i="2" s="1"/>
  <c r="Z30" i="2" s="1"/>
  <c r="K28" i="2"/>
  <c r="S171" i="2"/>
  <c r="S180" i="2" s="1"/>
  <c r="G162" i="2"/>
  <c r="G155" i="2"/>
  <c r="G81" i="2"/>
  <c r="M144" i="2"/>
  <c r="M145" i="2" s="1"/>
  <c r="G29" i="2"/>
  <c r="M29" i="2"/>
  <c r="M28" i="2" s="1"/>
  <c r="M36" i="2" s="1"/>
  <c r="G144" i="2"/>
  <c r="S29" i="2"/>
  <c r="S28" i="2" s="1"/>
  <c r="S36" i="2" s="1"/>
  <c r="S144" i="2"/>
  <c r="S145" i="2" s="1"/>
  <c r="W29" i="2" l="1"/>
  <c r="W28" i="2" s="1"/>
  <c r="W36" i="2"/>
  <c r="M181" i="2"/>
  <c r="M183" i="2" s="1"/>
  <c r="W138" i="2"/>
  <c r="Y138" i="2" s="1"/>
  <c r="Z138" i="2" s="1"/>
  <c r="Y137" i="2"/>
  <c r="Z137" i="2" s="1"/>
  <c r="W109" i="2"/>
  <c r="Y109" i="2" s="1"/>
  <c r="Z109" i="2" s="1"/>
  <c r="Y105" i="2"/>
  <c r="Z105" i="2" s="1"/>
  <c r="W59" i="2"/>
  <c r="Y59" i="2" s="1"/>
  <c r="Z59" i="2" s="1"/>
  <c r="Y56" i="2"/>
  <c r="Z56" i="2" s="1"/>
  <c r="W95" i="2"/>
  <c r="Y95" i="2" s="1"/>
  <c r="Z95" i="2" s="1"/>
  <c r="Y83" i="2"/>
  <c r="Z83" i="2" s="1"/>
  <c r="Y13" i="2"/>
  <c r="Z13" i="2" s="1"/>
  <c r="W155" i="2"/>
  <c r="Y155" i="2" s="1"/>
  <c r="Z155" i="2" s="1"/>
  <c r="W50" i="2"/>
  <c r="Y50" i="2" s="1"/>
  <c r="Z50" i="2" s="1"/>
  <c r="Y46" i="2"/>
  <c r="Z46" i="2" s="1"/>
  <c r="W81" i="2"/>
  <c r="Y81" i="2" s="1"/>
  <c r="Z81" i="2" s="1"/>
  <c r="Y65" i="2"/>
  <c r="Z65" i="2" s="1"/>
  <c r="W162" i="2"/>
  <c r="Y162" i="2" s="1"/>
  <c r="Z162" i="2" s="1"/>
  <c r="W144" i="2"/>
  <c r="S181" i="2"/>
  <c r="S183" i="2" s="1"/>
  <c r="G28" i="2"/>
  <c r="G145" i="2"/>
  <c r="E28" i="2"/>
  <c r="G180" i="2"/>
  <c r="G138" i="2"/>
  <c r="Y29" i="2" l="1"/>
  <c r="Z29" i="2" s="1"/>
  <c r="W180" i="2"/>
  <c r="Y180" i="2" s="1"/>
  <c r="Z180" i="2" s="1"/>
  <c r="W145" i="2"/>
  <c r="Y145" i="2" s="1"/>
  <c r="Z145" i="2" s="1"/>
  <c r="Y144" i="2"/>
  <c r="Z144" i="2" s="1"/>
  <c r="G36" i="2"/>
  <c r="G181" i="2" s="1"/>
  <c r="G183" i="2" s="1"/>
  <c r="Y28" i="2" l="1"/>
  <c r="Z28" i="2" s="1"/>
  <c r="Y36" i="2" l="1"/>
  <c r="W181" i="2"/>
  <c r="W183" i="2" s="1"/>
  <c r="Z36" i="2" l="1"/>
  <c r="Y181" i="2"/>
  <c r="Z181" i="2" s="1"/>
</calcChain>
</file>

<file path=xl/sharedStrings.xml><?xml version="1.0" encoding="utf-8"?>
<sst xmlns="http://schemas.openxmlformats.org/spreadsheetml/2006/main" count="661" uniqueCount="356">
  <si>
    <t xml:space="preserve">
</t>
  </si>
  <si>
    <t>Назва конкурсної програми:</t>
  </si>
  <si>
    <t>Назва ЛОТ-у:</t>
  </si>
  <si>
    <t>Назва проєкту:</t>
  </si>
  <si>
    <t>Дата початку проєкту:</t>
  </si>
  <si>
    <t>Дата завершення проєкту: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</si>
  <si>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</si>
  <si>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</si>
  <si>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</si>
  <si>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</si>
  <si>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</si>
  <si>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</si>
  <si>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</si>
  <si>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</si>
  <si>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</si>
  <si>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</si>
  <si>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</si>
  <si>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</si>
  <si>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</si>
  <si>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</si>
  <si>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</si>
  <si>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</si>
  <si>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</si>
  <si>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</si>
  <si>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</si>
  <si>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</si>
  <si>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</si>
  <si>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</si>
  <si>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</si>
  <si>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</si>
  <si>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</si>
  <si>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</si>
  <si>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</si>
  <si>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</si>
  <si>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</si>
  <si>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</si>
  <si>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</si>
  <si>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</si>
  <si>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</si>
  <si>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</si>
  <si>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</si>
  <si>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</si>
  <si>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</si>
  <si>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</si>
  <si>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</si>
  <si>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</si>
  <si>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</si>
  <si>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</si>
  <si>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</si>
  <si>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</si>
  <si>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</si>
  <si>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</si>
  <si>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</si>
  <si>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</si>
  <si>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</si>
  <si>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</si>
  <si>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</si>
  <si>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</si>
  <si>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</si>
  <si>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</si>
  <si>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</si>
  <si>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</si>
  <si>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</si>
  <si>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</si>
  <si>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</si>
  <si>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</si>
  <si>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</si>
  <si>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</si>
  <si>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</si>
  <si>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</si>
  <si>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</si>
  <si>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</si>
  <si>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</si>
  <si>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</si>
  <si>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</si>
  <si>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</si>
  <si>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</si>
  <si>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</si>
  <si>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</si>
  <si>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</si>
  <si>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</si>
  <si>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</si>
  <si>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</si>
  <si>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</si>
  <si>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</si>
  <si>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</si>
  <si>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</si>
  <si>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</si>
  <si>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</si>
  <si>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</si>
  <si>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</si>
  <si>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</si>
  <si>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</si>
  <si>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</si>
  <si>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</si>
  <si>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</si>
  <si>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</si>
  <si>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</si>
  <si>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</si>
  <si>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</si>
  <si>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</si>
  <si>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</si>
  <si>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</si>
  <si>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</si>
  <si>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</si>
  <si>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</si>
  <si>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</si>
  <si>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</si>
  <si>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</si>
  <si>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</si>
  <si>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</si>
  <si>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</si>
  <si>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</si>
  <si>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</si>
  <si>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</si>
  <si>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</si>
  <si>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</si>
  <si>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</si>
  <si>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</si>
  <si>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</si>
  <si>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</si>
  <si>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</si>
  <si>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</si>
  <si>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</si>
  <si>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</si>
  <si>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</si>
  <si>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</si>
  <si>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</si>
  <si>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</si>
  <si>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</si>
  <si>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</si>
  <si>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</si>
  <si>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</si>
  <si>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</si>
  <si>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</si>
  <si>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</si>
  <si>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</si>
  <si>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</si>
  <si>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</si>
  <si>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</si>
  <si>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</si>
  <si>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</si>
  <si>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</si>
  <si>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</si>
  <si>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</si>
  <si>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</si>
  <si>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</si>
  <si>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</si>
  <si>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</si>
  <si>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</si>
  <si>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</si>
  <si>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</si>
  <si>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</si>
  <si>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</si>
  <si>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</si>
  <si>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</si>
  <si>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</si>
  <si>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</si>
  <si>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</si>
  <si>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</si>
  <si>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</si>
  <si>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</si>
  <si>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</si>
  <si>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</si>
  <si>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</si>
  <si>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</si>
  <si>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</si>
  <si>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</si>
  <si>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7.3</t>
  </si>
  <si>
    <t>7.4</t>
  </si>
  <si>
    <t>7.5</t>
  </si>
  <si>
    <t>7.6</t>
  </si>
  <si>
    <t>7.7</t>
  </si>
  <si>
    <t xml:space="preserve">Друк банерів </t>
  </si>
  <si>
    <t>7.8</t>
  </si>
  <si>
    <t>7.9</t>
  </si>
  <si>
    <t>7.10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</si>
  <si>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</si>
  <si>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</si>
  <si>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</si>
  <si>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</si>
  <si>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</si>
  <si>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</si>
  <si>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</si>
  <si>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</si>
  <si>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</si>
  <si>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</si>
  <si>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</si>
  <si>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</si>
  <si>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</si>
  <si>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</si>
  <si>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</si>
  <si>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</si>
  <si>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</si>
  <si>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</si>
  <si>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</si>
  <si>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</si>
  <si>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</si>
  <si>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</si>
  <si>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</si>
  <si>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</si>
  <si>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</si>
  <si>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</si>
  <si>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</si>
  <si>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</si>
  <si>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</si>
  <si>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</si>
  <si>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</si>
  <si>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</si>
  <si>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</si>
  <si>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</si>
  <si>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</si>
  <si>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</si>
  <si>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</si>
  <si>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</si>
  <si>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</si>
  <si>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</si>
  <si>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</si>
  <si>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</si>
  <si>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</si>
  <si>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</si>
  <si>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</si>
  <si>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</si>
  <si>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</si>
  <si>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</si>
  <si>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</si>
  <si>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</si>
  <si>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</si>
  <si>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</si>
  <si>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</si>
  <si>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</si>
  <si>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</si>
  <si>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</si>
  <si>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</si>
  <si>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</si>
  <si>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</si>
  <si>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</si>
  <si>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</si>
  <si>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</si>
  <si>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</si>
  <si>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</si>
  <si>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</si>
  <si>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</si>
  <si>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</si>
  <si>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</si>
  <si>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</si>
  <si>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</si>
  <si>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</si>
  <si>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</si>
  <si>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</si>
  <si>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</si>
  <si>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</si>
  <si>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</si>
  <si>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</si>
  <si>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Інші прямі витрати (деталізувати кожний вид витрат)</t>
  </si>
  <si>
    <t xml:space="preserve">Витрати з обслуговування сайту </t>
  </si>
  <si>
    <t>Фотофіксація</t>
  </si>
  <si>
    <t>Відеофіксація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</si>
  <si>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</si>
  <si>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</si>
  <si>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</si>
  <si>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</si>
  <si>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</si>
  <si>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</si>
  <si>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</si>
  <si>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</si>
  <si>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</si>
  <si>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</si>
  <si>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</si>
  <si>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</si>
  <si>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</si>
  <si>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</si>
  <si>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</si>
  <si>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</si>
  <si>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</si>
  <si>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</si>
  <si>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</si>
  <si>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</si>
  <si>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</si>
  <si>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</si>
  <si>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</si>
  <si>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</si>
  <si>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</si>
  <si>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</si>
  <si>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</si>
  <si>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</si>
  <si>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</si>
  <si>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</si>
  <si>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</si>
  <si>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</si>
  <si>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</si>
  <si>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</si>
  <si>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</si>
  <si>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</si>
  <si>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</si>
  <si>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</si>
  <si>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</si>
  <si>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</si>
  <si>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</si>
  <si>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</si>
  <si>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</si>
  <si>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</si>
  <si>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</si>
  <si>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</si>
  <si>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</si>
  <si>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</si>
  <si>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</si>
  <si>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</si>
  <si>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</si>
  <si>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</si>
  <si>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</si>
  <si>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</si>
  <si>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</si>
  <si>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</si>
  <si>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Грантоотримувача:</t>
  </si>
  <si>
    <t>1.3.4</t>
  </si>
  <si>
    <t>1.3.5</t>
  </si>
  <si>
    <t>Білоус Наталія Олексіївна, керівник проекту</t>
  </si>
  <si>
    <t>Поліщук Тетяна Вікторівна, менеджер проекту</t>
  </si>
  <si>
    <t xml:space="preserve">Ковтанюк Максим, технічний консультант </t>
  </si>
  <si>
    <t>Бабій Інна Олександрівна, організатор виставок</t>
  </si>
  <si>
    <t>Слюсарненко Оксана Анатоліївна, науковий консультант</t>
  </si>
  <si>
    <t>1.3.6</t>
  </si>
  <si>
    <t>Опацький Ігор Юрійович, науковий консультант</t>
  </si>
  <si>
    <t>полотно</t>
  </si>
  <si>
    <t>мольберти</t>
  </si>
  <si>
    <t>комплект фарб</t>
  </si>
  <si>
    <t xml:space="preserve">флеш-накопичувач </t>
  </si>
  <si>
    <t>жорсткий диск Transcend</t>
  </si>
  <si>
    <t xml:space="preserve">Канцелярскі товари </t>
  </si>
  <si>
    <t>Розробка логотопу</t>
  </si>
  <si>
    <t>Друк магнітів</t>
  </si>
  <si>
    <t>Друк альбомів-розмальовок</t>
  </si>
  <si>
    <t>Друк календарів</t>
  </si>
  <si>
    <t>Друк рекламних плакатів та афіш</t>
  </si>
  <si>
    <t>Друк флаєрів</t>
  </si>
  <si>
    <t>Виготовлення екосумок</t>
  </si>
  <si>
    <t>Виготовлення футболок з логотипами</t>
  </si>
  <si>
    <t>Друк катологів</t>
  </si>
  <si>
    <t xml:space="preserve">Реклама в соцмережах </t>
  </si>
  <si>
    <t xml:space="preserve">Промокампанія </t>
  </si>
  <si>
    <t xml:space="preserve">Презентації та відкриття виставки </t>
  </si>
  <si>
    <t>Письмовий переклад з української на англійську мову</t>
  </si>
  <si>
    <t>оцифрування робіт</t>
  </si>
  <si>
    <t>виготовлення та монтаж бутафорної хатини</t>
  </si>
  <si>
    <t>шт</t>
  </si>
  <si>
    <t>Поштові витрати</t>
  </si>
  <si>
    <t>Організація майстер-класів</t>
  </si>
  <si>
    <t>Громадська організація "Світ компетенцій"</t>
  </si>
  <si>
    <t>"Диво на стіні"</t>
  </si>
  <si>
    <t>Культура. Туризм. Регіони</t>
  </si>
  <si>
    <t xml:space="preserve">Локальний музей </t>
  </si>
  <si>
    <t>за період з 09 липня по 15 листопада 2021 року</t>
  </si>
  <si>
    <t>Додаток №4</t>
  </si>
  <si>
    <t>до Договору про надання гранту №4REG21-30023</t>
  </si>
  <si>
    <t>від "09" липня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</si>
</sst>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₴_-;\-* #,##0.00\ _₴_-;_-* &quot;-&quot;??\ _₴_-;_-@"/>
    <numFmt numFmtId="165" formatCode="&quot;$&quot;#,##0"/>
    <numFmt numFmtId="166" formatCode="d\.m"/>
  </numFmts>
  <fonts count="43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3" xfId="0" applyFont="1" applyBorder="1"/>
    <xf numFmtId="4" fontId="1" fillId="0" borderId="0" xfId="0" applyNumberFormat="1" applyFont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 wrapText="1"/>
    </xf>
    <xf numFmtId="3" fontId="2" fillId="4" borderId="29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7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5" borderId="3" xfId="0" applyNumberFormat="1" applyFont="1" applyFill="1" applyBorder="1" applyAlignment="1">
      <alignment horizontal="right" vertical="center"/>
    </xf>
    <xf numFmtId="4" fontId="12" fillId="5" borderId="3" xfId="0" applyNumberFormat="1" applyFont="1" applyFill="1" applyBorder="1" applyAlignment="1">
      <alignment horizontal="right" vertical="center"/>
    </xf>
    <xf numFmtId="164" fontId="2" fillId="6" borderId="33" xfId="0" applyNumberFormat="1" applyFont="1" applyFill="1" applyBorder="1" applyAlignment="1">
      <alignment vertical="top"/>
    </xf>
    <xf numFmtId="49" fontId="2" fillId="6" borderId="34" xfId="0" applyNumberFormat="1" applyFont="1" applyFill="1" applyBorder="1" applyAlignment="1">
      <alignment horizontal="center" vertical="top"/>
    </xf>
    <xf numFmtId="0" fontId="18" fillId="6" borderId="35" xfId="0" applyFont="1" applyFill="1" applyBorder="1" applyAlignment="1">
      <alignment vertical="top" wrapText="1"/>
    </xf>
    <xf numFmtId="0" fontId="2" fillId="6" borderId="36" xfId="0" applyFont="1" applyFill="1" applyBorder="1" applyAlignment="1">
      <alignment horizontal="center" vertical="top"/>
    </xf>
    <xf numFmtId="4" fontId="2" fillId="6" borderId="37" xfId="0" applyNumberFormat="1" applyFont="1" applyFill="1" applyBorder="1" applyAlignment="1">
      <alignment horizontal="right" vertical="top"/>
    </xf>
    <xf numFmtId="4" fontId="2" fillId="6" borderId="38" xfId="0" applyNumberFormat="1" applyFont="1" applyFill="1" applyBorder="1" applyAlignment="1">
      <alignment horizontal="right" vertical="top"/>
    </xf>
    <xf numFmtId="4" fontId="2" fillId="6" borderId="39" xfId="0" applyNumberFormat="1" applyFont="1" applyFill="1" applyBorder="1" applyAlignment="1">
      <alignment horizontal="right" vertical="top"/>
    </xf>
    <xf numFmtId="4" fontId="12" fillId="6" borderId="4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2" fillId="0" borderId="41" xfId="0" applyNumberFormat="1" applyFont="1" applyBorder="1" applyAlignment="1">
      <alignment vertical="top"/>
    </xf>
    <xf numFmtId="49" fontId="3" fillId="0" borderId="42" xfId="0" applyNumberFormat="1" applyFont="1" applyBorder="1" applyAlignment="1">
      <alignment horizontal="center" vertical="top"/>
    </xf>
    <xf numFmtId="0" fontId="4" fillId="0" borderId="43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44" xfId="0" applyNumberFormat="1" applyFont="1" applyBorder="1" applyAlignment="1">
      <alignment horizontal="right" vertical="top"/>
    </xf>
    <xf numFmtId="4" fontId="12" fillId="0" borderId="4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4" fontId="2" fillId="0" borderId="46" xfId="0" applyNumberFormat="1" applyFont="1" applyBorder="1" applyAlignment="1">
      <alignment vertical="top"/>
    </xf>
    <xf numFmtId="49" fontId="3" fillId="0" borderId="47" xfId="0" applyNumberFormat="1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9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12" fillId="0" borderId="48" xfId="0" applyNumberFormat="1" applyFont="1" applyBorder="1" applyAlignment="1">
      <alignment horizontal="right" vertical="top"/>
    </xf>
    <xf numFmtId="0" fontId="18" fillId="6" borderId="49" xfId="0" applyFont="1" applyFill="1" applyBorder="1" applyAlignment="1">
      <alignment vertical="top" wrapText="1"/>
    </xf>
    <xf numFmtId="0" fontId="2" fillId="6" borderId="33" xfId="0" applyFont="1" applyFill="1" applyBorder="1" applyAlignment="1">
      <alignment horizontal="center" vertical="top"/>
    </xf>
    <xf numFmtId="4" fontId="2" fillId="6" borderId="50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2" fillId="6" borderId="53" xfId="0" applyNumberFormat="1" applyFont="1" applyFill="1" applyBorder="1" applyAlignment="1">
      <alignment horizontal="right" vertical="top"/>
    </xf>
    <xf numFmtId="164" fontId="2" fillId="0" borderId="54" xfId="0" applyNumberFormat="1" applyFont="1" applyBorder="1" applyAlignment="1">
      <alignment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49" fontId="3" fillId="0" borderId="58" xfId="0" applyNumberFormat="1" applyFont="1" applyBorder="1" applyAlignment="1">
      <alignment horizontal="center" vertical="top"/>
    </xf>
    <xf numFmtId="49" fontId="3" fillId="6" borderId="34" xfId="0" applyNumberFormat="1" applyFont="1" applyFill="1" applyBorder="1" applyAlignment="1">
      <alignment horizontal="center" vertical="top"/>
    </xf>
    <xf numFmtId="164" fontId="2" fillId="0" borderId="59" xfId="0" applyNumberFormat="1" applyFont="1" applyBorder="1" applyAlignment="1">
      <alignment vertical="top"/>
    </xf>
    <xf numFmtId="49" fontId="3" fillId="0" borderId="60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4" fontId="1" fillId="0" borderId="7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2" fillId="0" borderId="63" xfId="0" applyNumberFormat="1" applyFont="1" applyBorder="1" applyAlignment="1">
      <alignment horizontal="right" vertical="top"/>
    </xf>
    <xf numFmtId="0" fontId="1" fillId="0" borderId="64" xfId="0" applyFont="1" applyBorder="1" applyAlignment="1">
      <alignment vertical="top" wrapText="1"/>
    </xf>
    <xf numFmtId="4" fontId="2" fillId="7" borderId="66" xfId="0" applyNumberFormat="1" applyFont="1" applyFill="1" applyBorder="1" applyAlignment="1">
      <alignment horizontal="right" vertical="center"/>
    </xf>
    <xf numFmtId="4" fontId="2" fillId="7" borderId="67" xfId="0" applyNumberFormat="1" applyFont="1" applyFill="1" applyBorder="1" applyAlignment="1">
      <alignment horizontal="right" vertical="center"/>
    </xf>
    <xf numFmtId="4" fontId="2" fillId="7" borderId="68" xfId="0" applyNumberFormat="1" applyFont="1" applyFill="1" applyBorder="1" applyAlignment="1">
      <alignment horizontal="right" vertical="center"/>
    </xf>
    <xf numFmtId="0" fontId="2" fillId="5" borderId="2" xfId="0" applyFont="1" applyFill="1" applyBorder="1" applyAlignment="1">
      <alignment vertical="center"/>
    </xf>
    <xf numFmtId="0" fontId="3" fillId="5" borderId="6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43" xfId="0" applyFont="1" applyBorder="1" applyAlignment="1">
      <alignment vertical="top" wrapText="1"/>
    </xf>
    <xf numFmtId="0" fontId="4" fillId="0" borderId="69" xfId="0" applyFont="1" applyBorder="1" applyAlignment="1">
      <alignment vertical="top" wrapText="1"/>
    </xf>
    <xf numFmtId="4" fontId="12" fillId="7" borderId="30" xfId="0" applyNumberFormat="1" applyFont="1" applyFill="1" applyBorder="1" applyAlignment="1">
      <alignment horizontal="right" vertical="center"/>
    </xf>
    <xf numFmtId="0" fontId="19" fillId="6" borderId="35" xfId="0" applyFont="1" applyFill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4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top"/>
    </xf>
    <xf numFmtId="0" fontId="1" fillId="0" borderId="64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center" vertical="top"/>
    </xf>
    <xf numFmtId="164" fontId="18" fillId="7" borderId="2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/>
    </xf>
    <xf numFmtId="4" fontId="2" fillId="7" borderId="74" xfId="0" applyNumberFormat="1" applyFont="1" applyFill="1" applyBorder="1" applyAlignment="1">
      <alignment horizontal="right" vertical="center"/>
    </xf>
    <xf numFmtId="0" fontId="1" fillId="5" borderId="77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top" wrapText="1"/>
    </xf>
    <xf numFmtId="164" fontId="2" fillId="0" borderId="8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2" fillId="5" borderId="76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vertical="center"/>
    </xf>
    <xf numFmtId="0" fontId="19" fillId="6" borderId="35" xfId="0" applyFont="1" applyFill="1" applyBorder="1" applyAlignment="1">
      <alignment horizontal="left" vertical="top" wrapText="1"/>
    </xf>
    <xf numFmtId="0" fontId="19" fillId="6" borderId="49" xfId="0" applyFont="1" applyFill="1" applyBorder="1" applyAlignment="1">
      <alignment horizontal="left" vertical="top" wrapText="1"/>
    </xf>
    <xf numFmtId="0" fontId="4" fillId="0" borderId="81" xfId="0" applyFont="1" applyBorder="1" applyAlignment="1">
      <alignment vertical="top" wrapText="1"/>
    </xf>
    <xf numFmtId="0" fontId="3" fillId="5" borderId="77" xfId="0" applyFont="1" applyFill="1" applyBorder="1" applyAlignment="1">
      <alignment vertical="center"/>
    </xf>
    <xf numFmtId="0" fontId="1" fillId="0" borderId="78" xfId="0" applyFont="1" applyBorder="1" applyAlignment="1">
      <alignment vertical="top" wrapText="1"/>
    </xf>
    <xf numFmtId="4" fontId="4" fillId="0" borderId="8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164" fontId="2" fillId="0" borderId="82" xfId="0" applyNumberFormat="1" applyFont="1" applyBorder="1" applyAlignment="1">
      <alignment vertical="top"/>
    </xf>
    <xf numFmtId="166" fontId="3" fillId="0" borderId="34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" fontId="1" fillId="0" borderId="84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4" fontId="1" fillId="0" borderId="52" xfId="0" applyNumberFormat="1" applyFont="1" applyBorder="1" applyAlignment="1">
      <alignment horizontal="right" vertical="top"/>
    </xf>
    <xf numFmtId="4" fontId="1" fillId="0" borderId="50" xfId="0" applyNumberFormat="1" applyFont="1" applyBorder="1" applyAlignment="1">
      <alignment horizontal="right" vertical="top"/>
    </xf>
    <xf numFmtId="4" fontId="12" fillId="0" borderId="84" xfId="0" applyNumberFormat="1" applyFont="1" applyBorder="1" applyAlignment="1">
      <alignment horizontal="right" vertical="top"/>
    </xf>
    <xf numFmtId="166" fontId="3" fillId="0" borderId="42" xfId="0" applyNumberFormat="1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4" fontId="1" fillId="0" borderId="45" xfId="0" applyNumberFormat="1" applyFont="1" applyBorder="1" applyAlignment="1">
      <alignment horizontal="right" vertical="top"/>
    </xf>
    <xf numFmtId="0" fontId="1" fillId="0" borderId="47" xfId="0" applyFont="1" applyBorder="1" applyAlignment="1">
      <alignment horizontal="center" vertical="top"/>
    </xf>
    <xf numFmtId="4" fontId="1" fillId="0" borderId="48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2" fillId="0" borderId="85" xfId="0" applyNumberFormat="1" applyFont="1" applyBorder="1" applyAlignment="1">
      <alignment horizontal="right" vertical="top"/>
    </xf>
    <xf numFmtId="166" fontId="3" fillId="0" borderId="47" xfId="0" applyNumberFormat="1" applyFont="1" applyBorder="1" applyAlignment="1">
      <alignment horizontal="center" vertical="top"/>
    </xf>
    <xf numFmtId="4" fontId="12" fillId="0" borderId="70" xfId="0" applyNumberFormat="1" applyFont="1" applyBorder="1" applyAlignment="1">
      <alignment horizontal="right" vertical="top"/>
    </xf>
    <xf numFmtId="166" fontId="3" fillId="0" borderId="58" xfId="0" applyNumberFormat="1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164" fontId="2" fillId="0" borderId="42" xfId="0" applyNumberFormat="1" applyFont="1" applyBorder="1" applyAlignment="1">
      <alignment vertical="top"/>
    </xf>
    <xf numFmtId="164" fontId="2" fillId="0" borderId="47" xfId="0" applyNumberFormat="1" applyFont="1" applyBorder="1" applyAlignment="1">
      <alignment vertical="top"/>
    </xf>
    <xf numFmtId="166" fontId="3" fillId="0" borderId="60" xfId="0" applyNumberFormat="1" applyFont="1" applyBorder="1" applyAlignment="1">
      <alignment horizontal="center" vertical="top"/>
    </xf>
    <xf numFmtId="4" fontId="12" fillId="0" borderId="60" xfId="0" applyNumberFormat="1" applyFont="1" applyBorder="1" applyAlignment="1">
      <alignment horizontal="right" vertical="top"/>
    </xf>
    <xf numFmtId="4" fontId="12" fillId="0" borderId="42" xfId="0" applyNumberFormat="1" applyFont="1" applyBorder="1" applyAlignment="1">
      <alignment horizontal="right" vertical="top"/>
    </xf>
    <xf numFmtId="4" fontId="12" fillId="0" borderId="47" xfId="0" applyNumberFormat="1" applyFont="1" applyBorder="1" applyAlignment="1">
      <alignment horizontal="right" vertical="top"/>
    </xf>
    <xf numFmtId="4" fontId="12" fillId="0" borderId="91" xfId="0" applyNumberFormat="1" applyFont="1" applyBorder="1" applyAlignment="1">
      <alignment horizontal="right" vertical="top"/>
    </xf>
    <xf numFmtId="164" fontId="2" fillId="0" borderId="12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center" vertical="top"/>
    </xf>
    <xf numFmtId="164" fontId="18" fillId="7" borderId="29" xfId="0" applyNumberFormat="1" applyFont="1" applyFill="1" applyBorder="1" applyAlignment="1">
      <alignment vertical="center"/>
    </xf>
    <xf numFmtId="0" fontId="2" fillId="7" borderId="31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horizontal="center" vertical="center"/>
    </xf>
    <xf numFmtId="4" fontId="2" fillId="7" borderId="6" xfId="0" applyNumberFormat="1" applyFont="1" applyFill="1" applyBorder="1" applyAlignment="1">
      <alignment horizontal="right" vertical="center"/>
    </xf>
    <xf numFmtId="4" fontId="12" fillId="7" borderId="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9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right" vertical="center"/>
    </xf>
    <xf numFmtId="4" fontId="12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/>
    <xf numFmtId="4" fontId="24" fillId="0" borderId="0" xfId="0" applyNumberFormat="1" applyFont="1" applyAlignment="1">
      <alignment horizontal="right"/>
    </xf>
    <xf numFmtId="0" fontId="0" fillId="0" borderId="0" xfId="0" applyFont="1" applyAlignment="1"/>
    <xf numFmtId="0" fontId="26" fillId="0" borderId="78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64" xfId="0" applyFont="1" applyBorder="1" applyAlignment="1">
      <alignment vertical="top" wrapText="1"/>
    </xf>
    <xf numFmtId="0" fontId="26" fillId="0" borderId="83" xfId="0" applyFont="1" applyBorder="1" applyAlignment="1">
      <alignment vertical="top" wrapText="1"/>
    </xf>
    <xf numFmtId="0" fontId="26" fillId="0" borderId="43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 vertical="center"/>
    </xf>
    <xf numFmtId="0" fontId="27" fillId="5" borderId="3" xfId="0" applyFont="1" applyFill="1" applyBorder="1" applyAlignment="1">
      <alignment vertical="center"/>
    </xf>
    <xf numFmtId="0" fontId="25" fillId="6" borderId="35" xfId="0" applyFont="1" applyFill="1" applyBorder="1" applyAlignment="1">
      <alignment vertical="top" wrapText="1"/>
    </xf>
    <xf numFmtId="0" fontId="28" fillId="5" borderId="3" xfId="0" applyFont="1" applyFill="1" applyBorder="1" applyAlignment="1">
      <alignment vertical="center"/>
    </xf>
    <xf numFmtId="164" fontId="2" fillId="6" borderId="82" xfId="0" applyNumberFormat="1" applyFont="1" applyFill="1" applyBorder="1" applyAlignment="1">
      <alignment vertical="top"/>
    </xf>
    <xf numFmtId="49" fontId="3" fillId="6" borderId="103" xfId="0" applyNumberFormat="1" applyFont="1" applyFill="1" applyBorder="1" applyAlignment="1">
      <alignment horizontal="center" vertical="top"/>
    </xf>
    <xf numFmtId="49" fontId="3" fillId="0" borderId="104" xfId="0" applyNumberFormat="1" applyFont="1" applyBorder="1" applyAlignment="1">
      <alignment horizontal="center" vertical="top"/>
    </xf>
    <xf numFmtId="49" fontId="3" fillId="0" borderId="105" xfId="0" applyNumberFormat="1" applyFont="1" applyBorder="1" applyAlignment="1">
      <alignment horizontal="center" vertical="top"/>
    </xf>
    <xf numFmtId="0" fontId="2" fillId="6" borderId="101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18" fillId="6" borderId="103" xfId="0" applyFont="1" applyFill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82" xfId="0" applyFont="1" applyBorder="1" applyAlignment="1">
      <alignment vertical="top" wrapText="1"/>
    </xf>
    <xf numFmtId="0" fontId="1" fillId="5" borderId="87" xfId="0" applyFont="1" applyFill="1" applyBorder="1" applyAlignment="1">
      <alignment horizontal="center" vertical="center"/>
    </xf>
    <xf numFmtId="0" fontId="2" fillId="7" borderId="95" xfId="0" applyFont="1" applyFill="1" applyBorder="1" applyAlignment="1">
      <alignment horizontal="center" vertical="center"/>
    </xf>
    <xf numFmtId="0" fontId="1" fillId="0" borderId="103" xfId="0" applyFont="1" applyBorder="1" applyAlignment="1">
      <alignment horizontal="center" vertical="top"/>
    </xf>
    <xf numFmtId="0" fontId="1" fillId="0" borderId="104" xfId="0" applyFont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1" fillId="0" borderId="105" xfId="0" applyFont="1" applyBorder="1" applyAlignment="1">
      <alignment horizontal="center" vertical="top"/>
    </xf>
    <xf numFmtId="0" fontId="4" fillId="0" borderId="64" xfId="0" applyFont="1" applyBorder="1" applyAlignment="1">
      <alignment vertical="top" wrapText="1"/>
    </xf>
    <xf numFmtId="0" fontId="2" fillId="5" borderId="96" xfId="0" applyFont="1" applyFill="1" applyBorder="1" applyAlignment="1">
      <alignment vertical="center"/>
    </xf>
    <xf numFmtId="0" fontId="2" fillId="5" borderId="102" xfId="0" applyFont="1" applyFill="1" applyBorder="1" applyAlignment="1">
      <alignment vertical="center"/>
    </xf>
    <xf numFmtId="0" fontId="1" fillId="5" borderId="102" xfId="0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center"/>
    </xf>
    <xf numFmtId="164" fontId="18" fillId="7" borderId="107" xfId="0" applyNumberFormat="1" applyFont="1" applyFill="1" applyBorder="1" applyAlignment="1">
      <alignment vertical="center"/>
    </xf>
    <xf numFmtId="164" fontId="2" fillId="7" borderId="108" xfId="0" applyNumberFormat="1" applyFont="1" applyFill="1" applyBorder="1" applyAlignment="1">
      <alignment horizontal="center" vertical="center"/>
    </xf>
    <xf numFmtId="0" fontId="2" fillId="7" borderId="108" xfId="0" applyFont="1" applyFill="1" applyBorder="1" applyAlignment="1">
      <alignment vertical="center" wrapText="1"/>
    </xf>
    <xf numFmtId="0" fontId="2" fillId="7" borderId="109" xfId="0" applyFont="1" applyFill="1" applyBorder="1" applyAlignment="1">
      <alignment horizontal="center" vertical="center"/>
    </xf>
    <xf numFmtId="4" fontId="2" fillId="7" borderId="110" xfId="0" applyNumberFormat="1" applyFont="1" applyFill="1" applyBorder="1" applyAlignment="1">
      <alignment horizontal="right" vertical="center"/>
    </xf>
    <xf numFmtId="164" fontId="25" fillId="7" borderId="107" xfId="0" applyNumberFormat="1" applyFont="1" applyFill="1" applyBorder="1" applyAlignment="1">
      <alignment vertical="center"/>
    </xf>
    <xf numFmtId="49" fontId="3" fillId="0" borderId="106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164" fontId="2" fillId="6" borderId="100" xfId="0" applyNumberFormat="1" applyFont="1" applyFill="1" applyBorder="1" applyAlignment="1">
      <alignment vertical="top"/>
    </xf>
    <xf numFmtId="0" fontId="19" fillId="6" borderId="92" xfId="0" applyFont="1" applyFill="1" applyBorder="1" applyAlignment="1">
      <alignment horizontal="left" vertical="top" wrapText="1"/>
    </xf>
    <xf numFmtId="0" fontId="1" fillId="0" borderId="63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9" fillId="6" borderId="101" xfId="0" applyFont="1" applyFill="1" applyBorder="1" applyAlignment="1">
      <alignment horizontal="left" vertical="top" wrapText="1"/>
    </xf>
    <xf numFmtId="0" fontId="18" fillId="6" borderId="101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center"/>
    </xf>
    <xf numFmtId="49" fontId="3" fillId="0" borderId="111" xfId="0" applyNumberFormat="1" applyFont="1" applyBorder="1" applyAlignment="1">
      <alignment horizontal="center" vertical="top"/>
    </xf>
    <xf numFmtId="49" fontId="3" fillId="6" borderId="112" xfId="0" applyNumberFormat="1" applyFont="1" applyFill="1" applyBorder="1" applyAlignment="1">
      <alignment horizontal="center" vertical="top"/>
    </xf>
    <xf numFmtId="49" fontId="3" fillId="6" borderId="113" xfId="0" applyNumberFormat="1" applyFont="1" applyFill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4" fontId="28" fillId="3" borderId="30" xfId="0" applyNumberFormat="1" applyFont="1" applyFill="1" applyBorder="1" applyAlignment="1">
      <alignment horizontal="center" vertical="center" wrapText="1"/>
    </xf>
    <xf numFmtId="0" fontId="29" fillId="0" borderId="81" xfId="0" applyFont="1" applyBorder="1" applyAlignment="1">
      <alignment vertical="top" wrapText="1"/>
    </xf>
    <xf numFmtId="0" fontId="30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Alignment="1"/>
    <xf numFmtId="0" fontId="30" fillId="0" borderId="0" xfId="0" applyFont="1" applyAlignment="1">
      <alignment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vertical="center" wrapText="1"/>
    </xf>
    <xf numFmtId="0" fontId="30" fillId="5" borderId="4" xfId="0" applyFont="1" applyFill="1" applyBorder="1" applyAlignment="1">
      <alignment vertical="center"/>
    </xf>
    <xf numFmtId="0" fontId="31" fillId="6" borderId="39" xfId="0" applyFont="1" applyFill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1" fillId="6" borderId="52" xfId="0" applyFont="1" applyFill="1" applyBorder="1" applyAlignment="1">
      <alignment vertical="top" wrapText="1"/>
    </xf>
    <xf numFmtId="0" fontId="30" fillId="0" borderId="57" xfId="0" applyFont="1" applyBorder="1" applyAlignment="1">
      <alignment vertical="top" wrapText="1"/>
    </xf>
    <xf numFmtId="0" fontId="30" fillId="0" borderId="62" xfId="0" applyFont="1" applyBorder="1" applyAlignment="1">
      <alignment vertical="top" wrapText="1"/>
    </xf>
    <xf numFmtId="0" fontId="31" fillId="7" borderId="1" xfId="0" applyFont="1" applyFill="1" applyBorder="1" applyAlignment="1">
      <alignment vertical="center" wrapText="1"/>
    </xf>
    <xf numFmtId="0" fontId="30" fillId="0" borderId="52" xfId="0" applyFont="1" applyBorder="1" applyAlignment="1">
      <alignment vertical="top" wrapText="1"/>
    </xf>
    <xf numFmtId="0" fontId="30" fillId="0" borderId="60" xfId="0" applyFont="1" applyBorder="1" applyAlignment="1">
      <alignment vertical="top" wrapText="1"/>
    </xf>
    <xf numFmtId="0" fontId="30" fillId="0" borderId="47" xfId="0" applyFont="1" applyBorder="1" applyAlignment="1">
      <alignment vertical="top" wrapText="1"/>
    </xf>
    <xf numFmtId="0" fontId="30" fillId="0" borderId="85" xfId="0" applyFont="1" applyBorder="1" applyAlignment="1">
      <alignment vertical="top" wrapText="1"/>
    </xf>
    <xf numFmtId="0" fontId="30" fillId="0" borderId="89" xfId="0" applyFont="1" applyBorder="1" applyAlignment="1">
      <alignment vertical="top" wrapText="1"/>
    </xf>
    <xf numFmtId="0" fontId="30" fillId="0" borderId="70" xfId="0" applyFont="1" applyBorder="1" applyAlignment="1">
      <alignment vertical="top" wrapText="1"/>
    </xf>
    <xf numFmtId="0" fontId="31" fillId="6" borderId="92" xfId="0" applyFont="1" applyFill="1" applyBorder="1" applyAlignment="1">
      <alignment vertical="top" wrapText="1"/>
    </xf>
    <xf numFmtId="0" fontId="31" fillId="7" borderId="65" xfId="0" applyFont="1" applyFill="1" applyBorder="1" applyAlignment="1">
      <alignment vertical="center" wrapText="1"/>
    </xf>
    <xf numFmtId="0" fontId="31" fillId="2" borderId="75" xfId="0" applyFont="1" applyFill="1" applyBorder="1" applyAlignment="1">
      <alignment vertical="center" wrapText="1"/>
    </xf>
    <xf numFmtId="0" fontId="31" fillId="2" borderId="65" xfId="0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0" xfId="0" applyFont="1" applyAlignment="1"/>
    <xf numFmtId="0" fontId="26" fillId="0" borderId="41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4" fontId="2" fillId="8" borderId="87" xfId="0" applyNumberFormat="1" applyFont="1" applyFill="1" applyBorder="1" applyAlignment="1">
      <alignment horizontal="right" vertical="center"/>
    </xf>
    <xf numFmtId="0" fontId="4" fillId="0" borderId="100" xfId="0" applyFont="1" applyBorder="1" applyAlignment="1">
      <alignment horizontal="center" vertical="top"/>
    </xf>
    <xf numFmtId="4" fontId="2" fillId="6" borderId="84" xfId="0" applyNumberFormat="1" applyFont="1" applyFill="1" applyBorder="1" applyAlignment="1">
      <alignment horizontal="right" vertical="top"/>
    </xf>
    <xf numFmtId="0" fontId="2" fillId="6" borderId="114" xfId="0" applyFont="1" applyFill="1" applyBorder="1" applyAlignment="1">
      <alignment horizontal="center" vertical="top"/>
    </xf>
    <xf numFmtId="4" fontId="1" fillId="0" borderId="56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2" fillId="3" borderId="97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4" fontId="12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2" fillId="6" borderId="40" xfId="0" applyNumberFormat="1" applyFont="1" applyFill="1" applyBorder="1" applyAlignment="1">
      <alignment horizontal="right" vertical="top"/>
    </xf>
    <xf numFmtId="4" fontId="12" fillId="7" borderId="87" xfId="0" applyNumberFormat="1" applyFont="1" applyFill="1" applyBorder="1" applyAlignment="1">
      <alignment horizontal="right" vertical="center"/>
    </xf>
    <xf numFmtId="4" fontId="12" fillId="0" borderId="99" xfId="0" applyNumberFormat="1" applyFont="1" applyFill="1" applyBorder="1" applyAlignment="1">
      <alignment horizontal="right" vertical="top"/>
    </xf>
    <xf numFmtId="4" fontId="34" fillId="9" borderId="114" xfId="0" applyNumberFormat="1" applyFont="1" applyFill="1" applyBorder="1" applyAlignment="1">
      <alignment horizontal="right" vertical="top"/>
    </xf>
    <xf numFmtId="4" fontId="12" fillId="10" borderId="40" xfId="0" applyNumberFormat="1" applyFont="1" applyFill="1" applyBorder="1" applyAlignment="1">
      <alignment horizontal="right" vertical="top"/>
    </xf>
    <xf numFmtId="10" fontId="12" fillId="11" borderId="40" xfId="0" applyNumberFormat="1" applyFont="1" applyFill="1" applyBorder="1" applyAlignment="1">
      <alignment horizontal="right" vertical="top"/>
    </xf>
    <xf numFmtId="10" fontId="12" fillId="0" borderId="40" xfId="0" applyNumberFormat="1" applyFont="1" applyFill="1" applyBorder="1" applyAlignment="1">
      <alignment horizontal="right" vertical="top"/>
    </xf>
    <xf numFmtId="0" fontId="35" fillId="0" borderId="0" xfId="0" applyFont="1"/>
    <xf numFmtId="10" fontId="35" fillId="0" borderId="0" xfId="0" applyNumberFormat="1" applyFont="1"/>
    <xf numFmtId="4" fontId="3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37" fillId="0" borderId="0" xfId="0" applyNumberFormat="1" applyFont="1"/>
    <xf numFmtId="4" fontId="37" fillId="0" borderId="0" xfId="0" applyNumberFormat="1" applyFont="1"/>
    <xf numFmtId="0" fontId="38" fillId="0" borderId="0" xfId="0" applyFont="1" applyAlignment="1">
      <alignment horizontal="center" vertical="center" wrapText="1"/>
    </xf>
    <xf numFmtId="10" fontId="37" fillId="0" borderId="8" xfId="0" applyNumberFormat="1" applyFont="1" applyBorder="1" applyAlignment="1">
      <alignment horizontal="center" wrapText="1"/>
    </xf>
    <xf numFmtId="10" fontId="37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40" fillId="0" borderId="0" xfId="0" applyFont="1"/>
    <xf numFmtId="0" fontId="40" fillId="0" borderId="35" xfId="0" applyFont="1" applyBorder="1"/>
    <xf numFmtId="10" fontId="40" fillId="0" borderId="0" xfId="0" applyNumberFormat="1" applyFont="1"/>
    <xf numFmtId="0" fontId="37" fillId="0" borderId="0" xfId="0" applyFont="1" applyAlignment="1">
      <alignment horizontal="right"/>
    </xf>
    <xf numFmtId="0" fontId="37" fillId="0" borderId="0" xfId="0" applyFont="1"/>
    <xf numFmtId="4" fontId="2" fillId="3" borderId="30" xfId="0" applyNumberFormat="1" applyFont="1" applyFill="1" applyBorder="1" applyAlignment="1">
      <alignment horizontal="center" vertical="center" wrapText="1"/>
    </xf>
    <xf numFmtId="49" fontId="37" fillId="0" borderId="99" xfId="0" applyNumberFormat="1" applyFont="1" applyBorder="1" applyAlignment="1">
      <alignment horizontal="center" vertical="center"/>
    </xf>
    <xf numFmtId="49" fontId="37" fillId="0" borderId="116" xfId="0" applyNumberFormat="1" applyFont="1" applyBorder="1" applyAlignment="1">
      <alignment horizontal="center" vertical="center"/>
    </xf>
    <xf numFmtId="49" fontId="37" fillId="0" borderId="117" xfId="0" applyNumberFormat="1" applyFont="1" applyBorder="1" applyAlignment="1">
      <alignment horizontal="center" vertical="center"/>
    </xf>
    <xf numFmtId="49" fontId="37" fillId="0" borderId="118" xfId="0" applyNumberFormat="1" applyFont="1" applyBorder="1" applyAlignment="1">
      <alignment horizontal="center" vertical="center"/>
    </xf>
    <xf numFmtId="10" fontId="37" fillId="0" borderId="115" xfId="0" applyNumberFormat="1" applyFont="1" applyBorder="1" applyAlignment="1">
      <alignment horizontal="center" vertical="center"/>
    </xf>
    <xf numFmtId="4" fontId="37" fillId="0" borderId="115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4" fontId="41" fillId="0" borderId="115" xfId="0" applyNumberFormat="1" applyFont="1" applyBorder="1" applyAlignment="1">
      <alignment horizontal="center" vertical="center"/>
    </xf>
    <xf numFmtId="10" fontId="42" fillId="0" borderId="115" xfId="0" applyNumberFormat="1" applyFont="1" applyBorder="1" applyAlignment="1">
      <alignment horizontal="center" vertical="center"/>
    </xf>
    <xf numFmtId="10" fontId="37" fillId="0" borderId="119" xfId="0" applyNumberFormat="1" applyFont="1" applyBorder="1" applyAlignment="1">
      <alignment horizontal="center" vertical="center"/>
    </xf>
    <xf numFmtId="4" fontId="37" fillId="0" borderId="119" xfId="0" applyNumberFormat="1" applyFont="1" applyBorder="1" applyAlignment="1">
      <alignment horizontal="center" vertical="center"/>
    </xf>
    <xf numFmtId="10" fontId="42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37" fillId="0" borderId="120" xfId="0" applyNumberFormat="1" applyFont="1" applyBorder="1" applyAlignment="1">
      <alignment horizontal="center" vertical="center"/>
    </xf>
    <xf numFmtId="4" fontId="37" fillId="0" borderId="121" xfId="0" applyNumberFormat="1" applyFont="1" applyBorder="1" applyAlignment="1">
      <alignment horizontal="center" vertical="center"/>
    </xf>
    <xf numFmtId="4" fontId="37" fillId="0" borderId="122" xfId="0" applyNumberFormat="1" applyFont="1" applyBorder="1" applyAlignment="1">
      <alignment horizontal="center" vertical="center"/>
    </xf>
    <xf numFmtId="4" fontId="37" fillId="0" borderId="123" xfId="0" applyNumberFormat="1" applyFont="1" applyBorder="1" applyAlignment="1">
      <alignment horizontal="center" vertical="center"/>
    </xf>
    <xf numFmtId="10" fontId="37" fillId="0" borderId="123" xfId="0" applyNumberFormat="1" applyFont="1" applyBorder="1" applyAlignment="1">
      <alignment horizontal="center" vertical="center"/>
    </xf>
    <xf numFmtId="10" fontId="37" fillId="0" borderId="122" xfId="0" applyNumberFormat="1" applyFont="1" applyBorder="1" applyAlignment="1">
      <alignment horizontal="center" vertical="center"/>
    </xf>
    <xf numFmtId="10" fontId="42" fillId="0" borderId="122" xfId="0" applyNumberFormat="1" applyFont="1" applyBorder="1" applyAlignment="1">
      <alignment horizontal="center" vertical="center"/>
    </xf>
    <xf numFmtId="4" fontId="38" fillId="0" borderId="124" xfId="0" applyNumberFormat="1" applyFont="1" applyBorder="1" applyAlignment="1">
      <alignment horizontal="center" vertical="center"/>
    </xf>
    <xf numFmtId="10" fontId="37" fillId="0" borderId="133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/>
    </xf>
    <xf numFmtId="10" fontId="37" fillId="0" borderId="135" xfId="0" applyNumberFormat="1" applyFont="1" applyBorder="1" applyAlignment="1">
      <alignment horizontal="center" vertical="center"/>
    </xf>
    <xf numFmtId="4" fontId="37" fillId="0" borderId="134" xfId="0" applyNumberFormat="1" applyFont="1" applyBorder="1" applyAlignment="1">
      <alignment horizontal="center" vertical="center" wrapText="1"/>
    </xf>
    <xf numFmtId="10" fontId="38" fillId="0" borderId="133" xfId="0" applyNumberFormat="1" applyFont="1" applyBorder="1" applyAlignment="1">
      <alignment horizontal="center" vertical="center"/>
    </xf>
    <xf numFmtId="4" fontId="38" fillId="0" borderId="136" xfId="0" applyNumberFormat="1" applyFont="1" applyBorder="1" applyAlignment="1">
      <alignment horizontal="center" vertical="center"/>
    </xf>
    <xf numFmtId="10" fontId="37" fillId="0" borderId="137" xfId="0" applyNumberFormat="1" applyFont="1" applyBorder="1" applyAlignment="1">
      <alignment horizontal="center" vertical="center"/>
    </xf>
    <xf numFmtId="10" fontId="37" fillId="0" borderId="138" xfId="0" applyNumberFormat="1" applyFont="1" applyBorder="1" applyAlignment="1">
      <alignment horizontal="center" vertical="center"/>
    </xf>
    <xf numFmtId="10" fontId="37" fillId="0" borderId="139" xfId="0" applyNumberFormat="1" applyFont="1" applyBorder="1" applyAlignment="1">
      <alignment horizontal="center" vertical="center"/>
    </xf>
    <xf numFmtId="49" fontId="37" fillId="0" borderId="112" xfId="0" applyNumberFormat="1" applyFont="1" applyBorder="1" applyAlignment="1">
      <alignment horizontal="center" vertical="center" wrapText="1"/>
    </xf>
    <xf numFmtId="0" fontId="37" fillId="0" borderId="112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center" vertical="center" wrapText="1"/>
    </xf>
    <xf numFmtId="0" fontId="37" fillId="0" borderId="106" xfId="0" applyFont="1" applyBorder="1" applyAlignment="1">
      <alignment horizontal="center" vertical="center" wrapText="1"/>
    </xf>
    <xf numFmtId="0" fontId="37" fillId="0" borderId="114" xfId="0" applyFont="1" applyBorder="1" applyAlignment="1">
      <alignment horizontal="center" vertical="center" wrapText="1"/>
    </xf>
    <xf numFmtId="4" fontId="2" fillId="7" borderId="143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114" xfId="0" applyNumberFormat="1" applyFont="1" applyFill="1" applyBorder="1" applyAlignment="1">
      <alignment horizontal="right" vertical="center"/>
    </xf>
    <xf numFmtId="4" fontId="2" fillId="6" borderId="14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12" fillId="12" borderId="99" xfId="0" applyNumberFormat="1" applyFont="1" applyFill="1" applyBorder="1" applyAlignment="1">
      <alignment horizontal="right" vertical="top"/>
    </xf>
    <xf numFmtId="4" fontId="2" fillId="6" borderId="145" xfId="0" applyNumberFormat="1" applyFont="1" applyFill="1" applyBorder="1" applyAlignment="1">
      <alignment horizontal="right" vertical="top"/>
    </xf>
    <xf numFmtId="4" fontId="1" fillId="6" borderId="52" xfId="0" applyNumberFormat="1" applyFont="1" applyFill="1" applyBorder="1" applyAlignment="1">
      <alignment horizontal="right" vertical="top"/>
    </xf>
    <xf numFmtId="4" fontId="12" fillId="6" borderId="51" xfId="0" applyNumberFormat="1" applyFont="1" applyFill="1" applyBorder="1" applyAlignment="1">
      <alignment horizontal="right" vertical="top"/>
    </xf>
    <xf numFmtId="4" fontId="12" fillId="10" borderId="99" xfId="0" applyNumberFormat="1" applyFont="1" applyFill="1" applyBorder="1" applyAlignment="1">
      <alignment horizontal="right" vertical="top"/>
    </xf>
    <xf numFmtId="4" fontId="12" fillId="6" borderId="146" xfId="0" applyNumberFormat="1" applyFont="1" applyFill="1" applyBorder="1" applyAlignment="1">
      <alignment horizontal="right" vertical="top"/>
    </xf>
    <xf numFmtId="0" fontId="0" fillId="0" borderId="0" xfId="0" applyFont="1" applyAlignment="1"/>
    <xf numFmtId="4" fontId="12" fillId="0" borderId="63" xfId="0" applyNumberFormat="1" applyFont="1" applyFill="1" applyBorder="1" applyAlignment="1">
      <alignment horizontal="right" vertical="top"/>
    </xf>
    <xf numFmtId="10" fontId="12" fillId="0" borderId="63" xfId="0" applyNumberFormat="1" applyFont="1" applyFill="1" applyBorder="1" applyAlignment="1">
      <alignment horizontal="right" vertical="top"/>
    </xf>
    <xf numFmtId="164" fontId="31" fillId="13" borderId="41" xfId="0" applyNumberFormat="1" applyFont="1" applyFill="1" applyBorder="1" applyAlignment="1">
      <alignment vertical="top"/>
    </xf>
    <xf numFmtId="166" fontId="31" fillId="13" borderId="42" xfId="0" applyNumberFormat="1" applyFont="1" applyFill="1" applyBorder="1" applyAlignment="1">
      <alignment horizontal="center" vertical="top"/>
    </xf>
    <xf numFmtId="0" fontId="30" fillId="13" borderId="43" xfId="0" applyFont="1" applyFill="1" applyBorder="1" applyAlignment="1">
      <alignment vertical="top" wrapText="1"/>
    </xf>
    <xf numFmtId="0" fontId="30" fillId="13" borderId="42" xfId="0" applyFont="1" applyFill="1" applyBorder="1" applyAlignment="1">
      <alignment horizontal="center" vertical="top"/>
    </xf>
    <xf numFmtId="4" fontId="30" fillId="13" borderId="45" xfId="0" applyNumberFormat="1" applyFont="1" applyFill="1" applyBorder="1" applyAlignment="1">
      <alignment horizontal="right" vertical="top"/>
    </xf>
    <xf numFmtId="4" fontId="30" fillId="13" borderId="10" xfId="0" applyNumberFormat="1" applyFont="1" applyFill="1" applyBorder="1" applyAlignment="1">
      <alignment horizontal="right" vertical="top"/>
    </xf>
    <xf numFmtId="4" fontId="30" fillId="13" borderId="44" xfId="0" applyNumberFormat="1" applyFont="1" applyFill="1" applyBorder="1" applyAlignment="1">
      <alignment horizontal="right" vertical="top"/>
    </xf>
    <xf numFmtId="4" fontId="30" fillId="13" borderId="8" xfId="0" applyNumberFormat="1" applyFont="1" applyFill="1" applyBorder="1" applyAlignment="1">
      <alignment horizontal="right" vertical="top"/>
    </xf>
    <xf numFmtId="4" fontId="31" fillId="13" borderId="45" xfId="0" applyNumberFormat="1" applyFont="1" applyFill="1" applyBorder="1" applyAlignment="1">
      <alignment horizontal="right" vertical="top"/>
    </xf>
    <xf numFmtId="4" fontId="31" fillId="13" borderId="40" xfId="0" applyNumberFormat="1" applyFont="1" applyFill="1" applyBorder="1" applyAlignment="1">
      <alignment horizontal="right" vertical="top"/>
    </xf>
    <xf numFmtId="10" fontId="31" fillId="13" borderId="40" xfId="0" applyNumberFormat="1" applyFont="1" applyFill="1" applyBorder="1" applyAlignment="1">
      <alignment horizontal="right" vertical="top"/>
    </xf>
    <xf numFmtId="0" fontId="30" fillId="13" borderId="44" xfId="0" applyFont="1" applyFill="1" applyBorder="1" applyAlignment="1">
      <alignment vertical="top" wrapText="1"/>
    </xf>
    <xf numFmtId="0" fontId="30" fillId="13" borderId="0" xfId="0" applyFont="1" applyFill="1" applyAlignment="1">
      <alignment vertical="top"/>
    </xf>
    <xf numFmtId="0" fontId="15" fillId="13" borderId="0" xfId="0" applyFont="1" applyFill="1" applyAlignment="1"/>
    <xf numFmtId="17" fontId="1" fillId="0" borderId="0" xfId="0" applyNumberFormat="1" applyFont="1" applyAlignment="1"/>
    <xf numFmtId="14" fontId="1" fillId="0" borderId="0" xfId="0" applyNumberFormat="1" applyFont="1" applyAlignment="1"/>
    <xf numFmtId="14" fontId="1" fillId="0" borderId="0" xfId="0" applyNumberFormat="1" applyFont="1"/>
    <xf numFmtId="0" fontId="40" fillId="0" borderId="35" xfId="0" applyFont="1" applyBorder="1" applyAlignment="1">
      <alignment horizontal="center"/>
    </xf>
    <xf numFmtId="0" fontId="15" fillId="0" borderId="35" xfId="0" applyFont="1" applyBorder="1"/>
    <xf numFmtId="0" fontId="3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8" fillId="0" borderId="140" xfId="0" applyFont="1" applyBorder="1" applyAlignment="1">
      <alignment horizontal="center" vertical="center" wrapText="1"/>
    </xf>
    <xf numFmtId="0" fontId="15" fillId="0" borderId="141" xfId="0" applyFont="1" applyBorder="1"/>
    <xf numFmtId="0" fontId="15" fillId="0" borderId="142" xfId="0" applyFont="1" applyBorder="1"/>
    <xf numFmtId="0" fontId="39" fillId="0" borderId="125" xfId="0" applyFont="1" applyBorder="1" applyAlignment="1">
      <alignment horizontal="center" vertical="center" wrapText="1"/>
    </xf>
    <xf numFmtId="0" fontId="15" fillId="0" borderId="126" xfId="0" applyFont="1" applyBorder="1"/>
    <xf numFmtId="0" fontId="15" fillId="0" borderId="85" xfId="0" applyFont="1" applyBorder="1"/>
    <xf numFmtId="0" fontId="39" fillId="0" borderId="127" xfId="0" applyFont="1" applyBorder="1" applyAlignment="1">
      <alignment horizontal="center" vertical="center" wrapText="1"/>
    </xf>
    <xf numFmtId="0" fontId="15" fillId="0" borderId="128" xfId="0" applyFont="1" applyBorder="1"/>
    <xf numFmtId="0" fontId="15" fillId="0" borderId="129" xfId="0" applyFont="1" applyBorder="1"/>
    <xf numFmtId="0" fontId="39" fillId="0" borderId="130" xfId="0" applyFont="1" applyBorder="1" applyAlignment="1">
      <alignment horizontal="center" vertical="center" wrapText="1"/>
    </xf>
    <xf numFmtId="0" fontId="15" fillId="0" borderId="100" xfId="0" applyFont="1" applyBorder="1"/>
    <xf numFmtId="0" fontId="15" fillId="0" borderId="131" xfId="0" applyFont="1" applyBorder="1"/>
    <xf numFmtId="0" fontId="15" fillId="0" borderId="132" xfId="0" applyFont="1" applyBorder="1"/>
    <xf numFmtId="10" fontId="40" fillId="0" borderId="78" xfId="0" applyNumberFormat="1" applyFont="1" applyBorder="1" applyAlignment="1">
      <alignment horizontal="center" vertical="center"/>
    </xf>
    <xf numFmtId="0" fontId="15" fillId="0" borderId="89" xfId="0" applyFont="1" applyBorder="1"/>
    <xf numFmtId="4" fontId="4" fillId="0" borderId="46" xfId="0" applyNumberFormat="1" applyFont="1" applyBorder="1" applyAlignment="1">
      <alignment horizontal="right" vertical="center"/>
    </xf>
    <xf numFmtId="0" fontId="15" fillId="0" borderId="64" xfId="0" applyFont="1" applyBorder="1"/>
    <xf numFmtId="0" fontId="15" fillId="0" borderId="70" xfId="0" applyFont="1" applyBorder="1"/>
    <xf numFmtId="0" fontId="15" fillId="0" borderId="71" xfId="0" applyFont="1" applyBorder="1"/>
    <xf numFmtId="0" fontId="15" fillId="0" borderId="72" xfId="0" applyFont="1" applyBorder="1"/>
    <xf numFmtId="0" fontId="15" fillId="0" borderId="73" xfId="0" applyFont="1" applyBorder="1"/>
    <xf numFmtId="4" fontId="2" fillId="3" borderId="18" xfId="0" applyNumberFormat="1" applyFont="1" applyFill="1" applyBorder="1" applyAlignment="1">
      <alignment horizontal="center" vertical="center"/>
    </xf>
    <xf numFmtId="4" fontId="2" fillId="3" borderId="98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165" fontId="31" fillId="3" borderId="14" xfId="0" applyNumberFormat="1" applyFont="1" applyFill="1" applyBorder="1" applyAlignment="1">
      <alignment horizontal="center" vertical="center" wrapText="1"/>
    </xf>
    <xf numFmtId="165" fontId="31" fillId="3" borderId="94" xfId="0" applyNumberFormat="1" applyFont="1" applyFill="1" applyBorder="1" applyAlignment="1">
      <alignment horizontal="center" vertical="center" wrapText="1"/>
    </xf>
    <xf numFmtId="165" fontId="31" fillId="3" borderId="80" xfId="0" applyNumberFormat="1" applyFont="1" applyFill="1" applyBorder="1" applyAlignment="1">
      <alignment horizontal="center" vertical="center" wrapText="1"/>
    </xf>
    <xf numFmtId="165" fontId="2" fillId="3" borderId="18" xfId="0" applyNumberFormat="1" applyFont="1" applyFill="1" applyBorder="1" applyAlignment="1">
      <alignment horizontal="center" vertical="center" wrapText="1"/>
    </xf>
    <xf numFmtId="165" fontId="2" fillId="3" borderId="98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3" borderId="14" xfId="0" applyNumberFormat="1" applyFont="1" applyFill="1" applyBorder="1" applyAlignment="1">
      <alignment horizontal="center" vertical="center" wrapText="1"/>
    </xf>
    <xf numFmtId="165" fontId="2" fillId="3" borderId="80" xfId="0" applyNumberFormat="1" applyFont="1" applyFill="1" applyBorder="1" applyAlignment="1">
      <alignment horizontal="center" vertical="center" wrapText="1"/>
    </xf>
    <xf numFmtId="164" fontId="18" fillId="7" borderId="86" xfId="0" applyNumberFormat="1" applyFont="1" applyFill="1" applyBorder="1" applyAlignment="1">
      <alignment horizontal="left" vertical="center" wrapText="1"/>
    </xf>
    <xf numFmtId="0" fontId="15" fillId="0" borderId="87" xfId="0" applyFont="1" applyBorder="1"/>
    <xf numFmtId="0" fontId="15" fillId="0" borderId="88" xfId="0" applyFont="1" applyBorder="1"/>
    <xf numFmtId="164" fontId="1" fillId="0" borderId="0" xfId="0" applyNumberFormat="1" applyFont="1" applyAlignment="1">
      <alignment horizontal="center" vertical="center"/>
    </xf>
    <xf numFmtId="164" fontId="3" fillId="2" borderId="18" xfId="0" applyNumberFormat="1" applyFont="1" applyFill="1" applyBorder="1" applyAlignment="1">
      <alignment horizontal="left" vertical="center"/>
    </xf>
    <xf numFmtId="0" fontId="15" fillId="0" borderId="79" xfId="0" applyFont="1" applyBorder="1"/>
    <xf numFmtId="164" fontId="25" fillId="7" borderId="107" xfId="0" applyNumberFormat="1" applyFont="1" applyFill="1" applyBorder="1" applyAlignment="1">
      <alignment horizontal="left" vertical="center" wrapText="1"/>
    </xf>
    <xf numFmtId="164" fontId="25" fillId="7" borderId="108" xfId="0" applyNumberFormat="1" applyFont="1" applyFill="1" applyBorder="1" applyAlignment="1">
      <alignment horizontal="left" vertical="center" wrapText="1"/>
    </xf>
    <xf numFmtId="164" fontId="25" fillId="7" borderId="109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8" fillId="3" borderId="14" xfId="0" applyFont="1" applyFill="1" applyBorder="1" applyAlignment="1">
      <alignment horizontal="center" vertical="center" wrapText="1"/>
    </xf>
    <xf numFmtId="0" fontId="15" fillId="0" borderId="21" xfId="0" applyFont="1" applyBorder="1"/>
    <xf numFmtId="0" fontId="15" fillId="0" borderId="25" xfId="0" applyFont="1" applyBorder="1"/>
    <xf numFmtId="0" fontId="2" fillId="3" borderId="15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26" xfId="0" applyFont="1" applyBorder="1"/>
    <xf numFmtId="0" fontId="2" fillId="3" borderId="16" xfId="0" applyFont="1" applyFill="1" applyBorder="1" applyAlignment="1">
      <alignment horizontal="center" vertical="center" wrapText="1"/>
    </xf>
    <xf numFmtId="0" fontId="15" fillId="0" borderId="23" xfId="0" applyFont="1" applyBorder="1"/>
    <xf numFmtId="0" fontId="15" fillId="0" borderId="27" xfId="0" applyFont="1" applyBorder="1"/>
    <xf numFmtId="0" fontId="2" fillId="3" borderId="17" xfId="0" applyFont="1" applyFill="1" applyBorder="1" applyAlignment="1">
      <alignment horizontal="center" vertical="center" wrapText="1"/>
    </xf>
    <xf numFmtId="0" fontId="15" fillId="0" borderId="24" xfId="0" applyFont="1" applyBorder="1"/>
    <xf numFmtId="0" fontId="15" fillId="0" borderId="2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4" zoomScale="80" zoomScaleNormal="80" workbookViewId="0">
      <selection activeCell="J34" sqref="J34"/>
    </sheetView>
  </sheetViews>
  <sheetFormatPr defaultColWidth="12.625" defaultRowHeight="15" customHeight="1" x14ac:dyDescent="0.2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22" customWidth="1"/>
    <col min="10" max="10" width="8.875" customWidth="1"/>
    <col min="11" max="11" width="10.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 x14ac:dyDescent="0.2">
      <c r="A1" s="385" t="s">
        <v>0</v>
      </c>
      <c r="B1" s="384"/>
      <c r="C1" s="1"/>
      <c r="D1" s="2"/>
      <c r="E1" s="1"/>
      <c r="F1" s="1"/>
      <c r="G1" s="1"/>
      <c r="H1" s="2" t="s">
        <v>353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.6" customHeight="1" x14ac:dyDescent="0.2">
      <c r="A2" s="3"/>
      <c r="B2" s="1"/>
      <c r="C2" s="1"/>
      <c r="D2" s="2"/>
      <c r="E2" s="1"/>
      <c r="F2" s="1"/>
      <c r="G2" s="1"/>
      <c r="H2" s="385" t="s">
        <v>354</v>
      </c>
      <c r="I2" s="385"/>
      <c r="J2" s="38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1.35" customHeight="1" x14ac:dyDescent="0.2">
      <c r="A3" s="3"/>
      <c r="B3" s="1"/>
      <c r="C3" s="1"/>
      <c r="D3" s="2"/>
      <c r="E3" s="1"/>
      <c r="F3" s="1"/>
      <c r="G3" s="1"/>
      <c r="H3" s="385" t="s">
        <v>355</v>
      </c>
      <c r="I3" s="385"/>
      <c r="J3" s="38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2" customFormat="1" ht="14.25" customHeight="1" x14ac:dyDescent="0.2">
      <c r="A10" s="190" t="s">
        <v>1</v>
      </c>
      <c r="B10" s="191"/>
      <c r="C10" s="191" t="s">
        <v>350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s="192" customFormat="1" ht="14.25" customHeight="1" x14ac:dyDescent="0.2">
      <c r="A11" s="193" t="s">
        <v>2</v>
      </c>
      <c r="B11" s="191"/>
      <c r="C11" s="191" t="s">
        <v>351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92" customFormat="1" ht="14.25" customHeight="1" x14ac:dyDescent="0.2">
      <c r="A12" s="193" t="s">
        <v>314</v>
      </c>
      <c r="B12" s="191"/>
      <c r="C12" s="191" t="s">
        <v>348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s="192" customFormat="1" ht="14.25" customHeight="1" x14ac:dyDescent="0.2">
      <c r="A13" s="193" t="s">
        <v>3</v>
      </c>
      <c r="B13" s="191"/>
      <c r="C13" s="191" t="s">
        <v>349</v>
      </c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s="192" customFormat="1" ht="14.25" customHeight="1" x14ac:dyDescent="0.2">
      <c r="A14" s="193" t="s">
        <v>4</v>
      </c>
      <c r="B14" s="191"/>
      <c r="C14" s="380">
        <v>44386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14.25" customHeight="1" x14ac:dyDescent="0.2">
      <c r="A15" s="193" t="s">
        <v>5</v>
      </c>
      <c r="B15" s="191"/>
      <c r="C15" s="380">
        <v>44515</v>
      </c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6" customFormat="1" ht="15.75" x14ac:dyDescent="0.25">
      <c r="A18" s="294"/>
      <c r="B18" s="386" t="s">
        <v>272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295"/>
      <c r="P18" s="296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</row>
    <row r="19" spans="1:31" s="286" customFormat="1" ht="15.75" x14ac:dyDescent="0.25">
      <c r="A19" s="294"/>
      <c r="B19" s="386" t="s">
        <v>273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295"/>
      <c r="P19" s="296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</row>
    <row r="20" spans="1:31" s="286" customFormat="1" ht="15.75" x14ac:dyDescent="0.25">
      <c r="A20" s="294"/>
      <c r="B20" s="387" t="s">
        <v>352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295"/>
      <c r="P20" s="296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</row>
    <row r="21" spans="1:31" s="286" customFormat="1" ht="15.75" x14ac:dyDescent="0.25">
      <c r="A21" s="294"/>
      <c r="B21" s="3"/>
      <c r="C21" s="1"/>
      <c r="D21" s="297"/>
      <c r="E21" s="297"/>
      <c r="F21" s="297"/>
      <c r="G21" s="297"/>
      <c r="H21" s="297"/>
      <c r="I21" s="297"/>
      <c r="J21" s="298"/>
      <c r="K21" s="297"/>
      <c r="L21" s="298"/>
      <c r="M21" s="297"/>
      <c r="N21" s="298"/>
      <c r="O21" s="295"/>
      <c r="P21" s="296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</row>
    <row r="22" spans="1:31" s="286" customFormat="1" ht="15.75" thickBot="1" x14ac:dyDescent="0.3">
      <c r="D22" s="299"/>
      <c r="E22" s="299"/>
      <c r="F22" s="299"/>
      <c r="G22" s="299"/>
      <c r="H22" s="299"/>
      <c r="I22" s="299"/>
      <c r="J22" s="300"/>
      <c r="K22" s="299"/>
      <c r="L22" s="300"/>
      <c r="M22" s="299"/>
      <c r="N22" s="300"/>
      <c r="O22" s="299"/>
      <c r="P22" s="300"/>
    </row>
    <row r="23" spans="1:31" s="286" customFormat="1" x14ac:dyDescent="0.2">
      <c r="A23" s="388"/>
      <c r="B23" s="391" t="s">
        <v>274</v>
      </c>
      <c r="C23" s="392"/>
      <c r="D23" s="394" t="s">
        <v>275</v>
      </c>
      <c r="E23" s="395"/>
      <c r="F23" s="395"/>
      <c r="G23" s="395"/>
      <c r="H23" s="395"/>
      <c r="I23" s="395"/>
      <c r="J23" s="396"/>
      <c r="K23" s="397" t="s">
        <v>276</v>
      </c>
      <c r="L23" s="392"/>
      <c r="M23" s="397" t="s">
        <v>277</v>
      </c>
      <c r="N23" s="399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</row>
    <row r="24" spans="1:31" s="286" customFormat="1" ht="135.6" customHeight="1" x14ac:dyDescent="0.25">
      <c r="A24" s="389"/>
      <c r="B24" s="382"/>
      <c r="C24" s="393"/>
      <c r="D24" s="302" t="s">
        <v>310</v>
      </c>
      <c r="E24" s="303" t="s">
        <v>311</v>
      </c>
      <c r="F24" s="303" t="s">
        <v>278</v>
      </c>
      <c r="G24" s="303" t="s">
        <v>279</v>
      </c>
      <c r="H24" s="303" t="s">
        <v>6</v>
      </c>
      <c r="I24" s="401" t="s">
        <v>280</v>
      </c>
      <c r="J24" s="402"/>
      <c r="K24" s="398"/>
      <c r="L24" s="393"/>
      <c r="M24" s="398"/>
      <c r="N24" s="400"/>
      <c r="Q24" s="304"/>
    </row>
    <row r="25" spans="1:31" s="286" customFormat="1" ht="60.75" thickBot="1" x14ac:dyDescent="0.25">
      <c r="A25" s="390"/>
      <c r="B25" s="342" t="s">
        <v>269</v>
      </c>
      <c r="C25" s="337" t="s">
        <v>281</v>
      </c>
      <c r="D25" s="336" t="s">
        <v>281</v>
      </c>
      <c r="E25" s="338" t="s">
        <v>281</v>
      </c>
      <c r="F25" s="338" t="s">
        <v>281</v>
      </c>
      <c r="G25" s="338" t="s">
        <v>281</v>
      </c>
      <c r="H25" s="338" t="s">
        <v>281</v>
      </c>
      <c r="I25" s="338" t="s">
        <v>269</v>
      </c>
      <c r="J25" s="339" t="s">
        <v>282</v>
      </c>
      <c r="K25" s="336" t="s">
        <v>269</v>
      </c>
      <c r="L25" s="337" t="s">
        <v>281</v>
      </c>
      <c r="M25" s="340" t="s">
        <v>269</v>
      </c>
      <c r="N25" s="341" t="s">
        <v>281</v>
      </c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</row>
    <row r="26" spans="1:31" s="286" customFormat="1" x14ac:dyDescent="0.2">
      <c r="A26" s="345" t="s">
        <v>283</v>
      </c>
      <c r="B26" s="314" t="s">
        <v>284</v>
      </c>
      <c r="C26" s="315" t="s">
        <v>285</v>
      </c>
      <c r="D26" s="316" t="s">
        <v>286</v>
      </c>
      <c r="E26" s="317" t="s">
        <v>287</v>
      </c>
      <c r="F26" s="317" t="s">
        <v>288</v>
      </c>
      <c r="G26" s="317" t="s">
        <v>289</v>
      </c>
      <c r="H26" s="317" t="s">
        <v>290</v>
      </c>
      <c r="I26" s="317" t="s">
        <v>291</v>
      </c>
      <c r="J26" s="315" t="s">
        <v>292</v>
      </c>
      <c r="K26" s="316" t="s">
        <v>293</v>
      </c>
      <c r="L26" s="315" t="s">
        <v>294</v>
      </c>
      <c r="M26" s="316" t="s">
        <v>295</v>
      </c>
      <c r="N26" s="315" t="s">
        <v>296</v>
      </c>
      <c r="O26" s="306"/>
      <c r="P26" s="306"/>
      <c r="Q26" s="307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</row>
    <row r="27" spans="1:31" s="286" customFormat="1" x14ac:dyDescent="0.2">
      <c r="A27" s="346" t="s">
        <v>297</v>
      </c>
      <c r="B27" s="343">
        <v>1</v>
      </c>
      <c r="C27" s="319">
        <v>731845</v>
      </c>
      <c r="D27" s="319">
        <v>0</v>
      </c>
      <c r="E27" s="319">
        <v>0</v>
      </c>
      <c r="F27" s="319">
        <v>0</v>
      </c>
      <c r="G27" s="319">
        <v>0</v>
      </c>
      <c r="H27" s="319">
        <v>0</v>
      </c>
      <c r="I27" s="318">
        <v>0</v>
      </c>
      <c r="J27" s="319">
        <f>D27+E27+F27+G27+H27</f>
        <v>0</v>
      </c>
      <c r="K27" s="318">
        <v>0</v>
      </c>
      <c r="L27" s="319">
        <v>0</v>
      </c>
      <c r="M27" s="320">
        <v>1</v>
      </c>
      <c r="N27" s="321">
        <f>C27+J27+L27</f>
        <v>731845</v>
      </c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</row>
    <row r="28" spans="1:31" s="286" customFormat="1" x14ac:dyDescent="0.2">
      <c r="A28" s="347" t="s">
        <v>298</v>
      </c>
      <c r="B28" s="343">
        <v>0.95320000000000005</v>
      </c>
      <c r="C28" s="322">
        <v>697601.68</v>
      </c>
      <c r="D28" s="319">
        <v>0</v>
      </c>
      <c r="E28" s="319">
        <v>0</v>
      </c>
      <c r="F28" s="319">
        <v>0</v>
      </c>
      <c r="G28" s="319">
        <v>0</v>
      </c>
      <c r="H28" s="319">
        <v>0</v>
      </c>
      <c r="I28" s="318"/>
      <c r="J28" s="319">
        <f>D28+E28+F28+G28+H28</f>
        <v>0</v>
      </c>
      <c r="K28" s="318"/>
      <c r="L28" s="319"/>
      <c r="M28" s="323">
        <f>(N28*M27)/N27</f>
        <v>0.95320960039352598</v>
      </c>
      <c r="N28" s="321">
        <f>C28+J28+L28</f>
        <v>697601.68</v>
      </c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</row>
    <row r="29" spans="1:31" s="286" customFormat="1" ht="15.75" thickBot="1" x14ac:dyDescent="0.25">
      <c r="A29" s="348" t="s">
        <v>299</v>
      </c>
      <c r="B29" s="344">
        <v>0.75</v>
      </c>
      <c r="C29" s="325">
        <v>548883</v>
      </c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4"/>
      <c r="J29" s="325">
        <f t="shared" ref="J29:J30" si="0">D29+E29+F29+G29+H29</f>
        <v>0</v>
      </c>
      <c r="K29" s="324"/>
      <c r="L29" s="325"/>
      <c r="M29" s="326">
        <f>(N29*M27)/N27</f>
        <v>0.74999897519283454</v>
      </c>
      <c r="N29" s="327">
        <f>C29+J29+L29</f>
        <v>548883</v>
      </c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</row>
    <row r="30" spans="1:31" s="286" customFormat="1" ht="30.75" thickBot="1" x14ac:dyDescent="0.25">
      <c r="A30" s="349" t="s">
        <v>300</v>
      </c>
      <c r="B30" s="328">
        <v>0.20319999999999999</v>
      </c>
      <c r="C30" s="329">
        <f t="shared" ref="C30:H30" si="1">C28-C29</f>
        <v>148718.68000000005</v>
      </c>
      <c r="D30" s="330">
        <f t="shared" si="1"/>
        <v>0</v>
      </c>
      <c r="E30" s="331">
        <f t="shared" si="1"/>
        <v>0</v>
      </c>
      <c r="F30" s="331">
        <f t="shared" si="1"/>
        <v>0</v>
      </c>
      <c r="G30" s="331">
        <f t="shared" si="1"/>
        <v>0</v>
      </c>
      <c r="H30" s="331">
        <f t="shared" si="1"/>
        <v>0</v>
      </c>
      <c r="I30" s="332"/>
      <c r="J30" s="329">
        <f t="shared" si="0"/>
        <v>0</v>
      </c>
      <c r="K30" s="333"/>
      <c r="L30" s="329">
        <f>L28-L29</f>
        <v>0</v>
      </c>
      <c r="M30" s="334">
        <f>(N30*M27)/N27</f>
        <v>0.20321062520069147</v>
      </c>
      <c r="N30" s="335">
        <f>C30+J30+L30</f>
        <v>148718.68000000005</v>
      </c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6" customFormat="1" ht="15.75" customHeight="1" x14ac:dyDescent="0.25">
      <c r="A32" s="308"/>
      <c r="B32" s="308" t="s">
        <v>301</v>
      </c>
      <c r="C32" s="381"/>
      <c r="D32" s="382"/>
      <c r="E32" s="382"/>
      <c r="F32" s="308"/>
      <c r="G32" s="309"/>
      <c r="H32" s="309"/>
      <c r="I32" s="310"/>
      <c r="J32" s="381"/>
      <c r="K32" s="382"/>
      <c r="L32" s="382"/>
      <c r="M32" s="382"/>
      <c r="N32" s="382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</row>
    <row r="33" spans="1:26" s="286" customFormat="1" ht="15.75" customHeight="1" x14ac:dyDescent="0.25">
      <c r="D33" s="311" t="s">
        <v>302</v>
      </c>
      <c r="F33" s="312"/>
      <c r="G33" s="383" t="s">
        <v>303</v>
      </c>
      <c r="H33" s="384"/>
      <c r="I33" s="299"/>
      <c r="J33" s="383" t="s">
        <v>304</v>
      </c>
      <c r="K33" s="384"/>
      <c r="L33" s="384"/>
      <c r="M33" s="384"/>
      <c r="N33" s="384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15"/>
  <sheetViews>
    <sheetView tabSelected="1" zoomScale="80" zoomScaleNormal="80" workbookViewId="0">
      <pane ySplit="10" topLeftCell="A44" activePane="bottomLeft" state="frozen"/>
      <selection pane="bottomLeft" activeCell="X183" sqref="X183"/>
    </sheetView>
  </sheetViews>
  <sheetFormatPr defaultColWidth="12.625" defaultRowHeight="15" customHeight="1" outlineLevelCol="1" x14ac:dyDescent="0.2"/>
  <cols>
    <col min="1" max="1" width="10.625" customWidth="1"/>
    <col min="2" max="2" width="6.625" customWidth="1"/>
    <col min="3" max="3" width="44.125" customWidth="1"/>
    <col min="4" max="4" width="6.875" customWidth="1"/>
    <col min="5" max="5" width="11" customWidth="1"/>
    <col min="6" max="7" width="13.625" customWidth="1"/>
    <col min="8" max="8" width="10.375" style="282" customWidth="1"/>
    <col min="9" max="10" width="13.625" style="282" customWidth="1"/>
    <col min="11" max="11" width="2.5" customWidth="1" outlineLevel="1"/>
    <col min="12" max="12" width="2.125" customWidth="1" outlineLevel="1"/>
    <col min="13" max="13" width="2.25" customWidth="1" outlineLevel="1"/>
    <col min="14" max="15" width="1.875" style="282" customWidth="1" outlineLevel="1"/>
    <col min="16" max="16" width="1.625" style="282" customWidth="1" outlineLevel="1"/>
    <col min="17" max="17" width="1.5" customWidth="1" outlineLevel="1"/>
    <col min="18" max="18" width="1.625" customWidth="1" outlineLevel="1"/>
    <col min="19" max="19" width="1.25" customWidth="1" outlineLevel="1"/>
    <col min="20" max="20" width="1.875" style="282" customWidth="1" outlineLevel="1"/>
    <col min="21" max="22" width="2" style="282" customWidth="1" outlineLevel="1"/>
    <col min="23" max="24" width="12.625" style="282" customWidth="1"/>
    <col min="25" max="25" width="10.25" style="282" customWidth="1"/>
    <col min="26" max="26" width="8.625" style="282" customWidth="1"/>
    <col min="27" max="27" width="17.375" style="273" customWidth="1"/>
    <col min="28" max="28" width="16" style="282" customWidth="1"/>
    <col min="29" max="33" width="5.875" customWidth="1"/>
  </cols>
  <sheetData>
    <row r="1" spans="1:33" ht="15.75" x14ac:dyDescent="0.25">
      <c r="A1" s="432" t="s">
        <v>312</v>
      </c>
      <c r="B1" s="384"/>
      <c r="C1" s="384"/>
      <c r="D1" s="384"/>
      <c r="E1" s="384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9"/>
      <c r="AB1" s="1"/>
      <c r="AC1" s="1"/>
      <c r="AD1" s="1"/>
      <c r="AE1" s="1"/>
      <c r="AF1" s="1"/>
      <c r="AG1" s="1"/>
    </row>
    <row r="2" spans="1:33" s="192" customFormat="1" ht="19.5" customHeight="1" x14ac:dyDescent="0.2">
      <c r="A2" s="194" t="str">
        <f>Фінансування!A12</f>
        <v>Назва Грантоотримувача:</v>
      </c>
      <c r="B2" s="195"/>
      <c r="C2" s="194"/>
      <c r="D2" s="196" t="s">
        <v>348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8"/>
      <c r="Y2" s="198"/>
      <c r="Z2" s="198"/>
      <c r="AA2" s="250"/>
      <c r="AB2" s="199"/>
      <c r="AC2" s="199"/>
      <c r="AD2" s="199"/>
      <c r="AE2" s="199"/>
      <c r="AF2" s="199"/>
      <c r="AG2" s="199"/>
    </row>
    <row r="3" spans="1:33" s="192" customFormat="1" ht="19.5" customHeight="1" x14ac:dyDescent="0.2">
      <c r="A3" s="200" t="str">
        <f>Фінансування!A13</f>
        <v>Назва проєкту:</v>
      </c>
      <c r="B3" s="195"/>
      <c r="C3" s="194"/>
      <c r="D3" s="196" t="s">
        <v>349</v>
      </c>
      <c r="E3" s="197"/>
      <c r="F3" s="197"/>
      <c r="G3" s="197"/>
      <c r="H3" s="197"/>
      <c r="I3" s="197"/>
      <c r="J3" s="197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202"/>
      <c r="Y3" s="202"/>
      <c r="Z3" s="202"/>
      <c r="AA3" s="250"/>
      <c r="AB3" s="199"/>
      <c r="AC3" s="199"/>
      <c r="AD3" s="199"/>
      <c r="AE3" s="199"/>
      <c r="AF3" s="199"/>
      <c r="AG3" s="199"/>
    </row>
    <row r="4" spans="1:33" s="192" customFormat="1" ht="19.5" customHeight="1" x14ac:dyDescent="0.2">
      <c r="A4" s="200" t="str">
        <f>Фінансування!A14</f>
        <v>Дата початку проєкту:</v>
      </c>
      <c r="B4" s="199"/>
      <c r="C4" s="199"/>
      <c r="D4" s="378"/>
      <c r="E4" s="378">
        <v>44378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51"/>
      <c r="AB4" s="199"/>
      <c r="AC4" s="199"/>
      <c r="AD4" s="199"/>
      <c r="AE4" s="199"/>
      <c r="AF4" s="199"/>
      <c r="AG4" s="199"/>
    </row>
    <row r="5" spans="1:33" s="192" customFormat="1" ht="19.5" customHeight="1" x14ac:dyDescent="0.2">
      <c r="A5" s="200" t="str">
        <f>Фінансування!A15</f>
        <v>Дата завершення проєкту:</v>
      </c>
      <c r="B5" s="199"/>
      <c r="C5" s="199"/>
      <c r="D5" s="379"/>
      <c r="E5" s="379">
        <v>44515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51"/>
      <c r="AB5" s="199"/>
      <c r="AC5" s="199"/>
      <c r="AD5" s="199"/>
      <c r="AE5" s="199"/>
      <c r="AF5" s="199"/>
      <c r="AG5" s="199"/>
    </row>
    <row r="6" spans="1:33" thickBot="1" x14ac:dyDescent="0.25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52"/>
      <c r="AB6" s="1"/>
      <c r="AC6" s="1"/>
      <c r="AD6" s="1"/>
      <c r="AE6" s="1"/>
      <c r="AF6" s="1"/>
      <c r="AG6" s="1"/>
    </row>
    <row r="7" spans="1:33" ht="26.25" customHeight="1" thickBot="1" x14ac:dyDescent="0.25">
      <c r="A7" s="433" t="s">
        <v>264</v>
      </c>
      <c r="B7" s="436" t="s">
        <v>10</v>
      </c>
      <c r="C7" s="439" t="s">
        <v>11</v>
      </c>
      <c r="D7" s="442" t="s">
        <v>12</v>
      </c>
      <c r="E7" s="409" t="s">
        <v>13</v>
      </c>
      <c r="F7" s="410"/>
      <c r="G7" s="410"/>
      <c r="H7" s="410"/>
      <c r="I7" s="410"/>
      <c r="J7" s="411"/>
      <c r="K7" s="409" t="s">
        <v>251</v>
      </c>
      <c r="L7" s="410"/>
      <c r="M7" s="410"/>
      <c r="N7" s="410"/>
      <c r="O7" s="410"/>
      <c r="P7" s="411"/>
      <c r="Q7" s="409" t="s">
        <v>252</v>
      </c>
      <c r="R7" s="410"/>
      <c r="S7" s="410"/>
      <c r="T7" s="410"/>
      <c r="U7" s="410"/>
      <c r="V7" s="411"/>
      <c r="W7" s="418" t="s">
        <v>266</v>
      </c>
      <c r="X7" s="419"/>
      <c r="Y7" s="419"/>
      <c r="Z7" s="420"/>
      <c r="AA7" s="415" t="s">
        <v>313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434"/>
      <c r="B8" s="437"/>
      <c r="C8" s="440"/>
      <c r="D8" s="443"/>
      <c r="E8" s="412" t="s">
        <v>14</v>
      </c>
      <c r="F8" s="413"/>
      <c r="G8" s="414"/>
      <c r="H8" s="412" t="s">
        <v>265</v>
      </c>
      <c r="I8" s="413"/>
      <c r="J8" s="414"/>
      <c r="K8" s="412" t="s">
        <v>14</v>
      </c>
      <c r="L8" s="413"/>
      <c r="M8" s="414"/>
      <c r="N8" s="412" t="s">
        <v>265</v>
      </c>
      <c r="O8" s="413"/>
      <c r="P8" s="414"/>
      <c r="Q8" s="412" t="s">
        <v>14</v>
      </c>
      <c r="R8" s="413"/>
      <c r="S8" s="414"/>
      <c r="T8" s="412" t="s">
        <v>265</v>
      </c>
      <c r="U8" s="413"/>
      <c r="V8" s="414"/>
      <c r="W8" s="421" t="s">
        <v>270</v>
      </c>
      <c r="X8" s="421" t="s">
        <v>271</v>
      </c>
      <c r="Y8" s="418" t="s">
        <v>267</v>
      </c>
      <c r="Z8" s="420"/>
      <c r="AA8" s="416"/>
      <c r="AB8" s="1"/>
      <c r="AC8" s="1"/>
      <c r="AD8" s="1"/>
      <c r="AE8" s="1"/>
      <c r="AF8" s="1"/>
      <c r="AG8" s="1"/>
    </row>
    <row r="9" spans="1:33" ht="30" customHeight="1" thickBot="1" x14ac:dyDescent="0.25">
      <c r="A9" s="435"/>
      <c r="B9" s="438"/>
      <c r="C9" s="441"/>
      <c r="D9" s="444"/>
      <c r="E9" s="24" t="s">
        <v>15</v>
      </c>
      <c r="F9" s="25" t="s">
        <v>16</v>
      </c>
      <c r="G9" s="246" t="s">
        <v>262</v>
      </c>
      <c r="H9" s="24" t="s">
        <v>15</v>
      </c>
      <c r="I9" s="25" t="s">
        <v>16</v>
      </c>
      <c r="J9" s="313" t="s">
        <v>309</v>
      </c>
      <c r="K9" s="24" t="s">
        <v>15</v>
      </c>
      <c r="L9" s="25" t="s">
        <v>17</v>
      </c>
      <c r="M9" s="313" t="s">
        <v>305</v>
      </c>
      <c r="N9" s="24" t="s">
        <v>15</v>
      </c>
      <c r="O9" s="25" t="s">
        <v>17</v>
      </c>
      <c r="P9" s="313" t="s">
        <v>306</v>
      </c>
      <c r="Q9" s="24" t="s">
        <v>15</v>
      </c>
      <c r="R9" s="25" t="s">
        <v>17</v>
      </c>
      <c r="S9" s="313" t="s">
        <v>307</v>
      </c>
      <c r="T9" s="24" t="s">
        <v>15</v>
      </c>
      <c r="U9" s="25" t="s">
        <v>17</v>
      </c>
      <c r="V9" s="313" t="s">
        <v>308</v>
      </c>
      <c r="W9" s="422"/>
      <c r="X9" s="422"/>
      <c r="Y9" s="283" t="s">
        <v>268</v>
      </c>
      <c r="Z9" s="284" t="s">
        <v>269</v>
      </c>
      <c r="AA9" s="417"/>
      <c r="AB9" s="1"/>
      <c r="AC9" s="1"/>
      <c r="AD9" s="1"/>
      <c r="AE9" s="1"/>
      <c r="AF9" s="1"/>
      <c r="AG9" s="1"/>
    </row>
    <row r="10" spans="1:33" ht="24.75" customHeight="1" thickBot="1" x14ac:dyDescent="0.25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53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29" t="s">
        <v>18</v>
      </c>
      <c r="B11" s="30"/>
      <c r="C11" s="31" t="s">
        <v>19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54"/>
      <c r="AB11" s="35"/>
      <c r="AC11" s="35"/>
      <c r="AD11" s="35"/>
      <c r="AE11" s="35"/>
      <c r="AF11" s="35"/>
      <c r="AG11" s="35"/>
    </row>
    <row r="12" spans="1:33" ht="30" customHeight="1" thickBot="1" x14ac:dyDescent="0.25">
      <c r="A12" s="36" t="s">
        <v>20</v>
      </c>
      <c r="B12" s="37">
        <v>1</v>
      </c>
      <c r="C12" s="203" t="s">
        <v>258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5"/>
      <c r="AB12" s="4"/>
      <c r="AC12" s="5"/>
      <c r="AD12" s="5"/>
      <c r="AE12" s="5"/>
      <c r="AF12" s="5"/>
      <c r="AG12" s="5"/>
    </row>
    <row r="13" spans="1:33" ht="30" customHeight="1" x14ac:dyDescent="0.2">
      <c r="A13" s="41" t="s">
        <v>21</v>
      </c>
      <c r="B13" s="42" t="s">
        <v>22</v>
      </c>
      <c r="C13" s="204" t="s">
        <v>259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87" t="e">
        <f>Y13/W13</f>
        <v>#DIV/0!</v>
      </c>
      <c r="AA13" s="256"/>
      <c r="AB13" s="49"/>
      <c r="AC13" s="49"/>
      <c r="AD13" s="49"/>
      <c r="AE13" s="49"/>
      <c r="AF13" s="49"/>
      <c r="AG13" s="49"/>
    </row>
    <row r="14" spans="1:33" ht="30" customHeight="1" x14ac:dyDescent="0.2">
      <c r="A14" s="50" t="s">
        <v>23</v>
      </c>
      <c r="B14" s="51" t="s">
        <v>24</v>
      </c>
      <c r="C14" s="52" t="s">
        <v>25</v>
      </c>
      <c r="D14" s="53" t="s">
        <v>26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85">
        <f t="shared" ref="X14:X35" si="6">J14+P14+V14</f>
        <v>0</v>
      </c>
      <c r="Y14" s="285">
        <f t="shared" ref="Y14:Y80" si="7">W14-X14</f>
        <v>0</v>
      </c>
      <c r="Z14" s="293" t="e">
        <f>Y14/W14</f>
        <v>#DIV/0!</v>
      </c>
      <c r="AA14" s="248"/>
      <c r="AB14" s="58"/>
      <c r="AC14" s="59"/>
      <c r="AD14" s="59"/>
      <c r="AE14" s="59"/>
      <c r="AF14" s="59"/>
      <c r="AG14" s="59"/>
    </row>
    <row r="15" spans="1:33" ht="30" customHeight="1" x14ac:dyDescent="0.2">
      <c r="A15" s="50" t="s">
        <v>23</v>
      </c>
      <c r="B15" s="51" t="s">
        <v>27</v>
      </c>
      <c r="C15" s="52" t="s">
        <v>25</v>
      </c>
      <c r="D15" s="53" t="s">
        <v>26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5" si="8">G15+M15+S15</f>
        <v>0</v>
      </c>
      <c r="X15" s="285">
        <f t="shared" si="6"/>
        <v>0</v>
      </c>
      <c r="Y15" s="285">
        <f t="shared" si="7"/>
        <v>0</v>
      </c>
      <c r="Z15" s="293" t="e">
        <f t="shared" ref="Z15:Z35" si="9">Y15/W15</f>
        <v>#DIV/0!</v>
      </c>
      <c r="AA15" s="248"/>
      <c r="AB15" s="59"/>
      <c r="AC15" s="59"/>
      <c r="AD15" s="59"/>
      <c r="AE15" s="59"/>
      <c r="AF15" s="59"/>
      <c r="AG15" s="59"/>
    </row>
    <row r="16" spans="1:33" ht="30" customHeight="1" thickBot="1" x14ac:dyDescent="0.25">
      <c r="A16" s="60" t="s">
        <v>23</v>
      </c>
      <c r="B16" s="61" t="s">
        <v>28</v>
      </c>
      <c r="C16" s="52" t="s">
        <v>25</v>
      </c>
      <c r="D16" s="62" t="s">
        <v>26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85">
        <f t="shared" si="6"/>
        <v>0</v>
      </c>
      <c r="Y16" s="285">
        <f t="shared" si="7"/>
        <v>0</v>
      </c>
      <c r="Z16" s="293" t="e">
        <f t="shared" si="9"/>
        <v>#DIV/0!</v>
      </c>
      <c r="AA16" s="257"/>
      <c r="AB16" s="59"/>
      <c r="AC16" s="59"/>
      <c r="AD16" s="59"/>
      <c r="AE16" s="59"/>
      <c r="AF16" s="59"/>
      <c r="AG16" s="59"/>
    </row>
    <row r="17" spans="1:33" ht="30" customHeight="1" x14ac:dyDescent="0.2">
      <c r="A17" s="41" t="s">
        <v>21</v>
      </c>
      <c r="B17" s="42" t="s">
        <v>29</v>
      </c>
      <c r="C17" s="67" t="s">
        <v>30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57">
        <f>SUM(X18:X20)</f>
        <v>0</v>
      </c>
      <c r="Y17" s="357">
        <f t="shared" si="7"/>
        <v>0</v>
      </c>
      <c r="Z17" s="357" t="e">
        <f>Y17/W17</f>
        <v>#DIV/0!</v>
      </c>
      <c r="AA17" s="258"/>
      <c r="AB17" s="49"/>
      <c r="AC17" s="49"/>
      <c r="AD17" s="49"/>
      <c r="AE17" s="49"/>
      <c r="AF17" s="49"/>
      <c r="AG17" s="49"/>
    </row>
    <row r="18" spans="1:33" ht="30" customHeight="1" x14ac:dyDescent="0.2">
      <c r="A18" s="50" t="s">
        <v>23</v>
      </c>
      <c r="B18" s="51" t="s">
        <v>31</v>
      </c>
      <c r="C18" s="52" t="s">
        <v>25</v>
      </c>
      <c r="D18" s="53" t="s">
        <v>26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85">
        <f t="shared" si="6"/>
        <v>0</v>
      </c>
      <c r="Y18" s="285">
        <f t="shared" si="7"/>
        <v>0</v>
      </c>
      <c r="Z18" s="293" t="e">
        <f t="shared" si="9"/>
        <v>#DIV/0!</v>
      </c>
      <c r="AA18" s="248"/>
      <c r="AB18" s="59"/>
      <c r="AC18" s="59"/>
      <c r="AD18" s="59"/>
      <c r="AE18" s="59"/>
      <c r="AF18" s="59"/>
      <c r="AG18" s="59"/>
    </row>
    <row r="19" spans="1:33" ht="30" customHeight="1" x14ac:dyDescent="0.2">
      <c r="A19" s="50" t="s">
        <v>23</v>
      </c>
      <c r="B19" s="51" t="s">
        <v>32</v>
      </c>
      <c r="C19" s="52" t="s">
        <v>25</v>
      </c>
      <c r="D19" s="53" t="s">
        <v>26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85">
        <f t="shared" si="6"/>
        <v>0</v>
      </c>
      <c r="Y19" s="285">
        <f t="shared" si="7"/>
        <v>0</v>
      </c>
      <c r="Z19" s="293" t="e">
        <f t="shared" si="9"/>
        <v>#DIV/0!</v>
      </c>
      <c r="AA19" s="248"/>
      <c r="AB19" s="59"/>
      <c r="AC19" s="59"/>
      <c r="AD19" s="59"/>
      <c r="AE19" s="59"/>
      <c r="AF19" s="59"/>
      <c r="AG19" s="59"/>
    </row>
    <row r="20" spans="1:33" ht="30" customHeight="1" thickBot="1" x14ac:dyDescent="0.25">
      <c r="A20" s="73" t="s">
        <v>23</v>
      </c>
      <c r="B20" s="61" t="s">
        <v>33</v>
      </c>
      <c r="C20" s="52" t="s">
        <v>25</v>
      </c>
      <c r="D20" s="74" t="s">
        <v>26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85">
        <f t="shared" si="6"/>
        <v>0</v>
      </c>
      <c r="Y20" s="285">
        <f t="shared" si="7"/>
        <v>0</v>
      </c>
      <c r="Z20" s="293" t="e">
        <f t="shared" si="9"/>
        <v>#DIV/0!</v>
      </c>
      <c r="AA20" s="259"/>
      <c r="AB20" s="59"/>
      <c r="AC20" s="59"/>
      <c r="AD20" s="59"/>
      <c r="AE20" s="59"/>
      <c r="AF20" s="59"/>
      <c r="AG20" s="59"/>
    </row>
    <row r="21" spans="1:33" ht="30" customHeight="1" x14ac:dyDescent="0.2">
      <c r="A21" s="41" t="s">
        <v>21</v>
      </c>
      <c r="B21" s="42" t="s">
        <v>34</v>
      </c>
      <c r="C21" s="78" t="s">
        <v>35</v>
      </c>
      <c r="D21" s="68"/>
      <c r="E21" s="69">
        <f>SUM(E22:E27)</f>
        <v>14</v>
      </c>
      <c r="F21" s="70"/>
      <c r="G21" s="71">
        <f>SUM(G22:G27)</f>
        <v>181000</v>
      </c>
      <c r="H21" s="69">
        <f>SUM(H22:H27)</f>
        <v>14</v>
      </c>
      <c r="I21" s="70"/>
      <c r="J21" s="71">
        <f>SUM(J22:J27)</f>
        <v>181000</v>
      </c>
      <c r="K21" s="69">
        <f>SUM(K22:K27)</f>
        <v>0</v>
      </c>
      <c r="L21" s="70"/>
      <c r="M21" s="71">
        <f>SUM(M22:M27)</f>
        <v>0</v>
      </c>
      <c r="N21" s="69">
        <f>SUM(N22:N27)</f>
        <v>0</v>
      </c>
      <c r="O21" s="70"/>
      <c r="P21" s="71">
        <f>SUM(P22:P27)</f>
        <v>0</v>
      </c>
      <c r="Q21" s="69">
        <f>SUM(Q22:Q27)</f>
        <v>0</v>
      </c>
      <c r="R21" s="70"/>
      <c r="S21" s="71">
        <f>SUM(S22:S27)</f>
        <v>0</v>
      </c>
      <c r="T21" s="69">
        <f>SUM(T22:T27)</f>
        <v>0</v>
      </c>
      <c r="U21" s="70"/>
      <c r="V21" s="71">
        <f>SUM(V22:V27)</f>
        <v>0</v>
      </c>
      <c r="W21" s="71">
        <f>SUM(W22:W27)</f>
        <v>181000</v>
      </c>
      <c r="X21" s="71">
        <f>SUM(X22:X27)</f>
        <v>181000</v>
      </c>
      <c r="Y21" s="48">
        <f t="shared" si="7"/>
        <v>0</v>
      </c>
      <c r="Z21" s="287">
        <f>Y21/W21</f>
        <v>0</v>
      </c>
      <c r="AA21" s="258"/>
      <c r="AB21" s="49"/>
      <c r="AC21" s="49"/>
      <c r="AD21" s="49"/>
      <c r="AE21" s="49"/>
      <c r="AF21" s="49"/>
      <c r="AG21" s="49"/>
    </row>
    <row r="22" spans="1:33" s="184" customFormat="1" ht="30" customHeight="1" x14ac:dyDescent="0.2">
      <c r="A22" s="50" t="s">
        <v>23</v>
      </c>
      <c r="B22" s="51" t="s">
        <v>36</v>
      </c>
      <c r="C22" s="52" t="s">
        <v>317</v>
      </c>
      <c r="D22" s="274" t="s">
        <v>26</v>
      </c>
      <c r="E22" s="54">
        <v>4</v>
      </c>
      <c r="F22" s="55">
        <v>12500</v>
      </c>
      <c r="G22" s="56">
        <f t="shared" ref="G22:G27" si="16">E22*F22</f>
        <v>50000</v>
      </c>
      <c r="H22" s="54">
        <v>4</v>
      </c>
      <c r="I22" s="55">
        <v>12500</v>
      </c>
      <c r="J22" s="56">
        <v>50000</v>
      </c>
      <c r="K22" s="54"/>
      <c r="L22" s="55"/>
      <c r="M22" s="56">
        <f t="shared" ref="M22:M27" si="17">K22*L22</f>
        <v>0</v>
      </c>
      <c r="N22" s="54"/>
      <c r="O22" s="55"/>
      <c r="P22" s="56">
        <f t="shared" ref="P22:P27" si="18">N22*O22</f>
        <v>0</v>
      </c>
      <c r="Q22" s="54"/>
      <c r="R22" s="55"/>
      <c r="S22" s="56">
        <f t="shared" ref="S22:S27" si="19">Q22*R22</f>
        <v>0</v>
      </c>
      <c r="T22" s="54"/>
      <c r="U22" s="55"/>
      <c r="V22" s="56">
        <f t="shared" ref="V22:V27" si="20">T22*U22</f>
        <v>0</v>
      </c>
      <c r="W22" s="57">
        <f t="shared" si="8"/>
        <v>50000</v>
      </c>
      <c r="X22" s="285">
        <f t="shared" si="6"/>
        <v>50000</v>
      </c>
      <c r="Y22" s="285">
        <f t="shared" si="7"/>
        <v>0</v>
      </c>
      <c r="Z22" s="293">
        <f t="shared" si="9"/>
        <v>0</v>
      </c>
      <c r="AA22" s="248"/>
      <c r="AB22" s="59"/>
      <c r="AC22" s="59"/>
      <c r="AD22" s="59"/>
      <c r="AE22" s="59"/>
      <c r="AF22" s="59"/>
      <c r="AG22" s="59"/>
    </row>
    <row r="23" spans="1:33" ht="30" customHeight="1" x14ac:dyDescent="0.2">
      <c r="A23" s="50" t="s">
        <v>23</v>
      </c>
      <c r="B23" s="51" t="s">
        <v>38</v>
      </c>
      <c r="C23" s="52" t="s">
        <v>318</v>
      </c>
      <c r="D23" s="274" t="s">
        <v>26</v>
      </c>
      <c r="E23" s="54">
        <v>4</v>
      </c>
      <c r="F23" s="55">
        <v>18750</v>
      </c>
      <c r="G23" s="56">
        <f t="shared" si="16"/>
        <v>75000</v>
      </c>
      <c r="H23" s="54">
        <v>4</v>
      </c>
      <c r="I23" s="55">
        <v>18750</v>
      </c>
      <c r="J23" s="56">
        <v>75000</v>
      </c>
      <c r="K23" s="54"/>
      <c r="L23" s="55"/>
      <c r="M23" s="56">
        <f t="shared" si="17"/>
        <v>0</v>
      </c>
      <c r="N23" s="54"/>
      <c r="O23" s="55"/>
      <c r="P23" s="56">
        <f t="shared" si="18"/>
        <v>0</v>
      </c>
      <c r="Q23" s="54"/>
      <c r="R23" s="55"/>
      <c r="S23" s="56">
        <f t="shared" si="19"/>
        <v>0</v>
      </c>
      <c r="T23" s="54"/>
      <c r="U23" s="55"/>
      <c r="V23" s="56">
        <f t="shared" si="20"/>
        <v>0</v>
      </c>
      <c r="W23" s="57">
        <f t="shared" si="8"/>
        <v>75000</v>
      </c>
      <c r="X23" s="285">
        <f t="shared" si="6"/>
        <v>75000</v>
      </c>
      <c r="Y23" s="285">
        <f t="shared" si="7"/>
        <v>0</v>
      </c>
      <c r="Z23" s="293">
        <f t="shared" si="9"/>
        <v>0</v>
      </c>
      <c r="AA23" s="248"/>
      <c r="AB23" s="59"/>
      <c r="AC23" s="59"/>
      <c r="AD23" s="59"/>
      <c r="AE23" s="59"/>
      <c r="AF23" s="59"/>
      <c r="AG23" s="59"/>
    </row>
    <row r="24" spans="1:33" s="361" customFormat="1" ht="30" customHeight="1" x14ac:dyDescent="0.2">
      <c r="A24" s="60" t="s">
        <v>23</v>
      </c>
      <c r="B24" s="61" t="s">
        <v>39</v>
      </c>
      <c r="C24" s="52" t="s">
        <v>319</v>
      </c>
      <c r="D24" s="275" t="s">
        <v>26</v>
      </c>
      <c r="E24" s="63">
        <v>1</v>
      </c>
      <c r="F24" s="64">
        <v>8000</v>
      </c>
      <c r="G24" s="65">
        <v>8000</v>
      </c>
      <c r="H24" s="63">
        <v>1</v>
      </c>
      <c r="I24" s="64">
        <v>8000</v>
      </c>
      <c r="J24" s="65">
        <v>8000</v>
      </c>
      <c r="K24" s="63"/>
      <c r="L24" s="64"/>
      <c r="M24" s="65"/>
      <c r="N24" s="63"/>
      <c r="O24" s="64"/>
      <c r="P24" s="65"/>
      <c r="Q24" s="63"/>
      <c r="R24" s="64"/>
      <c r="S24" s="65"/>
      <c r="T24" s="63"/>
      <c r="U24" s="64"/>
      <c r="V24" s="65"/>
      <c r="W24" s="66">
        <f>G24+M24+S24</f>
        <v>8000</v>
      </c>
      <c r="X24" s="362">
        <f>J24+P24+V24</f>
        <v>8000</v>
      </c>
      <c r="Y24" s="362">
        <f t="shared" si="7"/>
        <v>0</v>
      </c>
      <c r="Z24" s="363">
        <f t="shared" si="9"/>
        <v>0</v>
      </c>
      <c r="AA24" s="257"/>
      <c r="AB24" s="59"/>
      <c r="AC24" s="59"/>
      <c r="AD24" s="59"/>
      <c r="AE24" s="59"/>
      <c r="AF24" s="59"/>
      <c r="AG24" s="59"/>
    </row>
    <row r="25" spans="1:33" s="361" customFormat="1" ht="30" customHeight="1" x14ac:dyDescent="0.2">
      <c r="A25" s="60" t="s">
        <v>23</v>
      </c>
      <c r="B25" s="61" t="s">
        <v>315</v>
      </c>
      <c r="C25" s="52" t="s">
        <v>320</v>
      </c>
      <c r="D25" s="275" t="s">
        <v>26</v>
      </c>
      <c r="E25" s="63">
        <v>1</v>
      </c>
      <c r="F25" s="64">
        <v>8000</v>
      </c>
      <c r="G25" s="65">
        <v>8000</v>
      </c>
      <c r="H25" s="63">
        <v>1</v>
      </c>
      <c r="I25" s="64">
        <v>8000</v>
      </c>
      <c r="J25" s="65">
        <v>8000</v>
      </c>
      <c r="K25" s="63"/>
      <c r="L25" s="64"/>
      <c r="M25" s="65"/>
      <c r="N25" s="63"/>
      <c r="O25" s="64"/>
      <c r="P25" s="65"/>
      <c r="Q25" s="63"/>
      <c r="R25" s="64"/>
      <c r="S25" s="65"/>
      <c r="T25" s="63"/>
      <c r="U25" s="64"/>
      <c r="V25" s="65"/>
      <c r="W25" s="66">
        <f>G25+M25+S25</f>
        <v>8000</v>
      </c>
      <c r="X25" s="362">
        <f>J25+P25+V25</f>
        <v>8000</v>
      </c>
      <c r="Y25" s="362">
        <f t="shared" si="7"/>
        <v>0</v>
      </c>
      <c r="Z25" s="363">
        <f t="shared" si="9"/>
        <v>0</v>
      </c>
      <c r="AA25" s="257"/>
      <c r="AB25" s="59"/>
      <c r="AC25" s="59"/>
      <c r="AD25" s="59"/>
      <c r="AE25" s="59"/>
      <c r="AF25" s="59"/>
      <c r="AG25" s="59"/>
    </row>
    <row r="26" spans="1:33" s="361" customFormat="1" ht="30" customHeight="1" x14ac:dyDescent="0.2">
      <c r="A26" s="60" t="s">
        <v>23</v>
      </c>
      <c r="B26" s="61" t="s">
        <v>316</v>
      </c>
      <c r="C26" s="52" t="s">
        <v>321</v>
      </c>
      <c r="D26" s="275" t="s">
        <v>26</v>
      </c>
      <c r="E26" s="63">
        <v>2</v>
      </c>
      <c r="F26" s="64">
        <v>10000</v>
      </c>
      <c r="G26" s="65">
        <v>20000</v>
      </c>
      <c r="H26" s="63">
        <v>2</v>
      </c>
      <c r="I26" s="64">
        <v>10000</v>
      </c>
      <c r="J26" s="65">
        <v>20000</v>
      </c>
      <c r="K26" s="63"/>
      <c r="L26" s="64"/>
      <c r="M26" s="65"/>
      <c r="N26" s="63"/>
      <c r="O26" s="64"/>
      <c r="P26" s="65"/>
      <c r="Q26" s="63"/>
      <c r="R26" s="64"/>
      <c r="S26" s="65"/>
      <c r="T26" s="63"/>
      <c r="U26" s="64"/>
      <c r="V26" s="65"/>
      <c r="W26" s="66">
        <f>G26+M26+S26</f>
        <v>20000</v>
      </c>
      <c r="X26" s="362">
        <f>J26+P26+V26</f>
        <v>20000</v>
      </c>
      <c r="Y26" s="362">
        <f t="shared" si="7"/>
        <v>0</v>
      </c>
      <c r="Z26" s="363">
        <f t="shared" si="9"/>
        <v>0</v>
      </c>
      <c r="AA26" s="257"/>
      <c r="AB26" s="59"/>
      <c r="AC26" s="59"/>
      <c r="AD26" s="59"/>
      <c r="AE26" s="59"/>
      <c r="AF26" s="59"/>
      <c r="AG26" s="59"/>
    </row>
    <row r="27" spans="1:33" ht="30" customHeight="1" thickBot="1" x14ac:dyDescent="0.25">
      <c r="A27" s="60" t="s">
        <v>23</v>
      </c>
      <c r="B27" s="79" t="s">
        <v>322</v>
      </c>
      <c r="C27" s="52" t="s">
        <v>323</v>
      </c>
      <c r="D27" s="275" t="s">
        <v>26</v>
      </c>
      <c r="E27" s="63">
        <v>2</v>
      </c>
      <c r="F27" s="64">
        <v>10000</v>
      </c>
      <c r="G27" s="65">
        <f t="shared" si="16"/>
        <v>20000</v>
      </c>
      <c r="H27" s="63">
        <v>2</v>
      </c>
      <c r="I27" s="64">
        <v>10000</v>
      </c>
      <c r="J27" s="65">
        <v>20000</v>
      </c>
      <c r="K27" s="75"/>
      <c r="L27" s="76"/>
      <c r="M27" s="77">
        <f t="shared" si="17"/>
        <v>0</v>
      </c>
      <c r="N27" s="75"/>
      <c r="O27" s="76"/>
      <c r="P27" s="77">
        <f t="shared" si="18"/>
        <v>0</v>
      </c>
      <c r="Q27" s="75"/>
      <c r="R27" s="76"/>
      <c r="S27" s="77">
        <f t="shared" si="19"/>
        <v>0</v>
      </c>
      <c r="T27" s="75"/>
      <c r="U27" s="76"/>
      <c r="V27" s="77">
        <f t="shared" si="20"/>
        <v>0</v>
      </c>
      <c r="W27" s="66">
        <f t="shared" si="8"/>
        <v>20000</v>
      </c>
      <c r="X27" s="285">
        <f t="shared" si="6"/>
        <v>20000</v>
      </c>
      <c r="Y27" s="285">
        <f t="shared" si="7"/>
        <v>0</v>
      </c>
      <c r="Z27" s="293">
        <f t="shared" si="9"/>
        <v>0</v>
      </c>
      <c r="AA27" s="259"/>
      <c r="AB27" s="59"/>
      <c r="AC27" s="59"/>
      <c r="AD27" s="59"/>
      <c r="AE27" s="59"/>
      <c r="AF27" s="59"/>
      <c r="AG27" s="59"/>
    </row>
    <row r="28" spans="1:33" ht="30" customHeight="1" x14ac:dyDescent="0.2">
      <c r="A28" s="41" t="s">
        <v>20</v>
      </c>
      <c r="B28" s="80" t="s">
        <v>40</v>
      </c>
      <c r="C28" s="67" t="s">
        <v>41</v>
      </c>
      <c r="D28" s="68"/>
      <c r="E28" s="69">
        <f>SUM(E29:E31)</f>
        <v>181000</v>
      </c>
      <c r="F28" s="70"/>
      <c r="G28" s="71">
        <f>SUM(G29:G31)</f>
        <v>39820</v>
      </c>
      <c r="H28" s="69">
        <f>SUM(H29:H31)</f>
        <v>181000</v>
      </c>
      <c r="I28" s="70"/>
      <c r="J28" s="71">
        <f>SUM(J29:J31)</f>
        <v>39820</v>
      </c>
      <c r="K28" s="69">
        <f>SUM(K29:K31)</f>
        <v>0</v>
      </c>
      <c r="L28" s="70"/>
      <c r="M28" s="71">
        <f>SUM(M29:M31)</f>
        <v>0</v>
      </c>
      <c r="N28" s="69">
        <f>SUM(N29:N31)</f>
        <v>0</v>
      </c>
      <c r="O28" s="70"/>
      <c r="P28" s="71">
        <f>SUM(P29:P31)</f>
        <v>0</v>
      </c>
      <c r="Q28" s="69">
        <f>SUM(Q29:Q31)</f>
        <v>0</v>
      </c>
      <c r="R28" s="70"/>
      <c r="S28" s="71">
        <f>SUM(S29:S31)</f>
        <v>0</v>
      </c>
      <c r="T28" s="69">
        <f>SUM(T29:T31)</f>
        <v>0</v>
      </c>
      <c r="U28" s="70"/>
      <c r="V28" s="71">
        <f>SUM(V29:V31)</f>
        <v>0</v>
      </c>
      <c r="W28" s="71">
        <f>SUM(W29:W31)</f>
        <v>39820</v>
      </c>
      <c r="X28" s="71">
        <f>SUM(X29:X31)</f>
        <v>39820</v>
      </c>
      <c r="Y28" s="48">
        <f t="shared" si="7"/>
        <v>0</v>
      </c>
      <c r="Z28" s="287">
        <f>Y28/W28</f>
        <v>0</v>
      </c>
      <c r="AA28" s="258"/>
      <c r="AB28" s="5"/>
      <c r="AC28" s="5"/>
      <c r="AD28" s="5"/>
      <c r="AE28" s="5"/>
      <c r="AF28" s="5"/>
      <c r="AG28" s="5"/>
    </row>
    <row r="29" spans="1:33" ht="30" customHeight="1" x14ac:dyDescent="0.2">
      <c r="A29" s="81" t="s">
        <v>23</v>
      </c>
      <c r="B29" s="82" t="s">
        <v>42</v>
      </c>
      <c r="C29" s="52" t="s">
        <v>43</v>
      </c>
      <c r="D29" s="83"/>
      <c r="E29" s="84">
        <f>G13</f>
        <v>0</v>
      </c>
      <c r="F29" s="85">
        <v>0.22</v>
      </c>
      <c r="G29" s="86">
        <f t="shared" ref="G29:G31" si="21">E29*F29</f>
        <v>0</v>
      </c>
      <c r="H29" s="84">
        <f>J13</f>
        <v>0</v>
      </c>
      <c r="I29" s="85">
        <v>0.22</v>
      </c>
      <c r="J29" s="86">
        <f t="shared" ref="J29:J31" si="22">H29*I29</f>
        <v>0</v>
      </c>
      <c r="K29" s="84">
        <f>M13</f>
        <v>0</v>
      </c>
      <c r="L29" s="85">
        <v>0.22</v>
      </c>
      <c r="M29" s="86">
        <f t="shared" ref="M29:M31" si="23">K29*L29</f>
        <v>0</v>
      </c>
      <c r="N29" s="84">
        <f>P13</f>
        <v>0</v>
      </c>
      <c r="O29" s="85">
        <v>0.22</v>
      </c>
      <c r="P29" s="86">
        <f t="shared" ref="P29:P31" si="24">N29*O29</f>
        <v>0</v>
      </c>
      <c r="Q29" s="84">
        <f>S13</f>
        <v>0</v>
      </c>
      <c r="R29" s="85">
        <v>0.22</v>
      </c>
      <c r="S29" s="86">
        <f t="shared" ref="S29:S31" si="25">Q29*R29</f>
        <v>0</v>
      </c>
      <c r="T29" s="84">
        <f>V13</f>
        <v>0</v>
      </c>
      <c r="U29" s="85">
        <v>0.22</v>
      </c>
      <c r="V29" s="86">
        <f t="shared" ref="V29:V31" si="26">T29*U29</f>
        <v>0</v>
      </c>
      <c r="W29" s="87">
        <f>G29+M29+S29</f>
        <v>0</v>
      </c>
      <c r="X29" s="285">
        <f>J29+P29+V29</f>
        <v>0</v>
      </c>
      <c r="Y29" s="285">
        <f t="shared" si="7"/>
        <v>0</v>
      </c>
      <c r="Z29" s="293" t="e">
        <f t="shared" si="9"/>
        <v>#DIV/0!</v>
      </c>
      <c r="AA29" s="260"/>
      <c r="AB29" s="58"/>
      <c r="AC29" s="59"/>
      <c r="AD29" s="59"/>
      <c r="AE29" s="59"/>
      <c r="AF29" s="59"/>
      <c r="AG29" s="59"/>
    </row>
    <row r="30" spans="1:33" ht="30" customHeight="1" x14ac:dyDescent="0.2">
      <c r="A30" s="50" t="s">
        <v>23</v>
      </c>
      <c r="B30" s="51" t="s">
        <v>44</v>
      </c>
      <c r="C30" s="52" t="s">
        <v>45</v>
      </c>
      <c r="D30" s="53"/>
      <c r="E30" s="54">
        <f>G17</f>
        <v>0</v>
      </c>
      <c r="F30" s="55">
        <v>0.22</v>
      </c>
      <c r="G30" s="56">
        <f t="shared" si="21"/>
        <v>0</v>
      </c>
      <c r="H30" s="54">
        <f>J17</f>
        <v>0</v>
      </c>
      <c r="I30" s="55">
        <v>0.22</v>
      </c>
      <c r="J30" s="56">
        <f t="shared" si="22"/>
        <v>0</v>
      </c>
      <c r="K30" s="54">
        <f>M17</f>
        <v>0</v>
      </c>
      <c r="L30" s="55">
        <v>0.22</v>
      </c>
      <c r="M30" s="56">
        <f t="shared" si="23"/>
        <v>0</v>
      </c>
      <c r="N30" s="54">
        <f>P17</f>
        <v>0</v>
      </c>
      <c r="O30" s="55">
        <v>0.22</v>
      </c>
      <c r="P30" s="56">
        <f t="shared" si="24"/>
        <v>0</v>
      </c>
      <c r="Q30" s="54">
        <f>S17</f>
        <v>0</v>
      </c>
      <c r="R30" s="55">
        <v>0.22</v>
      </c>
      <c r="S30" s="56">
        <f t="shared" si="25"/>
        <v>0</v>
      </c>
      <c r="T30" s="54">
        <f>V17</f>
        <v>0</v>
      </c>
      <c r="U30" s="55">
        <v>0.22</v>
      </c>
      <c r="V30" s="56">
        <f t="shared" si="26"/>
        <v>0</v>
      </c>
      <c r="W30" s="57">
        <f t="shared" si="8"/>
        <v>0</v>
      </c>
      <c r="X30" s="285">
        <f t="shared" si="6"/>
        <v>0</v>
      </c>
      <c r="Y30" s="285">
        <f t="shared" si="7"/>
        <v>0</v>
      </c>
      <c r="Z30" s="293" t="e">
        <f t="shared" si="9"/>
        <v>#DIV/0!</v>
      </c>
      <c r="AA30" s="248"/>
      <c r="AB30" s="59"/>
      <c r="AC30" s="59"/>
      <c r="AD30" s="59"/>
      <c r="AE30" s="59"/>
      <c r="AF30" s="59"/>
      <c r="AG30" s="59"/>
    </row>
    <row r="31" spans="1:33" ht="30" customHeight="1" thickBot="1" x14ac:dyDescent="0.25">
      <c r="A31" s="60" t="s">
        <v>23</v>
      </c>
      <c r="B31" s="79" t="s">
        <v>46</v>
      </c>
      <c r="C31" s="88" t="s">
        <v>35</v>
      </c>
      <c r="D31" s="62"/>
      <c r="E31" s="63">
        <f>G21</f>
        <v>181000</v>
      </c>
      <c r="F31" s="64">
        <v>0.22</v>
      </c>
      <c r="G31" s="65">
        <f t="shared" si="21"/>
        <v>39820</v>
      </c>
      <c r="H31" s="63">
        <f>J21</f>
        <v>181000</v>
      </c>
      <c r="I31" s="64">
        <v>0.22</v>
      </c>
      <c r="J31" s="65">
        <f t="shared" si="22"/>
        <v>39820</v>
      </c>
      <c r="K31" s="63">
        <f>M21</f>
        <v>0</v>
      </c>
      <c r="L31" s="64">
        <v>0.22</v>
      </c>
      <c r="M31" s="65">
        <f t="shared" si="23"/>
        <v>0</v>
      </c>
      <c r="N31" s="63">
        <f>P21</f>
        <v>0</v>
      </c>
      <c r="O31" s="64">
        <v>0.22</v>
      </c>
      <c r="P31" s="65">
        <f t="shared" si="24"/>
        <v>0</v>
      </c>
      <c r="Q31" s="63">
        <f>S21</f>
        <v>0</v>
      </c>
      <c r="R31" s="64">
        <v>0.22</v>
      </c>
      <c r="S31" s="65">
        <f t="shared" si="25"/>
        <v>0</v>
      </c>
      <c r="T31" s="63">
        <f>V21</f>
        <v>0</v>
      </c>
      <c r="U31" s="64">
        <v>0.22</v>
      </c>
      <c r="V31" s="65">
        <f t="shared" si="26"/>
        <v>0</v>
      </c>
      <c r="W31" s="66">
        <f t="shared" si="8"/>
        <v>39820</v>
      </c>
      <c r="X31" s="285">
        <f t="shared" si="6"/>
        <v>39820</v>
      </c>
      <c r="Y31" s="285">
        <f t="shared" si="7"/>
        <v>0</v>
      </c>
      <c r="Z31" s="293">
        <f t="shared" si="9"/>
        <v>0</v>
      </c>
      <c r="AA31" s="257"/>
      <c r="AB31" s="59"/>
      <c r="AC31" s="59"/>
      <c r="AD31" s="59"/>
      <c r="AE31" s="59"/>
      <c r="AF31" s="59"/>
      <c r="AG31" s="59"/>
    </row>
    <row r="32" spans="1:33" ht="30" customHeight="1" x14ac:dyDescent="0.2">
      <c r="A32" s="41" t="s">
        <v>21</v>
      </c>
      <c r="B32" s="80" t="s">
        <v>47</v>
      </c>
      <c r="C32" s="67" t="s">
        <v>48</v>
      </c>
      <c r="D32" s="68"/>
      <c r="E32" s="69">
        <f>SUM(E33:E35)</f>
        <v>0</v>
      </c>
      <c r="F32" s="70"/>
      <c r="G32" s="71">
        <f>SUM(G33:G35)</f>
        <v>0</v>
      </c>
      <c r="H32" s="69">
        <f>SUM(H33:H35)</f>
        <v>0</v>
      </c>
      <c r="I32" s="70"/>
      <c r="J32" s="71">
        <f>SUM(J33:J35)</f>
        <v>0</v>
      </c>
      <c r="K32" s="69">
        <f>SUM(K33:K35)</f>
        <v>0</v>
      </c>
      <c r="L32" s="70"/>
      <c r="M32" s="71">
        <f>SUM(M33:M35)</f>
        <v>0</v>
      </c>
      <c r="N32" s="69">
        <f>SUM(N33:N35)</f>
        <v>0</v>
      </c>
      <c r="O32" s="70"/>
      <c r="P32" s="71">
        <f>SUM(P33:P35)</f>
        <v>0</v>
      </c>
      <c r="Q32" s="69">
        <f>SUM(Q33:Q35)</f>
        <v>0</v>
      </c>
      <c r="R32" s="70"/>
      <c r="S32" s="71">
        <f>SUM(S33:S35)</f>
        <v>0</v>
      </c>
      <c r="T32" s="69">
        <f>SUM(T33:T35)</f>
        <v>0</v>
      </c>
      <c r="U32" s="70"/>
      <c r="V32" s="71">
        <f>SUM(V33:V35)</f>
        <v>0</v>
      </c>
      <c r="W32" s="71">
        <f>SUM(W33:W35)</f>
        <v>0</v>
      </c>
      <c r="X32" s="71">
        <f>SUM(X33:X35)</f>
        <v>0</v>
      </c>
      <c r="Y32" s="71">
        <f t="shared" si="7"/>
        <v>0</v>
      </c>
      <c r="Z32" s="71" t="e">
        <f>Y32/W32</f>
        <v>#DIV/0!</v>
      </c>
      <c r="AA32" s="258"/>
      <c r="AB32" s="5"/>
      <c r="AC32" s="5"/>
      <c r="AD32" s="5"/>
      <c r="AE32" s="5"/>
      <c r="AF32" s="5"/>
      <c r="AG32" s="5"/>
    </row>
    <row r="33" spans="1:33" ht="30" customHeight="1" x14ac:dyDescent="0.2">
      <c r="A33" s="50" t="s">
        <v>23</v>
      </c>
      <c r="B33" s="82" t="s">
        <v>49</v>
      </c>
      <c r="C33" s="52" t="s">
        <v>37</v>
      </c>
      <c r="D33" s="274" t="s">
        <v>26</v>
      </c>
      <c r="E33" s="54"/>
      <c r="F33" s="55"/>
      <c r="G33" s="56">
        <f t="shared" ref="G33:G35" si="27">E33*F33</f>
        <v>0</v>
      </c>
      <c r="H33" s="54"/>
      <c r="I33" s="55"/>
      <c r="J33" s="56">
        <f t="shared" ref="J33:J35" si="28">H33*I33</f>
        <v>0</v>
      </c>
      <c r="K33" s="54"/>
      <c r="L33" s="55"/>
      <c r="M33" s="56">
        <f t="shared" ref="M33:M35" si="29">K33*L33</f>
        <v>0</v>
      </c>
      <c r="N33" s="54"/>
      <c r="O33" s="55"/>
      <c r="P33" s="56">
        <f t="shared" ref="P33:P35" si="30">N33*O33</f>
        <v>0</v>
      </c>
      <c r="Q33" s="54"/>
      <c r="R33" s="55"/>
      <c r="S33" s="56">
        <f t="shared" ref="S33:S35" si="31">Q33*R33</f>
        <v>0</v>
      </c>
      <c r="T33" s="54"/>
      <c r="U33" s="55"/>
      <c r="V33" s="56">
        <f t="shared" ref="V33:V35" si="32">T33*U33</f>
        <v>0</v>
      </c>
      <c r="W33" s="57">
        <f>G33+M33+S33</f>
        <v>0</v>
      </c>
      <c r="X33" s="285">
        <f>J33+P33+V33</f>
        <v>0</v>
      </c>
      <c r="Y33" s="285">
        <f>W33-X33</f>
        <v>0</v>
      </c>
      <c r="Z33" s="293" t="e">
        <f t="shared" si="9"/>
        <v>#DIV/0!</v>
      </c>
      <c r="AA33" s="248"/>
      <c r="AB33" s="5"/>
      <c r="AC33" s="5"/>
      <c r="AD33" s="5"/>
      <c r="AE33" s="5"/>
      <c r="AF33" s="5"/>
      <c r="AG33" s="5"/>
    </row>
    <row r="34" spans="1:33" ht="30" customHeight="1" x14ac:dyDescent="0.2">
      <c r="A34" s="50" t="s">
        <v>23</v>
      </c>
      <c r="B34" s="51" t="s">
        <v>50</v>
      </c>
      <c r="C34" s="52" t="s">
        <v>37</v>
      </c>
      <c r="D34" s="274" t="s">
        <v>26</v>
      </c>
      <c r="E34" s="54"/>
      <c r="F34" s="55"/>
      <c r="G34" s="56">
        <f t="shared" si="27"/>
        <v>0</v>
      </c>
      <c r="H34" s="54"/>
      <c r="I34" s="55"/>
      <c r="J34" s="56">
        <f t="shared" si="28"/>
        <v>0</v>
      </c>
      <c r="K34" s="54"/>
      <c r="L34" s="55"/>
      <c r="M34" s="56">
        <f t="shared" si="29"/>
        <v>0</v>
      </c>
      <c r="N34" s="54"/>
      <c r="O34" s="55"/>
      <c r="P34" s="56">
        <f t="shared" si="30"/>
        <v>0</v>
      </c>
      <c r="Q34" s="54"/>
      <c r="R34" s="55"/>
      <c r="S34" s="56">
        <f t="shared" si="31"/>
        <v>0</v>
      </c>
      <c r="T34" s="54"/>
      <c r="U34" s="55"/>
      <c r="V34" s="56">
        <f t="shared" si="32"/>
        <v>0</v>
      </c>
      <c r="W34" s="57">
        <f t="shared" si="8"/>
        <v>0</v>
      </c>
      <c r="X34" s="285">
        <f t="shared" si="6"/>
        <v>0</v>
      </c>
      <c r="Y34" s="285">
        <f t="shared" si="7"/>
        <v>0</v>
      </c>
      <c r="Z34" s="293" t="e">
        <f t="shared" si="9"/>
        <v>#DIV/0!</v>
      </c>
      <c r="AA34" s="248"/>
      <c r="AB34" s="5"/>
      <c r="AC34" s="5"/>
      <c r="AD34" s="5"/>
      <c r="AE34" s="5"/>
      <c r="AF34" s="5"/>
      <c r="AG34" s="5"/>
    </row>
    <row r="35" spans="1:33" ht="30" customHeight="1" thickBot="1" x14ac:dyDescent="0.25">
      <c r="A35" s="60" t="s">
        <v>23</v>
      </c>
      <c r="B35" s="61" t="s">
        <v>51</v>
      </c>
      <c r="C35" s="221" t="s">
        <v>37</v>
      </c>
      <c r="D35" s="275" t="s">
        <v>26</v>
      </c>
      <c r="E35" s="63"/>
      <c r="F35" s="64"/>
      <c r="G35" s="65">
        <f t="shared" si="27"/>
        <v>0</v>
      </c>
      <c r="H35" s="63"/>
      <c r="I35" s="64"/>
      <c r="J35" s="65">
        <f t="shared" si="28"/>
        <v>0</v>
      </c>
      <c r="K35" s="75"/>
      <c r="L35" s="76"/>
      <c r="M35" s="77">
        <f t="shared" si="29"/>
        <v>0</v>
      </c>
      <c r="N35" s="75"/>
      <c r="O35" s="76"/>
      <c r="P35" s="77">
        <f t="shared" si="30"/>
        <v>0</v>
      </c>
      <c r="Q35" s="75"/>
      <c r="R35" s="76"/>
      <c r="S35" s="77">
        <f t="shared" si="31"/>
        <v>0</v>
      </c>
      <c r="T35" s="75"/>
      <c r="U35" s="76"/>
      <c r="V35" s="77">
        <f t="shared" si="32"/>
        <v>0</v>
      </c>
      <c r="W35" s="66">
        <f t="shared" si="8"/>
        <v>0</v>
      </c>
      <c r="X35" s="285">
        <f t="shared" si="6"/>
        <v>0</v>
      </c>
      <c r="Y35" s="289">
        <f t="shared" si="7"/>
        <v>0</v>
      </c>
      <c r="Z35" s="293" t="e">
        <f t="shared" si="9"/>
        <v>#DIV/0!</v>
      </c>
      <c r="AA35" s="259"/>
      <c r="AB35" s="5"/>
      <c r="AC35" s="5"/>
      <c r="AD35" s="5"/>
      <c r="AE35" s="5"/>
      <c r="AF35" s="5"/>
      <c r="AG35" s="5"/>
    </row>
    <row r="36" spans="1:33" ht="30" customHeight="1" thickBot="1" x14ac:dyDescent="0.25">
      <c r="A36" s="226" t="s">
        <v>52</v>
      </c>
      <c r="B36" s="227"/>
      <c r="C36" s="228"/>
      <c r="D36" s="229"/>
      <c r="E36" s="276"/>
      <c r="F36" s="230"/>
      <c r="G36" s="89">
        <f>G13+G17+G21+G28+G32</f>
        <v>220820</v>
      </c>
      <c r="H36" s="276"/>
      <c r="I36" s="230"/>
      <c r="J36" s="89">
        <f>J13+J17+J21+J28+J32</f>
        <v>220820</v>
      </c>
      <c r="K36" s="276"/>
      <c r="L36" s="115"/>
      <c r="M36" s="89">
        <f>M13+M17+M21+M28+M32</f>
        <v>0</v>
      </c>
      <c r="N36" s="276"/>
      <c r="O36" s="115"/>
      <c r="P36" s="89">
        <f>P13+P17+P21+P28+P32</f>
        <v>0</v>
      </c>
      <c r="Q36" s="276"/>
      <c r="R36" s="115"/>
      <c r="S36" s="89">
        <f>S13+S17+S21+S28+S32</f>
        <v>0</v>
      </c>
      <c r="T36" s="276"/>
      <c r="U36" s="115"/>
      <c r="V36" s="89">
        <f>V13+V17+V21+V28+V32</f>
        <v>0</v>
      </c>
      <c r="W36" s="89">
        <f>W13+W17+W21+W28+W32</f>
        <v>220820</v>
      </c>
      <c r="X36" s="350">
        <f>X13+X17+X21+X28+X32</f>
        <v>220820</v>
      </c>
      <c r="Y36" s="352">
        <f t="shared" si="7"/>
        <v>0</v>
      </c>
      <c r="Z36" s="351">
        <f>Y36/W36</f>
        <v>0</v>
      </c>
      <c r="AA36" s="261"/>
      <c r="AB36" s="4"/>
      <c r="AC36" s="5"/>
      <c r="AD36" s="5"/>
      <c r="AE36" s="5"/>
      <c r="AF36" s="5"/>
      <c r="AG36" s="5"/>
    </row>
    <row r="37" spans="1:33" ht="30" customHeight="1" thickBot="1" x14ac:dyDescent="0.25">
      <c r="A37" s="222" t="s">
        <v>20</v>
      </c>
      <c r="B37" s="121">
        <v>2</v>
      </c>
      <c r="C37" s="223" t="s">
        <v>53</v>
      </c>
      <c r="D37" s="224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40"/>
      <c r="X37" s="40"/>
      <c r="Y37" s="355"/>
      <c r="Z37" s="40"/>
      <c r="AA37" s="255"/>
      <c r="AB37" s="5"/>
      <c r="AC37" s="5"/>
      <c r="AD37" s="5"/>
      <c r="AE37" s="5"/>
      <c r="AF37" s="5"/>
      <c r="AG37" s="5"/>
    </row>
    <row r="38" spans="1:33" ht="30" customHeight="1" x14ac:dyDescent="0.2">
      <c r="A38" s="41" t="s">
        <v>21</v>
      </c>
      <c r="B38" s="80" t="s">
        <v>54</v>
      </c>
      <c r="C38" s="43" t="s">
        <v>55</v>
      </c>
      <c r="D38" s="44"/>
      <c r="E38" s="45">
        <f>SUM(E39:E41)</f>
        <v>0</v>
      </c>
      <c r="F38" s="46"/>
      <c r="G38" s="47">
        <f>SUM(G39:G41)</f>
        <v>0</v>
      </c>
      <c r="H38" s="45">
        <f>SUM(H39:H41)</f>
        <v>0</v>
      </c>
      <c r="I38" s="46"/>
      <c r="J38" s="47">
        <f>SUM(J39:J41)</f>
        <v>0</v>
      </c>
      <c r="K38" s="45">
        <f>SUM(K39:K41)</f>
        <v>0</v>
      </c>
      <c r="L38" s="46"/>
      <c r="M38" s="47">
        <f>SUM(M39:M41)</f>
        <v>0</v>
      </c>
      <c r="N38" s="45">
        <f>SUM(N39:N41)</f>
        <v>0</v>
      </c>
      <c r="O38" s="46"/>
      <c r="P38" s="47">
        <f>SUM(P39:P41)</f>
        <v>0</v>
      </c>
      <c r="Q38" s="45">
        <f>SUM(Q39:Q41)</f>
        <v>0</v>
      </c>
      <c r="R38" s="46"/>
      <c r="S38" s="47">
        <f>SUM(S39:S41)</f>
        <v>0</v>
      </c>
      <c r="T38" s="45">
        <f>SUM(T39:T41)</f>
        <v>0</v>
      </c>
      <c r="U38" s="46"/>
      <c r="V38" s="47">
        <f>SUM(V39:V41)</f>
        <v>0</v>
      </c>
      <c r="W38" s="47">
        <f>SUM(W39:W41)</f>
        <v>0</v>
      </c>
      <c r="X38" s="353">
        <f>SUM(X39:X41)</f>
        <v>0</v>
      </c>
      <c r="Y38" s="356">
        <f t="shared" si="7"/>
        <v>0</v>
      </c>
      <c r="Z38" s="354" t="e">
        <f>Y38/W38</f>
        <v>#DIV/0!</v>
      </c>
      <c r="AA38" s="256"/>
      <c r="AB38" s="95"/>
      <c r="AC38" s="49"/>
      <c r="AD38" s="49"/>
      <c r="AE38" s="49"/>
      <c r="AF38" s="49"/>
      <c r="AG38" s="49"/>
    </row>
    <row r="39" spans="1:33" ht="30" customHeight="1" x14ac:dyDescent="0.2">
      <c r="A39" s="50" t="s">
        <v>23</v>
      </c>
      <c r="B39" s="51" t="s">
        <v>56</v>
      </c>
      <c r="C39" s="52" t="s">
        <v>57</v>
      </c>
      <c r="D39" s="53" t="s">
        <v>58</v>
      </c>
      <c r="E39" s="54"/>
      <c r="F39" s="55"/>
      <c r="G39" s="56">
        <f t="shared" ref="G39:G41" si="33">E39*F39</f>
        <v>0</v>
      </c>
      <c r="H39" s="54"/>
      <c r="I39" s="55"/>
      <c r="J39" s="56">
        <f t="shared" ref="J39:J41" si="34">H39*I39</f>
        <v>0</v>
      </c>
      <c r="K39" s="54"/>
      <c r="L39" s="55"/>
      <c r="M39" s="56">
        <f t="shared" ref="M39:M41" si="35">K39*L39</f>
        <v>0</v>
      </c>
      <c r="N39" s="54"/>
      <c r="O39" s="55"/>
      <c r="P39" s="56">
        <f t="shared" ref="P39:P41" si="36">N39*O39</f>
        <v>0</v>
      </c>
      <c r="Q39" s="54"/>
      <c r="R39" s="55"/>
      <c r="S39" s="56">
        <f t="shared" ref="S39:S41" si="37">Q39*R39</f>
        <v>0</v>
      </c>
      <c r="T39" s="54"/>
      <c r="U39" s="55"/>
      <c r="V39" s="56">
        <f t="shared" ref="V39:V41" si="38">T39*U39</f>
        <v>0</v>
      </c>
      <c r="W39" s="57">
        <f>G39+M39+S39</f>
        <v>0</v>
      </c>
      <c r="X39" s="285">
        <f>J39+P39+V39</f>
        <v>0</v>
      </c>
      <c r="Y39" s="285">
        <f t="shared" si="7"/>
        <v>0</v>
      </c>
      <c r="Z39" s="293" t="e">
        <f t="shared" ref="Z39:Z49" si="39">Y39/W39</f>
        <v>#DIV/0!</v>
      </c>
      <c r="AA39" s="248"/>
      <c r="AB39" s="59"/>
      <c r="AC39" s="59"/>
      <c r="AD39" s="59"/>
      <c r="AE39" s="59"/>
      <c r="AF39" s="59"/>
      <c r="AG39" s="59"/>
    </row>
    <row r="40" spans="1:33" ht="30" customHeight="1" x14ac:dyDescent="0.2">
      <c r="A40" s="50" t="s">
        <v>23</v>
      </c>
      <c r="B40" s="51" t="s">
        <v>59</v>
      </c>
      <c r="C40" s="52" t="s">
        <v>57</v>
      </c>
      <c r="D40" s="53" t="s">
        <v>58</v>
      </c>
      <c r="E40" s="54"/>
      <c r="F40" s="55"/>
      <c r="G40" s="56">
        <f t="shared" si="33"/>
        <v>0</v>
      </c>
      <c r="H40" s="54"/>
      <c r="I40" s="55"/>
      <c r="J40" s="56">
        <f t="shared" si="34"/>
        <v>0</v>
      </c>
      <c r="K40" s="54"/>
      <c r="L40" s="55"/>
      <c r="M40" s="56">
        <f t="shared" si="35"/>
        <v>0</v>
      </c>
      <c r="N40" s="54"/>
      <c r="O40" s="55"/>
      <c r="P40" s="56">
        <f t="shared" si="36"/>
        <v>0</v>
      </c>
      <c r="Q40" s="54"/>
      <c r="R40" s="55"/>
      <c r="S40" s="56">
        <f t="shared" si="37"/>
        <v>0</v>
      </c>
      <c r="T40" s="54"/>
      <c r="U40" s="55"/>
      <c r="V40" s="56">
        <f t="shared" si="38"/>
        <v>0</v>
      </c>
      <c r="W40" s="57">
        <f t="shared" ref="W40:W45" si="40">G40+M40+S40</f>
        <v>0</v>
      </c>
      <c r="X40" s="285">
        <f t="shared" ref="X40:X49" si="41">J40+P40+V40</f>
        <v>0</v>
      </c>
      <c r="Y40" s="285">
        <f t="shared" si="7"/>
        <v>0</v>
      </c>
      <c r="Z40" s="293" t="e">
        <f t="shared" si="39"/>
        <v>#DIV/0!</v>
      </c>
      <c r="AA40" s="248"/>
      <c r="AB40" s="59"/>
      <c r="AC40" s="59"/>
      <c r="AD40" s="59"/>
      <c r="AE40" s="59"/>
      <c r="AF40" s="59"/>
      <c r="AG40" s="59"/>
    </row>
    <row r="41" spans="1:33" ht="30" customHeight="1" thickBot="1" x14ac:dyDescent="0.25">
      <c r="A41" s="73" t="s">
        <v>23</v>
      </c>
      <c r="B41" s="79" t="s">
        <v>60</v>
      </c>
      <c r="C41" s="52" t="s">
        <v>57</v>
      </c>
      <c r="D41" s="74" t="s">
        <v>58</v>
      </c>
      <c r="E41" s="75"/>
      <c r="F41" s="76"/>
      <c r="G41" s="77">
        <f t="shared" si="33"/>
        <v>0</v>
      </c>
      <c r="H41" s="75"/>
      <c r="I41" s="76"/>
      <c r="J41" s="77">
        <f t="shared" si="34"/>
        <v>0</v>
      </c>
      <c r="K41" s="75"/>
      <c r="L41" s="76"/>
      <c r="M41" s="77">
        <f t="shared" si="35"/>
        <v>0</v>
      </c>
      <c r="N41" s="75"/>
      <c r="O41" s="76"/>
      <c r="P41" s="77">
        <f t="shared" si="36"/>
        <v>0</v>
      </c>
      <c r="Q41" s="75"/>
      <c r="R41" s="76"/>
      <c r="S41" s="77">
        <f t="shared" si="37"/>
        <v>0</v>
      </c>
      <c r="T41" s="75"/>
      <c r="U41" s="76"/>
      <c r="V41" s="77">
        <f t="shared" si="38"/>
        <v>0</v>
      </c>
      <c r="W41" s="66">
        <f t="shared" si="40"/>
        <v>0</v>
      </c>
      <c r="X41" s="285">
        <f t="shared" si="41"/>
        <v>0</v>
      </c>
      <c r="Y41" s="285">
        <f t="shared" si="7"/>
        <v>0</v>
      </c>
      <c r="Z41" s="293" t="e">
        <f t="shared" si="39"/>
        <v>#DIV/0!</v>
      </c>
      <c r="AA41" s="259"/>
      <c r="AB41" s="59"/>
      <c r="AC41" s="59"/>
      <c r="AD41" s="59"/>
      <c r="AE41" s="59"/>
      <c r="AF41" s="59"/>
      <c r="AG41" s="59"/>
    </row>
    <row r="42" spans="1:33" ht="30" customHeight="1" x14ac:dyDescent="0.2">
      <c r="A42" s="41" t="s">
        <v>21</v>
      </c>
      <c r="B42" s="80" t="s">
        <v>61</v>
      </c>
      <c r="C42" s="78" t="s">
        <v>62</v>
      </c>
      <c r="D42" s="68"/>
      <c r="E42" s="69">
        <f>SUM(E43:E45)</f>
        <v>0</v>
      </c>
      <c r="F42" s="70"/>
      <c r="G42" s="71">
        <f>SUM(G43:G45)</f>
        <v>0</v>
      </c>
      <c r="H42" s="69">
        <f>SUM(H43:H45)</f>
        <v>0</v>
      </c>
      <c r="I42" s="70"/>
      <c r="J42" s="71">
        <f>SUM(J43:J45)</f>
        <v>0</v>
      </c>
      <c r="K42" s="69">
        <f>SUM(K43:K45)</f>
        <v>0</v>
      </c>
      <c r="L42" s="70"/>
      <c r="M42" s="71">
        <f>SUM(M43:M45)</f>
        <v>0</v>
      </c>
      <c r="N42" s="69">
        <f>SUM(N43:N45)</f>
        <v>0</v>
      </c>
      <c r="O42" s="70"/>
      <c r="P42" s="71">
        <f>SUM(P43:P45)</f>
        <v>0</v>
      </c>
      <c r="Q42" s="69">
        <f>SUM(Q43:Q45)</f>
        <v>0</v>
      </c>
      <c r="R42" s="70"/>
      <c r="S42" s="71">
        <f>SUM(S43:S45)</f>
        <v>0</v>
      </c>
      <c r="T42" s="69">
        <f>SUM(T43:T45)</f>
        <v>0</v>
      </c>
      <c r="U42" s="70"/>
      <c r="V42" s="71">
        <f>SUM(V43:V45)</f>
        <v>0</v>
      </c>
      <c r="W42" s="71">
        <f>SUM(W43:W45)</f>
        <v>0</v>
      </c>
      <c r="X42" s="71">
        <f>SUM(X43:X45)</f>
        <v>0</v>
      </c>
      <c r="Y42" s="358">
        <f t="shared" si="7"/>
        <v>0</v>
      </c>
      <c r="Z42" s="358" t="e">
        <f>Y42/W42</f>
        <v>#DIV/0!</v>
      </c>
      <c r="AA42" s="258"/>
      <c r="AB42" s="49"/>
      <c r="AC42" s="49"/>
      <c r="AD42" s="49"/>
      <c r="AE42" s="49"/>
      <c r="AF42" s="49"/>
      <c r="AG42" s="49"/>
    </row>
    <row r="43" spans="1:33" ht="30" customHeight="1" x14ac:dyDescent="0.2">
      <c r="A43" s="50" t="s">
        <v>23</v>
      </c>
      <c r="B43" s="51" t="s">
        <v>63</v>
      </c>
      <c r="C43" s="52" t="s">
        <v>64</v>
      </c>
      <c r="D43" s="53" t="s">
        <v>65</v>
      </c>
      <c r="E43" s="54"/>
      <c r="F43" s="55"/>
      <c r="G43" s="56">
        <f t="shared" ref="G43:G45" si="42">E43*F43</f>
        <v>0</v>
      </c>
      <c r="H43" s="54"/>
      <c r="I43" s="55"/>
      <c r="J43" s="56">
        <f t="shared" ref="J43:J45" si="43">H43*I43</f>
        <v>0</v>
      </c>
      <c r="K43" s="54"/>
      <c r="L43" s="55"/>
      <c r="M43" s="56">
        <f t="shared" ref="M43:M45" si="44">K43*L43</f>
        <v>0</v>
      </c>
      <c r="N43" s="54"/>
      <c r="O43" s="55"/>
      <c r="P43" s="56">
        <f t="shared" ref="P43:P45" si="45">N43*O43</f>
        <v>0</v>
      </c>
      <c r="Q43" s="54"/>
      <c r="R43" s="55"/>
      <c r="S43" s="56">
        <f t="shared" ref="S43:S45" si="46">Q43*R43</f>
        <v>0</v>
      </c>
      <c r="T43" s="54"/>
      <c r="U43" s="55"/>
      <c r="V43" s="56">
        <f t="shared" ref="V43:V45" si="47">T43*U43</f>
        <v>0</v>
      </c>
      <c r="W43" s="57">
        <f t="shared" si="40"/>
        <v>0</v>
      </c>
      <c r="X43" s="285">
        <f t="shared" si="41"/>
        <v>0</v>
      </c>
      <c r="Y43" s="285">
        <f t="shared" si="7"/>
        <v>0</v>
      </c>
      <c r="Z43" s="293" t="e">
        <f t="shared" si="39"/>
        <v>#DIV/0!</v>
      </c>
      <c r="AA43" s="248"/>
      <c r="AB43" s="59"/>
      <c r="AC43" s="59"/>
      <c r="AD43" s="59"/>
      <c r="AE43" s="59"/>
      <c r="AF43" s="59"/>
      <c r="AG43" s="59"/>
    </row>
    <row r="44" spans="1:33" ht="30" customHeight="1" x14ac:dyDescent="0.2">
      <c r="A44" s="50" t="s">
        <v>23</v>
      </c>
      <c r="B44" s="51" t="s">
        <v>66</v>
      </c>
      <c r="C44" s="96" t="s">
        <v>64</v>
      </c>
      <c r="D44" s="53" t="s">
        <v>65</v>
      </c>
      <c r="E44" s="54"/>
      <c r="F44" s="55"/>
      <c r="G44" s="56">
        <f t="shared" si="42"/>
        <v>0</v>
      </c>
      <c r="H44" s="54"/>
      <c r="I44" s="55"/>
      <c r="J44" s="56">
        <f t="shared" si="43"/>
        <v>0</v>
      </c>
      <c r="K44" s="54"/>
      <c r="L44" s="55"/>
      <c r="M44" s="56">
        <f t="shared" si="44"/>
        <v>0</v>
      </c>
      <c r="N44" s="54"/>
      <c r="O44" s="55"/>
      <c r="P44" s="56">
        <f t="shared" si="45"/>
        <v>0</v>
      </c>
      <c r="Q44" s="54"/>
      <c r="R44" s="55"/>
      <c r="S44" s="56">
        <f t="shared" si="46"/>
        <v>0</v>
      </c>
      <c r="T44" s="54"/>
      <c r="U44" s="55"/>
      <c r="V44" s="56">
        <f t="shared" si="47"/>
        <v>0</v>
      </c>
      <c r="W44" s="57">
        <f t="shared" si="40"/>
        <v>0</v>
      </c>
      <c r="X44" s="285">
        <f t="shared" si="41"/>
        <v>0</v>
      </c>
      <c r="Y44" s="285">
        <f t="shared" si="7"/>
        <v>0</v>
      </c>
      <c r="Z44" s="293" t="e">
        <f t="shared" si="39"/>
        <v>#DIV/0!</v>
      </c>
      <c r="AA44" s="248"/>
      <c r="AB44" s="59"/>
      <c r="AC44" s="59"/>
      <c r="AD44" s="59"/>
      <c r="AE44" s="59"/>
      <c r="AF44" s="59"/>
      <c r="AG44" s="59"/>
    </row>
    <row r="45" spans="1:33" ht="30" customHeight="1" thickBot="1" x14ac:dyDescent="0.25">
      <c r="A45" s="73" t="s">
        <v>23</v>
      </c>
      <c r="B45" s="79" t="s">
        <v>67</v>
      </c>
      <c r="C45" s="97" t="s">
        <v>64</v>
      </c>
      <c r="D45" s="74" t="s">
        <v>65</v>
      </c>
      <c r="E45" s="75"/>
      <c r="F45" s="76"/>
      <c r="G45" s="77">
        <f t="shared" si="42"/>
        <v>0</v>
      </c>
      <c r="H45" s="75"/>
      <c r="I45" s="76"/>
      <c r="J45" s="77">
        <f t="shared" si="43"/>
        <v>0</v>
      </c>
      <c r="K45" s="75"/>
      <c r="L45" s="76"/>
      <c r="M45" s="77">
        <f t="shared" si="44"/>
        <v>0</v>
      </c>
      <c r="N45" s="75"/>
      <c r="O45" s="76"/>
      <c r="P45" s="77">
        <f t="shared" si="45"/>
        <v>0</v>
      </c>
      <c r="Q45" s="75"/>
      <c r="R45" s="76"/>
      <c r="S45" s="77">
        <f t="shared" si="46"/>
        <v>0</v>
      </c>
      <c r="T45" s="75"/>
      <c r="U45" s="76"/>
      <c r="V45" s="77">
        <f t="shared" si="47"/>
        <v>0</v>
      </c>
      <c r="W45" s="66">
        <f t="shared" si="40"/>
        <v>0</v>
      </c>
      <c r="X45" s="285">
        <f t="shared" si="41"/>
        <v>0</v>
      </c>
      <c r="Y45" s="285">
        <f t="shared" si="7"/>
        <v>0</v>
      </c>
      <c r="Z45" s="293" t="e">
        <f t="shared" si="39"/>
        <v>#DIV/0!</v>
      </c>
      <c r="AA45" s="259"/>
      <c r="AB45" s="59"/>
      <c r="AC45" s="59"/>
      <c r="AD45" s="59"/>
      <c r="AE45" s="59"/>
      <c r="AF45" s="59"/>
      <c r="AG45" s="59"/>
    </row>
    <row r="46" spans="1:33" ht="30" customHeight="1" x14ac:dyDescent="0.2">
      <c r="A46" s="41" t="s">
        <v>21</v>
      </c>
      <c r="B46" s="80" t="s">
        <v>68</v>
      </c>
      <c r="C46" s="78" t="s">
        <v>69</v>
      </c>
      <c r="D46" s="68"/>
      <c r="E46" s="69">
        <f>SUM(E47:E49)</f>
        <v>0</v>
      </c>
      <c r="F46" s="70"/>
      <c r="G46" s="71">
        <f>SUM(G47:G49)</f>
        <v>0</v>
      </c>
      <c r="H46" s="69">
        <f>SUM(H47:H49)</f>
        <v>0</v>
      </c>
      <c r="I46" s="70"/>
      <c r="J46" s="71">
        <f>SUM(J47:J49)</f>
        <v>0</v>
      </c>
      <c r="K46" s="69">
        <f>SUM(K47:K49)</f>
        <v>0</v>
      </c>
      <c r="L46" s="70"/>
      <c r="M46" s="71">
        <f>SUM(M47:M49)</f>
        <v>0</v>
      </c>
      <c r="N46" s="69">
        <f>SUM(N47:N49)</f>
        <v>0</v>
      </c>
      <c r="O46" s="70"/>
      <c r="P46" s="71">
        <f>SUM(P47:P49)</f>
        <v>0</v>
      </c>
      <c r="Q46" s="69">
        <f>SUM(Q47:Q49)</f>
        <v>0</v>
      </c>
      <c r="R46" s="70"/>
      <c r="S46" s="71">
        <f>SUM(S47:S49)</f>
        <v>0</v>
      </c>
      <c r="T46" s="69">
        <f>SUM(T47:T49)</f>
        <v>0</v>
      </c>
      <c r="U46" s="70"/>
      <c r="V46" s="71">
        <f>SUM(V47:V49)</f>
        <v>0</v>
      </c>
      <c r="W46" s="71">
        <f>SUM(W47:W49)</f>
        <v>0</v>
      </c>
      <c r="X46" s="71">
        <f>SUM(X47:X49)</f>
        <v>0</v>
      </c>
      <c r="Y46" s="70">
        <f t="shared" si="7"/>
        <v>0</v>
      </c>
      <c r="Z46" s="70" t="e">
        <f>Y46/W46</f>
        <v>#DIV/0!</v>
      </c>
      <c r="AA46" s="258"/>
      <c r="AB46" s="49"/>
      <c r="AC46" s="49"/>
      <c r="AD46" s="49"/>
      <c r="AE46" s="49"/>
      <c r="AF46" s="49"/>
      <c r="AG46" s="49"/>
    </row>
    <row r="47" spans="1:33" ht="30" customHeight="1" x14ac:dyDescent="0.2">
      <c r="A47" s="50" t="s">
        <v>23</v>
      </c>
      <c r="B47" s="51" t="s">
        <v>70</v>
      </c>
      <c r="C47" s="52" t="s">
        <v>71</v>
      </c>
      <c r="D47" s="53" t="s">
        <v>65</v>
      </c>
      <c r="E47" s="54"/>
      <c r="F47" s="55"/>
      <c r="G47" s="56">
        <f t="shared" ref="G47:G49" si="48">E47*F47</f>
        <v>0</v>
      </c>
      <c r="H47" s="54"/>
      <c r="I47" s="55"/>
      <c r="J47" s="56">
        <f t="shared" ref="J47:J49" si="49">H47*I47</f>
        <v>0</v>
      </c>
      <c r="K47" s="54"/>
      <c r="L47" s="55"/>
      <c r="M47" s="56">
        <f t="shared" ref="M47:M49" si="50">K47*L47</f>
        <v>0</v>
      </c>
      <c r="N47" s="54"/>
      <c r="O47" s="55"/>
      <c r="P47" s="56">
        <f t="shared" ref="P47:P49" si="51">N47*O47</f>
        <v>0</v>
      </c>
      <c r="Q47" s="54"/>
      <c r="R47" s="55"/>
      <c r="S47" s="56">
        <f t="shared" ref="S47:S49" si="52">Q47*R47</f>
        <v>0</v>
      </c>
      <c r="T47" s="54"/>
      <c r="U47" s="55"/>
      <c r="V47" s="56">
        <f t="shared" ref="V47:V49" si="53">T47*U47</f>
        <v>0</v>
      </c>
      <c r="W47" s="57">
        <f>G47+M47+S47</f>
        <v>0</v>
      </c>
      <c r="X47" s="285">
        <f t="shared" si="41"/>
        <v>0</v>
      </c>
      <c r="Y47" s="285">
        <f t="shared" si="7"/>
        <v>0</v>
      </c>
      <c r="Z47" s="293" t="e">
        <f t="shared" si="39"/>
        <v>#DIV/0!</v>
      </c>
      <c r="AA47" s="248"/>
      <c r="AB47" s="58"/>
      <c r="AC47" s="59"/>
      <c r="AD47" s="59"/>
      <c r="AE47" s="59"/>
      <c r="AF47" s="59"/>
      <c r="AG47" s="59"/>
    </row>
    <row r="48" spans="1:33" ht="30" customHeight="1" x14ac:dyDescent="0.2">
      <c r="A48" s="50" t="s">
        <v>23</v>
      </c>
      <c r="B48" s="51" t="s">
        <v>72</v>
      </c>
      <c r="C48" s="52" t="s">
        <v>73</v>
      </c>
      <c r="D48" s="53" t="s">
        <v>65</v>
      </c>
      <c r="E48" s="54"/>
      <c r="F48" s="55"/>
      <c r="G48" s="56">
        <f t="shared" si="48"/>
        <v>0</v>
      </c>
      <c r="H48" s="54"/>
      <c r="I48" s="55"/>
      <c r="J48" s="56">
        <f t="shared" si="49"/>
        <v>0</v>
      </c>
      <c r="K48" s="54"/>
      <c r="L48" s="55"/>
      <c r="M48" s="56">
        <f t="shared" si="50"/>
        <v>0</v>
      </c>
      <c r="N48" s="54"/>
      <c r="O48" s="55"/>
      <c r="P48" s="56">
        <f t="shared" si="51"/>
        <v>0</v>
      </c>
      <c r="Q48" s="54"/>
      <c r="R48" s="55"/>
      <c r="S48" s="56">
        <f t="shared" si="52"/>
        <v>0</v>
      </c>
      <c r="T48" s="54"/>
      <c r="U48" s="55"/>
      <c r="V48" s="56">
        <f t="shared" si="53"/>
        <v>0</v>
      </c>
      <c r="W48" s="57">
        <f>G48+M48+S48</f>
        <v>0</v>
      </c>
      <c r="X48" s="285">
        <f t="shared" si="41"/>
        <v>0</v>
      </c>
      <c r="Y48" s="285">
        <f t="shared" si="7"/>
        <v>0</v>
      </c>
      <c r="Z48" s="293" t="e">
        <f t="shared" si="39"/>
        <v>#DIV/0!</v>
      </c>
      <c r="AA48" s="248"/>
      <c r="AB48" s="59"/>
      <c r="AC48" s="59"/>
      <c r="AD48" s="59"/>
      <c r="AE48" s="59"/>
      <c r="AF48" s="59"/>
      <c r="AG48" s="59"/>
    </row>
    <row r="49" spans="1:33" ht="30" customHeight="1" thickBot="1" x14ac:dyDescent="0.25">
      <c r="A49" s="60" t="s">
        <v>23</v>
      </c>
      <c r="B49" s="61" t="s">
        <v>74</v>
      </c>
      <c r="C49" s="221" t="s">
        <v>71</v>
      </c>
      <c r="D49" s="62" t="s">
        <v>65</v>
      </c>
      <c r="E49" s="75"/>
      <c r="F49" s="76"/>
      <c r="G49" s="77">
        <f t="shared" si="48"/>
        <v>0</v>
      </c>
      <c r="H49" s="75"/>
      <c r="I49" s="76"/>
      <c r="J49" s="77">
        <f t="shared" si="49"/>
        <v>0</v>
      </c>
      <c r="K49" s="75"/>
      <c r="L49" s="76"/>
      <c r="M49" s="77">
        <f t="shared" si="50"/>
        <v>0</v>
      </c>
      <c r="N49" s="75"/>
      <c r="O49" s="76"/>
      <c r="P49" s="77">
        <f t="shared" si="51"/>
        <v>0</v>
      </c>
      <c r="Q49" s="75"/>
      <c r="R49" s="76"/>
      <c r="S49" s="77">
        <f t="shared" si="52"/>
        <v>0</v>
      </c>
      <c r="T49" s="75"/>
      <c r="U49" s="76"/>
      <c r="V49" s="77">
        <f t="shared" si="53"/>
        <v>0</v>
      </c>
      <c r="W49" s="66">
        <f>G49+M49+S49</f>
        <v>0</v>
      </c>
      <c r="X49" s="285">
        <f t="shared" si="41"/>
        <v>0</v>
      </c>
      <c r="Y49" s="285">
        <f t="shared" si="7"/>
        <v>0</v>
      </c>
      <c r="Z49" s="293" t="e">
        <f t="shared" si="39"/>
        <v>#DIV/0!</v>
      </c>
      <c r="AA49" s="259"/>
      <c r="AB49" s="59"/>
      <c r="AC49" s="59"/>
      <c r="AD49" s="59"/>
      <c r="AE49" s="59"/>
      <c r="AF49" s="59"/>
      <c r="AG49" s="59"/>
    </row>
    <row r="50" spans="1:33" ht="30" customHeight="1" thickBot="1" x14ac:dyDescent="0.25">
      <c r="A50" s="231" t="s">
        <v>249</v>
      </c>
      <c r="B50" s="227"/>
      <c r="C50" s="228"/>
      <c r="D50" s="229"/>
      <c r="E50" s="115">
        <f>E46+E42+E38</f>
        <v>0</v>
      </c>
      <c r="F50" s="90"/>
      <c r="G50" s="89">
        <f>G46+G42+G38</f>
        <v>0</v>
      </c>
      <c r="H50" s="115">
        <f>H46+H42+H38</f>
        <v>0</v>
      </c>
      <c r="I50" s="90"/>
      <c r="J50" s="89">
        <f>J46+J42+J38</f>
        <v>0</v>
      </c>
      <c r="K50" s="91">
        <f>K46+K42+K38</f>
        <v>0</v>
      </c>
      <c r="L50" s="90"/>
      <c r="M50" s="89">
        <f>M46+M42+M38</f>
        <v>0</v>
      </c>
      <c r="N50" s="91">
        <f>N46+N42+N38</f>
        <v>0</v>
      </c>
      <c r="O50" s="90"/>
      <c r="P50" s="89">
        <f>P46+P42+P38</f>
        <v>0</v>
      </c>
      <c r="Q50" s="91">
        <f>Q46+Q42+Q38</f>
        <v>0</v>
      </c>
      <c r="R50" s="90"/>
      <c r="S50" s="89">
        <f>S46+S42+S38</f>
        <v>0</v>
      </c>
      <c r="T50" s="91">
        <f>T46+T42+T38</f>
        <v>0</v>
      </c>
      <c r="U50" s="90"/>
      <c r="V50" s="89">
        <f>V46+V42+V38</f>
        <v>0</v>
      </c>
      <c r="W50" s="98">
        <f>W46+W42+W38</f>
        <v>0</v>
      </c>
      <c r="X50" s="98">
        <f>X46+X42+X38</f>
        <v>0</v>
      </c>
      <c r="Y50" s="98">
        <f t="shared" si="7"/>
        <v>0</v>
      </c>
      <c r="Z50" s="98" t="e">
        <f>Y50/W50</f>
        <v>#DIV/0!</v>
      </c>
      <c r="AA50" s="261"/>
      <c r="AB50" s="5"/>
      <c r="AC50" s="5"/>
      <c r="AD50" s="5"/>
      <c r="AE50" s="5"/>
      <c r="AF50" s="5"/>
      <c r="AG50" s="5"/>
    </row>
    <row r="51" spans="1:33" ht="30" customHeight="1" thickBot="1" x14ac:dyDescent="0.25">
      <c r="A51" s="222" t="s">
        <v>20</v>
      </c>
      <c r="B51" s="121">
        <v>3</v>
      </c>
      <c r="C51" s="223" t="s">
        <v>75</v>
      </c>
      <c r="D51" s="224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40"/>
      <c r="X51" s="40"/>
      <c r="Y51" s="40"/>
      <c r="Z51" s="40"/>
      <c r="AA51" s="255"/>
      <c r="AB51" s="5"/>
      <c r="AC51" s="5"/>
      <c r="AD51" s="5"/>
      <c r="AE51" s="5"/>
      <c r="AF51" s="5"/>
      <c r="AG51" s="5"/>
    </row>
    <row r="52" spans="1:33" ht="45" customHeight="1" x14ac:dyDescent="0.2">
      <c r="A52" s="41" t="s">
        <v>21</v>
      </c>
      <c r="B52" s="80" t="s">
        <v>76</v>
      </c>
      <c r="C52" s="43" t="s">
        <v>77</v>
      </c>
      <c r="D52" s="44"/>
      <c r="E52" s="45">
        <f>SUM(E53:E55)</f>
        <v>0</v>
      </c>
      <c r="F52" s="46"/>
      <c r="G52" s="47">
        <f>SUM(G53:G55)</f>
        <v>0</v>
      </c>
      <c r="H52" s="45">
        <f>SUM(H53:H55)</f>
        <v>0</v>
      </c>
      <c r="I52" s="46"/>
      <c r="J52" s="47">
        <f>SUM(J53:J55)</f>
        <v>0</v>
      </c>
      <c r="K52" s="45">
        <f t="shared" ref="K52" si="54">SUM(K53:K55)</f>
        <v>0</v>
      </c>
      <c r="L52" s="46"/>
      <c r="M52" s="47">
        <f>SUM(M53:M55)</f>
        <v>0</v>
      </c>
      <c r="N52" s="45">
        <f t="shared" ref="N52" si="55">SUM(N53:N55)</f>
        <v>0</v>
      </c>
      <c r="O52" s="46"/>
      <c r="P52" s="47">
        <f>SUM(P53:P55)</f>
        <v>0</v>
      </c>
      <c r="Q52" s="45">
        <f t="shared" ref="Q52" si="56">SUM(Q53:Q55)</f>
        <v>0</v>
      </c>
      <c r="R52" s="46"/>
      <c r="S52" s="47">
        <f>SUM(S53:S55)</f>
        <v>0</v>
      </c>
      <c r="T52" s="45">
        <f t="shared" ref="T52" si="57">SUM(T53:T55)</f>
        <v>0</v>
      </c>
      <c r="U52" s="46"/>
      <c r="V52" s="47">
        <f>SUM(V53:V55)</f>
        <v>0</v>
      </c>
      <c r="W52" s="47">
        <f>SUM(W53:W55)</f>
        <v>0</v>
      </c>
      <c r="X52" s="47">
        <f>SUM(X53:X55)</f>
        <v>0</v>
      </c>
      <c r="Y52" s="48">
        <f t="shared" si="7"/>
        <v>0</v>
      </c>
      <c r="Z52" s="287" t="e">
        <f>Y52/W52</f>
        <v>#DIV/0!</v>
      </c>
      <c r="AA52" s="256"/>
      <c r="AB52" s="49"/>
      <c r="AC52" s="49"/>
      <c r="AD52" s="49"/>
      <c r="AE52" s="49"/>
      <c r="AF52" s="49"/>
      <c r="AG52" s="49"/>
    </row>
    <row r="53" spans="1:33" ht="30" customHeight="1" x14ac:dyDescent="0.2">
      <c r="A53" s="50" t="s">
        <v>23</v>
      </c>
      <c r="B53" s="51" t="s">
        <v>78</v>
      </c>
      <c r="C53" s="96" t="s">
        <v>79</v>
      </c>
      <c r="D53" s="53" t="s">
        <v>58</v>
      </c>
      <c r="E53" s="54"/>
      <c r="F53" s="55"/>
      <c r="G53" s="56">
        <f t="shared" ref="G53:G55" si="58">E53*F53</f>
        <v>0</v>
      </c>
      <c r="H53" s="54"/>
      <c r="I53" s="55"/>
      <c r="J53" s="56">
        <f t="shared" ref="J53:J55" si="59">H53*I53</f>
        <v>0</v>
      </c>
      <c r="K53" s="54"/>
      <c r="L53" s="55"/>
      <c r="M53" s="56">
        <f t="shared" ref="M53:M55" si="60">K53*L53</f>
        <v>0</v>
      </c>
      <c r="N53" s="54"/>
      <c r="O53" s="55"/>
      <c r="P53" s="56">
        <f t="shared" ref="P53:P55" si="61">N53*O53</f>
        <v>0</v>
      </c>
      <c r="Q53" s="54"/>
      <c r="R53" s="55"/>
      <c r="S53" s="56">
        <f t="shared" ref="S53:S55" si="62">Q53*R53</f>
        <v>0</v>
      </c>
      <c r="T53" s="54"/>
      <c r="U53" s="55"/>
      <c r="V53" s="56">
        <f t="shared" ref="V53:V55" si="63">T53*U53</f>
        <v>0</v>
      </c>
      <c r="W53" s="57">
        <f>G53+M53+S53</f>
        <v>0</v>
      </c>
      <c r="X53" s="285">
        <f t="shared" ref="X53:X58" si="64">J53+P53+V53</f>
        <v>0</v>
      </c>
      <c r="Y53" s="285">
        <f t="shared" si="7"/>
        <v>0</v>
      </c>
      <c r="Z53" s="293" t="e">
        <f t="shared" ref="Z53:Z58" si="65">Y53/W53</f>
        <v>#DIV/0!</v>
      </c>
      <c r="AA53" s="248"/>
      <c r="AB53" s="59"/>
      <c r="AC53" s="59"/>
      <c r="AD53" s="59"/>
      <c r="AE53" s="59"/>
      <c r="AF53" s="59"/>
      <c r="AG53" s="59"/>
    </row>
    <row r="54" spans="1:33" ht="30" customHeight="1" x14ac:dyDescent="0.2">
      <c r="A54" s="50" t="s">
        <v>23</v>
      </c>
      <c r="B54" s="51" t="s">
        <v>80</v>
      </c>
      <c r="C54" s="189" t="s">
        <v>81</v>
      </c>
      <c r="D54" s="53" t="s">
        <v>58</v>
      </c>
      <c r="E54" s="54"/>
      <c r="F54" s="55"/>
      <c r="G54" s="56">
        <f t="shared" si="58"/>
        <v>0</v>
      </c>
      <c r="H54" s="54"/>
      <c r="I54" s="55"/>
      <c r="J54" s="56">
        <f t="shared" si="59"/>
        <v>0</v>
      </c>
      <c r="K54" s="54"/>
      <c r="L54" s="55"/>
      <c r="M54" s="56">
        <f t="shared" si="60"/>
        <v>0</v>
      </c>
      <c r="N54" s="54"/>
      <c r="O54" s="55"/>
      <c r="P54" s="56">
        <f t="shared" si="61"/>
        <v>0</v>
      </c>
      <c r="Q54" s="54"/>
      <c r="R54" s="55"/>
      <c r="S54" s="56">
        <f t="shared" si="62"/>
        <v>0</v>
      </c>
      <c r="T54" s="54"/>
      <c r="U54" s="55"/>
      <c r="V54" s="56">
        <f t="shared" si="63"/>
        <v>0</v>
      </c>
      <c r="W54" s="57">
        <f>G54+M54+S54</f>
        <v>0</v>
      </c>
      <c r="X54" s="285">
        <f t="shared" si="64"/>
        <v>0</v>
      </c>
      <c r="Y54" s="285">
        <f t="shared" si="7"/>
        <v>0</v>
      </c>
      <c r="Z54" s="293" t="e">
        <f t="shared" si="65"/>
        <v>#DIV/0!</v>
      </c>
      <c r="AA54" s="248"/>
      <c r="AB54" s="59"/>
      <c r="AC54" s="59"/>
      <c r="AD54" s="59"/>
      <c r="AE54" s="59"/>
      <c r="AF54" s="59"/>
      <c r="AG54" s="59"/>
    </row>
    <row r="55" spans="1:33" ht="30" customHeight="1" thickBot="1" x14ac:dyDescent="0.25">
      <c r="A55" s="60" t="s">
        <v>23</v>
      </c>
      <c r="B55" s="61" t="s">
        <v>82</v>
      </c>
      <c r="C55" s="88" t="s">
        <v>83</v>
      </c>
      <c r="D55" s="62" t="s">
        <v>58</v>
      </c>
      <c r="E55" s="63"/>
      <c r="F55" s="64"/>
      <c r="G55" s="65">
        <f t="shared" si="58"/>
        <v>0</v>
      </c>
      <c r="H55" s="63"/>
      <c r="I55" s="64"/>
      <c r="J55" s="65">
        <f t="shared" si="59"/>
        <v>0</v>
      </c>
      <c r="K55" s="63"/>
      <c r="L55" s="64"/>
      <c r="M55" s="65">
        <f t="shared" si="60"/>
        <v>0</v>
      </c>
      <c r="N55" s="63"/>
      <c r="O55" s="64"/>
      <c r="P55" s="65">
        <f t="shared" si="61"/>
        <v>0</v>
      </c>
      <c r="Q55" s="63"/>
      <c r="R55" s="64"/>
      <c r="S55" s="65">
        <f t="shared" si="62"/>
        <v>0</v>
      </c>
      <c r="T55" s="63"/>
      <c r="U55" s="64"/>
      <c r="V55" s="65">
        <f t="shared" si="63"/>
        <v>0</v>
      </c>
      <c r="W55" s="66">
        <f>G55+M55+S55</f>
        <v>0</v>
      </c>
      <c r="X55" s="285">
        <f t="shared" si="64"/>
        <v>0</v>
      </c>
      <c r="Y55" s="285">
        <f t="shared" si="7"/>
        <v>0</v>
      </c>
      <c r="Z55" s="293" t="e">
        <f t="shared" si="65"/>
        <v>#DIV/0!</v>
      </c>
      <c r="AA55" s="257"/>
      <c r="AB55" s="59"/>
      <c r="AC55" s="59"/>
      <c r="AD55" s="59"/>
      <c r="AE55" s="59"/>
      <c r="AF55" s="59"/>
      <c r="AG55" s="59"/>
    </row>
    <row r="56" spans="1:33" ht="47.25" customHeight="1" x14ac:dyDescent="0.2">
      <c r="A56" s="41" t="s">
        <v>21</v>
      </c>
      <c r="B56" s="80" t="s">
        <v>84</v>
      </c>
      <c r="C56" s="67" t="s">
        <v>85</v>
      </c>
      <c r="D56" s="68"/>
      <c r="E56" s="69"/>
      <c r="F56" s="70"/>
      <c r="G56" s="71"/>
      <c r="H56" s="69"/>
      <c r="I56" s="70"/>
      <c r="J56" s="71"/>
      <c r="K56" s="69">
        <f>SUM(K57:K58)</f>
        <v>0</v>
      </c>
      <c r="L56" s="70"/>
      <c r="M56" s="71">
        <f>SUM(M57:M58)</f>
        <v>0</v>
      </c>
      <c r="N56" s="69">
        <f>SUM(N57:N58)</f>
        <v>0</v>
      </c>
      <c r="O56" s="70"/>
      <c r="P56" s="71">
        <f>SUM(P57:P58)</f>
        <v>0</v>
      </c>
      <c r="Q56" s="69">
        <f>SUM(Q57:Q58)</f>
        <v>0</v>
      </c>
      <c r="R56" s="70"/>
      <c r="S56" s="71">
        <f>SUM(S57:S58)</f>
        <v>0</v>
      </c>
      <c r="T56" s="69">
        <f>SUM(T57:T58)</f>
        <v>0</v>
      </c>
      <c r="U56" s="70"/>
      <c r="V56" s="71">
        <f>SUM(V57:V58)</f>
        <v>0</v>
      </c>
      <c r="W56" s="71">
        <f>SUM(W57:W58)</f>
        <v>0</v>
      </c>
      <c r="X56" s="71">
        <f>SUM(X57:X58)</f>
        <v>0</v>
      </c>
      <c r="Y56" s="71">
        <f t="shared" si="7"/>
        <v>0</v>
      </c>
      <c r="Z56" s="71" t="e">
        <f>Y56/W56</f>
        <v>#DIV/0!</v>
      </c>
      <c r="AA56" s="258"/>
      <c r="AB56" s="49"/>
      <c r="AC56" s="49"/>
      <c r="AD56" s="49"/>
      <c r="AE56" s="49"/>
      <c r="AF56" s="49"/>
      <c r="AG56" s="49"/>
    </row>
    <row r="57" spans="1:33" ht="30" customHeight="1" x14ac:dyDescent="0.2">
      <c r="A57" s="50" t="s">
        <v>23</v>
      </c>
      <c r="B57" s="51" t="s">
        <v>86</v>
      </c>
      <c r="C57" s="96" t="s">
        <v>87</v>
      </c>
      <c r="D57" s="53" t="s">
        <v>88</v>
      </c>
      <c r="E57" s="403" t="s">
        <v>89</v>
      </c>
      <c r="F57" s="404"/>
      <c r="G57" s="405"/>
      <c r="H57" s="403" t="s">
        <v>89</v>
      </c>
      <c r="I57" s="404"/>
      <c r="J57" s="405"/>
      <c r="K57" s="54"/>
      <c r="L57" s="55"/>
      <c r="M57" s="56">
        <f t="shared" ref="M57:M58" si="66">K57*L57</f>
        <v>0</v>
      </c>
      <c r="N57" s="54"/>
      <c r="O57" s="55"/>
      <c r="P57" s="56">
        <f t="shared" ref="P57:P58" si="67">N57*O57</f>
        <v>0</v>
      </c>
      <c r="Q57" s="54"/>
      <c r="R57" s="55"/>
      <c r="S57" s="56">
        <f t="shared" ref="S57:S58" si="68">Q57*R57</f>
        <v>0</v>
      </c>
      <c r="T57" s="54"/>
      <c r="U57" s="55"/>
      <c r="V57" s="56">
        <f t="shared" ref="V57:V58" si="69">T57*U57</f>
        <v>0</v>
      </c>
      <c r="W57" s="66">
        <f>G57+M57+S57</f>
        <v>0</v>
      </c>
      <c r="X57" s="285">
        <f t="shared" si="64"/>
        <v>0</v>
      </c>
      <c r="Y57" s="285">
        <f t="shared" si="7"/>
        <v>0</v>
      </c>
      <c r="Z57" s="293" t="e">
        <f t="shared" si="65"/>
        <v>#DIV/0!</v>
      </c>
      <c r="AA57" s="248"/>
      <c r="AB57" s="59"/>
      <c r="AC57" s="59"/>
      <c r="AD57" s="59"/>
      <c r="AE57" s="59"/>
      <c r="AF57" s="59"/>
      <c r="AG57" s="59"/>
    </row>
    <row r="58" spans="1:33" ht="30" customHeight="1" thickBot="1" x14ac:dyDescent="0.25">
      <c r="A58" s="60" t="s">
        <v>23</v>
      </c>
      <c r="B58" s="61" t="s">
        <v>90</v>
      </c>
      <c r="C58" s="88" t="s">
        <v>91</v>
      </c>
      <c r="D58" s="62" t="s">
        <v>88</v>
      </c>
      <c r="E58" s="406"/>
      <c r="F58" s="407"/>
      <c r="G58" s="408"/>
      <c r="H58" s="406"/>
      <c r="I58" s="407"/>
      <c r="J58" s="408"/>
      <c r="K58" s="75"/>
      <c r="L58" s="76"/>
      <c r="M58" s="77">
        <f t="shared" si="66"/>
        <v>0</v>
      </c>
      <c r="N58" s="75"/>
      <c r="O58" s="76"/>
      <c r="P58" s="77">
        <f t="shared" si="67"/>
        <v>0</v>
      </c>
      <c r="Q58" s="75"/>
      <c r="R58" s="76"/>
      <c r="S58" s="77">
        <f t="shared" si="68"/>
        <v>0</v>
      </c>
      <c r="T58" s="75"/>
      <c r="U58" s="76"/>
      <c r="V58" s="77">
        <f t="shared" si="69"/>
        <v>0</v>
      </c>
      <c r="W58" s="66">
        <f>G58+M58+S58</f>
        <v>0</v>
      </c>
      <c r="X58" s="285">
        <f t="shared" si="64"/>
        <v>0</v>
      </c>
      <c r="Y58" s="289">
        <f t="shared" si="7"/>
        <v>0</v>
      </c>
      <c r="Z58" s="293" t="e">
        <f t="shared" si="65"/>
        <v>#DIV/0!</v>
      </c>
      <c r="AA58" s="259"/>
      <c r="AB58" s="59"/>
      <c r="AC58" s="59"/>
      <c r="AD58" s="59"/>
      <c r="AE58" s="59"/>
      <c r="AF58" s="59"/>
      <c r="AG58" s="59"/>
    </row>
    <row r="59" spans="1:33" ht="30" customHeight="1" thickBot="1" x14ac:dyDescent="0.25">
      <c r="A59" s="226" t="s">
        <v>92</v>
      </c>
      <c r="B59" s="227"/>
      <c r="C59" s="228"/>
      <c r="D59" s="229"/>
      <c r="E59" s="115">
        <f>E52</f>
        <v>0</v>
      </c>
      <c r="F59" s="90"/>
      <c r="G59" s="89">
        <f>G52</f>
        <v>0</v>
      </c>
      <c r="H59" s="115">
        <f>H52</f>
        <v>0</v>
      </c>
      <c r="I59" s="90"/>
      <c r="J59" s="89">
        <f>J52</f>
        <v>0</v>
      </c>
      <c r="K59" s="91">
        <f>K56+K52</f>
        <v>0</v>
      </c>
      <c r="L59" s="90"/>
      <c r="M59" s="89">
        <f>M56+M52</f>
        <v>0</v>
      </c>
      <c r="N59" s="91">
        <f>N56+N52</f>
        <v>0</v>
      </c>
      <c r="O59" s="90"/>
      <c r="P59" s="89">
        <f>P56+P52</f>
        <v>0</v>
      </c>
      <c r="Q59" s="91">
        <f>Q56+Q52</f>
        <v>0</v>
      </c>
      <c r="R59" s="90"/>
      <c r="S59" s="89">
        <f>S56+S52</f>
        <v>0</v>
      </c>
      <c r="T59" s="91">
        <f>T56+T52</f>
        <v>0</v>
      </c>
      <c r="U59" s="90"/>
      <c r="V59" s="89">
        <f>V56+V52</f>
        <v>0</v>
      </c>
      <c r="W59" s="98">
        <f>W56+W52</f>
        <v>0</v>
      </c>
      <c r="X59" s="98">
        <f>X56+X52</f>
        <v>0</v>
      </c>
      <c r="Y59" s="98">
        <f t="shared" si="7"/>
        <v>0</v>
      </c>
      <c r="Z59" s="98" t="e">
        <f>Y59/W59</f>
        <v>#DIV/0!</v>
      </c>
      <c r="AA59" s="261"/>
      <c r="AB59" s="59"/>
      <c r="AC59" s="59"/>
      <c r="AD59" s="59"/>
      <c r="AE59" s="5"/>
      <c r="AF59" s="5"/>
      <c r="AG59" s="5"/>
    </row>
    <row r="60" spans="1:33" ht="30" customHeight="1" thickBot="1" x14ac:dyDescent="0.25">
      <c r="A60" s="222" t="s">
        <v>20</v>
      </c>
      <c r="B60" s="121">
        <v>4</v>
      </c>
      <c r="C60" s="223" t="s">
        <v>93</v>
      </c>
      <c r="D60" s="224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40"/>
      <c r="X60" s="40"/>
      <c r="Y60" s="359"/>
      <c r="Z60" s="40"/>
      <c r="AA60" s="255"/>
      <c r="AB60" s="5"/>
      <c r="AC60" s="5"/>
      <c r="AD60" s="5"/>
      <c r="AE60" s="5"/>
      <c r="AF60" s="5"/>
      <c r="AG60" s="5"/>
    </row>
    <row r="61" spans="1:33" ht="30" customHeight="1" x14ac:dyDescent="0.2">
      <c r="A61" s="41" t="s">
        <v>21</v>
      </c>
      <c r="B61" s="80" t="s">
        <v>94</v>
      </c>
      <c r="C61" s="99" t="s">
        <v>95</v>
      </c>
      <c r="D61" s="44"/>
      <c r="E61" s="45">
        <f>SUM(E62:E64)</f>
        <v>0</v>
      </c>
      <c r="F61" s="46"/>
      <c r="G61" s="47">
        <f>SUM(G62:G64)</f>
        <v>0</v>
      </c>
      <c r="H61" s="45">
        <f>SUM(H62:H64)</f>
        <v>0</v>
      </c>
      <c r="I61" s="46"/>
      <c r="J61" s="47">
        <f>SUM(J62:J64)</f>
        <v>0</v>
      </c>
      <c r="K61" s="45">
        <f>SUM(K62:K64)</f>
        <v>0</v>
      </c>
      <c r="L61" s="46"/>
      <c r="M61" s="47">
        <f>SUM(M62:M64)</f>
        <v>0</v>
      </c>
      <c r="N61" s="45">
        <f>SUM(N62:N64)</f>
        <v>0</v>
      </c>
      <c r="O61" s="46"/>
      <c r="P61" s="47">
        <f>SUM(P62:P64)</f>
        <v>0</v>
      </c>
      <c r="Q61" s="45">
        <f>SUM(Q62:Q64)</f>
        <v>0</v>
      </c>
      <c r="R61" s="46"/>
      <c r="S61" s="47">
        <f>SUM(S62:S64)</f>
        <v>0</v>
      </c>
      <c r="T61" s="45">
        <f>SUM(T62:T64)</f>
        <v>0</v>
      </c>
      <c r="U61" s="46"/>
      <c r="V61" s="47">
        <f>SUM(V62:V64)</f>
        <v>0</v>
      </c>
      <c r="W61" s="47">
        <f>SUM(W62:W64)</f>
        <v>0</v>
      </c>
      <c r="X61" s="47">
        <f>SUM(X62:X64)</f>
        <v>0</v>
      </c>
      <c r="Y61" s="360">
        <f t="shared" si="7"/>
        <v>0</v>
      </c>
      <c r="Z61" s="287" t="e">
        <f>Y61/W61</f>
        <v>#DIV/0!</v>
      </c>
      <c r="AA61" s="256"/>
      <c r="AB61" s="49"/>
      <c r="AC61" s="49"/>
      <c r="AD61" s="49"/>
      <c r="AE61" s="49"/>
      <c r="AF61" s="49"/>
      <c r="AG61" s="49"/>
    </row>
    <row r="62" spans="1:33" ht="30" customHeight="1" x14ac:dyDescent="0.2">
      <c r="A62" s="50" t="s">
        <v>23</v>
      </c>
      <c r="B62" s="51" t="s">
        <v>96</v>
      </c>
      <c r="C62" s="96" t="s">
        <v>97</v>
      </c>
      <c r="D62" s="100" t="s">
        <v>98</v>
      </c>
      <c r="E62" s="101"/>
      <c r="F62" s="102"/>
      <c r="G62" s="103">
        <f t="shared" ref="G62:G64" si="70">E62*F62</f>
        <v>0</v>
      </c>
      <c r="H62" s="101"/>
      <c r="I62" s="102"/>
      <c r="J62" s="103">
        <f t="shared" ref="J62:J64" si="71">H62*I62</f>
        <v>0</v>
      </c>
      <c r="K62" s="54"/>
      <c r="L62" s="102"/>
      <c r="M62" s="56">
        <f t="shared" ref="M62:M64" si="72">K62*L62</f>
        <v>0</v>
      </c>
      <c r="N62" s="54"/>
      <c r="O62" s="102"/>
      <c r="P62" s="56">
        <f t="shared" ref="P62:P64" si="73">N62*O62</f>
        <v>0</v>
      </c>
      <c r="Q62" s="54"/>
      <c r="R62" s="102"/>
      <c r="S62" s="56">
        <f t="shared" ref="S62:S64" si="74">Q62*R62</f>
        <v>0</v>
      </c>
      <c r="T62" s="54"/>
      <c r="U62" s="102"/>
      <c r="V62" s="56">
        <f t="shared" ref="V62:V64" si="75">T62*U62</f>
        <v>0</v>
      </c>
      <c r="W62" s="57">
        <f t="shared" ref="W62:W80" si="76">G62+M62+S62</f>
        <v>0</v>
      </c>
      <c r="X62" s="285">
        <f t="shared" ref="X62:X80" si="77">J62+P62+V62</f>
        <v>0</v>
      </c>
      <c r="Y62" s="285">
        <f t="shared" si="7"/>
        <v>0</v>
      </c>
      <c r="Z62" s="293" t="e">
        <f t="shared" ref="Z62:Z80" si="78">Y62/W62</f>
        <v>#DIV/0!</v>
      </c>
      <c r="AA62" s="248"/>
      <c r="AB62" s="59"/>
      <c r="AC62" s="59"/>
      <c r="AD62" s="59"/>
      <c r="AE62" s="59"/>
      <c r="AF62" s="59"/>
      <c r="AG62" s="59"/>
    </row>
    <row r="63" spans="1:33" ht="30" customHeight="1" x14ac:dyDescent="0.2">
      <c r="A63" s="50" t="s">
        <v>23</v>
      </c>
      <c r="B63" s="51" t="s">
        <v>99</v>
      </c>
      <c r="C63" s="96" t="s">
        <v>97</v>
      </c>
      <c r="D63" s="100" t="s">
        <v>98</v>
      </c>
      <c r="E63" s="101"/>
      <c r="F63" s="102"/>
      <c r="G63" s="103">
        <f t="shared" si="70"/>
        <v>0</v>
      </c>
      <c r="H63" s="101"/>
      <c r="I63" s="102"/>
      <c r="J63" s="103">
        <f t="shared" si="71"/>
        <v>0</v>
      </c>
      <c r="K63" s="54"/>
      <c r="L63" s="102"/>
      <c r="M63" s="56">
        <f t="shared" si="72"/>
        <v>0</v>
      </c>
      <c r="N63" s="54"/>
      <c r="O63" s="102"/>
      <c r="P63" s="56">
        <f t="shared" si="73"/>
        <v>0</v>
      </c>
      <c r="Q63" s="54"/>
      <c r="R63" s="102"/>
      <c r="S63" s="56">
        <f t="shared" si="74"/>
        <v>0</v>
      </c>
      <c r="T63" s="54"/>
      <c r="U63" s="102"/>
      <c r="V63" s="56">
        <f t="shared" si="75"/>
        <v>0</v>
      </c>
      <c r="W63" s="57">
        <f t="shared" si="76"/>
        <v>0</v>
      </c>
      <c r="X63" s="285">
        <f t="shared" si="77"/>
        <v>0</v>
      </c>
      <c r="Y63" s="285">
        <f t="shared" si="7"/>
        <v>0</v>
      </c>
      <c r="Z63" s="293" t="e">
        <f t="shared" si="78"/>
        <v>#DIV/0!</v>
      </c>
      <c r="AA63" s="248"/>
      <c r="AB63" s="59"/>
      <c r="AC63" s="59"/>
      <c r="AD63" s="59"/>
      <c r="AE63" s="59"/>
      <c r="AF63" s="59"/>
      <c r="AG63" s="59"/>
    </row>
    <row r="64" spans="1:33" ht="30" customHeight="1" thickBot="1" x14ac:dyDescent="0.25">
      <c r="A64" s="73" t="s">
        <v>23</v>
      </c>
      <c r="B64" s="61" t="s">
        <v>100</v>
      </c>
      <c r="C64" s="88" t="s">
        <v>97</v>
      </c>
      <c r="D64" s="100" t="s">
        <v>98</v>
      </c>
      <c r="E64" s="104"/>
      <c r="F64" s="105"/>
      <c r="G64" s="106">
        <f t="shared" si="70"/>
        <v>0</v>
      </c>
      <c r="H64" s="104"/>
      <c r="I64" s="105"/>
      <c r="J64" s="106">
        <f t="shared" si="71"/>
        <v>0</v>
      </c>
      <c r="K64" s="63"/>
      <c r="L64" s="105"/>
      <c r="M64" s="65">
        <f t="shared" si="72"/>
        <v>0</v>
      </c>
      <c r="N64" s="63"/>
      <c r="O64" s="105"/>
      <c r="P64" s="65">
        <f t="shared" si="73"/>
        <v>0</v>
      </c>
      <c r="Q64" s="63"/>
      <c r="R64" s="105"/>
      <c r="S64" s="65">
        <f t="shared" si="74"/>
        <v>0</v>
      </c>
      <c r="T64" s="63"/>
      <c r="U64" s="105"/>
      <c r="V64" s="65">
        <f t="shared" si="75"/>
        <v>0</v>
      </c>
      <c r="W64" s="66">
        <f t="shared" si="76"/>
        <v>0</v>
      </c>
      <c r="X64" s="285">
        <f t="shared" si="77"/>
        <v>0</v>
      </c>
      <c r="Y64" s="285">
        <f t="shared" si="7"/>
        <v>0</v>
      </c>
      <c r="Z64" s="293" t="e">
        <f t="shared" si="78"/>
        <v>#DIV/0!</v>
      </c>
      <c r="AA64" s="257"/>
      <c r="AB64" s="59"/>
      <c r="AC64" s="59"/>
      <c r="AD64" s="59"/>
      <c r="AE64" s="59"/>
      <c r="AF64" s="59"/>
      <c r="AG64" s="59"/>
    </row>
    <row r="65" spans="1:33" ht="30" customHeight="1" x14ac:dyDescent="0.2">
      <c r="A65" s="41" t="s">
        <v>21</v>
      </c>
      <c r="B65" s="80" t="s">
        <v>101</v>
      </c>
      <c r="C65" s="78" t="s">
        <v>102</v>
      </c>
      <c r="D65" s="68"/>
      <c r="E65" s="69">
        <f>SUM(E66:E68)</f>
        <v>0</v>
      </c>
      <c r="F65" s="70"/>
      <c r="G65" s="71">
        <f>SUM(G66:G68)</f>
        <v>0</v>
      </c>
      <c r="H65" s="69">
        <f>SUM(H66:H68)</f>
        <v>0</v>
      </c>
      <c r="I65" s="70"/>
      <c r="J65" s="71">
        <f>SUM(J66:J68)</f>
        <v>0</v>
      </c>
      <c r="K65" s="69">
        <f>SUM(K66:K68)</f>
        <v>0</v>
      </c>
      <c r="L65" s="70"/>
      <c r="M65" s="71">
        <f>SUM(M66:M68)</f>
        <v>0</v>
      </c>
      <c r="N65" s="69">
        <f>SUM(N66:N68)</f>
        <v>0</v>
      </c>
      <c r="O65" s="70"/>
      <c r="P65" s="71">
        <f>SUM(P66:P68)</f>
        <v>0</v>
      </c>
      <c r="Q65" s="69">
        <f>SUM(Q66:Q68)</f>
        <v>0</v>
      </c>
      <c r="R65" s="70"/>
      <c r="S65" s="71">
        <f>SUM(S66:S68)</f>
        <v>0</v>
      </c>
      <c r="T65" s="69">
        <f>SUM(T66:T68)</f>
        <v>0</v>
      </c>
      <c r="U65" s="70"/>
      <c r="V65" s="71">
        <f>SUM(V66:V68)</f>
        <v>0</v>
      </c>
      <c r="W65" s="71">
        <f>SUM(W66:W68)</f>
        <v>0</v>
      </c>
      <c r="X65" s="71">
        <f>SUM(X66:X68)</f>
        <v>0</v>
      </c>
      <c r="Y65" s="71">
        <f t="shared" si="7"/>
        <v>0</v>
      </c>
      <c r="Z65" s="71" t="e">
        <f>Y65/W65</f>
        <v>#DIV/0!</v>
      </c>
      <c r="AA65" s="258"/>
      <c r="AB65" s="49"/>
      <c r="AC65" s="49"/>
      <c r="AD65" s="49"/>
      <c r="AE65" s="49"/>
      <c r="AF65" s="49"/>
      <c r="AG65" s="49"/>
    </row>
    <row r="66" spans="1:33" ht="30" customHeight="1" x14ac:dyDescent="0.2">
      <c r="A66" s="50" t="s">
        <v>23</v>
      </c>
      <c r="B66" s="51" t="s">
        <v>103</v>
      </c>
      <c r="C66" s="107" t="s">
        <v>104</v>
      </c>
      <c r="D66" s="245" t="s">
        <v>261</v>
      </c>
      <c r="E66" s="54"/>
      <c r="F66" s="55"/>
      <c r="G66" s="56">
        <f t="shared" ref="G66:G68" si="79">E66*F66</f>
        <v>0</v>
      </c>
      <c r="H66" s="54"/>
      <c r="I66" s="55"/>
      <c r="J66" s="56">
        <f t="shared" ref="J66:J68" si="80">H66*I66</f>
        <v>0</v>
      </c>
      <c r="K66" s="54"/>
      <c r="L66" s="55"/>
      <c r="M66" s="56">
        <f t="shared" ref="M66:M68" si="81">K66*L66</f>
        <v>0</v>
      </c>
      <c r="N66" s="54"/>
      <c r="O66" s="55"/>
      <c r="P66" s="56">
        <f t="shared" ref="P66:P68" si="82">N66*O66</f>
        <v>0</v>
      </c>
      <c r="Q66" s="54"/>
      <c r="R66" s="55"/>
      <c r="S66" s="56">
        <f t="shared" ref="S66:S68" si="83">Q66*R66</f>
        <v>0</v>
      </c>
      <c r="T66" s="54"/>
      <c r="U66" s="55"/>
      <c r="V66" s="56">
        <f t="shared" ref="V66:V68" si="84">T66*U66</f>
        <v>0</v>
      </c>
      <c r="W66" s="57">
        <f t="shared" si="76"/>
        <v>0</v>
      </c>
      <c r="X66" s="285">
        <f t="shared" si="77"/>
        <v>0</v>
      </c>
      <c r="Y66" s="285">
        <f t="shared" si="7"/>
        <v>0</v>
      </c>
      <c r="Z66" s="293" t="e">
        <f t="shared" si="78"/>
        <v>#DIV/0!</v>
      </c>
      <c r="AA66" s="248"/>
      <c r="AB66" s="59"/>
      <c r="AC66" s="59"/>
      <c r="AD66" s="59"/>
      <c r="AE66" s="59"/>
      <c r="AF66" s="59"/>
      <c r="AG66" s="59"/>
    </row>
    <row r="67" spans="1:33" ht="30" customHeight="1" x14ac:dyDescent="0.2">
      <c r="A67" s="50" t="s">
        <v>23</v>
      </c>
      <c r="B67" s="51" t="s">
        <v>105</v>
      </c>
      <c r="C67" s="107" t="s">
        <v>79</v>
      </c>
      <c r="D67" s="245" t="s">
        <v>261</v>
      </c>
      <c r="E67" s="54"/>
      <c r="F67" s="55"/>
      <c r="G67" s="56">
        <f t="shared" si="79"/>
        <v>0</v>
      </c>
      <c r="H67" s="54"/>
      <c r="I67" s="55"/>
      <c r="J67" s="56">
        <f t="shared" si="80"/>
        <v>0</v>
      </c>
      <c r="K67" s="54"/>
      <c r="L67" s="55"/>
      <c r="M67" s="56">
        <f t="shared" si="81"/>
        <v>0</v>
      </c>
      <c r="N67" s="54"/>
      <c r="O67" s="55"/>
      <c r="P67" s="56">
        <f t="shared" si="82"/>
        <v>0</v>
      </c>
      <c r="Q67" s="54"/>
      <c r="R67" s="55"/>
      <c r="S67" s="56">
        <f t="shared" si="83"/>
        <v>0</v>
      </c>
      <c r="T67" s="54"/>
      <c r="U67" s="55"/>
      <c r="V67" s="56">
        <f t="shared" si="84"/>
        <v>0</v>
      </c>
      <c r="W67" s="57">
        <f t="shared" si="76"/>
        <v>0</v>
      </c>
      <c r="X67" s="285">
        <f t="shared" si="77"/>
        <v>0</v>
      </c>
      <c r="Y67" s="285">
        <f t="shared" si="7"/>
        <v>0</v>
      </c>
      <c r="Z67" s="293" t="e">
        <f t="shared" si="78"/>
        <v>#DIV/0!</v>
      </c>
      <c r="AA67" s="248"/>
      <c r="AB67" s="59"/>
      <c r="AC67" s="59"/>
      <c r="AD67" s="59"/>
      <c r="AE67" s="59"/>
      <c r="AF67" s="59"/>
      <c r="AG67" s="59"/>
    </row>
    <row r="68" spans="1:33" ht="30" customHeight="1" thickBot="1" x14ac:dyDescent="0.25">
      <c r="A68" s="60" t="s">
        <v>23</v>
      </c>
      <c r="B68" s="79" t="s">
        <v>106</v>
      </c>
      <c r="C68" s="109" t="s">
        <v>81</v>
      </c>
      <c r="D68" s="245" t="s">
        <v>261</v>
      </c>
      <c r="E68" s="63"/>
      <c r="F68" s="64"/>
      <c r="G68" s="65">
        <f t="shared" si="79"/>
        <v>0</v>
      </c>
      <c r="H68" s="63"/>
      <c r="I68" s="64"/>
      <c r="J68" s="65">
        <f t="shared" si="80"/>
        <v>0</v>
      </c>
      <c r="K68" s="63"/>
      <c r="L68" s="64"/>
      <c r="M68" s="65">
        <f t="shared" si="81"/>
        <v>0</v>
      </c>
      <c r="N68" s="63"/>
      <c r="O68" s="64"/>
      <c r="P68" s="65">
        <f t="shared" si="82"/>
        <v>0</v>
      </c>
      <c r="Q68" s="63"/>
      <c r="R68" s="64"/>
      <c r="S68" s="65">
        <f t="shared" si="83"/>
        <v>0</v>
      </c>
      <c r="T68" s="63"/>
      <c r="U68" s="64"/>
      <c r="V68" s="65">
        <f t="shared" si="84"/>
        <v>0</v>
      </c>
      <c r="W68" s="66">
        <f t="shared" si="76"/>
        <v>0</v>
      </c>
      <c r="X68" s="285">
        <f t="shared" si="77"/>
        <v>0</v>
      </c>
      <c r="Y68" s="285">
        <f t="shared" si="7"/>
        <v>0</v>
      </c>
      <c r="Z68" s="293" t="e">
        <f t="shared" si="78"/>
        <v>#DIV/0!</v>
      </c>
      <c r="AA68" s="257"/>
      <c r="AB68" s="59"/>
      <c r="AC68" s="59"/>
      <c r="AD68" s="59"/>
      <c r="AE68" s="59"/>
      <c r="AF68" s="59"/>
      <c r="AG68" s="59"/>
    </row>
    <row r="69" spans="1:33" ht="30" customHeight="1" x14ac:dyDescent="0.2">
      <c r="A69" s="41" t="s">
        <v>21</v>
      </c>
      <c r="B69" s="80" t="s">
        <v>107</v>
      </c>
      <c r="C69" s="78" t="s">
        <v>108</v>
      </c>
      <c r="D69" s="68"/>
      <c r="E69" s="69">
        <f>SUM(E70:E72)</f>
        <v>0</v>
      </c>
      <c r="F69" s="70"/>
      <c r="G69" s="71">
        <f>SUM(G70:G72)</f>
        <v>0</v>
      </c>
      <c r="H69" s="69">
        <f>SUM(H70:H72)</f>
        <v>0</v>
      </c>
      <c r="I69" s="70"/>
      <c r="J69" s="71">
        <f>SUM(J70:J72)</f>
        <v>0</v>
      </c>
      <c r="K69" s="69">
        <f>SUM(K70:K72)</f>
        <v>0</v>
      </c>
      <c r="L69" s="70"/>
      <c r="M69" s="71">
        <f>SUM(M70:M72)</f>
        <v>0</v>
      </c>
      <c r="N69" s="69">
        <f>SUM(N70:N72)</f>
        <v>0</v>
      </c>
      <c r="O69" s="70"/>
      <c r="P69" s="71">
        <f>SUM(P70:P72)</f>
        <v>0</v>
      </c>
      <c r="Q69" s="69">
        <f>SUM(Q70:Q72)</f>
        <v>0</v>
      </c>
      <c r="R69" s="70"/>
      <c r="S69" s="71">
        <f>SUM(S70:S72)</f>
        <v>0</v>
      </c>
      <c r="T69" s="69">
        <f>SUM(T70:T72)</f>
        <v>0</v>
      </c>
      <c r="U69" s="70"/>
      <c r="V69" s="71">
        <f>SUM(V70:V72)</f>
        <v>0</v>
      </c>
      <c r="W69" s="71">
        <f>SUM(W70:W72)</f>
        <v>0</v>
      </c>
      <c r="X69" s="71">
        <f>SUM(X70:X72)</f>
        <v>0</v>
      </c>
      <c r="Y69" s="71">
        <f t="shared" si="7"/>
        <v>0</v>
      </c>
      <c r="Z69" s="71" t="e">
        <f>Y69/W69</f>
        <v>#DIV/0!</v>
      </c>
      <c r="AA69" s="258"/>
      <c r="AB69" s="49"/>
      <c r="AC69" s="49"/>
      <c r="AD69" s="49"/>
      <c r="AE69" s="49"/>
      <c r="AF69" s="49"/>
      <c r="AG69" s="49"/>
    </row>
    <row r="70" spans="1:33" ht="30" customHeight="1" x14ac:dyDescent="0.2">
      <c r="A70" s="50" t="s">
        <v>23</v>
      </c>
      <c r="B70" s="51" t="s">
        <v>109</v>
      </c>
      <c r="C70" s="107" t="s">
        <v>110</v>
      </c>
      <c r="D70" s="108" t="s">
        <v>111</v>
      </c>
      <c r="E70" s="54"/>
      <c r="F70" s="55"/>
      <c r="G70" s="56">
        <f t="shared" ref="G70:G72" si="85">E70*F70</f>
        <v>0</v>
      </c>
      <c r="H70" s="54"/>
      <c r="I70" s="55"/>
      <c r="J70" s="56">
        <f t="shared" ref="J70:J72" si="86">H70*I70</f>
        <v>0</v>
      </c>
      <c r="K70" s="54"/>
      <c r="L70" s="55"/>
      <c r="M70" s="56">
        <f t="shared" ref="M70:M72" si="87">K70*L70</f>
        <v>0</v>
      </c>
      <c r="N70" s="54"/>
      <c r="O70" s="55"/>
      <c r="P70" s="56">
        <f t="shared" ref="P70:P72" si="88">N70*O70</f>
        <v>0</v>
      </c>
      <c r="Q70" s="54"/>
      <c r="R70" s="55"/>
      <c r="S70" s="56">
        <f t="shared" ref="S70:S72" si="89">Q70*R70</f>
        <v>0</v>
      </c>
      <c r="T70" s="54"/>
      <c r="U70" s="55"/>
      <c r="V70" s="56">
        <f t="shared" ref="V70:V72" si="90">T70*U70</f>
        <v>0</v>
      </c>
      <c r="W70" s="57">
        <f t="shared" si="76"/>
        <v>0</v>
      </c>
      <c r="X70" s="285">
        <f t="shared" si="77"/>
        <v>0</v>
      </c>
      <c r="Y70" s="285">
        <f t="shared" si="7"/>
        <v>0</v>
      </c>
      <c r="Z70" s="293" t="e">
        <f t="shared" si="78"/>
        <v>#DIV/0!</v>
      </c>
      <c r="AA70" s="248"/>
      <c r="AB70" s="59"/>
      <c r="AC70" s="59"/>
      <c r="AD70" s="59"/>
      <c r="AE70" s="59"/>
      <c r="AF70" s="59"/>
      <c r="AG70" s="59"/>
    </row>
    <row r="71" spans="1:33" ht="30" customHeight="1" x14ac:dyDescent="0.2">
      <c r="A71" s="50" t="s">
        <v>23</v>
      </c>
      <c r="B71" s="51" t="s">
        <v>112</v>
      </c>
      <c r="C71" s="107" t="s">
        <v>113</v>
      </c>
      <c r="D71" s="108" t="s">
        <v>111</v>
      </c>
      <c r="E71" s="54"/>
      <c r="F71" s="55"/>
      <c r="G71" s="56">
        <f t="shared" si="85"/>
        <v>0</v>
      </c>
      <c r="H71" s="54"/>
      <c r="I71" s="55"/>
      <c r="J71" s="56">
        <f t="shared" si="86"/>
        <v>0</v>
      </c>
      <c r="K71" s="54"/>
      <c r="L71" s="55"/>
      <c r="M71" s="56">
        <f t="shared" si="87"/>
        <v>0</v>
      </c>
      <c r="N71" s="54"/>
      <c r="O71" s="55"/>
      <c r="P71" s="56">
        <f t="shared" si="88"/>
        <v>0</v>
      </c>
      <c r="Q71" s="54"/>
      <c r="R71" s="55"/>
      <c r="S71" s="56">
        <f t="shared" si="89"/>
        <v>0</v>
      </c>
      <c r="T71" s="54"/>
      <c r="U71" s="55"/>
      <c r="V71" s="56">
        <f t="shared" si="90"/>
        <v>0</v>
      </c>
      <c r="W71" s="57">
        <f t="shared" si="76"/>
        <v>0</v>
      </c>
      <c r="X71" s="285">
        <f t="shared" si="77"/>
        <v>0</v>
      </c>
      <c r="Y71" s="285">
        <f t="shared" si="7"/>
        <v>0</v>
      </c>
      <c r="Z71" s="293" t="e">
        <f t="shared" si="78"/>
        <v>#DIV/0!</v>
      </c>
      <c r="AA71" s="248"/>
      <c r="AB71" s="59"/>
      <c r="AC71" s="59"/>
      <c r="AD71" s="59"/>
      <c r="AE71" s="59"/>
      <c r="AF71" s="59"/>
      <c r="AG71" s="59"/>
    </row>
    <row r="72" spans="1:33" ht="30" customHeight="1" thickBot="1" x14ac:dyDescent="0.25">
      <c r="A72" s="60" t="s">
        <v>23</v>
      </c>
      <c r="B72" s="79" t="s">
        <v>114</v>
      </c>
      <c r="C72" s="109" t="s">
        <v>115</v>
      </c>
      <c r="D72" s="110" t="s">
        <v>111</v>
      </c>
      <c r="E72" s="63"/>
      <c r="F72" s="64"/>
      <c r="G72" s="65">
        <f t="shared" si="85"/>
        <v>0</v>
      </c>
      <c r="H72" s="63"/>
      <c r="I72" s="64"/>
      <c r="J72" s="65">
        <f t="shared" si="86"/>
        <v>0</v>
      </c>
      <c r="K72" s="63"/>
      <c r="L72" s="64"/>
      <c r="M72" s="65">
        <f t="shared" si="87"/>
        <v>0</v>
      </c>
      <c r="N72" s="63"/>
      <c r="O72" s="64"/>
      <c r="P72" s="65">
        <f t="shared" si="88"/>
        <v>0</v>
      </c>
      <c r="Q72" s="63"/>
      <c r="R72" s="64"/>
      <c r="S72" s="65">
        <f t="shared" si="89"/>
        <v>0</v>
      </c>
      <c r="T72" s="63"/>
      <c r="U72" s="64"/>
      <c r="V72" s="65">
        <f t="shared" si="90"/>
        <v>0</v>
      </c>
      <c r="W72" s="66">
        <f t="shared" si="76"/>
        <v>0</v>
      </c>
      <c r="X72" s="285">
        <f t="shared" si="77"/>
        <v>0</v>
      </c>
      <c r="Y72" s="285">
        <f t="shared" si="7"/>
        <v>0</v>
      </c>
      <c r="Z72" s="293" t="e">
        <f t="shared" si="78"/>
        <v>#DIV/0!</v>
      </c>
      <c r="AA72" s="257"/>
      <c r="AB72" s="59"/>
      <c r="AC72" s="59"/>
      <c r="AD72" s="59"/>
      <c r="AE72" s="59"/>
      <c r="AF72" s="59"/>
      <c r="AG72" s="59"/>
    </row>
    <row r="73" spans="1:33" ht="30" customHeight="1" x14ac:dyDescent="0.2">
      <c r="A73" s="41" t="s">
        <v>21</v>
      </c>
      <c r="B73" s="80" t="s">
        <v>116</v>
      </c>
      <c r="C73" s="78" t="s">
        <v>117</v>
      </c>
      <c r="D73" s="68"/>
      <c r="E73" s="69">
        <f>SUM(E74:E76)</f>
        <v>0</v>
      </c>
      <c r="F73" s="70"/>
      <c r="G73" s="71">
        <f>SUM(G74:G76)</f>
        <v>0</v>
      </c>
      <c r="H73" s="69">
        <f>SUM(H74:H76)</f>
        <v>0</v>
      </c>
      <c r="I73" s="70"/>
      <c r="J73" s="71">
        <f>SUM(J74:J76)</f>
        <v>0</v>
      </c>
      <c r="K73" s="69">
        <f>SUM(K74:K76)</f>
        <v>0</v>
      </c>
      <c r="L73" s="70"/>
      <c r="M73" s="71">
        <f>SUM(M74:M76)</f>
        <v>0</v>
      </c>
      <c r="N73" s="69">
        <f>SUM(N74:N76)</f>
        <v>0</v>
      </c>
      <c r="O73" s="70"/>
      <c r="P73" s="71">
        <f>SUM(P74:P76)</f>
        <v>0</v>
      </c>
      <c r="Q73" s="69">
        <f>SUM(Q74:Q76)</f>
        <v>0</v>
      </c>
      <c r="R73" s="70"/>
      <c r="S73" s="71">
        <f>SUM(S74:S76)</f>
        <v>0</v>
      </c>
      <c r="T73" s="69">
        <f>SUM(T74:T76)</f>
        <v>0</v>
      </c>
      <c r="U73" s="70"/>
      <c r="V73" s="71">
        <f>SUM(V74:V76)</f>
        <v>0</v>
      </c>
      <c r="W73" s="71">
        <f>SUM(W74:W76)</f>
        <v>0</v>
      </c>
      <c r="X73" s="71">
        <f>SUM(X74:X76)</f>
        <v>0</v>
      </c>
      <c r="Y73" s="71">
        <f t="shared" si="7"/>
        <v>0</v>
      </c>
      <c r="Z73" s="71" t="e">
        <f>Y73/W73</f>
        <v>#DIV/0!</v>
      </c>
      <c r="AA73" s="258"/>
      <c r="AB73" s="49"/>
      <c r="AC73" s="49"/>
      <c r="AD73" s="49"/>
      <c r="AE73" s="49"/>
      <c r="AF73" s="49"/>
      <c r="AG73" s="49"/>
    </row>
    <row r="74" spans="1:33" ht="30" customHeight="1" x14ac:dyDescent="0.2">
      <c r="A74" s="50" t="s">
        <v>23</v>
      </c>
      <c r="B74" s="51" t="s">
        <v>118</v>
      </c>
      <c r="C74" s="96" t="s">
        <v>119</v>
      </c>
      <c r="D74" s="108" t="s">
        <v>58</v>
      </c>
      <c r="E74" s="54"/>
      <c r="F74" s="55"/>
      <c r="G74" s="56">
        <f t="shared" ref="G74:G76" si="91">E74*F74</f>
        <v>0</v>
      </c>
      <c r="H74" s="54"/>
      <c r="I74" s="55"/>
      <c r="J74" s="56">
        <f t="shared" ref="J74:J76" si="92">H74*I74</f>
        <v>0</v>
      </c>
      <c r="K74" s="54"/>
      <c r="L74" s="55"/>
      <c r="M74" s="56">
        <f t="shared" ref="M74:M76" si="93">K74*L74</f>
        <v>0</v>
      </c>
      <c r="N74" s="54"/>
      <c r="O74" s="55"/>
      <c r="P74" s="56">
        <f t="shared" ref="P74:P76" si="94">N74*O74</f>
        <v>0</v>
      </c>
      <c r="Q74" s="54"/>
      <c r="R74" s="55"/>
      <c r="S74" s="56">
        <f t="shared" ref="S74:S76" si="95">Q74*R74</f>
        <v>0</v>
      </c>
      <c r="T74" s="54"/>
      <c r="U74" s="55"/>
      <c r="V74" s="56">
        <f t="shared" ref="V74:V76" si="96">T74*U74</f>
        <v>0</v>
      </c>
      <c r="W74" s="57">
        <f t="shared" si="76"/>
        <v>0</v>
      </c>
      <c r="X74" s="285">
        <f t="shared" si="77"/>
        <v>0</v>
      </c>
      <c r="Y74" s="285">
        <f t="shared" si="7"/>
        <v>0</v>
      </c>
      <c r="Z74" s="293" t="e">
        <f t="shared" si="78"/>
        <v>#DIV/0!</v>
      </c>
      <c r="AA74" s="248"/>
      <c r="AB74" s="59"/>
      <c r="AC74" s="59"/>
      <c r="AD74" s="59"/>
      <c r="AE74" s="59"/>
      <c r="AF74" s="59"/>
      <c r="AG74" s="59"/>
    </row>
    <row r="75" spans="1:33" ht="30" customHeight="1" x14ac:dyDescent="0.2">
      <c r="A75" s="50" t="s">
        <v>23</v>
      </c>
      <c r="B75" s="51" t="s">
        <v>120</v>
      </c>
      <c r="C75" s="96" t="s">
        <v>119</v>
      </c>
      <c r="D75" s="108" t="s">
        <v>58</v>
      </c>
      <c r="E75" s="54"/>
      <c r="F75" s="55"/>
      <c r="G75" s="56">
        <f t="shared" si="91"/>
        <v>0</v>
      </c>
      <c r="H75" s="54"/>
      <c r="I75" s="55"/>
      <c r="J75" s="56">
        <f t="shared" si="92"/>
        <v>0</v>
      </c>
      <c r="K75" s="54"/>
      <c r="L75" s="55"/>
      <c r="M75" s="56">
        <f t="shared" si="93"/>
        <v>0</v>
      </c>
      <c r="N75" s="54"/>
      <c r="O75" s="55"/>
      <c r="P75" s="56">
        <f t="shared" si="94"/>
        <v>0</v>
      </c>
      <c r="Q75" s="54"/>
      <c r="R75" s="55"/>
      <c r="S75" s="56">
        <f t="shared" si="95"/>
        <v>0</v>
      </c>
      <c r="T75" s="54"/>
      <c r="U75" s="55"/>
      <c r="V75" s="56">
        <f t="shared" si="96"/>
        <v>0</v>
      </c>
      <c r="W75" s="57">
        <f t="shared" si="76"/>
        <v>0</v>
      </c>
      <c r="X75" s="285">
        <f t="shared" si="77"/>
        <v>0</v>
      </c>
      <c r="Y75" s="285">
        <f t="shared" si="7"/>
        <v>0</v>
      </c>
      <c r="Z75" s="293" t="e">
        <f t="shared" si="78"/>
        <v>#DIV/0!</v>
      </c>
      <c r="AA75" s="248"/>
      <c r="AB75" s="59"/>
      <c r="AC75" s="59"/>
      <c r="AD75" s="59"/>
      <c r="AE75" s="59"/>
      <c r="AF75" s="59"/>
      <c r="AG75" s="59"/>
    </row>
    <row r="76" spans="1:33" ht="30" customHeight="1" thickBot="1" x14ac:dyDescent="0.25">
      <c r="A76" s="60" t="s">
        <v>23</v>
      </c>
      <c r="B76" s="61" t="s">
        <v>121</v>
      </c>
      <c r="C76" s="88" t="s">
        <v>119</v>
      </c>
      <c r="D76" s="110" t="s">
        <v>58</v>
      </c>
      <c r="E76" s="63"/>
      <c r="F76" s="64"/>
      <c r="G76" s="65">
        <f t="shared" si="91"/>
        <v>0</v>
      </c>
      <c r="H76" s="63"/>
      <c r="I76" s="64"/>
      <c r="J76" s="65">
        <f t="shared" si="92"/>
        <v>0</v>
      </c>
      <c r="K76" s="63"/>
      <c r="L76" s="64"/>
      <c r="M76" s="65">
        <f t="shared" si="93"/>
        <v>0</v>
      </c>
      <c r="N76" s="63"/>
      <c r="O76" s="64"/>
      <c r="P76" s="65">
        <f t="shared" si="94"/>
        <v>0</v>
      </c>
      <c r="Q76" s="63"/>
      <c r="R76" s="64"/>
      <c r="S76" s="65">
        <f t="shared" si="95"/>
        <v>0</v>
      </c>
      <c r="T76" s="63"/>
      <c r="U76" s="64"/>
      <c r="V76" s="65">
        <f t="shared" si="96"/>
        <v>0</v>
      </c>
      <c r="W76" s="66">
        <f t="shared" si="76"/>
        <v>0</v>
      </c>
      <c r="X76" s="285">
        <f t="shared" si="77"/>
        <v>0</v>
      </c>
      <c r="Y76" s="285">
        <f t="shared" si="7"/>
        <v>0</v>
      </c>
      <c r="Z76" s="293" t="e">
        <f t="shared" si="78"/>
        <v>#DIV/0!</v>
      </c>
      <c r="AA76" s="257"/>
      <c r="AB76" s="59"/>
      <c r="AC76" s="59"/>
      <c r="AD76" s="59"/>
      <c r="AE76" s="59"/>
      <c r="AF76" s="59"/>
      <c r="AG76" s="59"/>
    </row>
    <row r="77" spans="1:33" ht="30" customHeight="1" x14ac:dyDescent="0.2">
      <c r="A77" s="41" t="s">
        <v>21</v>
      </c>
      <c r="B77" s="80" t="s">
        <v>122</v>
      </c>
      <c r="C77" s="78" t="s">
        <v>123</v>
      </c>
      <c r="D77" s="68"/>
      <c r="E77" s="69">
        <f>SUM(E78:E80)</f>
        <v>0</v>
      </c>
      <c r="F77" s="70"/>
      <c r="G77" s="71">
        <f>SUM(G78:G80)</f>
        <v>0</v>
      </c>
      <c r="H77" s="69">
        <f>SUM(H78:H80)</f>
        <v>0</v>
      </c>
      <c r="I77" s="70"/>
      <c r="J77" s="71">
        <f>SUM(J78:J80)</f>
        <v>0</v>
      </c>
      <c r="K77" s="69">
        <f>SUM(K78:K80)</f>
        <v>0</v>
      </c>
      <c r="L77" s="70"/>
      <c r="M77" s="71">
        <f>SUM(M78:M80)</f>
        <v>0</v>
      </c>
      <c r="N77" s="69">
        <f>SUM(N78:N80)</f>
        <v>0</v>
      </c>
      <c r="O77" s="70"/>
      <c r="P77" s="71">
        <f>SUM(P78:P80)</f>
        <v>0</v>
      </c>
      <c r="Q77" s="69">
        <f>SUM(Q78:Q80)</f>
        <v>0</v>
      </c>
      <c r="R77" s="70"/>
      <c r="S77" s="71">
        <f>SUM(S78:S80)</f>
        <v>0</v>
      </c>
      <c r="T77" s="69">
        <f>SUM(T78:T80)</f>
        <v>0</v>
      </c>
      <c r="U77" s="70"/>
      <c r="V77" s="71">
        <f>SUM(V78:V80)</f>
        <v>0</v>
      </c>
      <c r="W77" s="71">
        <f>SUM(W78:W80)</f>
        <v>0</v>
      </c>
      <c r="X77" s="71">
        <f>SUM(X78:X80)</f>
        <v>0</v>
      </c>
      <c r="Y77" s="71">
        <f t="shared" si="7"/>
        <v>0</v>
      </c>
      <c r="Z77" s="71" t="e">
        <f>Y77/W77</f>
        <v>#DIV/0!</v>
      </c>
      <c r="AA77" s="258"/>
      <c r="AB77" s="49"/>
      <c r="AC77" s="49"/>
      <c r="AD77" s="49"/>
      <c r="AE77" s="49"/>
      <c r="AF77" s="49"/>
      <c r="AG77" s="49"/>
    </row>
    <row r="78" spans="1:33" ht="30" customHeight="1" x14ac:dyDescent="0.2">
      <c r="A78" s="50" t="s">
        <v>23</v>
      </c>
      <c r="B78" s="51" t="s">
        <v>124</v>
      </c>
      <c r="C78" s="96" t="s">
        <v>119</v>
      </c>
      <c r="D78" s="108" t="s">
        <v>58</v>
      </c>
      <c r="E78" s="54"/>
      <c r="F78" s="55"/>
      <c r="G78" s="56">
        <f t="shared" ref="G78:G80" si="97">E78*F78</f>
        <v>0</v>
      </c>
      <c r="H78" s="54"/>
      <c r="I78" s="55"/>
      <c r="J78" s="56">
        <f t="shared" ref="J78:J80" si="98">H78*I78</f>
        <v>0</v>
      </c>
      <c r="K78" s="54"/>
      <c r="L78" s="55"/>
      <c r="M78" s="56">
        <f t="shared" ref="M78:M80" si="99">K78*L78</f>
        <v>0</v>
      </c>
      <c r="N78" s="54"/>
      <c r="O78" s="55"/>
      <c r="P78" s="56">
        <f t="shared" ref="P78:P80" si="100">N78*O78</f>
        <v>0</v>
      </c>
      <c r="Q78" s="54"/>
      <c r="R78" s="55"/>
      <c r="S78" s="56">
        <f t="shared" ref="S78:S80" si="101">Q78*R78</f>
        <v>0</v>
      </c>
      <c r="T78" s="54"/>
      <c r="U78" s="55"/>
      <c r="V78" s="56">
        <f t="shared" ref="V78:V80" si="102">T78*U78</f>
        <v>0</v>
      </c>
      <c r="W78" s="57">
        <f t="shared" si="76"/>
        <v>0</v>
      </c>
      <c r="X78" s="285">
        <f t="shared" si="77"/>
        <v>0</v>
      </c>
      <c r="Y78" s="285">
        <f t="shared" si="7"/>
        <v>0</v>
      </c>
      <c r="Z78" s="293" t="e">
        <f t="shared" si="78"/>
        <v>#DIV/0!</v>
      </c>
      <c r="AA78" s="248"/>
      <c r="AB78" s="59"/>
      <c r="AC78" s="59"/>
      <c r="AD78" s="59"/>
      <c r="AE78" s="59"/>
      <c r="AF78" s="59"/>
      <c r="AG78" s="59"/>
    </row>
    <row r="79" spans="1:33" ht="30" customHeight="1" x14ac:dyDescent="0.2">
      <c r="A79" s="50" t="s">
        <v>23</v>
      </c>
      <c r="B79" s="51" t="s">
        <v>125</v>
      </c>
      <c r="C79" s="96" t="s">
        <v>119</v>
      </c>
      <c r="D79" s="108" t="s">
        <v>58</v>
      </c>
      <c r="E79" s="54"/>
      <c r="F79" s="55"/>
      <c r="G79" s="56">
        <f t="shared" si="97"/>
        <v>0</v>
      </c>
      <c r="H79" s="54"/>
      <c r="I79" s="55"/>
      <c r="J79" s="56">
        <f t="shared" si="98"/>
        <v>0</v>
      </c>
      <c r="K79" s="54"/>
      <c r="L79" s="55"/>
      <c r="M79" s="56">
        <f t="shared" si="99"/>
        <v>0</v>
      </c>
      <c r="N79" s="54"/>
      <c r="O79" s="55"/>
      <c r="P79" s="56">
        <f t="shared" si="100"/>
        <v>0</v>
      </c>
      <c r="Q79" s="54"/>
      <c r="R79" s="55"/>
      <c r="S79" s="56">
        <f t="shared" si="101"/>
        <v>0</v>
      </c>
      <c r="T79" s="54"/>
      <c r="U79" s="55"/>
      <c r="V79" s="56">
        <f t="shared" si="102"/>
        <v>0</v>
      </c>
      <c r="W79" s="57">
        <f t="shared" si="76"/>
        <v>0</v>
      </c>
      <c r="X79" s="285">
        <f t="shared" si="77"/>
        <v>0</v>
      </c>
      <c r="Y79" s="285">
        <f t="shared" si="7"/>
        <v>0</v>
      </c>
      <c r="Z79" s="293" t="e">
        <f t="shared" si="78"/>
        <v>#DIV/0!</v>
      </c>
      <c r="AA79" s="248"/>
      <c r="AB79" s="59"/>
      <c r="AC79" s="59"/>
      <c r="AD79" s="59"/>
      <c r="AE79" s="59"/>
      <c r="AF79" s="59"/>
      <c r="AG79" s="59"/>
    </row>
    <row r="80" spans="1:33" ht="30" customHeight="1" thickBot="1" x14ac:dyDescent="0.25">
      <c r="A80" s="60" t="s">
        <v>23</v>
      </c>
      <c r="B80" s="79" t="s">
        <v>126</v>
      </c>
      <c r="C80" s="88" t="s">
        <v>119</v>
      </c>
      <c r="D80" s="110" t="s">
        <v>58</v>
      </c>
      <c r="E80" s="63"/>
      <c r="F80" s="64"/>
      <c r="G80" s="65">
        <f t="shared" si="97"/>
        <v>0</v>
      </c>
      <c r="H80" s="63"/>
      <c r="I80" s="64"/>
      <c r="J80" s="65">
        <f t="shared" si="98"/>
        <v>0</v>
      </c>
      <c r="K80" s="63"/>
      <c r="L80" s="64"/>
      <c r="M80" s="65">
        <f t="shared" si="99"/>
        <v>0</v>
      </c>
      <c r="N80" s="63"/>
      <c r="O80" s="64"/>
      <c r="P80" s="65">
        <f t="shared" si="100"/>
        <v>0</v>
      </c>
      <c r="Q80" s="63"/>
      <c r="R80" s="64"/>
      <c r="S80" s="65">
        <f t="shared" si="101"/>
        <v>0</v>
      </c>
      <c r="T80" s="63"/>
      <c r="U80" s="64"/>
      <c r="V80" s="65">
        <f t="shared" si="102"/>
        <v>0</v>
      </c>
      <c r="W80" s="66">
        <f t="shared" si="76"/>
        <v>0</v>
      </c>
      <c r="X80" s="285">
        <f t="shared" si="77"/>
        <v>0</v>
      </c>
      <c r="Y80" s="289">
        <f t="shared" si="7"/>
        <v>0</v>
      </c>
      <c r="Z80" s="293" t="e">
        <f t="shared" si="78"/>
        <v>#DIV/0!</v>
      </c>
      <c r="AA80" s="257"/>
      <c r="AB80" s="59"/>
      <c r="AC80" s="59"/>
      <c r="AD80" s="59"/>
      <c r="AE80" s="59"/>
      <c r="AF80" s="59"/>
      <c r="AG80" s="59"/>
    </row>
    <row r="81" spans="1:33" ht="30" customHeight="1" thickBot="1" x14ac:dyDescent="0.25">
      <c r="A81" s="111" t="s">
        <v>127</v>
      </c>
      <c r="B81" s="112"/>
      <c r="C81" s="113"/>
      <c r="D81" s="114"/>
      <c r="E81" s="115">
        <f>E77+E73+E69+E65+E61</f>
        <v>0</v>
      </c>
      <c r="F81" s="90"/>
      <c r="G81" s="89">
        <f>G77+G73+G69+G65+G61</f>
        <v>0</v>
      </c>
      <c r="H81" s="115">
        <f>H77+H73+H69+H65+H61</f>
        <v>0</v>
      </c>
      <c r="I81" s="90"/>
      <c r="J81" s="89">
        <f>J77+J73+J69+J65+J61</f>
        <v>0</v>
      </c>
      <c r="K81" s="91">
        <f t="shared" ref="K81" si="103">K77+K73+K69+K65+K61</f>
        <v>0</v>
      </c>
      <c r="L81" s="90"/>
      <c r="M81" s="89">
        <f>M77+M73+M69+M65+M61</f>
        <v>0</v>
      </c>
      <c r="N81" s="91">
        <f t="shared" ref="N81" si="104">N77+N73+N69+N65+N61</f>
        <v>0</v>
      </c>
      <c r="O81" s="90"/>
      <c r="P81" s="89">
        <f>P77+P73+P69+P65+P61</f>
        <v>0</v>
      </c>
      <c r="Q81" s="91">
        <f t="shared" ref="Q81" si="105">Q77+Q73+Q69+Q65+Q61</f>
        <v>0</v>
      </c>
      <c r="R81" s="90"/>
      <c r="S81" s="89">
        <f>S77+S73+S69+S65+S61</f>
        <v>0</v>
      </c>
      <c r="T81" s="91">
        <f t="shared" ref="T81" si="106">T77+T73+T69+T65+T61</f>
        <v>0</v>
      </c>
      <c r="U81" s="90"/>
      <c r="V81" s="89">
        <f>V77+V73+V69+V65+V61</f>
        <v>0</v>
      </c>
      <c r="W81" s="98">
        <f>W77+W73+W69+W65+W61</f>
        <v>0</v>
      </c>
      <c r="X81" s="288">
        <f>X77+X73+X69+X65+X61</f>
        <v>0</v>
      </c>
      <c r="Y81" s="290">
        <f t="shared" ref="Y81:Y144" si="107">W81-X81</f>
        <v>0</v>
      </c>
      <c r="Z81" s="290" t="e">
        <f>Y81/W81</f>
        <v>#DIV/0!</v>
      </c>
      <c r="AA81" s="261"/>
      <c r="AB81" s="5"/>
      <c r="AC81" s="5"/>
      <c r="AD81" s="5"/>
      <c r="AE81" s="5"/>
      <c r="AF81" s="5"/>
      <c r="AG81" s="5"/>
    </row>
    <row r="82" spans="1:33" s="184" customFormat="1" ht="30" customHeight="1" thickBot="1" x14ac:dyDescent="0.25">
      <c r="A82" s="92" t="s">
        <v>20</v>
      </c>
      <c r="B82" s="93">
        <v>5</v>
      </c>
      <c r="C82" s="205" t="s">
        <v>253</v>
      </c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40"/>
      <c r="Y82" s="291"/>
      <c r="Z82" s="40"/>
      <c r="AA82" s="255"/>
      <c r="AB82" s="5"/>
      <c r="AC82" s="5"/>
      <c r="AD82" s="5"/>
      <c r="AE82" s="5"/>
      <c r="AF82" s="5"/>
      <c r="AG82" s="5"/>
    </row>
    <row r="83" spans="1:33" ht="30" customHeight="1" x14ac:dyDescent="0.2">
      <c r="A83" s="41" t="s">
        <v>21</v>
      </c>
      <c r="B83" s="80" t="s">
        <v>128</v>
      </c>
      <c r="C83" s="67" t="s">
        <v>129</v>
      </c>
      <c r="D83" s="68"/>
      <c r="E83" s="69">
        <f>SUM(E84:E86)</f>
        <v>0</v>
      </c>
      <c r="F83" s="70"/>
      <c r="G83" s="71">
        <f>SUM(G84:G86)</f>
        <v>0</v>
      </c>
      <c r="H83" s="69">
        <f>SUM(H84:H86)</f>
        <v>0</v>
      </c>
      <c r="I83" s="70"/>
      <c r="J83" s="71">
        <f>SUM(J84:J86)</f>
        <v>0</v>
      </c>
      <c r="K83" s="69">
        <f>SUM(K84:K86)</f>
        <v>0</v>
      </c>
      <c r="L83" s="70"/>
      <c r="M83" s="71">
        <f>SUM(M84:M86)</f>
        <v>0</v>
      </c>
      <c r="N83" s="69">
        <f>SUM(N84:N86)</f>
        <v>0</v>
      </c>
      <c r="O83" s="70"/>
      <c r="P83" s="71">
        <f>SUM(P84:P86)</f>
        <v>0</v>
      </c>
      <c r="Q83" s="69">
        <f>SUM(Q84:Q86)</f>
        <v>0</v>
      </c>
      <c r="R83" s="70"/>
      <c r="S83" s="71">
        <f>SUM(S84:S86)</f>
        <v>0</v>
      </c>
      <c r="T83" s="69">
        <f>SUM(T84:T86)</f>
        <v>0</v>
      </c>
      <c r="U83" s="70"/>
      <c r="V83" s="71">
        <f>SUM(V84:V86)</f>
        <v>0</v>
      </c>
      <c r="W83" s="72">
        <f>SUM(W84:W86)</f>
        <v>0</v>
      </c>
      <c r="X83" s="72">
        <f>SUM(X84:X86)</f>
        <v>0</v>
      </c>
      <c r="Y83" s="72">
        <f t="shared" si="107"/>
        <v>0</v>
      </c>
      <c r="Z83" s="287" t="e">
        <f>Y83/W83</f>
        <v>#DIV/0!</v>
      </c>
      <c r="AA83" s="258"/>
      <c r="AB83" s="59"/>
      <c r="AC83" s="59"/>
      <c r="AD83" s="59"/>
      <c r="AE83" s="59"/>
      <c r="AF83" s="59"/>
      <c r="AG83" s="59"/>
    </row>
    <row r="84" spans="1:33" ht="30" customHeight="1" x14ac:dyDescent="0.2">
      <c r="A84" s="50" t="s">
        <v>23</v>
      </c>
      <c r="B84" s="51" t="s">
        <v>130</v>
      </c>
      <c r="C84" s="117" t="s">
        <v>131</v>
      </c>
      <c r="D84" s="108" t="s">
        <v>132</v>
      </c>
      <c r="E84" s="54"/>
      <c r="F84" s="55"/>
      <c r="G84" s="56">
        <f t="shared" ref="G84:G86" si="108">E84*F84</f>
        <v>0</v>
      </c>
      <c r="H84" s="54"/>
      <c r="I84" s="55"/>
      <c r="J84" s="56">
        <f t="shared" ref="J84:J86" si="109">H84*I84</f>
        <v>0</v>
      </c>
      <c r="K84" s="54"/>
      <c r="L84" s="55"/>
      <c r="M84" s="56">
        <f t="shared" ref="M84:M86" si="110">K84*L84</f>
        <v>0</v>
      </c>
      <c r="N84" s="54"/>
      <c r="O84" s="55"/>
      <c r="P84" s="56">
        <f t="shared" ref="P84:P86" si="111">N84*O84</f>
        <v>0</v>
      </c>
      <c r="Q84" s="54"/>
      <c r="R84" s="55"/>
      <c r="S84" s="56">
        <f t="shared" ref="S84:S86" si="112">Q84*R84</f>
        <v>0</v>
      </c>
      <c r="T84" s="54"/>
      <c r="U84" s="55"/>
      <c r="V84" s="56">
        <f t="shared" ref="V84:V86" si="113">T84*U84</f>
        <v>0</v>
      </c>
      <c r="W84" s="57">
        <f>G84+M84+S84</f>
        <v>0</v>
      </c>
      <c r="X84" s="285">
        <f t="shared" ref="X84:X94" si="114">J84+P84+V84</f>
        <v>0</v>
      </c>
      <c r="Y84" s="285">
        <f t="shared" si="107"/>
        <v>0</v>
      </c>
      <c r="Z84" s="293" t="e">
        <f t="shared" ref="Z84:Z94" si="115">Y84/W84</f>
        <v>#DIV/0!</v>
      </c>
      <c r="AA84" s="248"/>
      <c r="AB84" s="59"/>
      <c r="AC84" s="59"/>
      <c r="AD84" s="59"/>
      <c r="AE84" s="59"/>
      <c r="AF84" s="59"/>
      <c r="AG84" s="59"/>
    </row>
    <row r="85" spans="1:33" ht="30" customHeight="1" x14ac:dyDescent="0.2">
      <c r="A85" s="50" t="s">
        <v>23</v>
      </c>
      <c r="B85" s="51" t="s">
        <v>133</v>
      </c>
      <c r="C85" s="117" t="s">
        <v>131</v>
      </c>
      <c r="D85" s="108" t="s">
        <v>132</v>
      </c>
      <c r="E85" s="54"/>
      <c r="F85" s="55"/>
      <c r="G85" s="56">
        <f t="shared" si="108"/>
        <v>0</v>
      </c>
      <c r="H85" s="54"/>
      <c r="I85" s="55"/>
      <c r="J85" s="56">
        <f t="shared" si="109"/>
        <v>0</v>
      </c>
      <c r="K85" s="54"/>
      <c r="L85" s="55"/>
      <c r="M85" s="56">
        <f t="shared" si="110"/>
        <v>0</v>
      </c>
      <c r="N85" s="54"/>
      <c r="O85" s="55"/>
      <c r="P85" s="56">
        <f t="shared" si="111"/>
        <v>0</v>
      </c>
      <c r="Q85" s="54"/>
      <c r="R85" s="55"/>
      <c r="S85" s="56">
        <f t="shared" si="112"/>
        <v>0</v>
      </c>
      <c r="T85" s="54"/>
      <c r="U85" s="55"/>
      <c r="V85" s="56">
        <f t="shared" si="113"/>
        <v>0</v>
      </c>
      <c r="W85" s="57">
        <f>G85+M85+S85</f>
        <v>0</v>
      </c>
      <c r="X85" s="285">
        <f t="shared" si="114"/>
        <v>0</v>
      </c>
      <c r="Y85" s="285">
        <f t="shared" si="107"/>
        <v>0</v>
      </c>
      <c r="Z85" s="293" t="e">
        <f t="shared" si="115"/>
        <v>#DIV/0!</v>
      </c>
      <c r="AA85" s="248"/>
      <c r="AB85" s="59"/>
      <c r="AC85" s="59"/>
      <c r="AD85" s="59"/>
      <c r="AE85" s="59"/>
      <c r="AF85" s="59"/>
      <c r="AG85" s="59"/>
    </row>
    <row r="86" spans="1:33" ht="30" customHeight="1" thickBot="1" x14ac:dyDescent="0.25">
      <c r="A86" s="60" t="s">
        <v>23</v>
      </c>
      <c r="B86" s="61" t="s">
        <v>134</v>
      </c>
      <c r="C86" s="117" t="s">
        <v>131</v>
      </c>
      <c r="D86" s="110" t="s">
        <v>132</v>
      </c>
      <c r="E86" s="63"/>
      <c r="F86" s="64"/>
      <c r="G86" s="65">
        <f t="shared" si="108"/>
        <v>0</v>
      </c>
      <c r="H86" s="63"/>
      <c r="I86" s="64"/>
      <c r="J86" s="65">
        <f t="shared" si="109"/>
        <v>0</v>
      </c>
      <c r="K86" s="63"/>
      <c r="L86" s="64"/>
      <c r="M86" s="65">
        <f t="shared" si="110"/>
        <v>0</v>
      </c>
      <c r="N86" s="63"/>
      <c r="O86" s="64"/>
      <c r="P86" s="65">
        <f t="shared" si="111"/>
        <v>0</v>
      </c>
      <c r="Q86" s="63"/>
      <c r="R86" s="64"/>
      <c r="S86" s="65">
        <f t="shared" si="112"/>
        <v>0</v>
      </c>
      <c r="T86" s="63"/>
      <c r="U86" s="64"/>
      <c r="V86" s="65">
        <f t="shared" si="113"/>
        <v>0</v>
      </c>
      <c r="W86" s="66">
        <f>G86+M86+S86</f>
        <v>0</v>
      </c>
      <c r="X86" s="285">
        <f t="shared" si="114"/>
        <v>0</v>
      </c>
      <c r="Y86" s="285">
        <f t="shared" si="107"/>
        <v>0</v>
      </c>
      <c r="Z86" s="293" t="e">
        <f t="shared" si="115"/>
        <v>#DIV/0!</v>
      </c>
      <c r="AA86" s="257"/>
      <c r="AB86" s="59"/>
      <c r="AC86" s="59"/>
      <c r="AD86" s="59"/>
      <c r="AE86" s="59"/>
      <c r="AF86" s="59"/>
      <c r="AG86" s="59"/>
    </row>
    <row r="87" spans="1:33" ht="30" customHeight="1" thickBot="1" x14ac:dyDescent="0.25">
      <c r="A87" s="41" t="s">
        <v>21</v>
      </c>
      <c r="B87" s="80" t="s">
        <v>135</v>
      </c>
      <c r="C87" s="67" t="s">
        <v>136</v>
      </c>
      <c r="D87" s="279"/>
      <c r="E87" s="278">
        <f>SUM(E88:E90)</f>
        <v>0</v>
      </c>
      <c r="F87" s="70"/>
      <c r="G87" s="71">
        <f>SUM(G88:G90)</f>
        <v>0</v>
      </c>
      <c r="H87" s="278">
        <f>SUM(H88:H90)</f>
        <v>0</v>
      </c>
      <c r="I87" s="70"/>
      <c r="J87" s="71">
        <f>SUM(J88:J90)</f>
        <v>0</v>
      </c>
      <c r="K87" s="278">
        <f>SUM(K88:K90)</f>
        <v>0</v>
      </c>
      <c r="L87" s="70"/>
      <c r="M87" s="71">
        <f>SUM(M88:M90)</f>
        <v>0</v>
      </c>
      <c r="N87" s="278">
        <f>SUM(N88:N90)</f>
        <v>0</v>
      </c>
      <c r="O87" s="70"/>
      <c r="P87" s="71">
        <f>SUM(P88:P90)</f>
        <v>0</v>
      </c>
      <c r="Q87" s="278">
        <f>SUM(Q88:Q90)</f>
        <v>0</v>
      </c>
      <c r="R87" s="70"/>
      <c r="S87" s="71">
        <f>SUM(S88:S90)</f>
        <v>0</v>
      </c>
      <c r="T87" s="278">
        <f>SUM(T88:T90)</f>
        <v>0</v>
      </c>
      <c r="U87" s="70"/>
      <c r="V87" s="71">
        <f>SUM(V88:V90)</f>
        <v>0</v>
      </c>
      <c r="W87" s="72">
        <f>SUM(W88:W90)</f>
        <v>0</v>
      </c>
      <c r="X87" s="72">
        <f>SUM(X88:X90)</f>
        <v>0</v>
      </c>
      <c r="Y87" s="72">
        <f t="shared" si="107"/>
        <v>0</v>
      </c>
      <c r="Z87" s="72" t="e">
        <f>Y87/W87</f>
        <v>#DIV/0!</v>
      </c>
      <c r="AA87" s="258"/>
      <c r="AB87" s="59"/>
      <c r="AC87" s="59"/>
      <c r="AD87" s="59"/>
      <c r="AE87" s="59"/>
      <c r="AF87" s="59"/>
      <c r="AG87" s="59"/>
    </row>
    <row r="88" spans="1:33" s="184" customFormat="1" ht="30" customHeight="1" x14ac:dyDescent="0.2">
      <c r="A88" s="50" t="s">
        <v>23</v>
      </c>
      <c r="B88" s="51" t="s">
        <v>137</v>
      </c>
      <c r="C88" s="117" t="s">
        <v>138</v>
      </c>
      <c r="D88" s="277" t="s">
        <v>58</v>
      </c>
      <c r="E88" s="54"/>
      <c r="F88" s="55"/>
      <c r="G88" s="56">
        <f t="shared" ref="G88:G90" si="116">E88*F88</f>
        <v>0</v>
      </c>
      <c r="H88" s="54"/>
      <c r="I88" s="55"/>
      <c r="J88" s="56">
        <f t="shared" ref="J88:J90" si="117">H88*I88</f>
        <v>0</v>
      </c>
      <c r="K88" s="54"/>
      <c r="L88" s="55"/>
      <c r="M88" s="56">
        <f t="shared" ref="M88:M90" si="118">K88*L88</f>
        <v>0</v>
      </c>
      <c r="N88" s="54"/>
      <c r="O88" s="55"/>
      <c r="P88" s="56">
        <f t="shared" ref="P88:P90" si="119">N88*O88</f>
        <v>0</v>
      </c>
      <c r="Q88" s="54"/>
      <c r="R88" s="55"/>
      <c r="S88" s="56">
        <f t="shared" ref="S88:S90" si="120">Q88*R88</f>
        <v>0</v>
      </c>
      <c r="T88" s="54"/>
      <c r="U88" s="55"/>
      <c r="V88" s="56">
        <f t="shared" ref="V88:V90" si="121">T88*U88</f>
        <v>0</v>
      </c>
      <c r="W88" s="57">
        <f>G88+M88+S88</f>
        <v>0</v>
      </c>
      <c r="X88" s="285">
        <f t="shared" si="114"/>
        <v>0</v>
      </c>
      <c r="Y88" s="285">
        <f t="shared" si="107"/>
        <v>0</v>
      </c>
      <c r="Z88" s="293" t="e">
        <f t="shared" si="115"/>
        <v>#DIV/0!</v>
      </c>
      <c r="AA88" s="248"/>
      <c r="AB88" s="59"/>
      <c r="AC88" s="59"/>
      <c r="AD88" s="59"/>
      <c r="AE88" s="59"/>
      <c r="AF88" s="59"/>
      <c r="AG88" s="59"/>
    </row>
    <row r="89" spans="1:33" s="184" customFormat="1" ht="30" customHeight="1" x14ac:dyDescent="0.2">
      <c r="A89" s="50" t="s">
        <v>23</v>
      </c>
      <c r="B89" s="51" t="s">
        <v>139</v>
      </c>
      <c r="C89" s="96" t="s">
        <v>138</v>
      </c>
      <c r="D89" s="108" t="s">
        <v>58</v>
      </c>
      <c r="E89" s="54"/>
      <c r="F89" s="55"/>
      <c r="G89" s="56">
        <f t="shared" si="116"/>
        <v>0</v>
      </c>
      <c r="H89" s="54"/>
      <c r="I89" s="55"/>
      <c r="J89" s="56">
        <f t="shared" si="117"/>
        <v>0</v>
      </c>
      <c r="K89" s="54"/>
      <c r="L89" s="55"/>
      <c r="M89" s="56">
        <f t="shared" si="118"/>
        <v>0</v>
      </c>
      <c r="N89" s="54"/>
      <c r="O89" s="55"/>
      <c r="P89" s="56">
        <f t="shared" si="119"/>
        <v>0</v>
      </c>
      <c r="Q89" s="54"/>
      <c r="R89" s="55"/>
      <c r="S89" s="56">
        <f t="shared" si="120"/>
        <v>0</v>
      </c>
      <c r="T89" s="54"/>
      <c r="U89" s="55"/>
      <c r="V89" s="56">
        <f t="shared" si="121"/>
        <v>0</v>
      </c>
      <c r="W89" s="57">
        <f>G89+M89+S89</f>
        <v>0</v>
      </c>
      <c r="X89" s="285">
        <f t="shared" si="114"/>
        <v>0</v>
      </c>
      <c r="Y89" s="285">
        <f t="shared" si="107"/>
        <v>0</v>
      </c>
      <c r="Z89" s="293" t="e">
        <f t="shared" si="115"/>
        <v>#DIV/0!</v>
      </c>
      <c r="AA89" s="248"/>
      <c r="AB89" s="59"/>
      <c r="AC89" s="59"/>
      <c r="AD89" s="59"/>
      <c r="AE89" s="59"/>
      <c r="AF89" s="59"/>
      <c r="AG89" s="59"/>
    </row>
    <row r="90" spans="1:33" s="184" customFormat="1" ht="30" customHeight="1" thickBot="1" x14ac:dyDescent="0.25">
      <c r="A90" s="60" t="s">
        <v>23</v>
      </c>
      <c r="B90" s="61" t="s">
        <v>140</v>
      </c>
      <c r="C90" s="88" t="s">
        <v>138</v>
      </c>
      <c r="D90" s="110" t="s">
        <v>58</v>
      </c>
      <c r="E90" s="63"/>
      <c r="F90" s="64"/>
      <c r="G90" s="65">
        <f t="shared" si="116"/>
        <v>0</v>
      </c>
      <c r="H90" s="63"/>
      <c r="I90" s="64"/>
      <c r="J90" s="65">
        <f t="shared" si="117"/>
        <v>0</v>
      </c>
      <c r="K90" s="63"/>
      <c r="L90" s="64"/>
      <c r="M90" s="65">
        <f t="shared" si="118"/>
        <v>0</v>
      </c>
      <c r="N90" s="63"/>
      <c r="O90" s="64"/>
      <c r="P90" s="65">
        <f t="shared" si="119"/>
        <v>0</v>
      </c>
      <c r="Q90" s="63"/>
      <c r="R90" s="64"/>
      <c r="S90" s="65">
        <f t="shared" si="120"/>
        <v>0</v>
      </c>
      <c r="T90" s="63"/>
      <c r="U90" s="64"/>
      <c r="V90" s="65">
        <f t="shared" si="121"/>
        <v>0</v>
      </c>
      <c r="W90" s="66">
        <f>G90+M90+S90</f>
        <v>0</v>
      </c>
      <c r="X90" s="285">
        <f t="shared" si="114"/>
        <v>0</v>
      </c>
      <c r="Y90" s="285">
        <f t="shared" si="107"/>
        <v>0</v>
      </c>
      <c r="Z90" s="293" t="e">
        <f t="shared" si="115"/>
        <v>#DIV/0!</v>
      </c>
      <c r="AA90" s="257"/>
      <c r="AB90" s="59"/>
      <c r="AC90" s="59"/>
      <c r="AD90" s="59"/>
      <c r="AE90" s="59"/>
      <c r="AF90" s="59"/>
      <c r="AG90" s="59"/>
    </row>
    <row r="91" spans="1:33" ht="30" customHeight="1" x14ac:dyDescent="0.2">
      <c r="A91" s="206" t="s">
        <v>21</v>
      </c>
      <c r="B91" s="207" t="s">
        <v>141</v>
      </c>
      <c r="C91" s="212" t="s">
        <v>142</v>
      </c>
      <c r="D91" s="210"/>
      <c r="E91" s="278">
        <f>SUM(E92:E94)</f>
        <v>0</v>
      </c>
      <c r="F91" s="70"/>
      <c r="G91" s="71">
        <f>SUM(G92:G94)</f>
        <v>0</v>
      </c>
      <c r="H91" s="278">
        <f>SUM(H92:H94)</f>
        <v>0</v>
      </c>
      <c r="I91" s="70"/>
      <c r="J91" s="71">
        <f>SUM(J92:J94)</f>
        <v>0</v>
      </c>
      <c r="K91" s="278">
        <f>SUM(K92:K94)</f>
        <v>0</v>
      </c>
      <c r="L91" s="70"/>
      <c r="M91" s="71">
        <f>SUM(M92:M94)</f>
        <v>0</v>
      </c>
      <c r="N91" s="278">
        <f>SUM(N92:N94)</f>
        <v>0</v>
      </c>
      <c r="O91" s="70"/>
      <c r="P91" s="71">
        <f>SUM(P92:P94)</f>
        <v>0</v>
      </c>
      <c r="Q91" s="278">
        <f>SUM(Q92:Q94)</f>
        <v>0</v>
      </c>
      <c r="R91" s="70"/>
      <c r="S91" s="71">
        <f>SUM(S92:S94)</f>
        <v>0</v>
      </c>
      <c r="T91" s="278">
        <f>SUM(T92:T94)</f>
        <v>0</v>
      </c>
      <c r="U91" s="70"/>
      <c r="V91" s="71">
        <f>SUM(V92:V94)</f>
        <v>0</v>
      </c>
      <c r="W91" s="72">
        <f>SUM(W92:W94)</f>
        <v>0</v>
      </c>
      <c r="X91" s="72">
        <f>SUM(X92:X94)</f>
        <v>0</v>
      </c>
      <c r="Y91" s="72">
        <f t="shared" si="107"/>
        <v>0</v>
      </c>
      <c r="Z91" s="72" t="e">
        <f>Y91/W91</f>
        <v>#DIV/0!</v>
      </c>
      <c r="AA91" s="258"/>
      <c r="AB91" s="59"/>
      <c r="AC91" s="59"/>
      <c r="AD91" s="59"/>
      <c r="AE91" s="59"/>
      <c r="AF91" s="59"/>
      <c r="AG91" s="59"/>
    </row>
    <row r="92" spans="1:33" ht="30" customHeight="1" x14ac:dyDescent="0.2">
      <c r="A92" s="50" t="s">
        <v>23</v>
      </c>
      <c r="B92" s="208" t="s">
        <v>143</v>
      </c>
      <c r="C92" s="213" t="s">
        <v>64</v>
      </c>
      <c r="D92" s="211" t="s">
        <v>65</v>
      </c>
      <c r="E92" s="54"/>
      <c r="F92" s="55"/>
      <c r="G92" s="56">
        <f t="shared" ref="G92:G94" si="122">E92*F92</f>
        <v>0</v>
      </c>
      <c r="H92" s="54"/>
      <c r="I92" s="55"/>
      <c r="J92" s="56">
        <f t="shared" ref="J92:J94" si="123">H92*I92</f>
        <v>0</v>
      </c>
      <c r="K92" s="54"/>
      <c r="L92" s="55"/>
      <c r="M92" s="56">
        <f>K92*L92</f>
        <v>0</v>
      </c>
      <c r="N92" s="54"/>
      <c r="O92" s="55"/>
      <c r="P92" s="56">
        <f>N92*O92</f>
        <v>0</v>
      </c>
      <c r="Q92" s="54"/>
      <c r="R92" s="55"/>
      <c r="S92" s="56">
        <f t="shared" ref="S92:S94" si="124">Q92*R92</f>
        <v>0</v>
      </c>
      <c r="T92" s="54"/>
      <c r="U92" s="55"/>
      <c r="V92" s="56">
        <f t="shared" ref="V92:V94" si="125">T92*U92</f>
        <v>0</v>
      </c>
      <c r="W92" s="57">
        <f>G92+M92+S92</f>
        <v>0</v>
      </c>
      <c r="X92" s="285">
        <f t="shared" si="114"/>
        <v>0</v>
      </c>
      <c r="Y92" s="285">
        <f t="shared" si="107"/>
        <v>0</v>
      </c>
      <c r="Z92" s="293" t="e">
        <f t="shared" si="115"/>
        <v>#DIV/0!</v>
      </c>
      <c r="AA92" s="248"/>
      <c r="AB92" s="58"/>
      <c r="AC92" s="59"/>
      <c r="AD92" s="59"/>
      <c r="AE92" s="59"/>
      <c r="AF92" s="59"/>
      <c r="AG92" s="59"/>
    </row>
    <row r="93" spans="1:33" ht="30" customHeight="1" x14ac:dyDescent="0.2">
      <c r="A93" s="50" t="s">
        <v>23</v>
      </c>
      <c r="B93" s="208" t="s">
        <v>144</v>
      </c>
      <c r="C93" s="213" t="s">
        <v>64</v>
      </c>
      <c r="D93" s="211" t="s">
        <v>65</v>
      </c>
      <c r="E93" s="54"/>
      <c r="F93" s="55"/>
      <c r="G93" s="56">
        <f t="shared" si="122"/>
        <v>0</v>
      </c>
      <c r="H93" s="54"/>
      <c r="I93" s="55"/>
      <c r="J93" s="56">
        <f t="shared" si="123"/>
        <v>0</v>
      </c>
      <c r="K93" s="54"/>
      <c r="L93" s="55"/>
      <c r="M93" s="56">
        <f t="shared" ref="M93:M94" si="126">K93*L93</f>
        <v>0</v>
      </c>
      <c r="N93" s="54"/>
      <c r="O93" s="55"/>
      <c r="P93" s="56">
        <f t="shared" ref="P93:P94" si="127">N93*O93</f>
        <v>0</v>
      </c>
      <c r="Q93" s="54"/>
      <c r="R93" s="55"/>
      <c r="S93" s="56">
        <f t="shared" si="124"/>
        <v>0</v>
      </c>
      <c r="T93" s="54"/>
      <c r="U93" s="55"/>
      <c r="V93" s="56">
        <f t="shared" si="125"/>
        <v>0</v>
      </c>
      <c r="W93" s="57">
        <f>G93+M93+S93</f>
        <v>0</v>
      </c>
      <c r="X93" s="285">
        <f t="shared" si="114"/>
        <v>0</v>
      </c>
      <c r="Y93" s="285">
        <f t="shared" si="107"/>
        <v>0</v>
      </c>
      <c r="Z93" s="293" t="e">
        <f t="shared" si="115"/>
        <v>#DIV/0!</v>
      </c>
      <c r="AA93" s="248"/>
      <c r="AB93" s="59"/>
      <c r="AC93" s="59"/>
      <c r="AD93" s="59"/>
      <c r="AE93" s="59"/>
      <c r="AF93" s="59"/>
      <c r="AG93" s="59"/>
    </row>
    <row r="94" spans="1:33" ht="30" customHeight="1" thickBot="1" x14ac:dyDescent="0.25">
      <c r="A94" s="60" t="s">
        <v>23</v>
      </c>
      <c r="B94" s="232" t="s">
        <v>145</v>
      </c>
      <c r="C94" s="233" t="s">
        <v>64</v>
      </c>
      <c r="D94" s="211" t="s">
        <v>65</v>
      </c>
      <c r="E94" s="75"/>
      <c r="F94" s="76"/>
      <c r="G94" s="77">
        <f t="shared" si="122"/>
        <v>0</v>
      </c>
      <c r="H94" s="75"/>
      <c r="I94" s="76"/>
      <c r="J94" s="77">
        <f t="shared" si="123"/>
        <v>0</v>
      </c>
      <c r="K94" s="75"/>
      <c r="L94" s="76"/>
      <c r="M94" s="77">
        <f t="shared" si="126"/>
        <v>0</v>
      </c>
      <c r="N94" s="75"/>
      <c r="O94" s="76"/>
      <c r="P94" s="77">
        <f t="shared" si="127"/>
        <v>0</v>
      </c>
      <c r="Q94" s="75"/>
      <c r="R94" s="76"/>
      <c r="S94" s="77">
        <f t="shared" si="124"/>
        <v>0</v>
      </c>
      <c r="T94" s="75"/>
      <c r="U94" s="76"/>
      <c r="V94" s="77">
        <f t="shared" si="125"/>
        <v>0</v>
      </c>
      <c r="W94" s="66">
        <f>G94+M94+S94</f>
        <v>0</v>
      </c>
      <c r="X94" s="285">
        <f t="shared" si="114"/>
        <v>0</v>
      </c>
      <c r="Y94" s="285">
        <f t="shared" si="107"/>
        <v>0</v>
      </c>
      <c r="Z94" s="293" t="e">
        <f t="shared" si="115"/>
        <v>#DIV/0!</v>
      </c>
      <c r="AA94" s="259"/>
      <c r="AB94" s="59"/>
      <c r="AC94" s="59"/>
      <c r="AD94" s="59"/>
      <c r="AE94" s="59"/>
      <c r="AF94" s="59"/>
      <c r="AG94" s="59"/>
    </row>
    <row r="95" spans="1:33" ht="39.75" customHeight="1" thickBot="1" x14ac:dyDescent="0.25">
      <c r="A95" s="429" t="s">
        <v>260</v>
      </c>
      <c r="B95" s="430"/>
      <c r="C95" s="430"/>
      <c r="D95" s="431"/>
      <c r="E95" s="90"/>
      <c r="F95" s="90"/>
      <c r="G95" s="89">
        <f>G83+G87+G91</f>
        <v>0</v>
      </c>
      <c r="H95" s="90"/>
      <c r="I95" s="90"/>
      <c r="J95" s="89">
        <f>J83+J87+J91</f>
        <v>0</v>
      </c>
      <c r="K95" s="90"/>
      <c r="L95" s="90"/>
      <c r="M95" s="89">
        <f>M83+M87+M91</f>
        <v>0</v>
      </c>
      <c r="N95" s="90"/>
      <c r="O95" s="90"/>
      <c r="P95" s="89">
        <f>P83+P87+P91</f>
        <v>0</v>
      </c>
      <c r="Q95" s="90"/>
      <c r="R95" s="90"/>
      <c r="S95" s="89">
        <f>S83+S87+S91</f>
        <v>0</v>
      </c>
      <c r="T95" s="90"/>
      <c r="U95" s="90"/>
      <c r="V95" s="89">
        <f>V83+V87+V91</f>
        <v>0</v>
      </c>
      <c r="W95" s="98">
        <f>W83+W87+W91</f>
        <v>0</v>
      </c>
      <c r="X95" s="98">
        <f>X83+X87+X91</f>
        <v>0</v>
      </c>
      <c r="Y95" s="98">
        <f t="shared" si="107"/>
        <v>0</v>
      </c>
      <c r="Z95" s="98" t="e">
        <f>Y95/W95</f>
        <v>#DIV/0!</v>
      </c>
      <c r="AA95" s="261"/>
      <c r="AC95" s="5"/>
      <c r="AD95" s="5"/>
      <c r="AE95" s="5"/>
      <c r="AF95" s="5"/>
      <c r="AG95" s="5"/>
    </row>
    <row r="96" spans="1:33" ht="30" customHeight="1" thickBot="1" x14ac:dyDescent="0.25">
      <c r="A96" s="120" t="s">
        <v>20</v>
      </c>
      <c r="B96" s="121">
        <v>6</v>
      </c>
      <c r="C96" s="122" t="s">
        <v>146</v>
      </c>
      <c r="D96" s="11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40"/>
      <c r="X96" s="40"/>
      <c r="Y96" s="291"/>
      <c r="Z96" s="40"/>
      <c r="AA96" s="255"/>
      <c r="AB96" s="5"/>
      <c r="AC96" s="5"/>
      <c r="AD96" s="5"/>
      <c r="AE96" s="5"/>
      <c r="AF96" s="5"/>
      <c r="AG96" s="5"/>
    </row>
    <row r="97" spans="1:33" ht="30" customHeight="1" x14ac:dyDescent="0.2">
      <c r="A97" s="41" t="s">
        <v>21</v>
      </c>
      <c r="B97" s="80" t="s">
        <v>147</v>
      </c>
      <c r="C97" s="123" t="s">
        <v>148</v>
      </c>
      <c r="D97" s="44"/>
      <c r="E97" s="45">
        <f>SUM(E98:E100)</f>
        <v>60</v>
      </c>
      <c r="F97" s="46"/>
      <c r="G97" s="47">
        <f>SUM(G98:G100)</f>
        <v>38200</v>
      </c>
      <c r="H97" s="45">
        <f>SUM(H98:H100)</f>
        <v>60</v>
      </c>
      <c r="I97" s="46"/>
      <c r="J97" s="47">
        <f>SUM(J98:J100)</f>
        <v>37120</v>
      </c>
      <c r="K97" s="45">
        <f>SUM(K98:K100)</f>
        <v>0</v>
      </c>
      <c r="L97" s="46"/>
      <c r="M97" s="47">
        <f>SUM(M98:M100)</f>
        <v>0</v>
      </c>
      <c r="N97" s="45">
        <f>SUM(N98:N100)</f>
        <v>0</v>
      </c>
      <c r="O97" s="46"/>
      <c r="P97" s="47">
        <f>SUM(P98:P100)</f>
        <v>0</v>
      </c>
      <c r="Q97" s="45">
        <f>SUM(Q98:Q100)</f>
        <v>0</v>
      </c>
      <c r="R97" s="46"/>
      <c r="S97" s="47">
        <f>SUM(S98:S100)</f>
        <v>0</v>
      </c>
      <c r="T97" s="45">
        <f>SUM(T98:T100)</f>
        <v>0</v>
      </c>
      <c r="U97" s="46"/>
      <c r="V97" s="47">
        <f>SUM(V98:V100)</f>
        <v>0</v>
      </c>
      <c r="W97" s="47">
        <f>SUM(W98:W100)</f>
        <v>38200</v>
      </c>
      <c r="X97" s="47">
        <f>SUM(X98:X100)</f>
        <v>37120</v>
      </c>
      <c r="Y97" s="47">
        <f t="shared" si="107"/>
        <v>1080</v>
      </c>
      <c r="Z97" s="287">
        <f>Y97/W97</f>
        <v>2.8272251308900525E-2</v>
      </c>
      <c r="AA97" s="256"/>
      <c r="AB97" s="49"/>
      <c r="AC97" s="49"/>
      <c r="AD97" s="49"/>
      <c r="AE97" s="49"/>
      <c r="AF97" s="49"/>
      <c r="AG97" s="49"/>
    </row>
    <row r="98" spans="1:33" ht="30" customHeight="1" x14ac:dyDescent="0.2">
      <c r="A98" s="50" t="s">
        <v>23</v>
      </c>
      <c r="B98" s="51" t="s">
        <v>149</v>
      </c>
      <c r="C98" s="96" t="s">
        <v>324</v>
      </c>
      <c r="D98" s="53" t="s">
        <v>58</v>
      </c>
      <c r="E98" s="54">
        <v>20</v>
      </c>
      <c r="F98" s="55">
        <v>210</v>
      </c>
      <c r="G98" s="56">
        <v>4200</v>
      </c>
      <c r="H98" s="54">
        <v>20</v>
      </c>
      <c r="I98" s="55">
        <v>210</v>
      </c>
      <c r="J98" s="56">
        <f t="shared" ref="J98:J100" si="128">H98*I98</f>
        <v>4200</v>
      </c>
      <c r="K98" s="54"/>
      <c r="L98" s="55"/>
      <c r="M98" s="56">
        <f t="shared" ref="M98:M100" si="129">K98*L98</f>
        <v>0</v>
      </c>
      <c r="N98" s="54"/>
      <c r="O98" s="55"/>
      <c r="P98" s="56">
        <f t="shared" ref="P98:P100" si="130">N98*O98</f>
        <v>0</v>
      </c>
      <c r="Q98" s="54"/>
      <c r="R98" s="55"/>
      <c r="S98" s="56">
        <f t="shared" ref="S98:S100" si="131">Q98*R98</f>
        <v>0</v>
      </c>
      <c r="T98" s="54"/>
      <c r="U98" s="55"/>
      <c r="V98" s="56">
        <f t="shared" ref="V98:V100" si="132">T98*U98</f>
        <v>0</v>
      </c>
      <c r="W98" s="57">
        <f t="shared" ref="W98:W104" si="133">G98+M98+S98</f>
        <v>4200</v>
      </c>
      <c r="X98" s="285">
        <f t="shared" ref="X98:X108" si="134">J98+P98+V98</f>
        <v>4200</v>
      </c>
      <c r="Y98" s="285">
        <f t="shared" si="107"/>
        <v>0</v>
      </c>
      <c r="Z98" s="293">
        <f t="shared" ref="Z98:Z108" si="135">Y98/W98</f>
        <v>0</v>
      </c>
      <c r="AA98" s="248"/>
      <c r="AB98" s="59"/>
      <c r="AC98" s="59"/>
      <c r="AD98" s="59"/>
      <c r="AE98" s="59"/>
      <c r="AF98" s="59"/>
      <c r="AG98" s="59"/>
    </row>
    <row r="99" spans="1:33" ht="30" customHeight="1" x14ac:dyDescent="0.2">
      <c r="A99" s="50" t="s">
        <v>23</v>
      </c>
      <c r="B99" s="51" t="s">
        <v>151</v>
      </c>
      <c r="C99" s="96" t="s">
        <v>325</v>
      </c>
      <c r="D99" s="53" t="s">
        <v>58</v>
      </c>
      <c r="E99" s="54">
        <v>20</v>
      </c>
      <c r="F99" s="55">
        <v>600</v>
      </c>
      <c r="G99" s="56">
        <v>12000</v>
      </c>
      <c r="H99" s="54">
        <v>20</v>
      </c>
      <c r="I99" s="55">
        <v>556</v>
      </c>
      <c r="J99" s="56">
        <f t="shared" si="128"/>
        <v>11120</v>
      </c>
      <c r="K99" s="54"/>
      <c r="L99" s="55"/>
      <c r="M99" s="56">
        <f t="shared" si="129"/>
        <v>0</v>
      </c>
      <c r="N99" s="54"/>
      <c r="O99" s="55"/>
      <c r="P99" s="56">
        <f t="shared" si="130"/>
        <v>0</v>
      </c>
      <c r="Q99" s="54"/>
      <c r="R99" s="55"/>
      <c r="S99" s="56">
        <f t="shared" si="131"/>
        <v>0</v>
      </c>
      <c r="T99" s="54"/>
      <c r="U99" s="55"/>
      <c r="V99" s="56">
        <f t="shared" si="132"/>
        <v>0</v>
      </c>
      <c r="W99" s="57">
        <f t="shared" si="133"/>
        <v>12000</v>
      </c>
      <c r="X99" s="285">
        <f t="shared" si="134"/>
        <v>11120</v>
      </c>
      <c r="Y99" s="285">
        <f t="shared" si="107"/>
        <v>880</v>
      </c>
      <c r="Z99" s="293">
        <f t="shared" si="135"/>
        <v>7.3333333333333334E-2</v>
      </c>
      <c r="AA99" s="248"/>
      <c r="AB99" s="59"/>
      <c r="AC99" s="59"/>
      <c r="AD99" s="59"/>
      <c r="AE99" s="59"/>
      <c r="AF99" s="59"/>
      <c r="AG99" s="59"/>
    </row>
    <row r="100" spans="1:33" ht="30" customHeight="1" thickBot="1" x14ac:dyDescent="0.25">
      <c r="A100" s="60" t="s">
        <v>23</v>
      </c>
      <c r="B100" s="61" t="s">
        <v>152</v>
      </c>
      <c r="C100" s="88" t="s">
        <v>326</v>
      </c>
      <c r="D100" s="62" t="s">
        <v>58</v>
      </c>
      <c r="E100" s="63">
        <v>20</v>
      </c>
      <c r="F100" s="64">
        <v>1100</v>
      </c>
      <c r="G100" s="65">
        <v>22000</v>
      </c>
      <c r="H100" s="63">
        <v>20</v>
      </c>
      <c r="I100" s="64">
        <v>1090</v>
      </c>
      <c r="J100" s="65">
        <f t="shared" si="128"/>
        <v>21800</v>
      </c>
      <c r="K100" s="63"/>
      <c r="L100" s="64"/>
      <c r="M100" s="65">
        <f t="shared" si="129"/>
        <v>0</v>
      </c>
      <c r="N100" s="63"/>
      <c r="O100" s="64"/>
      <c r="P100" s="65">
        <f t="shared" si="130"/>
        <v>0</v>
      </c>
      <c r="Q100" s="63"/>
      <c r="R100" s="64"/>
      <c r="S100" s="65">
        <f t="shared" si="131"/>
        <v>0</v>
      </c>
      <c r="T100" s="63"/>
      <c r="U100" s="64"/>
      <c r="V100" s="65">
        <f t="shared" si="132"/>
        <v>0</v>
      </c>
      <c r="W100" s="66">
        <f t="shared" si="133"/>
        <v>22000</v>
      </c>
      <c r="X100" s="285">
        <f t="shared" si="134"/>
        <v>21800</v>
      </c>
      <c r="Y100" s="285">
        <f t="shared" si="107"/>
        <v>200</v>
      </c>
      <c r="Z100" s="293">
        <f t="shared" si="135"/>
        <v>9.0909090909090905E-3</v>
      </c>
      <c r="AA100" s="257"/>
      <c r="AB100" s="59"/>
      <c r="AC100" s="59"/>
      <c r="AD100" s="59"/>
      <c r="AE100" s="59"/>
      <c r="AF100" s="59"/>
      <c r="AG100" s="59"/>
    </row>
    <row r="101" spans="1:33" ht="30" customHeight="1" x14ac:dyDescent="0.2">
      <c r="A101" s="41" t="s">
        <v>20</v>
      </c>
      <c r="B101" s="80" t="s">
        <v>153</v>
      </c>
      <c r="C101" s="124" t="s">
        <v>154</v>
      </c>
      <c r="D101" s="68"/>
      <c r="E101" s="69">
        <f>SUM(E102:E104)</f>
        <v>3</v>
      </c>
      <c r="F101" s="70"/>
      <c r="G101" s="71">
        <f>SUM(G102:G104)</f>
        <v>3600</v>
      </c>
      <c r="H101" s="69">
        <f>SUM(H102:H104)</f>
        <v>3</v>
      </c>
      <c r="I101" s="70"/>
      <c r="J101" s="71">
        <f>SUM(J102:J104)</f>
        <v>3600</v>
      </c>
      <c r="K101" s="69">
        <f>SUM(K102:K104)</f>
        <v>0</v>
      </c>
      <c r="L101" s="70"/>
      <c r="M101" s="71">
        <f>SUM(M102:M104)</f>
        <v>0</v>
      </c>
      <c r="N101" s="69">
        <f>SUM(N102:N104)</f>
        <v>0</v>
      </c>
      <c r="O101" s="70"/>
      <c r="P101" s="71">
        <f>SUM(P102:P104)</f>
        <v>0</v>
      </c>
      <c r="Q101" s="69">
        <f>SUM(Q102:Q104)</f>
        <v>0</v>
      </c>
      <c r="R101" s="70"/>
      <c r="S101" s="71">
        <f>SUM(S102:S104)</f>
        <v>0</v>
      </c>
      <c r="T101" s="69">
        <f>SUM(T102:T104)</f>
        <v>0</v>
      </c>
      <c r="U101" s="70"/>
      <c r="V101" s="71">
        <f>SUM(V102:V104)</f>
        <v>0</v>
      </c>
      <c r="W101" s="71">
        <f>SUM(W102:W104)</f>
        <v>3600</v>
      </c>
      <c r="X101" s="71">
        <f>SUM(X102:X104)</f>
        <v>3600</v>
      </c>
      <c r="Y101" s="71">
        <f t="shared" si="107"/>
        <v>0</v>
      </c>
      <c r="Z101" s="71">
        <f>Y101/W101</f>
        <v>0</v>
      </c>
      <c r="AA101" s="258"/>
      <c r="AB101" s="49"/>
      <c r="AC101" s="49"/>
      <c r="AD101" s="49"/>
      <c r="AE101" s="49"/>
      <c r="AF101" s="49"/>
      <c r="AG101" s="49"/>
    </row>
    <row r="102" spans="1:33" ht="30" customHeight="1" x14ac:dyDescent="0.2">
      <c r="A102" s="50" t="s">
        <v>23</v>
      </c>
      <c r="B102" s="51" t="s">
        <v>155</v>
      </c>
      <c r="C102" s="96" t="s">
        <v>327</v>
      </c>
      <c r="D102" s="53" t="s">
        <v>58</v>
      </c>
      <c r="E102" s="54">
        <v>2</v>
      </c>
      <c r="F102" s="55">
        <v>550</v>
      </c>
      <c r="G102" s="56">
        <v>1100</v>
      </c>
      <c r="H102" s="54">
        <v>2</v>
      </c>
      <c r="I102" s="55">
        <v>550</v>
      </c>
      <c r="J102" s="56">
        <f t="shared" ref="J102:J104" si="136">H102*I102</f>
        <v>1100</v>
      </c>
      <c r="K102" s="54"/>
      <c r="L102" s="55"/>
      <c r="M102" s="56">
        <f t="shared" ref="M102:M104" si="137">K102*L102</f>
        <v>0</v>
      </c>
      <c r="N102" s="54"/>
      <c r="O102" s="55"/>
      <c r="P102" s="56">
        <f t="shared" ref="P102:P104" si="138">N102*O102</f>
        <v>0</v>
      </c>
      <c r="Q102" s="54"/>
      <c r="R102" s="55"/>
      <c r="S102" s="56">
        <f t="shared" ref="S102:S104" si="139">Q102*R102</f>
        <v>0</v>
      </c>
      <c r="T102" s="54"/>
      <c r="U102" s="55"/>
      <c r="V102" s="56">
        <f t="shared" ref="V102:V104" si="140">T102*U102</f>
        <v>0</v>
      </c>
      <c r="W102" s="57">
        <f t="shared" si="133"/>
        <v>1100</v>
      </c>
      <c r="X102" s="285">
        <f t="shared" si="134"/>
        <v>1100</v>
      </c>
      <c r="Y102" s="285">
        <f t="shared" si="107"/>
        <v>0</v>
      </c>
      <c r="Z102" s="293">
        <f t="shared" si="135"/>
        <v>0</v>
      </c>
      <c r="AA102" s="248"/>
      <c r="AB102" s="59"/>
      <c r="AC102" s="59"/>
      <c r="AD102" s="59"/>
      <c r="AE102" s="59"/>
      <c r="AF102" s="59"/>
      <c r="AG102" s="59"/>
    </row>
    <row r="103" spans="1:33" ht="30" customHeight="1" x14ac:dyDescent="0.2">
      <c r="A103" s="50" t="s">
        <v>23</v>
      </c>
      <c r="B103" s="51" t="s">
        <v>156</v>
      </c>
      <c r="C103" s="96" t="s">
        <v>328</v>
      </c>
      <c r="D103" s="53" t="s">
        <v>58</v>
      </c>
      <c r="E103" s="54">
        <v>1</v>
      </c>
      <c r="F103" s="55">
        <v>2500</v>
      </c>
      <c r="G103" s="56">
        <v>2500</v>
      </c>
      <c r="H103" s="54">
        <v>1</v>
      </c>
      <c r="I103" s="55">
        <v>2500</v>
      </c>
      <c r="J103" s="56">
        <f t="shared" si="136"/>
        <v>2500</v>
      </c>
      <c r="K103" s="54"/>
      <c r="L103" s="55"/>
      <c r="M103" s="56">
        <f t="shared" si="137"/>
        <v>0</v>
      </c>
      <c r="N103" s="54"/>
      <c r="O103" s="55"/>
      <c r="P103" s="56">
        <f t="shared" si="138"/>
        <v>0</v>
      </c>
      <c r="Q103" s="54"/>
      <c r="R103" s="55"/>
      <c r="S103" s="56">
        <f t="shared" si="139"/>
        <v>0</v>
      </c>
      <c r="T103" s="54"/>
      <c r="U103" s="55"/>
      <c r="V103" s="56">
        <f t="shared" si="140"/>
        <v>0</v>
      </c>
      <c r="W103" s="57">
        <f t="shared" si="133"/>
        <v>2500</v>
      </c>
      <c r="X103" s="285">
        <f t="shared" si="134"/>
        <v>2500</v>
      </c>
      <c r="Y103" s="285">
        <f t="shared" si="107"/>
        <v>0</v>
      </c>
      <c r="Z103" s="293">
        <f t="shared" si="135"/>
        <v>0</v>
      </c>
      <c r="AA103" s="248"/>
      <c r="AB103" s="59"/>
      <c r="AC103" s="59"/>
      <c r="AD103" s="59"/>
      <c r="AE103" s="59"/>
      <c r="AF103" s="59"/>
      <c r="AG103" s="59"/>
    </row>
    <row r="104" spans="1:33" ht="30" customHeight="1" thickBot="1" x14ac:dyDescent="0.25">
      <c r="A104" s="60" t="s">
        <v>23</v>
      </c>
      <c r="B104" s="61" t="s">
        <v>157</v>
      </c>
      <c r="C104" s="88" t="s">
        <v>150</v>
      </c>
      <c r="D104" s="62" t="s">
        <v>58</v>
      </c>
      <c r="E104" s="63"/>
      <c r="F104" s="64"/>
      <c r="G104" s="65">
        <f t="shared" ref="G104" si="141">E104*F104</f>
        <v>0</v>
      </c>
      <c r="H104" s="63"/>
      <c r="I104" s="64"/>
      <c r="J104" s="65">
        <f t="shared" si="136"/>
        <v>0</v>
      </c>
      <c r="K104" s="63"/>
      <c r="L104" s="64"/>
      <c r="M104" s="65">
        <f t="shared" si="137"/>
        <v>0</v>
      </c>
      <c r="N104" s="63"/>
      <c r="O104" s="64"/>
      <c r="P104" s="65">
        <f t="shared" si="138"/>
        <v>0</v>
      </c>
      <c r="Q104" s="63"/>
      <c r="R104" s="64"/>
      <c r="S104" s="65">
        <f t="shared" si="139"/>
        <v>0</v>
      </c>
      <c r="T104" s="63"/>
      <c r="U104" s="64"/>
      <c r="V104" s="65">
        <f t="shared" si="140"/>
        <v>0</v>
      </c>
      <c r="W104" s="66">
        <f t="shared" si="133"/>
        <v>0</v>
      </c>
      <c r="X104" s="285">
        <f t="shared" si="134"/>
        <v>0</v>
      </c>
      <c r="Y104" s="285">
        <f t="shared" si="107"/>
        <v>0</v>
      </c>
      <c r="Z104" s="293" t="e">
        <f t="shared" si="135"/>
        <v>#DIV/0!</v>
      </c>
      <c r="AA104" s="257"/>
      <c r="AB104" s="59"/>
      <c r="AC104" s="59"/>
      <c r="AD104" s="59"/>
      <c r="AE104" s="59"/>
      <c r="AF104" s="59"/>
      <c r="AG104" s="59"/>
    </row>
    <row r="105" spans="1:33" ht="30" customHeight="1" x14ac:dyDescent="0.2">
      <c r="A105" s="41" t="s">
        <v>20</v>
      </c>
      <c r="B105" s="80" t="s">
        <v>158</v>
      </c>
      <c r="C105" s="124" t="s">
        <v>159</v>
      </c>
      <c r="D105" s="68"/>
      <c r="E105" s="69">
        <f>SUM(E106:E108)</f>
        <v>10</v>
      </c>
      <c r="F105" s="70"/>
      <c r="G105" s="71">
        <f>SUM(G106:G108)</f>
        <v>1500</v>
      </c>
      <c r="H105" s="69">
        <f>SUM(H106:H108)</f>
        <v>10</v>
      </c>
      <c r="I105" s="70"/>
      <c r="J105" s="71">
        <f>SUM(J106:J108)</f>
        <v>1445.18</v>
      </c>
      <c r="K105" s="69">
        <f>SUM(K106:K108)</f>
        <v>0</v>
      </c>
      <c r="L105" s="70"/>
      <c r="M105" s="71">
        <f>SUM(M106:M108)</f>
        <v>0</v>
      </c>
      <c r="N105" s="69">
        <f>SUM(N106:N108)</f>
        <v>0</v>
      </c>
      <c r="O105" s="70"/>
      <c r="P105" s="71">
        <f>SUM(P106:P108)</f>
        <v>0</v>
      </c>
      <c r="Q105" s="69">
        <f>SUM(Q106:Q108)</f>
        <v>0</v>
      </c>
      <c r="R105" s="70"/>
      <c r="S105" s="71">
        <f>SUM(S106:S108)</f>
        <v>0</v>
      </c>
      <c r="T105" s="69">
        <f>SUM(T106:T108)</f>
        <v>0</v>
      </c>
      <c r="U105" s="70"/>
      <c r="V105" s="71">
        <f>SUM(V106:V108)</f>
        <v>0</v>
      </c>
      <c r="W105" s="71">
        <f>SUM(W106:W108)</f>
        <v>1500</v>
      </c>
      <c r="X105" s="71">
        <f>SUM(X106:X108)</f>
        <v>1445.18</v>
      </c>
      <c r="Y105" s="71">
        <f t="shared" si="107"/>
        <v>54.819999999999936</v>
      </c>
      <c r="Z105" s="71">
        <f>Y105/W105</f>
        <v>3.6546666666666623E-2</v>
      </c>
      <c r="AA105" s="258"/>
      <c r="AB105" s="49"/>
      <c r="AC105" s="49"/>
      <c r="AD105" s="49"/>
      <c r="AE105" s="49"/>
      <c r="AF105" s="49"/>
      <c r="AG105" s="49"/>
    </row>
    <row r="106" spans="1:33" ht="30" customHeight="1" x14ac:dyDescent="0.2">
      <c r="A106" s="50" t="s">
        <v>23</v>
      </c>
      <c r="B106" s="51" t="s">
        <v>160</v>
      </c>
      <c r="C106" s="96" t="s">
        <v>329</v>
      </c>
      <c r="D106" s="53" t="s">
        <v>58</v>
      </c>
      <c r="E106" s="54">
        <v>10</v>
      </c>
      <c r="F106" s="55">
        <v>150</v>
      </c>
      <c r="G106" s="56">
        <v>1500</v>
      </c>
      <c r="H106" s="54">
        <v>10</v>
      </c>
      <c r="I106" s="55">
        <v>144.52000000000001</v>
      </c>
      <c r="J106" s="56">
        <v>1445.18</v>
      </c>
      <c r="K106" s="54"/>
      <c r="L106" s="55"/>
      <c r="M106" s="56">
        <f t="shared" ref="M106:M108" si="142">K106*L106</f>
        <v>0</v>
      </c>
      <c r="N106" s="54"/>
      <c r="O106" s="55"/>
      <c r="P106" s="56">
        <f t="shared" ref="P106:P108" si="143">N106*O106</f>
        <v>0</v>
      </c>
      <c r="Q106" s="54"/>
      <c r="R106" s="55"/>
      <c r="S106" s="56">
        <f t="shared" ref="S106:S108" si="144">Q106*R106</f>
        <v>0</v>
      </c>
      <c r="T106" s="54"/>
      <c r="U106" s="55"/>
      <c r="V106" s="56">
        <f t="shared" ref="V106:V108" si="145">T106*U106</f>
        <v>0</v>
      </c>
      <c r="W106" s="57">
        <f>G106+M106+S106</f>
        <v>1500</v>
      </c>
      <c r="X106" s="285">
        <f t="shared" si="134"/>
        <v>1445.18</v>
      </c>
      <c r="Y106" s="285">
        <f t="shared" si="107"/>
        <v>54.819999999999936</v>
      </c>
      <c r="Z106" s="293">
        <f t="shared" si="135"/>
        <v>3.6546666666666623E-2</v>
      </c>
      <c r="AA106" s="248"/>
      <c r="AB106" s="59"/>
      <c r="AC106" s="59"/>
      <c r="AD106" s="59"/>
      <c r="AE106" s="59"/>
      <c r="AF106" s="59"/>
      <c r="AG106" s="59"/>
    </row>
    <row r="107" spans="1:33" ht="30" customHeight="1" x14ac:dyDescent="0.2">
      <c r="A107" s="50" t="s">
        <v>23</v>
      </c>
      <c r="B107" s="51" t="s">
        <v>161</v>
      </c>
      <c r="C107" s="96" t="s">
        <v>150</v>
      </c>
      <c r="D107" s="53" t="s">
        <v>58</v>
      </c>
      <c r="E107" s="54"/>
      <c r="F107" s="55"/>
      <c r="G107" s="56">
        <f t="shared" ref="G107:G108" si="146">E107*F107</f>
        <v>0</v>
      </c>
      <c r="H107" s="54"/>
      <c r="I107" s="55"/>
      <c r="J107" s="56">
        <f t="shared" ref="J107:J108" si="147">H107*I107</f>
        <v>0</v>
      </c>
      <c r="K107" s="54"/>
      <c r="L107" s="55"/>
      <c r="M107" s="56">
        <f t="shared" si="142"/>
        <v>0</v>
      </c>
      <c r="N107" s="54"/>
      <c r="O107" s="55"/>
      <c r="P107" s="56">
        <f t="shared" si="143"/>
        <v>0</v>
      </c>
      <c r="Q107" s="54"/>
      <c r="R107" s="55"/>
      <c r="S107" s="56">
        <f t="shared" si="144"/>
        <v>0</v>
      </c>
      <c r="T107" s="54"/>
      <c r="U107" s="55"/>
      <c r="V107" s="56">
        <f t="shared" si="145"/>
        <v>0</v>
      </c>
      <c r="W107" s="57">
        <f>G107+M107+S107</f>
        <v>0</v>
      </c>
      <c r="X107" s="285">
        <f t="shared" si="134"/>
        <v>0</v>
      </c>
      <c r="Y107" s="285">
        <f t="shared" si="107"/>
        <v>0</v>
      </c>
      <c r="Z107" s="293" t="e">
        <f t="shared" si="135"/>
        <v>#DIV/0!</v>
      </c>
      <c r="AA107" s="248"/>
      <c r="AB107" s="59"/>
      <c r="AC107" s="59"/>
      <c r="AD107" s="59"/>
      <c r="AE107" s="59"/>
      <c r="AF107" s="59"/>
      <c r="AG107" s="59"/>
    </row>
    <row r="108" spans="1:33" ht="30" customHeight="1" thickBot="1" x14ac:dyDescent="0.25">
      <c r="A108" s="60" t="s">
        <v>23</v>
      </c>
      <c r="B108" s="61" t="s">
        <v>162</v>
      </c>
      <c r="C108" s="88" t="s">
        <v>150</v>
      </c>
      <c r="D108" s="62" t="s">
        <v>58</v>
      </c>
      <c r="E108" s="75"/>
      <c r="F108" s="76"/>
      <c r="G108" s="77">
        <f t="shared" si="146"/>
        <v>0</v>
      </c>
      <c r="H108" s="75"/>
      <c r="I108" s="76"/>
      <c r="J108" s="77">
        <f t="shared" si="147"/>
        <v>0</v>
      </c>
      <c r="K108" s="75"/>
      <c r="L108" s="76"/>
      <c r="M108" s="77">
        <f t="shared" si="142"/>
        <v>0</v>
      </c>
      <c r="N108" s="75"/>
      <c r="O108" s="76"/>
      <c r="P108" s="77">
        <f t="shared" si="143"/>
        <v>0</v>
      </c>
      <c r="Q108" s="75"/>
      <c r="R108" s="76"/>
      <c r="S108" s="77">
        <f t="shared" si="144"/>
        <v>0</v>
      </c>
      <c r="T108" s="75"/>
      <c r="U108" s="76"/>
      <c r="V108" s="77">
        <f t="shared" si="145"/>
        <v>0</v>
      </c>
      <c r="W108" s="66">
        <f>G108+M108+S108</f>
        <v>0</v>
      </c>
      <c r="X108" s="285">
        <f t="shared" si="134"/>
        <v>0</v>
      </c>
      <c r="Y108" s="285">
        <f t="shared" si="107"/>
        <v>0</v>
      </c>
      <c r="Z108" s="293" t="e">
        <f t="shared" si="135"/>
        <v>#DIV/0!</v>
      </c>
      <c r="AA108" s="259"/>
      <c r="AB108" s="59"/>
      <c r="AC108" s="59"/>
      <c r="AD108" s="59"/>
      <c r="AE108" s="59"/>
      <c r="AF108" s="59"/>
      <c r="AG108" s="59"/>
    </row>
    <row r="109" spans="1:33" ht="30" customHeight="1" thickBot="1" x14ac:dyDescent="0.25">
      <c r="A109" s="111" t="s">
        <v>163</v>
      </c>
      <c r="B109" s="112"/>
      <c r="C109" s="113"/>
      <c r="D109" s="114"/>
      <c r="E109" s="115">
        <f>E105+E101+E97</f>
        <v>73</v>
      </c>
      <c r="F109" s="90"/>
      <c r="G109" s="89">
        <f>G105+G101+G97</f>
        <v>43300</v>
      </c>
      <c r="H109" s="115">
        <f>H105+H101+H97</f>
        <v>73</v>
      </c>
      <c r="I109" s="90"/>
      <c r="J109" s="89">
        <f>J105+J101+J97</f>
        <v>42165.18</v>
      </c>
      <c r="K109" s="91">
        <f>K105+K101+K97</f>
        <v>0</v>
      </c>
      <c r="L109" s="90"/>
      <c r="M109" s="89">
        <f>M105+M101+M97</f>
        <v>0</v>
      </c>
      <c r="N109" s="91">
        <f>N105+N101+N97</f>
        <v>0</v>
      </c>
      <c r="O109" s="90"/>
      <c r="P109" s="89">
        <f>P105+P101+P97</f>
        <v>0</v>
      </c>
      <c r="Q109" s="91">
        <f>Q105+Q101+Q97</f>
        <v>0</v>
      </c>
      <c r="R109" s="90"/>
      <c r="S109" s="89">
        <f>S105+S101+S97</f>
        <v>0</v>
      </c>
      <c r="T109" s="91">
        <f>T105+T101+T97</f>
        <v>0</v>
      </c>
      <c r="U109" s="90"/>
      <c r="V109" s="89">
        <f>V105+V101+V97</f>
        <v>0</v>
      </c>
      <c r="W109" s="98">
        <f>W105+W101+W97</f>
        <v>43300</v>
      </c>
      <c r="X109" s="98">
        <f>X105+X101+X97</f>
        <v>42165.18</v>
      </c>
      <c r="Y109" s="98">
        <f t="shared" si="107"/>
        <v>1134.8199999999997</v>
      </c>
      <c r="Z109" s="98">
        <f>Y109/W109</f>
        <v>2.620831408775981E-2</v>
      </c>
      <c r="AA109" s="261"/>
      <c r="AB109" s="5"/>
      <c r="AC109" s="5"/>
      <c r="AD109" s="5"/>
      <c r="AE109" s="5"/>
      <c r="AF109" s="5"/>
      <c r="AG109" s="5"/>
    </row>
    <row r="110" spans="1:33" ht="30" customHeight="1" thickBot="1" x14ac:dyDescent="0.25">
      <c r="A110" s="120" t="s">
        <v>20</v>
      </c>
      <c r="B110" s="93">
        <v>7</v>
      </c>
      <c r="C110" s="122" t="s">
        <v>164</v>
      </c>
      <c r="D110" s="11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40"/>
      <c r="X110" s="40"/>
      <c r="Y110" s="291"/>
      <c r="Z110" s="40"/>
      <c r="AA110" s="255"/>
      <c r="AB110" s="5"/>
      <c r="AC110" s="5"/>
      <c r="AD110" s="5"/>
      <c r="AE110" s="5"/>
      <c r="AF110" s="5"/>
      <c r="AG110" s="5"/>
    </row>
    <row r="111" spans="1:33" ht="30" customHeight="1" x14ac:dyDescent="0.2">
      <c r="A111" s="50" t="s">
        <v>23</v>
      </c>
      <c r="B111" s="51" t="s">
        <v>165</v>
      </c>
      <c r="C111" s="96" t="s">
        <v>166</v>
      </c>
      <c r="D111" s="53" t="s">
        <v>58</v>
      </c>
      <c r="E111" s="54">
        <v>10</v>
      </c>
      <c r="F111" s="55">
        <v>250</v>
      </c>
      <c r="G111" s="56">
        <v>2500</v>
      </c>
      <c r="H111" s="54">
        <v>10</v>
      </c>
      <c r="I111" s="55">
        <v>1150</v>
      </c>
      <c r="J111" s="56">
        <v>11500</v>
      </c>
      <c r="K111" s="54"/>
      <c r="L111" s="55"/>
      <c r="M111" s="56">
        <f t="shared" ref="M111:M121" si="148">K111*L111</f>
        <v>0</v>
      </c>
      <c r="N111" s="54"/>
      <c r="O111" s="55"/>
      <c r="P111" s="56">
        <f t="shared" ref="P111:P121" si="149">N111*O111</f>
        <v>0</v>
      </c>
      <c r="Q111" s="54"/>
      <c r="R111" s="55"/>
      <c r="S111" s="56">
        <f t="shared" ref="S111:S121" si="150">Q111*R111</f>
        <v>0</v>
      </c>
      <c r="T111" s="54"/>
      <c r="U111" s="55"/>
      <c r="V111" s="56">
        <f t="shared" ref="V111:V121" si="151">T111*U111</f>
        <v>0</v>
      </c>
      <c r="W111" s="57">
        <f t="shared" ref="W111:W121" si="152">G111+M111+S111</f>
        <v>2500</v>
      </c>
      <c r="X111" s="285">
        <f t="shared" ref="X111:X121" si="153">J111+P111+V111</f>
        <v>11500</v>
      </c>
      <c r="Y111" s="285">
        <f t="shared" si="107"/>
        <v>-9000</v>
      </c>
      <c r="Z111" s="293">
        <f t="shared" ref="Z111:Z121" si="154">Y111/W111</f>
        <v>-3.6</v>
      </c>
      <c r="AA111" s="248"/>
      <c r="AB111" s="59"/>
      <c r="AC111" s="59"/>
      <c r="AD111" s="59"/>
      <c r="AE111" s="59"/>
      <c r="AF111" s="59"/>
      <c r="AG111" s="59"/>
    </row>
    <row r="112" spans="1:33" ht="30" customHeight="1" x14ac:dyDescent="0.2">
      <c r="A112" s="50" t="s">
        <v>23</v>
      </c>
      <c r="B112" s="51" t="s">
        <v>167</v>
      </c>
      <c r="C112" s="96" t="s">
        <v>330</v>
      </c>
      <c r="D112" s="53" t="s">
        <v>58</v>
      </c>
      <c r="E112" s="54">
        <v>3</v>
      </c>
      <c r="F112" s="55">
        <v>250</v>
      </c>
      <c r="G112" s="56">
        <v>750</v>
      </c>
      <c r="H112" s="54">
        <v>3</v>
      </c>
      <c r="I112" s="55">
        <v>250</v>
      </c>
      <c r="J112" s="56">
        <f t="shared" ref="J112:J121" si="155">H112*I112</f>
        <v>750</v>
      </c>
      <c r="K112" s="54"/>
      <c r="L112" s="55"/>
      <c r="M112" s="56">
        <f t="shared" si="148"/>
        <v>0</v>
      </c>
      <c r="N112" s="54"/>
      <c r="O112" s="55"/>
      <c r="P112" s="56">
        <f t="shared" si="149"/>
        <v>0</v>
      </c>
      <c r="Q112" s="54"/>
      <c r="R112" s="55"/>
      <c r="S112" s="56">
        <f t="shared" si="150"/>
        <v>0</v>
      </c>
      <c r="T112" s="54"/>
      <c r="U112" s="55"/>
      <c r="V112" s="56">
        <f t="shared" si="151"/>
        <v>0</v>
      </c>
      <c r="W112" s="57">
        <f t="shared" si="152"/>
        <v>750</v>
      </c>
      <c r="X112" s="285">
        <f t="shared" si="153"/>
        <v>750</v>
      </c>
      <c r="Y112" s="285">
        <f t="shared" si="107"/>
        <v>0</v>
      </c>
      <c r="Z112" s="293">
        <f t="shared" si="154"/>
        <v>0</v>
      </c>
      <c r="AA112" s="248"/>
      <c r="AB112" s="59"/>
      <c r="AC112" s="59"/>
      <c r="AD112" s="59"/>
      <c r="AE112" s="59"/>
      <c r="AF112" s="59"/>
      <c r="AG112" s="59"/>
    </row>
    <row r="113" spans="1:33" ht="30" customHeight="1" x14ac:dyDescent="0.2">
      <c r="A113" s="50" t="s">
        <v>23</v>
      </c>
      <c r="B113" s="51" t="s">
        <v>168</v>
      </c>
      <c r="C113" s="96" t="s">
        <v>331</v>
      </c>
      <c r="D113" s="53" t="s">
        <v>58</v>
      </c>
      <c r="E113" s="54">
        <v>1000</v>
      </c>
      <c r="F113" s="55">
        <v>7.5</v>
      </c>
      <c r="G113" s="56">
        <v>7500</v>
      </c>
      <c r="H113" s="54">
        <v>1000</v>
      </c>
      <c r="I113" s="55">
        <v>7.5</v>
      </c>
      <c r="J113" s="56">
        <f t="shared" si="155"/>
        <v>7500</v>
      </c>
      <c r="K113" s="54"/>
      <c r="L113" s="55"/>
      <c r="M113" s="56">
        <f t="shared" si="148"/>
        <v>0</v>
      </c>
      <c r="N113" s="54"/>
      <c r="O113" s="55"/>
      <c r="P113" s="56">
        <f t="shared" si="149"/>
        <v>0</v>
      </c>
      <c r="Q113" s="54"/>
      <c r="R113" s="55"/>
      <c r="S113" s="56">
        <f t="shared" si="150"/>
        <v>0</v>
      </c>
      <c r="T113" s="54"/>
      <c r="U113" s="55"/>
      <c r="V113" s="56">
        <f t="shared" si="151"/>
        <v>0</v>
      </c>
      <c r="W113" s="57">
        <f t="shared" si="152"/>
        <v>7500</v>
      </c>
      <c r="X113" s="285">
        <f t="shared" si="153"/>
        <v>7500</v>
      </c>
      <c r="Y113" s="285">
        <f t="shared" si="107"/>
        <v>0</v>
      </c>
      <c r="Z113" s="293">
        <f t="shared" si="154"/>
        <v>0</v>
      </c>
      <c r="AA113" s="248"/>
      <c r="AB113" s="59"/>
      <c r="AC113" s="59"/>
      <c r="AD113" s="59"/>
      <c r="AE113" s="59"/>
      <c r="AF113" s="59"/>
      <c r="AG113" s="59"/>
    </row>
    <row r="114" spans="1:33" ht="30" customHeight="1" x14ac:dyDescent="0.2">
      <c r="A114" s="50" t="s">
        <v>23</v>
      </c>
      <c r="B114" s="51" t="s">
        <v>169</v>
      </c>
      <c r="C114" s="96" t="s">
        <v>332</v>
      </c>
      <c r="D114" s="53" t="s">
        <v>58</v>
      </c>
      <c r="E114" s="54">
        <v>1000</v>
      </c>
      <c r="F114" s="55">
        <v>16</v>
      </c>
      <c r="G114" s="56">
        <v>16000</v>
      </c>
      <c r="H114" s="54">
        <v>1000</v>
      </c>
      <c r="I114" s="55">
        <v>15.6</v>
      </c>
      <c r="J114" s="56">
        <v>15600</v>
      </c>
      <c r="K114" s="54"/>
      <c r="L114" s="55"/>
      <c r="M114" s="56">
        <f t="shared" si="148"/>
        <v>0</v>
      </c>
      <c r="N114" s="54"/>
      <c r="O114" s="55"/>
      <c r="P114" s="56">
        <f t="shared" si="149"/>
        <v>0</v>
      </c>
      <c r="Q114" s="54"/>
      <c r="R114" s="55"/>
      <c r="S114" s="56">
        <f t="shared" si="150"/>
        <v>0</v>
      </c>
      <c r="T114" s="54"/>
      <c r="U114" s="55"/>
      <c r="V114" s="56">
        <f t="shared" si="151"/>
        <v>0</v>
      </c>
      <c r="W114" s="57">
        <f t="shared" si="152"/>
        <v>16000</v>
      </c>
      <c r="X114" s="285">
        <f t="shared" si="153"/>
        <v>15600</v>
      </c>
      <c r="Y114" s="285">
        <f t="shared" si="107"/>
        <v>400</v>
      </c>
      <c r="Z114" s="293">
        <f t="shared" si="154"/>
        <v>2.5000000000000001E-2</v>
      </c>
      <c r="AA114" s="248"/>
      <c r="AB114" s="59"/>
      <c r="AC114" s="59"/>
      <c r="AD114" s="59"/>
      <c r="AE114" s="59"/>
      <c r="AF114" s="59"/>
      <c r="AG114" s="59"/>
    </row>
    <row r="115" spans="1:33" ht="30" customHeight="1" x14ac:dyDescent="0.2">
      <c r="A115" s="50" t="s">
        <v>23</v>
      </c>
      <c r="B115" s="51" t="s">
        <v>170</v>
      </c>
      <c r="C115" s="96" t="s">
        <v>333</v>
      </c>
      <c r="D115" s="53" t="s">
        <v>58</v>
      </c>
      <c r="E115" s="54">
        <v>1000</v>
      </c>
      <c r="F115" s="55">
        <v>0.75</v>
      </c>
      <c r="G115" s="56">
        <v>750</v>
      </c>
      <c r="H115" s="54">
        <v>1000</v>
      </c>
      <c r="I115" s="55">
        <v>0.75</v>
      </c>
      <c r="J115" s="56">
        <f t="shared" si="155"/>
        <v>750</v>
      </c>
      <c r="K115" s="54"/>
      <c r="L115" s="55"/>
      <c r="M115" s="56">
        <f t="shared" si="148"/>
        <v>0</v>
      </c>
      <c r="N115" s="54"/>
      <c r="O115" s="55"/>
      <c r="P115" s="56">
        <f t="shared" si="149"/>
        <v>0</v>
      </c>
      <c r="Q115" s="54"/>
      <c r="R115" s="55"/>
      <c r="S115" s="56">
        <f t="shared" si="150"/>
        <v>0</v>
      </c>
      <c r="T115" s="54"/>
      <c r="U115" s="55"/>
      <c r="V115" s="56">
        <f t="shared" si="151"/>
        <v>0</v>
      </c>
      <c r="W115" s="57">
        <f t="shared" si="152"/>
        <v>750</v>
      </c>
      <c r="X115" s="285">
        <f t="shared" si="153"/>
        <v>750</v>
      </c>
      <c r="Y115" s="285">
        <f t="shared" si="107"/>
        <v>0</v>
      </c>
      <c r="Z115" s="293">
        <f t="shared" si="154"/>
        <v>0</v>
      </c>
      <c r="AA115" s="248"/>
      <c r="AB115" s="59"/>
      <c r="AC115" s="59"/>
      <c r="AD115" s="59"/>
      <c r="AE115" s="59"/>
      <c r="AF115" s="59"/>
      <c r="AG115" s="59"/>
    </row>
    <row r="116" spans="1:33" ht="30" customHeight="1" x14ac:dyDescent="0.2">
      <c r="A116" s="50" t="s">
        <v>23</v>
      </c>
      <c r="B116" s="51" t="s">
        <v>171</v>
      </c>
      <c r="C116" s="96" t="s">
        <v>334</v>
      </c>
      <c r="D116" s="53" t="s">
        <v>58</v>
      </c>
      <c r="E116" s="54">
        <v>10</v>
      </c>
      <c r="F116" s="55">
        <v>200</v>
      </c>
      <c r="G116" s="56">
        <v>2000</v>
      </c>
      <c r="H116" s="54">
        <v>10</v>
      </c>
      <c r="I116" s="55">
        <v>200</v>
      </c>
      <c r="J116" s="56">
        <f t="shared" si="155"/>
        <v>2000</v>
      </c>
      <c r="K116" s="54"/>
      <c r="L116" s="55"/>
      <c r="M116" s="56">
        <f t="shared" si="148"/>
        <v>0</v>
      </c>
      <c r="N116" s="54"/>
      <c r="O116" s="55"/>
      <c r="P116" s="56">
        <f t="shared" si="149"/>
        <v>0</v>
      </c>
      <c r="Q116" s="54"/>
      <c r="R116" s="55"/>
      <c r="S116" s="56">
        <f t="shared" si="150"/>
        <v>0</v>
      </c>
      <c r="T116" s="54"/>
      <c r="U116" s="55"/>
      <c r="V116" s="56">
        <f t="shared" si="151"/>
        <v>0</v>
      </c>
      <c r="W116" s="57">
        <f t="shared" si="152"/>
        <v>2000</v>
      </c>
      <c r="X116" s="285">
        <f t="shared" si="153"/>
        <v>2000</v>
      </c>
      <c r="Y116" s="285">
        <f t="shared" si="107"/>
        <v>0</v>
      </c>
      <c r="Z116" s="293">
        <f t="shared" si="154"/>
        <v>0</v>
      </c>
      <c r="AA116" s="248"/>
      <c r="AB116" s="59"/>
      <c r="AC116" s="59"/>
      <c r="AD116" s="59"/>
      <c r="AE116" s="59"/>
      <c r="AF116" s="59"/>
      <c r="AG116" s="59"/>
    </row>
    <row r="117" spans="1:33" ht="30" customHeight="1" x14ac:dyDescent="0.2">
      <c r="A117" s="50" t="s">
        <v>23</v>
      </c>
      <c r="B117" s="51" t="s">
        <v>172</v>
      </c>
      <c r="C117" s="96" t="s">
        <v>173</v>
      </c>
      <c r="D117" s="53" t="s">
        <v>58</v>
      </c>
      <c r="E117" s="54">
        <v>4</v>
      </c>
      <c r="F117" s="55">
        <v>1500</v>
      </c>
      <c r="G117" s="56">
        <v>6000</v>
      </c>
      <c r="H117" s="54">
        <v>4</v>
      </c>
      <c r="I117" s="55">
        <v>1500.0025000000001</v>
      </c>
      <c r="J117" s="56">
        <v>6000.01</v>
      </c>
      <c r="K117" s="54"/>
      <c r="L117" s="55"/>
      <c r="M117" s="56">
        <f t="shared" si="148"/>
        <v>0</v>
      </c>
      <c r="N117" s="54"/>
      <c r="O117" s="55"/>
      <c r="P117" s="56">
        <f t="shared" si="149"/>
        <v>0</v>
      </c>
      <c r="Q117" s="54"/>
      <c r="R117" s="55"/>
      <c r="S117" s="56">
        <f t="shared" si="150"/>
        <v>0</v>
      </c>
      <c r="T117" s="54"/>
      <c r="U117" s="55"/>
      <c r="V117" s="56">
        <f t="shared" si="151"/>
        <v>0</v>
      </c>
      <c r="W117" s="57">
        <f t="shared" si="152"/>
        <v>6000</v>
      </c>
      <c r="X117" s="285">
        <f t="shared" si="153"/>
        <v>6000.01</v>
      </c>
      <c r="Y117" s="285">
        <f t="shared" si="107"/>
        <v>-1.0000000000218279E-2</v>
      </c>
      <c r="Z117" s="293">
        <f t="shared" si="154"/>
        <v>-1.6666666667030465E-6</v>
      </c>
      <c r="AA117" s="248"/>
      <c r="AB117" s="59"/>
      <c r="AC117" s="59"/>
      <c r="AD117" s="59"/>
      <c r="AE117" s="59"/>
      <c r="AF117" s="59"/>
      <c r="AG117" s="59"/>
    </row>
    <row r="118" spans="1:33" ht="30" customHeight="1" x14ac:dyDescent="0.2">
      <c r="A118" s="50" t="s">
        <v>23</v>
      </c>
      <c r="B118" s="51" t="s">
        <v>174</v>
      </c>
      <c r="C118" s="96" t="s">
        <v>335</v>
      </c>
      <c r="D118" s="53" t="s">
        <v>58</v>
      </c>
      <c r="E118" s="54">
        <v>1000</v>
      </c>
      <c r="F118" s="55">
        <v>0.95</v>
      </c>
      <c r="G118" s="56">
        <v>950</v>
      </c>
      <c r="H118" s="54">
        <v>1000</v>
      </c>
      <c r="I118" s="55">
        <v>0.95</v>
      </c>
      <c r="J118" s="56">
        <f t="shared" si="155"/>
        <v>950</v>
      </c>
      <c r="K118" s="54"/>
      <c r="L118" s="55"/>
      <c r="M118" s="56">
        <f t="shared" si="148"/>
        <v>0</v>
      </c>
      <c r="N118" s="54"/>
      <c r="O118" s="55"/>
      <c r="P118" s="56">
        <f t="shared" si="149"/>
        <v>0</v>
      </c>
      <c r="Q118" s="54"/>
      <c r="R118" s="55"/>
      <c r="S118" s="56">
        <f t="shared" si="150"/>
        <v>0</v>
      </c>
      <c r="T118" s="54"/>
      <c r="U118" s="55"/>
      <c r="V118" s="56">
        <f t="shared" si="151"/>
        <v>0</v>
      </c>
      <c r="W118" s="57">
        <f t="shared" si="152"/>
        <v>950</v>
      </c>
      <c r="X118" s="285">
        <f t="shared" si="153"/>
        <v>950</v>
      </c>
      <c r="Y118" s="285">
        <f t="shared" si="107"/>
        <v>0</v>
      </c>
      <c r="Z118" s="293">
        <f t="shared" si="154"/>
        <v>0</v>
      </c>
      <c r="AA118" s="248"/>
      <c r="AB118" s="59"/>
      <c r="AC118" s="59"/>
      <c r="AD118" s="59"/>
      <c r="AE118" s="59"/>
      <c r="AF118" s="59"/>
      <c r="AG118" s="59"/>
    </row>
    <row r="119" spans="1:33" ht="30" customHeight="1" x14ac:dyDescent="0.2">
      <c r="A119" s="60" t="s">
        <v>23</v>
      </c>
      <c r="B119" s="51" t="s">
        <v>175</v>
      </c>
      <c r="C119" s="88" t="s">
        <v>336</v>
      </c>
      <c r="D119" s="53" t="s">
        <v>58</v>
      </c>
      <c r="E119" s="63">
        <v>250</v>
      </c>
      <c r="F119" s="64">
        <v>150</v>
      </c>
      <c r="G119" s="56">
        <v>37500</v>
      </c>
      <c r="H119" s="63">
        <v>250</v>
      </c>
      <c r="I119" s="64">
        <v>150</v>
      </c>
      <c r="J119" s="56">
        <f t="shared" si="155"/>
        <v>37500</v>
      </c>
      <c r="K119" s="54"/>
      <c r="L119" s="55"/>
      <c r="M119" s="56">
        <f t="shared" si="148"/>
        <v>0</v>
      </c>
      <c r="N119" s="54"/>
      <c r="O119" s="55"/>
      <c r="P119" s="56">
        <f t="shared" si="149"/>
        <v>0</v>
      </c>
      <c r="Q119" s="54"/>
      <c r="R119" s="55"/>
      <c r="S119" s="56">
        <f t="shared" si="150"/>
        <v>0</v>
      </c>
      <c r="T119" s="54"/>
      <c r="U119" s="55"/>
      <c r="V119" s="56">
        <f t="shared" si="151"/>
        <v>0</v>
      </c>
      <c r="W119" s="57">
        <f t="shared" si="152"/>
        <v>37500</v>
      </c>
      <c r="X119" s="285">
        <f t="shared" si="153"/>
        <v>37500</v>
      </c>
      <c r="Y119" s="285">
        <f t="shared" si="107"/>
        <v>0</v>
      </c>
      <c r="Z119" s="293">
        <f t="shared" si="154"/>
        <v>0</v>
      </c>
      <c r="AA119" s="257"/>
      <c r="AB119" s="59"/>
      <c r="AC119" s="59"/>
      <c r="AD119" s="59"/>
      <c r="AE119" s="59"/>
      <c r="AF119" s="59"/>
      <c r="AG119" s="59"/>
    </row>
    <row r="120" spans="1:33" ht="30" customHeight="1" x14ac:dyDescent="0.2">
      <c r="A120" s="60" t="s">
        <v>23</v>
      </c>
      <c r="B120" s="51" t="s">
        <v>176</v>
      </c>
      <c r="C120" s="88" t="s">
        <v>337</v>
      </c>
      <c r="D120" s="62" t="s">
        <v>58</v>
      </c>
      <c r="E120" s="54">
        <v>20</v>
      </c>
      <c r="F120" s="55">
        <v>300</v>
      </c>
      <c r="G120" s="56">
        <v>6000</v>
      </c>
      <c r="H120" s="54">
        <v>20</v>
      </c>
      <c r="I120" s="55">
        <v>280</v>
      </c>
      <c r="J120" s="56">
        <f t="shared" si="155"/>
        <v>5600</v>
      </c>
      <c r="K120" s="54"/>
      <c r="L120" s="55"/>
      <c r="M120" s="56">
        <f t="shared" si="148"/>
        <v>0</v>
      </c>
      <c r="N120" s="54"/>
      <c r="O120" s="55"/>
      <c r="P120" s="56">
        <f t="shared" si="149"/>
        <v>0</v>
      </c>
      <c r="Q120" s="54"/>
      <c r="R120" s="55"/>
      <c r="S120" s="56">
        <f t="shared" si="150"/>
        <v>0</v>
      </c>
      <c r="T120" s="54"/>
      <c r="U120" s="55"/>
      <c r="V120" s="56">
        <f t="shared" si="151"/>
        <v>0</v>
      </c>
      <c r="W120" s="57">
        <f t="shared" si="152"/>
        <v>6000</v>
      </c>
      <c r="X120" s="285">
        <f t="shared" si="153"/>
        <v>5600</v>
      </c>
      <c r="Y120" s="285">
        <f t="shared" si="107"/>
        <v>400</v>
      </c>
      <c r="Z120" s="293">
        <f t="shared" si="154"/>
        <v>6.6666666666666666E-2</v>
      </c>
      <c r="AA120" s="248"/>
      <c r="AB120" s="59"/>
      <c r="AC120" s="59"/>
      <c r="AD120" s="59"/>
      <c r="AE120" s="59"/>
      <c r="AF120" s="59"/>
      <c r="AG120" s="59"/>
    </row>
    <row r="121" spans="1:33" ht="30" customHeight="1" thickBot="1" x14ac:dyDescent="0.25">
      <c r="A121" s="60" t="s">
        <v>23</v>
      </c>
      <c r="B121" s="51" t="s">
        <v>177</v>
      </c>
      <c r="C121" s="247" t="s">
        <v>250</v>
      </c>
      <c r="D121" s="62"/>
      <c r="E121" s="63"/>
      <c r="F121" s="64">
        <v>0.22</v>
      </c>
      <c r="G121" s="65">
        <f t="shared" ref="G121" si="156">E121*F121</f>
        <v>0</v>
      </c>
      <c r="H121" s="63"/>
      <c r="I121" s="64">
        <v>0.22</v>
      </c>
      <c r="J121" s="65">
        <f t="shared" si="155"/>
        <v>0</v>
      </c>
      <c r="K121" s="63"/>
      <c r="L121" s="64">
        <v>0.22</v>
      </c>
      <c r="M121" s="65">
        <f t="shared" si="148"/>
        <v>0</v>
      </c>
      <c r="N121" s="63"/>
      <c r="O121" s="64">
        <v>0.22</v>
      </c>
      <c r="P121" s="65">
        <f t="shared" si="149"/>
        <v>0</v>
      </c>
      <c r="Q121" s="63"/>
      <c r="R121" s="64">
        <v>0.22</v>
      </c>
      <c r="S121" s="65">
        <f t="shared" si="150"/>
        <v>0</v>
      </c>
      <c r="T121" s="63"/>
      <c r="U121" s="64">
        <v>0.22</v>
      </c>
      <c r="V121" s="65">
        <f t="shared" si="151"/>
        <v>0</v>
      </c>
      <c r="W121" s="66">
        <f t="shared" si="152"/>
        <v>0</v>
      </c>
      <c r="X121" s="285">
        <f t="shared" si="153"/>
        <v>0</v>
      </c>
      <c r="Y121" s="285">
        <f t="shared" si="107"/>
        <v>0</v>
      </c>
      <c r="Z121" s="293" t="e">
        <f t="shared" si="154"/>
        <v>#DIV/0!</v>
      </c>
      <c r="AA121" s="259"/>
      <c r="AB121" s="5"/>
      <c r="AC121" s="5"/>
      <c r="AD121" s="5"/>
      <c r="AE121" s="5"/>
      <c r="AF121" s="5"/>
      <c r="AG121" s="5"/>
    </row>
    <row r="122" spans="1:33" ht="30" customHeight="1" thickBot="1" x14ac:dyDescent="0.25">
      <c r="A122" s="111" t="s">
        <v>178</v>
      </c>
      <c r="B122" s="112"/>
      <c r="C122" s="113"/>
      <c r="D122" s="114"/>
      <c r="E122" s="115">
        <f>SUM(E111:E120)</f>
        <v>4297</v>
      </c>
      <c r="F122" s="90"/>
      <c r="G122" s="89">
        <f>SUM(G111:G121)</f>
        <v>79950</v>
      </c>
      <c r="H122" s="115">
        <f>SUM(H111:H120)</f>
        <v>4297</v>
      </c>
      <c r="I122" s="90"/>
      <c r="J122" s="89">
        <f>SUM(J111:J121)</f>
        <v>88150.010000000009</v>
      </c>
      <c r="K122" s="91">
        <f>SUM(K111:K120)</f>
        <v>0</v>
      </c>
      <c r="L122" s="90"/>
      <c r="M122" s="89">
        <f>SUM(M111:M121)</f>
        <v>0</v>
      </c>
      <c r="N122" s="91">
        <f>SUM(N111:N120)</f>
        <v>0</v>
      </c>
      <c r="O122" s="90"/>
      <c r="P122" s="89">
        <f>SUM(P111:P121)</f>
        <v>0</v>
      </c>
      <c r="Q122" s="91">
        <f>SUM(Q111:Q120)</f>
        <v>0</v>
      </c>
      <c r="R122" s="90"/>
      <c r="S122" s="89">
        <f>SUM(S111:S121)</f>
        <v>0</v>
      </c>
      <c r="T122" s="91">
        <f>SUM(T111:T120)</f>
        <v>0</v>
      </c>
      <c r="U122" s="90"/>
      <c r="V122" s="89">
        <f>SUM(V111:V121)</f>
        <v>0</v>
      </c>
      <c r="W122" s="98">
        <f>SUM(W111:W121)</f>
        <v>79950</v>
      </c>
      <c r="X122" s="98">
        <f>SUM(X111:X121)</f>
        <v>88150.010000000009</v>
      </c>
      <c r="Y122" s="98">
        <f t="shared" si="107"/>
        <v>-8200.0100000000093</v>
      </c>
      <c r="Z122" s="98">
        <f>Y122/W122</f>
        <v>-0.10256422764227655</v>
      </c>
      <c r="AA122" s="261"/>
      <c r="AB122" s="5"/>
      <c r="AC122" s="5"/>
      <c r="AD122" s="5"/>
      <c r="AE122" s="5"/>
      <c r="AF122" s="5"/>
      <c r="AG122" s="5"/>
    </row>
    <row r="123" spans="1:33" ht="30" customHeight="1" thickBot="1" x14ac:dyDescent="0.25">
      <c r="A123" s="120" t="s">
        <v>20</v>
      </c>
      <c r="B123" s="93">
        <v>8</v>
      </c>
      <c r="C123" s="126" t="s">
        <v>179</v>
      </c>
      <c r="D123" s="11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40"/>
      <c r="X123" s="40"/>
      <c r="Y123" s="291"/>
      <c r="Z123" s="40"/>
      <c r="AA123" s="255"/>
      <c r="AB123" s="49"/>
      <c r="AC123" s="49"/>
      <c r="AD123" s="49"/>
      <c r="AE123" s="49"/>
      <c r="AF123" s="49"/>
      <c r="AG123" s="49"/>
    </row>
    <row r="124" spans="1:33" ht="30" customHeight="1" x14ac:dyDescent="0.2">
      <c r="A124" s="118" t="s">
        <v>23</v>
      </c>
      <c r="B124" s="119" t="s">
        <v>180</v>
      </c>
      <c r="C124" s="127" t="s">
        <v>181</v>
      </c>
      <c r="D124" s="53" t="s">
        <v>182</v>
      </c>
      <c r="E124" s="54"/>
      <c r="F124" s="55"/>
      <c r="G124" s="56">
        <f t="shared" ref="G124:G129" si="157">E124*F124</f>
        <v>0</v>
      </c>
      <c r="H124" s="54"/>
      <c r="I124" s="55"/>
      <c r="J124" s="56">
        <f t="shared" ref="J124:J129" si="158">H124*I124</f>
        <v>0</v>
      </c>
      <c r="K124" s="54"/>
      <c r="L124" s="55"/>
      <c r="M124" s="56">
        <f t="shared" ref="M124:M129" si="159">K124*L124</f>
        <v>0</v>
      </c>
      <c r="N124" s="54"/>
      <c r="O124" s="55"/>
      <c r="P124" s="56">
        <f t="shared" ref="P124:P129" si="160">N124*O124</f>
        <v>0</v>
      </c>
      <c r="Q124" s="54"/>
      <c r="R124" s="55"/>
      <c r="S124" s="56">
        <f t="shared" ref="S124:S129" si="161">Q124*R124</f>
        <v>0</v>
      </c>
      <c r="T124" s="54"/>
      <c r="U124" s="55"/>
      <c r="V124" s="56">
        <f t="shared" ref="V124:V129" si="162">T124*U124</f>
        <v>0</v>
      </c>
      <c r="W124" s="57">
        <f t="shared" ref="W124:W129" si="163">G124+M124+S124</f>
        <v>0</v>
      </c>
      <c r="X124" s="285">
        <f t="shared" ref="X124:X129" si="164">J124+P124+V124</f>
        <v>0</v>
      </c>
      <c r="Y124" s="285">
        <f t="shared" si="107"/>
        <v>0</v>
      </c>
      <c r="Z124" s="293" t="e">
        <f t="shared" ref="Z124:Z129" si="165">Y124/W124</f>
        <v>#DIV/0!</v>
      </c>
      <c r="AA124" s="248"/>
      <c r="AB124" s="59"/>
      <c r="AC124" s="59"/>
      <c r="AD124" s="59"/>
      <c r="AE124" s="59"/>
      <c r="AF124" s="59"/>
      <c r="AG124" s="59"/>
    </row>
    <row r="125" spans="1:33" ht="30" customHeight="1" x14ac:dyDescent="0.2">
      <c r="A125" s="118" t="s">
        <v>23</v>
      </c>
      <c r="B125" s="119" t="s">
        <v>183</v>
      </c>
      <c r="C125" s="127" t="s">
        <v>184</v>
      </c>
      <c r="D125" s="53" t="s">
        <v>206</v>
      </c>
      <c r="E125" s="54">
        <v>50</v>
      </c>
      <c r="F125" s="55">
        <v>200</v>
      </c>
      <c r="G125" s="56">
        <v>10000</v>
      </c>
      <c r="H125" s="54">
        <v>20</v>
      </c>
      <c r="I125" s="55">
        <v>250</v>
      </c>
      <c r="J125" s="56">
        <f t="shared" si="158"/>
        <v>5000</v>
      </c>
      <c r="K125" s="54"/>
      <c r="L125" s="55"/>
      <c r="M125" s="56">
        <f t="shared" si="159"/>
        <v>0</v>
      </c>
      <c r="N125" s="54"/>
      <c r="O125" s="55"/>
      <c r="P125" s="56">
        <f t="shared" si="160"/>
        <v>0</v>
      </c>
      <c r="Q125" s="54"/>
      <c r="R125" s="55"/>
      <c r="S125" s="56">
        <f t="shared" si="161"/>
        <v>0</v>
      </c>
      <c r="T125" s="54"/>
      <c r="U125" s="55"/>
      <c r="V125" s="56">
        <f t="shared" si="162"/>
        <v>0</v>
      </c>
      <c r="W125" s="57">
        <f t="shared" si="163"/>
        <v>10000</v>
      </c>
      <c r="X125" s="285">
        <f t="shared" si="164"/>
        <v>5000</v>
      </c>
      <c r="Y125" s="285">
        <f t="shared" si="107"/>
        <v>5000</v>
      </c>
      <c r="Z125" s="293">
        <f t="shared" si="165"/>
        <v>0.5</v>
      </c>
      <c r="AA125" s="248"/>
      <c r="AB125" s="59"/>
      <c r="AC125" s="59"/>
      <c r="AD125" s="59"/>
      <c r="AE125" s="59"/>
      <c r="AF125" s="59"/>
      <c r="AG125" s="59"/>
    </row>
    <row r="126" spans="1:33" ht="30" customHeight="1" x14ac:dyDescent="0.2">
      <c r="A126" s="118" t="s">
        <v>23</v>
      </c>
      <c r="B126" s="119" t="s">
        <v>185</v>
      </c>
      <c r="C126" s="185" t="s">
        <v>186</v>
      </c>
      <c r="D126" s="53" t="s">
        <v>187</v>
      </c>
      <c r="E126" s="128"/>
      <c r="F126" s="129"/>
      <c r="G126" s="56">
        <f t="shared" si="157"/>
        <v>0</v>
      </c>
      <c r="H126" s="128"/>
      <c r="I126" s="129"/>
      <c r="J126" s="56">
        <f t="shared" si="158"/>
        <v>0</v>
      </c>
      <c r="K126" s="54"/>
      <c r="L126" s="55"/>
      <c r="M126" s="56">
        <f t="shared" si="159"/>
        <v>0</v>
      </c>
      <c r="N126" s="54"/>
      <c r="O126" s="55"/>
      <c r="P126" s="56">
        <f t="shared" si="160"/>
        <v>0</v>
      </c>
      <c r="Q126" s="54"/>
      <c r="R126" s="55"/>
      <c r="S126" s="56">
        <f t="shared" si="161"/>
        <v>0</v>
      </c>
      <c r="T126" s="54"/>
      <c r="U126" s="55"/>
      <c r="V126" s="56">
        <f t="shared" si="162"/>
        <v>0</v>
      </c>
      <c r="W126" s="66">
        <f t="shared" si="163"/>
        <v>0</v>
      </c>
      <c r="X126" s="285">
        <f t="shared" si="164"/>
        <v>0</v>
      </c>
      <c r="Y126" s="285">
        <f t="shared" si="107"/>
        <v>0</v>
      </c>
      <c r="Z126" s="293" t="e">
        <f t="shared" si="165"/>
        <v>#DIV/0!</v>
      </c>
      <c r="AA126" s="248"/>
      <c r="AB126" s="59"/>
      <c r="AC126" s="59"/>
      <c r="AD126" s="59"/>
      <c r="AE126" s="59"/>
      <c r="AF126" s="59"/>
      <c r="AG126" s="59"/>
    </row>
    <row r="127" spans="1:33" ht="30" customHeight="1" x14ac:dyDescent="0.2">
      <c r="A127" s="118" t="s">
        <v>23</v>
      </c>
      <c r="B127" s="119" t="s">
        <v>188</v>
      </c>
      <c r="C127" s="185" t="s">
        <v>338</v>
      </c>
      <c r="D127" s="53" t="s">
        <v>187</v>
      </c>
      <c r="E127" s="54">
        <v>500</v>
      </c>
      <c r="F127" s="55">
        <v>140</v>
      </c>
      <c r="G127" s="56">
        <v>70000</v>
      </c>
      <c r="H127" s="54">
        <v>500</v>
      </c>
      <c r="I127" s="55">
        <v>83.2</v>
      </c>
      <c r="J127" s="56">
        <v>41600</v>
      </c>
      <c r="K127" s="128"/>
      <c r="L127" s="129"/>
      <c r="M127" s="56">
        <f t="shared" si="159"/>
        <v>0</v>
      </c>
      <c r="N127" s="128"/>
      <c r="O127" s="129"/>
      <c r="P127" s="56">
        <f t="shared" si="160"/>
        <v>0</v>
      </c>
      <c r="Q127" s="128"/>
      <c r="R127" s="129"/>
      <c r="S127" s="56">
        <f t="shared" si="161"/>
        <v>0</v>
      </c>
      <c r="T127" s="128"/>
      <c r="U127" s="129"/>
      <c r="V127" s="56">
        <f t="shared" si="162"/>
        <v>0</v>
      </c>
      <c r="W127" s="66">
        <f t="shared" si="163"/>
        <v>70000</v>
      </c>
      <c r="X127" s="285">
        <f t="shared" si="164"/>
        <v>41600</v>
      </c>
      <c r="Y127" s="285">
        <f t="shared" si="107"/>
        <v>28400</v>
      </c>
      <c r="Z127" s="293">
        <f t="shared" si="165"/>
        <v>0.40571428571428569</v>
      </c>
      <c r="AA127" s="248"/>
      <c r="AB127" s="59"/>
      <c r="AC127" s="59"/>
      <c r="AD127" s="59"/>
      <c r="AE127" s="59"/>
      <c r="AF127" s="59"/>
      <c r="AG127" s="59"/>
    </row>
    <row r="128" spans="1:33" ht="30" customHeight="1" x14ac:dyDescent="0.2">
      <c r="A128" s="118" t="s">
        <v>23</v>
      </c>
      <c r="B128" s="119" t="s">
        <v>189</v>
      </c>
      <c r="C128" s="127" t="s">
        <v>190</v>
      </c>
      <c r="D128" s="53" t="s">
        <v>187</v>
      </c>
      <c r="E128" s="54"/>
      <c r="F128" s="55"/>
      <c r="G128" s="56">
        <f t="shared" si="157"/>
        <v>0</v>
      </c>
      <c r="H128" s="54"/>
      <c r="I128" s="55"/>
      <c r="J128" s="56">
        <f t="shared" si="158"/>
        <v>0</v>
      </c>
      <c r="K128" s="54"/>
      <c r="L128" s="55"/>
      <c r="M128" s="56">
        <f t="shared" si="159"/>
        <v>0</v>
      </c>
      <c r="N128" s="54"/>
      <c r="O128" s="55"/>
      <c r="P128" s="56">
        <f t="shared" si="160"/>
        <v>0</v>
      </c>
      <c r="Q128" s="54"/>
      <c r="R128" s="55"/>
      <c r="S128" s="56">
        <f t="shared" si="161"/>
        <v>0</v>
      </c>
      <c r="T128" s="54"/>
      <c r="U128" s="55"/>
      <c r="V128" s="56">
        <f t="shared" si="162"/>
        <v>0</v>
      </c>
      <c r="W128" s="57">
        <f t="shared" si="163"/>
        <v>0</v>
      </c>
      <c r="X128" s="285">
        <f t="shared" si="164"/>
        <v>0</v>
      </c>
      <c r="Y128" s="285">
        <f t="shared" si="107"/>
        <v>0</v>
      </c>
      <c r="Z128" s="293" t="e">
        <f t="shared" si="165"/>
        <v>#DIV/0!</v>
      </c>
      <c r="AA128" s="248"/>
      <c r="AB128" s="59"/>
      <c r="AC128" s="59"/>
      <c r="AD128" s="59"/>
      <c r="AE128" s="59"/>
      <c r="AF128" s="59"/>
      <c r="AG128" s="59"/>
    </row>
    <row r="129" spans="1:33" ht="30" customHeight="1" thickBot="1" x14ac:dyDescent="0.25">
      <c r="A129" s="157" t="s">
        <v>23</v>
      </c>
      <c r="B129" s="158" t="s">
        <v>191</v>
      </c>
      <c r="C129" s="234" t="s">
        <v>192</v>
      </c>
      <c r="D129" s="62"/>
      <c r="E129" s="63"/>
      <c r="F129" s="64">
        <v>0.22</v>
      </c>
      <c r="G129" s="65">
        <f t="shared" si="157"/>
        <v>0</v>
      </c>
      <c r="H129" s="63"/>
      <c r="I129" s="64">
        <v>0.22</v>
      </c>
      <c r="J129" s="65">
        <f t="shared" si="158"/>
        <v>0</v>
      </c>
      <c r="K129" s="63"/>
      <c r="L129" s="64">
        <v>0.22</v>
      </c>
      <c r="M129" s="65">
        <f t="shared" si="159"/>
        <v>0</v>
      </c>
      <c r="N129" s="63"/>
      <c r="O129" s="64">
        <v>0.22</v>
      </c>
      <c r="P129" s="65">
        <f t="shared" si="160"/>
        <v>0</v>
      </c>
      <c r="Q129" s="63"/>
      <c r="R129" s="64">
        <v>0.22</v>
      </c>
      <c r="S129" s="65">
        <f t="shared" si="161"/>
        <v>0</v>
      </c>
      <c r="T129" s="63"/>
      <c r="U129" s="64">
        <v>0.22</v>
      </c>
      <c r="V129" s="65">
        <f t="shared" si="162"/>
        <v>0</v>
      </c>
      <c r="W129" s="66">
        <f t="shared" si="163"/>
        <v>0</v>
      </c>
      <c r="X129" s="285">
        <f t="shared" si="164"/>
        <v>0</v>
      </c>
      <c r="Y129" s="285">
        <f t="shared" si="107"/>
        <v>0</v>
      </c>
      <c r="Z129" s="293" t="e">
        <f t="shared" si="165"/>
        <v>#DIV/0!</v>
      </c>
      <c r="AA129" s="259"/>
      <c r="AB129" s="5"/>
      <c r="AC129" s="5"/>
      <c r="AD129" s="5"/>
      <c r="AE129" s="5"/>
      <c r="AF129" s="5"/>
      <c r="AG129" s="5"/>
    </row>
    <row r="130" spans="1:33" ht="30" customHeight="1" thickBot="1" x14ac:dyDescent="0.25">
      <c r="A130" s="226" t="s">
        <v>193</v>
      </c>
      <c r="B130" s="227"/>
      <c r="C130" s="228"/>
      <c r="D130" s="229"/>
      <c r="E130" s="115">
        <f>SUM(E124:E128)</f>
        <v>550</v>
      </c>
      <c r="F130" s="90"/>
      <c r="G130" s="115">
        <f>SUM(G124:G129)</f>
        <v>80000</v>
      </c>
      <c r="H130" s="115">
        <f>SUM(H124:H128)</f>
        <v>520</v>
      </c>
      <c r="I130" s="90"/>
      <c r="J130" s="115">
        <f>SUM(J124:J129)</f>
        <v>46600</v>
      </c>
      <c r="K130" s="115">
        <f>SUM(K124:K128)</f>
        <v>0</v>
      </c>
      <c r="L130" s="90"/>
      <c r="M130" s="115">
        <f>SUM(M124:M129)</f>
        <v>0</v>
      </c>
      <c r="N130" s="115">
        <f>SUM(N124:N128)</f>
        <v>0</v>
      </c>
      <c r="O130" s="90"/>
      <c r="P130" s="115">
        <f>SUM(P124:P129)</f>
        <v>0</v>
      </c>
      <c r="Q130" s="115">
        <f>SUM(Q124:Q128)</f>
        <v>0</v>
      </c>
      <c r="R130" s="90"/>
      <c r="S130" s="115">
        <f>SUM(S124:S129)</f>
        <v>0</v>
      </c>
      <c r="T130" s="115">
        <f>SUM(T124:T128)</f>
        <v>0</v>
      </c>
      <c r="U130" s="90"/>
      <c r="V130" s="115">
        <f>SUM(V124:V129)</f>
        <v>0</v>
      </c>
      <c r="W130" s="98">
        <f>SUM(W124:W129)</f>
        <v>80000</v>
      </c>
      <c r="X130" s="98">
        <f>SUM(X124:X129)</f>
        <v>46600</v>
      </c>
      <c r="Y130" s="98">
        <f t="shared" si="107"/>
        <v>33400</v>
      </c>
      <c r="Z130" s="98">
        <f>Y130/W130</f>
        <v>0.41749999999999998</v>
      </c>
      <c r="AA130" s="261"/>
      <c r="AB130" s="5"/>
      <c r="AC130" s="5"/>
      <c r="AD130" s="5"/>
      <c r="AE130" s="5"/>
      <c r="AF130" s="5"/>
      <c r="AG130" s="5"/>
    </row>
    <row r="131" spans="1:33" ht="30" customHeight="1" thickBot="1" x14ac:dyDescent="0.25">
      <c r="A131" s="222" t="s">
        <v>20</v>
      </c>
      <c r="B131" s="121">
        <v>9</v>
      </c>
      <c r="C131" s="223" t="s">
        <v>194</v>
      </c>
      <c r="D131" s="224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40"/>
      <c r="X131" s="40"/>
      <c r="Y131" s="291"/>
      <c r="Z131" s="40"/>
      <c r="AA131" s="255"/>
      <c r="AB131" s="5"/>
      <c r="AC131" s="5"/>
      <c r="AD131" s="5"/>
      <c r="AE131" s="5"/>
      <c r="AF131" s="5"/>
      <c r="AG131" s="5"/>
    </row>
    <row r="132" spans="1:33" ht="30" customHeight="1" x14ac:dyDescent="0.2">
      <c r="A132" s="130" t="s">
        <v>23</v>
      </c>
      <c r="B132" s="131">
        <v>43839</v>
      </c>
      <c r="C132" s="188" t="s">
        <v>256</v>
      </c>
      <c r="D132" s="132" t="s">
        <v>88</v>
      </c>
      <c r="E132" s="133">
        <v>3</v>
      </c>
      <c r="F132" s="134">
        <v>3500</v>
      </c>
      <c r="G132" s="135">
        <v>10500</v>
      </c>
      <c r="H132" s="133">
        <v>3</v>
      </c>
      <c r="I132" s="134">
        <v>3500</v>
      </c>
      <c r="J132" s="135">
        <f t="shared" ref="J132:J137" si="166">H132*I132</f>
        <v>10500</v>
      </c>
      <c r="K132" s="136"/>
      <c r="L132" s="134"/>
      <c r="M132" s="135">
        <f t="shared" ref="M132:M137" si="167">K132*L132</f>
        <v>0</v>
      </c>
      <c r="N132" s="136"/>
      <c r="O132" s="134"/>
      <c r="P132" s="135">
        <f t="shared" ref="P132:P137" si="168">N132*O132</f>
        <v>0</v>
      </c>
      <c r="Q132" s="136"/>
      <c r="R132" s="134"/>
      <c r="S132" s="135">
        <f t="shared" ref="S132:S137" si="169">Q132*R132</f>
        <v>0</v>
      </c>
      <c r="T132" s="136"/>
      <c r="U132" s="134"/>
      <c r="V132" s="135">
        <f t="shared" ref="V132:V137" si="170">T132*U132</f>
        <v>0</v>
      </c>
      <c r="W132" s="137">
        <f t="shared" ref="W132:W137" si="171">G132+M132+S132</f>
        <v>10500</v>
      </c>
      <c r="X132" s="285">
        <f t="shared" ref="X132:X137" si="172">J132+P132+V132</f>
        <v>10500</v>
      </c>
      <c r="Y132" s="285">
        <f t="shared" si="107"/>
        <v>0</v>
      </c>
      <c r="Z132" s="293">
        <f t="shared" ref="Z132:Z137" si="173">Y132/W132</f>
        <v>0</v>
      </c>
      <c r="AA132" s="262"/>
      <c r="AB132" s="58"/>
      <c r="AC132" s="59"/>
      <c r="AD132" s="59"/>
      <c r="AE132" s="59"/>
      <c r="AF132" s="59"/>
      <c r="AG132" s="59"/>
    </row>
    <row r="133" spans="1:33" ht="30" customHeight="1" x14ac:dyDescent="0.2">
      <c r="A133" s="50" t="s">
        <v>23</v>
      </c>
      <c r="B133" s="138">
        <v>43870</v>
      </c>
      <c r="C133" s="189" t="s">
        <v>257</v>
      </c>
      <c r="D133" s="139" t="s">
        <v>88</v>
      </c>
      <c r="E133" s="140">
        <v>3</v>
      </c>
      <c r="F133" s="55">
        <v>4000</v>
      </c>
      <c r="G133" s="56">
        <v>12000</v>
      </c>
      <c r="H133" s="140">
        <v>3</v>
      </c>
      <c r="I133" s="55">
        <v>4000</v>
      </c>
      <c r="J133" s="56">
        <f t="shared" si="166"/>
        <v>12000</v>
      </c>
      <c r="K133" s="54"/>
      <c r="L133" s="55"/>
      <c r="M133" s="56">
        <f t="shared" si="167"/>
        <v>0</v>
      </c>
      <c r="N133" s="54"/>
      <c r="O133" s="55"/>
      <c r="P133" s="56">
        <f t="shared" si="168"/>
        <v>0</v>
      </c>
      <c r="Q133" s="54"/>
      <c r="R133" s="55"/>
      <c r="S133" s="56">
        <f t="shared" si="169"/>
        <v>0</v>
      </c>
      <c r="T133" s="54"/>
      <c r="U133" s="55"/>
      <c r="V133" s="56">
        <f t="shared" si="170"/>
        <v>0</v>
      </c>
      <c r="W133" s="57">
        <f t="shared" si="171"/>
        <v>12000</v>
      </c>
      <c r="X133" s="285">
        <f t="shared" si="172"/>
        <v>12000</v>
      </c>
      <c r="Y133" s="285">
        <f t="shared" si="107"/>
        <v>0</v>
      </c>
      <c r="Z133" s="293">
        <f t="shared" si="173"/>
        <v>0</v>
      </c>
      <c r="AA133" s="248"/>
      <c r="AB133" s="59"/>
      <c r="AC133" s="59"/>
      <c r="AD133" s="59"/>
      <c r="AE133" s="59"/>
      <c r="AF133" s="59"/>
      <c r="AG133" s="59"/>
    </row>
    <row r="134" spans="1:33" ht="30" customHeight="1" x14ac:dyDescent="0.2">
      <c r="A134" s="50" t="s">
        <v>23</v>
      </c>
      <c r="B134" s="138">
        <v>43899</v>
      </c>
      <c r="C134" s="189" t="s">
        <v>339</v>
      </c>
      <c r="D134" s="139" t="s">
        <v>26</v>
      </c>
      <c r="E134" s="140">
        <v>2</v>
      </c>
      <c r="F134" s="55">
        <v>10000</v>
      </c>
      <c r="G134" s="56">
        <v>20000</v>
      </c>
      <c r="H134" s="140">
        <v>2</v>
      </c>
      <c r="I134" s="55">
        <v>10000</v>
      </c>
      <c r="J134" s="56">
        <f t="shared" si="166"/>
        <v>20000</v>
      </c>
      <c r="K134" s="54"/>
      <c r="L134" s="55"/>
      <c r="M134" s="56">
        <f t="shared" si="167"/>
        <v>0</v>
      </c>
      <c r="N134" s="54"/>
      <c r="O134" s="55"/>
      <c r="P134" s="56">
        <f t="shared" si="168"/>
        <v>0</v>
      </c>
      <c r="Q134" s="54"/>
      <c r="R134" s="55"/>
      <c r="S134" s="56">
        <f t="shared" si="169"/>
        <v>0</v>
      </c>
      <c r="T134" s="54"/>
      <c r="U134" s="55"/>
      <c r="V134" s="56">
        <f t="shared" si="170"/>
        <v>0</v>
      </c>
      <c r="W134" s="57">
        <f t="shared" si="171"/>
        <v>20000</v>
      </c>
      <c r="X134" s="285">
        <f t="shared" si="172"/>
        <v>20000</v>
      </c>
      <c r="Y134" s="285">
        <f t="shared" si="107"/>
        <v>0</v>
      </c>
      <c r="Z134" s="293">
        <f t="shared" si="173"/>
        <v>0</v>
      </c>
      <c r="AA134" s="248"/>
      <c r="AB134" s="59"/>
      <c r="AC134" s="59"/>
      <c r="AD134" s="59"/>
      <c r="AE134" s="59"/>
      <c r="AF134" s="59"/>
      <c r="AG134" s="59"/>
    </row>
    <row r="135" spans="1:33" s="377" customFormat="1" ht="30" customHeight="1" x14ac:dyDescent="0.2">
      <c r="A135" s="364" t="s">
        <v>23</v>
      </c>
      <c r="B135" s="365">
        <v>43930</v>
      </c>
      <c r="C135" s="366" t="s">
        <v>340</v>
      </c>
      <c r="D135" s="367" t="s">
        <v>281</v>
      </c>
      <c r="E135" s="368">
        <v>1</v>
      </c>
      <c r="F135" s="369">
        <v>70000</v>
      </c>
      <c r="G135" s="370">
        <v>70000</v>
      </c>
      <c r="H135" s="368">
        <v>1</v>
      </c>
      <c r="I135" s="369">
        <v>67452.2</v>
      </c>
      <c r="J135" s="370">
        <v>67452.2</v>
      </c>
      <c r="K135" s="371"/>
      <c r="L135" s="369"/>
      <c r="M135" s="370">
        <f t="shared" si="167"/>
        <v>0</v>
      </c>
      <c r="N135" s="371"/>
      <c r="O135" s="369"/>
      <c r="P135" s="370">
        <f t="shared" si="168"/>
        <v>0</v>
      </c>
      <c r="Q135" s="371"/>
      <c r="R135" s="369"/>
      <c r="S135" s="370">
        <f t="shared" si="169"/>
        <v>0</v>
      </c>
      <c r="T135" s="371"/>
      <c r="U135" s="369"/>
      <c r="V135" s="370">
        <f t="shared" si="170"/>
        <v>0</v>
      </c>
      <c r="W135" s="372">
        <f t="shared" si="171"/>
        <v>70000</v>
      </c>
      <c r="X135" s="373">
        <f t="shared" si="172"/>
        <v>67452.2</v>
      </c>
      <c r="Y135" s="373">
        <f t="shared" si="107"/>
        <v>2547.8000000000029</v>
      </c>
      <c r="Z135" s="374">
        <f t="shared" si="173"/>
        <v>3.6397142857142899E-2</v>
      </c>
      <c r="AA135" s="375"/>
      <c r="AB135" s="376"/>
      <c r="AC135" s="376"/>
      <c r="AD135" s="376"/>
      <c r="AE135" s="376"/>
      <c r="AF135" s="376"/>
      <c r="AG135" s="376"/>
    </row>
    <row r="136" spans="1:33" ht="30" customHeight="1" x14ac:dyDescent="0.2">
      <c r="A136" s="60" t="s">
        <v>23</v>
      </c>
      <c r="B136" s="138">
        <v>43960</v>
      </c>
      <c r="C136" s="88" t="s">
        <v>341</v>
      </c>
      <c r="D136" s="141" t="s">
        <v>88</v>
      </c>
      <c r="E136" s="142">
        <v>2</v>
      </c>
      <c r="F136" s="64">
        <v>3500</v>
      </c>
      <c r="G136" s="65">
        <v>7000</v>
      </c>
      <c r="H136" s="142">
        <v>2</v>
      </c>
      <c r="I136" s="64">
        <v>3500</v>
      </c>
      <c r="J136" s="65">
        <f t="shared" si="166"/>
        <v>7000</v>
      </c>
      <c r="K136" s="63"/>
      <c r="L136" s="64"/>
      <c r="M136" s="65">
        <f t="shared" si="167"/>
        <v>0</v>
      </c>
      <c r="N136" s="63"/>
      <c r="O136" s="64"/>
      <c r="P136" s="65">
        <f t="shared" si="168"/>
        <v>0</v>
      </c>
      <c r="Q136" s="63"/>
      <c r="R136" s="64"/>
      <c r="S136" s="65">
        <f t="shared" si="169"/>
        <v>0</v>
      </c>
      <c r="T136" s="63"/>
      <c r="U136" s="64"/>
      <c r="V136" s="65">
        <f t="shared" si="170"/>
        <v>0</v>
      </c>
      <c r="W136" s="66">
        <f t="shared" si="171"/>
        <v>7000</v>
      </c>
      <c r="X136" s="285">
        <f t="shared" si="172"/>
        <v>7000</v>
      </c>
      <c r="Y136" s="285">
        <f t="shared" si="107"/>
        <v>0</v>
      </c>
      <c r="Z136" s="293">
        <f t="shared" si="173"/>
        <v>0</v>
      </c>
      <c r="AA136" s="257"/>
      <c r="AB136" s="59"/>
      <c r="AC136" s="59"/>
      <c r="AD136" s="59"/>
      <c r="AE136" s="59"/>
      <c r="AF136" s="59"/>
      <c r="AG136" s="59"/>
    </row>
    <row r="137" spans="1:33" ht="30" customHeight="1" thickBot="1" x14ac:dyDescent="0.25">
      <c r="A137" s="60" t="s">
        <v>23</v>
      </c>
      <c r="B137" s="138">
        <v>43991</v>
      </c>
      <c r="C137" s="125" t="s">
        <v>195</v>
      </c>
      <c r="D137" s="74"/>
      <c r="E137" s="63"/>
      <c r="F137" s="64">
        <v>0.22</v>
      </c>
      <c r="G137" s="65">
        <f t="shared" ref="G137" si="174">E137*F137</f>
        <v>0</v>
      </c>
      <c r="H137" s="63"/>
      <c r="I137" s="64">
        <v>0.22</v>
      </c>
      <c r="J137" s="65">
        <f t="shared" si="166"/>
        <v>0</v>
      </c>
      <c r="K137" s="63"/>
      <c r="L137" s="64">
        <v>0.22</v>
      </c>
      <c r="M137" s="65">
        <f t="shared" si="167"/>
        <v>0</v>
      </c>
      <c r="N137" s="63"/>
      <c r="O137" s="64">
        <v>0.22</v>
      </c>
      <c r="P137" s="65">
        <f t="shared" si="168"/>
        <v>0</v>
      </c>
      <c r="Q137" s="63"/>
      <c r="R137" s="64">
        <v>0.22</v>
      </c>
      <c r="S137" s="65">
        <f t="shared" si="169"/>
        <v>0</v>
      </c>
      <c r="T137" s="63"/>
      <c r="U137" s="64">
        <v>0.22</v>
      </c>
      <c r="V137" s="65">
        <f t="shared" si="170"/>
        <v>0</v>
      </c>
      <c r="W137" s="66">
        <f t="shared" si="171"/>
        <v>0</v>
      </c>
      <c r="X137" s="285">
        <f t="shared" si="172"/>
        <v>0</v>
      </c>
      <c r="Y137" s="285">
        <f t="shared" si="107"/>
        <v>0</v>
      </c>
      <c r="Z137" s="293" t="e">
        <f t="shared" si="173"/>
        <v>#DIV/0!</v>
      </c>
      <c r="AA137" s="259"/>
      <c r="AB137" s="5"/>
      <c r="AC137" s="5"/>
      <c r="AD137" s="5"/>
      <c r="AE137" s="5"/>
      <c r="AF137" s="5"/>
      <c r="AG137" s="5"/>
    </row>
    <row r="138" spans="1:33" ht="30" customHeight="1" thickBot="1" x14ac:dyDescent="0.25">
      <c r="A138" s="111" t="s">
        <v>196</v>
      </c>
      <c r="B138" s="112"/>
      <c r="C138" s="113"/>
      <c r="D138" s="114"/>
      <c r="E138" s="115">
        <f>SUM(E132:E136)</f>
        <v>11</v>
      </c>
      <c r="F138" s="90"/>
      <c r="G138" s="89">
        <f>SUM(G132:G137)</f>
        <v>119500</v>
      </c>
      <c r="H138" s="115">
        <f>SUM(H132:H136)</f>
        <v>11</v>
      </c>
      <c r="I138" s="90"/>
      <c r="J138" s="89">
        <f>SUM(J132:J137)</f>
        <v>116952.2</v>
      </c>
      <c r="K138" s="91">
        <f>SUM(K132:K136)</f>
        <v>0</v>
      </c>
      <c r="L138" s="90"/>
      <c r="M138" s="89">
        <f>SUM(M132:M137)</f>
        <v>0</v>
      </c>
      <c r="N138" s="91">
        <f>SUM(N132:N136)</f>
        <v>0</v>
      </c>
      <c r="O138" s="90"/>
      <c r="P138" s="89">
        <f>SUM(P132:P137)</f>
        <v>0</v>
      </c>
      <c r="Q138" s="91">
        <f>SUM(Q132:Q136)</f>
        <v>0</v>
      </c>
      <c r="R138" s="90"/>
      <c r="S138" s="89">
        <f>SUM(S132:S137)</f>
        <v>0</v>
      </c>
      <c r="T138" s="91">
        <f>SUM(T132:T136)</f>
        <v>0</v>
      </c>
      <c r="U138" s="90"/>
      <c r="V138" s="89">
        <f>SUM(V132:V137)</f>
        <v>0</v>
      </c>
      <c r="W138" s="98">
        <f>SUM(W132:W137)</f>
        <v>119500</v>
      </c>
      <c r="X138" s="98">
        <f>SUM(X132:X137)</f>
        <v>116952.2</v>
      </c>
      <c r="Y138" s="98">
        <f t="shared" si="107"/>
        <v>2547.8000000000029</v>
      </c>
      <c r="Z138" s="98">
        <f>Y138/W138</f>
        <v>2.1320502092050234E-2</v>
      </c>
      <c r="AA138" s="261"/>
      <c r="AB138" s="5"/>
      <c r="AC138" s="5"/>
      <c r="AD138" s="5"/>
      <c r="AE138" s="5"/>
      <c r="AF138" s="5"/>
      <c r="AG138" s="5"/>
    </row>
    <row r="139" spans="1:33" ht="30" customHeight="1" thickBot="1" x14ac:dyDescent="0.25">
      <c r="A139" s="120" t="s">
        <v>20</v>
      </c>
      <c r="B139" s="93">
        <v>10</v>
      </c>
      <c r="C139" s="126" t="s">
        <v>197</v>
      </c>
      <c r="D139" s="11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40"/>
      <c r="X139" s="40"/>
      <c r="Y139" s="291"/>
      <c r="Z139" s="40"/>
      <c r="AA139" s="255"/>
      <c r="AB139" s="5"/>
      <c r="AC139" s="5"/>
      <c r="AD139" s="5"/>
      <c r="AE139" s="5"/>
      <c r="AF139" s="5"/>
      <c r="AG139" s="5"/>
    </row>
    <row r="140" spans="1:33" ht="30" customHeight="1" x14ac:dyDescent="0.2">
      <c r="A140" s="50" t="s">
        <v>23</v>
      </c>
      <c r="B140" s="138">
        <v>43840</v>
      </c>
      <c r="C140" s="143" t="s">
        <v>198</v>
      </c>
      <c r="D140" s="132"/>
      <c r="E140" s="144"/>
      <c r="F140" s="85"/>
      <c r="G140" s="86">
        <f t="shared" ref="G140:G144" si="175">E140*F140</f>
        <v>0</v>
      </c>
      <c r="H140" s="144"/>
      <c r="I140" s="85"/>
      <c r="J140" s="86">
        <f t="shared" ref="J140:J144" si="176">H140*I140</f>
        <v>0</v>
      </c>
      <c r="K140" s="84"/>
      <c r="L140" s="85"/>
      <c r="M140" s="86">
        <f t="shared" ref="M140:M144" si="177">K140*L140</f>
        <v>0</v>
      </c>
      <c r="N140" s="84"/>
      <c r="O140" s="85"/>
      <c r="P140" s="86">
        <f t="shared" ref="P140:P144" si="178">N140*O140</f>
        <v>0</v>
      </c>
      <c r="Q140" s="84"/>
      <c r="R140" s="85"/>
      <c r="S140" s="86">
        <f t="shared" ref="S140:S144" si="179">Q140*R140</f>
        <v>0</v>
      </c>
      <c r="T140" s="84"/>
      <c r="U140" s="85"/>
      <c r="V140" s="86">
        <f t="shared" ref="V140:V144" si="180">T140*U140</f>
        <v>0</v>
      </c>
      <c r="W140" s="145">
        <f>G140+M140+S140</f>
        <v>0</v>
      </c>
      <c r="X140" s="285">
        <f t="shared" ref="X140:X144" si="181">J140+P140+V140</f>
        <v>0</v>
      </c>
      <c r="Y140" s="285">
        <f t="shared" si="107"/>
        <v>0</v>
      </c>
      <c r="Z140" s="293" t="e">
        <f t="shared" ref="Z140:Z144" si="182">Y140/W140</f>
        <v>#DIV/0!</v>
      </c>
      <c r="AA140" s="263"/>
      <c r="AB140" s="59"/>
      <c r="AC140" s="59"/>
      <c r="AD140" s="59"/>
      <c r="AE140" s="59"/>
      <c r="AF140" s="59"/>
      <c r="AG140" s="59"/>
    </row>
    <row r="141" spans="1:33" ht="30" customHeight="1" x14ac:dyDescent="0.2">
      <c r="A141" s="50" t="s">
        <v>23</v>
      </c>
      <c r="B141" s="138">
        <v>43871</v>
      </c>
      <c r="C141" s="143" t="s">
        <v>198</v>
      </c>
      <c r="D141" s="139"/>
      <c r="E141" s="140"/>
      <c r="F141" s="55"/>
      <c r="G141" s="56">
        <f t="shared" si="175"/>
        <v>0</v>
      </c>
      <c r="H141" s="140"/>
      <c r="I141" s="55"/>
      <c r="J141" s="56">
        <f t="shared" si="176"/>
        <v>0</v>
      </c>
      <c r="K141" s="54"/>
      <c r="L141" s="55"/>
      <c r="M141" s="56">
        <f t="shared" si="177"/>
        <v>0</v>
      </c>
      <c r="N141" s="54"/>
      <c r="O141" s="55"/>
      <c r="P141" s="56">
        <f t="shared" si="178"/>
        <v>0</v>
      </c>
      <c r="Q141" s="54"/>
      <c r="R141" s="55"/>
      <c r="S141" s="56">
        <f t="shared" si="179"/>
        <v>0</v>
      </c>
      <c r="T141" s="54"/>
      <c r="U141" s="55"/>
      <c r="V141" s="56">
        <f t="shared" si="180"/>
        <v>0</v>
      </c>
      <c r="W141" s="57">
        <f>G141+M141+S141</f>
        <v>0</v>
      </c>
      <c r="X141" s="285">
        <f t="shared" si="181"/>
        <v>0</v>
      </c>
      <c r="Y141" s="285">
        <f t="shared" si="107"/>
        <v>0</v>
      </c>
      <c r="Z141" s="293" t="e">
        <f t="shared" si="182"/>
        <v>#DIV/0!</v>
      </c>
      <c r="AA141" s="248"/>
      <c r="AB141" s="59"/>
      <c r="AC141" s="59"/>
      <c r="AD141" s="59"/>
      <c r="AE141" s="59"/>
      <c r="AF141" s="59"/>
      <c r="AG141" s="59"/>
    </row>
    <row r="142" spans="1:33" ht="30" customHeight="1" x14ac:dyDescent="0.2">
      <c r="A142" s="50" t="s">
        <v>23</v>
      </c>
      <c r="B142" s="138">
        <v>43900</v>
      </c>
      <c r="C142" s="186" t="s">
        <v>198</v>
      </c>
      <c r="D142" s="139"/>
      <c r="E142" s="140"/>
      <c r="F142" s="55"/>
      <c r="G142" s="56">
        <f t="shared" si="175"/>
        <v>0</v>
      </c>
      <c r="H142" s="140"/>
      <c r="I142" s="55"/>
      <c r="J142" s="56">
        <f t="shared" si="176"/>
        <v>0</v>
      </c>
      <c r="K142" s="54"/>
      <c r="L142" s="55"/>
      <c r="M142" s="56">
        <f t="shared" si="177"/>
        <v>0</v>
      </c>
      <c r="N142" s="54"/>
      <c r="O142" s="55"/>
      <c r="P142" s="56">
        <f t="shared" si="178"/>
        <v>0</v>
      </c>
      <c r="Q142" s="54"/>
      <c r="R142" s="55"/>
      <c r="S142" s="56">
        <f t="shared" si="179"/>
        <v>0</v>
      </c>
      <c r="T142" s="54"/>
      <c r="U142" s="55"/>
      <c r="V142" s="56">
        <f t="shared" si="180"/>
        <v>0</v>
      </c>
      <c r="W142" s="57">
        <f>G142+M142+S142</f>
        <v>0</v>
      </c>
      <c r="X142" s="285">
        <f t="shared" si="181"/>
        <v>0</v>
      </c>
      <c r="Y142" s="285">
        <f t="shared" si="107"/>
        <v>0</v>
      </c>
      <c r="Z142" s="293" t="e">
        <f t="shared" si="182"/>
        <v>#DIV/0!</v>
      </c>
      <c r="AA142" s="248"/>
      <c r="AB142" s="59"/>
      <c r="AC142" s="59"/>
      <c r="AD142" s="59"/>
      <c r="AE142" s="59"/>
      <c r="AF142" s="59"/>
      <c r="AG142" s="59"/>
    </row>
    <row r="143" spans="1:33" ht="30" customHeight="1" x14ac:dyDescent="0.2">
      <c r="A143" s="60" t="s">
        <v>23</v>
      </c>
      <c r="B143" s="146">
        <v>43931</v>
      </c>
      <c r="C143" s="187" t="s">
        <v>255</v>
      </c>
      <c r="D143" s="141" t="s">
        <v>26</v>
      </c>
      <c r="E143" s="142"/>
      <c r="F143" s="64"/>
      <c r="G143" s="56">
        <f t="shared" si="175"/>
        <v>0</v>
      </c>
      <c r="H143" s="142"/>
      <c r="I143" s="64"/>
      <c r="J143" s="56">
        <f t="shared" si="176"/>
        <v>0</v>
      </c>
      <c r="K143" s="63"/>
      <c r="L143" s="64"/>
      <c r="M143" s="65">
        <f t="shared" si="177"/>
        <v>0</v>
      </c>
      <c r="N143" s="63"/>
      <c r="O143" s="64"/>
      <c r="P143" s="65">
        <f t="shared" si="178"/>
        <v>0</v>
      </c>
      <c r="Q143" s="63"/>
      <c r="R143" s="64"/>
      <c r="S143" s="65">
        <f t="shared" si="179"/>
        <v>0</v>
      </c>
      <c r="T143" s="63"/>
      <c r="U143" s="64"/>
      <c r="V143" s="65">
        <f t="shared" si="180"/>
        <v>0</v>
      </c>
      <c r="W143" s="147">
        <f>G143+M143+S143</f>
        <v>0</v>
      </c>
      <c r="X143" s="285">
        <f t="shared" si="181"/>
        <v>0</v>
      </c>
      <c r="Y143" s="285">
        <f t="shared" si="107"/>
        <v>0</v>
      </c>
      <c r="Z143" s="293" t="e">
        <f t="shared" si="182"/>
        <v>#DIV/0!</v>
      </c>
      <c r="AA143" s="264"/>
      <c r="AB143" s="59"/>
      <c r="AC143" s="59"/>
      <c r="AD143" s="59"/>
      <c r="AE143" s="59"/>
      <c r="AF143" s="59"/>
      <c r="AG143" s="59"/>
    </row>
    <row r="144" spans="1:33" ht="30" customHeight="1" thickBot="1" x14ac:dyDescent="0.25">
      <c r="A144" s="60" t="s">
        <v>23</v>
      </c>
      <c r="B144" s="148">
        <v>43961</v>
      </c>
      <c r="C144" s="125" t="s">
        <v>199</v>
      </c>
      <c r="D144" s="149"/>
      <c r="E144" s="63"/>
      <c r="F144" s="64">
        <v>0.22</v>
      </c>
      <c r="G144" s="65">
        <f t="shared" si="175"/>
        <v>0</v>
      </c>
      <c r="H144" s="63"/>
      <c r="I144" s="64">
        <v>0.22</v>
      </c>
      <c r="J144" s="65">
        <f t="shared" si="176"/>
        <v>0</v>
      </c>
      <c r="K144" s="63"/>
      <c r="L144" s="64">
        <v>0.22</v>
      </c>
      <c r="M144" s="65">
        <f t="shared" si="177"/>
        <v>0</v>
      </c>
      <c r="N144" s="63"/>
      <c r="O144" s="64">
        <v>0.22</v>
      </c>
      <c r="P144" s="65">
        <f t="shared" si="178"/>
        <v>0</v>
      </c>
      <c r="Q144" s="63"/>
      <c r="R144" s="64">
        <v>0.22</v>
      </c>
      <c r="S144" s="65">
        <f t="shared" si="179"/>
        <v>0</v>
      </c>
      <c r="T144" s="63"/>
      <c r="U144" s="64">
        <v>0.22</v>
      </c>
      <c r="V144" s="65">
        <f t="shared" si="180"/>
        <v>0</v>
      </c>
      <c r="W144" s="66">
        <f>G144+M144+S144</f>
        <v>0</v>
      </c>
      <c r="X144" s="285">
        <f t="shared" si="181"/>
        <v>0</v>
      </c>
      <c r="Y144" s="285">
        <f t="shared" si="107"/>
        <v>0</v>
      </c>
      <c r="Z144" s="293" t="e">
        <f t="shared" si="182"/>
        <v>#DIV/0!</v>
      </c>
      <c r="AA144" s="264"/>
      <c r="AB144" s="5"/>
      <c r="AC144" s="5"/>
      <c r="AD144" s="5"/>
      <c r="AE144" s="5"/>
      <c r="AF144" s="5"/>
      <c r="AG144" s="5"/>
    </row>
    <row r="145" spans="1:33" ht="30" customHeight="1" thickBot="1" x14ac:dyDescent="0.25">
      <c r="A145" s="111" t="s">
        <v>200</v>
      </c>
      <c r="B145" s="112"/>
      <c r="C145" s="113"/>
      <c r="D145" s="114"/>
      <c r="E145" s="115">
        <f>SUM(E140:E143)</f>
        <v>0</v>
      </c>
      <c r="F145" s="90"/>
      <c r="G145" s="89">
        <f>SUM(G140:G144)</f>
        <v>0</v>
      </c>
      <c r="H145" s="115">
        <f>SUM(H140:H143)</f>
        <v>0</v>
      </c>
      <c r="I145" s="90"/>
      <c r="J145" s="89">
        <f>SUM(J140:J144)</f>
        <v>0</v>
      </c>
      <c r="K145" s="91">
        <f>SUM(K140:K143)</f>
        <v>0</v>
      </c>
      <c r="L145" s="90"/>
      <c r="M145" s="89">
        <f>SUM(M140:M144)</f>
        <v>0</v>
      </c>
      <c r="N145" s="91">
        <f>SUM(N140:N143)</f>
        <v>0</v>
      </c>
      <c r="O145" s="90"/>
      <c r="P145" s="89">
        <f>SUM(P140:P144)</f>
        <v>0</v>
      </c>
      <c r="Q145" s="91">
        <f>SUM(Q140:Q143)</f>
        <v>0</v>
      </c>
      <c r="R145" s="90"/>
      <c r="S145" s="89">
        <f>SUM(S140:S144)</f>
        <v>0</v>
      </c>
      <c r="T145" s="91">
        <f>SUM(T140:T143)</f>
        <v>0</v>
      </c>
      <c r="U145" s="90"/>
      <c r="V145" s="89">
        <f>SUM(V140:V144)</f>
        <v>0</v>
      </c>
      <c r="W145" s="98">
        <f>SUM(W140:W144)</f>
        <v>0</v>
      </c>
      <c r="X145" s="98">
        <f>SUM(X140:X144)</f>
        <v>0</v>
      </c>
      <c r="Y145" s="98">
        <f t="shared" ref="Y145:Y180" si="183">W145-X145</f>
        <v>0</v>
      </c>
      <c r="Z145" s="98" t="e">
        <f>Y145/W145</f>
        <v>#DIV/0!</v>
      </c>
      <c r="AA145" s="261"/>
      <c r="AB145" s="5"/>
      <c r="AC145" s="5"/>
      <c r="AD145" s="5"/>
      <c r="AE145" s="5"/>
      <c r="AF145" s="5"/>
      <c r="AG145" s="5"/>
    </row>
    <row r="146" spans="1:33" ht="30" customHeight="1" thickBot="1" x14ac:dyDescent="0.25">
      <c r="A146" s="120" t="s">
        <v>20</v>
      </c>
      <c r="B146" s="93">
        <v>11</v>
      </c>
      <c r="C146" s="122" t="s">
        <v>201</v>
      </c>
      <c r="D146" s="11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40"/>
      <c r="X146" s="40"/>
      <c r="Y146" s="291"/>
      <c r="Z146" s="40"/>
      <c r="AA146" s="255"/>
      <c r="AB146" s="5"/>
      <c r="AC146" s="5"/>
      <c r="AD146" s="5"/>
      <c r="AE146" s="5"/>
      <c r="AF146" s="5"/>
      <c r="AG146" s="5"/>
    </row>
    <row r="147" spans="1:33" ht="30" customHeight="1" x14ac:dyDescent="0.2">
      <c r="A147" s="150" t="s">
        <v>23</v>
      </c>
      <c r="B147" s="138">
        <v>43841</v>
      </c>
      <c r="C147" s="143" t="s">
        <v>202</v>
      </c>
      <c r="D147" s="83" t="s">
        <v>58</v>
      </c>
      <c r="E147" s="84"/>
      <c r="F147" s="85"/>
      <c r="G147" s="86">
        <f t="shared" ref="G147" si="184">E147*F147</f>
        <v>0</v>
      </c>
      <c r="H147" s="84"/>
      <c r="I147" s="85"/>
      <c r="J147" s="86">
        <f t="shared" ref="J147" si="185">H147*I147</f>
        <v>0</v>
      </c>
      <c r="K147" s="84"/>
      <c r="L147" s="85"/>
      <c r="M147" s="86">
        <f t="shared" ref="M147" si="186">K147*L147</f>
        <v>0</v>
      </c>
      <c r="N147" s="84"/>
      <c r="O147" s="85"/>
      <c r="P147" s="86">
        <f t="shared" ref="P147" si="187">N147*O147</f>
        <v>0</v>
      </c>
      <c r="Q147" s="84"/>
      <c r="R147" s="85"/>
      <c r="S147" s="86">
        <f t="shared" ref="S147" si="188">Q147*R147</f>
        <v>0</v>
      </c>
      <c r="T147" s="84"/>
      <c r="U147" s="85"/>
      <c r="V147" s="86">
        <f t="shared" ref="V147" si="189">T147*U147</f>
        <v>0</v>
      </c>
      <c r="W147" s="145">
        <f>G147+M147+S147</f>
        <v>0</v>
      </c>
      <c r="X147" s="285">
        <f t="shared" ref="X147:X148" si="190">J147+P147+V147</f>
        <v>0</v>
      </c>
      <c r="Y147" s="285">
        <f t="shared" si="183"/>
        <v>0</v>
      </c>
      <c r="Z147" s="293" t="e">
        <f t="shared" ref="Z147:Z148" si="191">Y147/W147</f>
        <v>#DIV/0!</v>
      </c>
      <c r="AA147" s="263"/>
      <c r="AB147" s="59"/>
      <c r="AC147" s="59"/>
      <c r="AD147" s="59"/>
      <c r="AE147" s="59"/>
      <c r="AF147" s="59"/>
      <c r="AG147" s="59"/>
    </row>
    <row r="148" spans="1:33" ht="30" customHeight="1" thickBot="1" x14ac:dyDescent="0.25">
      <c r="A148" s="151" t="s">
        <v>23</v>
      </c>
      <c r="B148" s="138">
        <v>43872</v>
      </c>
      <c r="C148" s="88" t="s">
        <v>202</v>
      </c>
      <c r="D148" s="62" t="s">
        <v>58</v>
      </c>
      <c r="E148" s="63"/>
      <c r="F148" s="64"/>
      <c r="G148" s="56">
        <f>E148*F148</f>
        <v>0</v>
      </c>
      <c r="H148" s="63"/>
      <c r="I148" s="64"/>
      <c r="J148" s="56">
        <f>H148*I148</f>
        <v>0</v>
      </c>
      <c r="K148" s="63"/>
      <c r="L148" s="64"/>
      <c r="M148" s="65">
        <f>K148*L148</f>
        <v>0</v>
      </c>
      <c r="N148" s="63"/>
      <c r="O148" s="64"/>
      <c r="P148" s="65">
        <f>N148*O148</f>
        <v>0</v>
      </c>
      <c r="Q148" s="63"/>
      <c r="R148" s="64"/>
      <c r="S148" s="65">
        <f>Q148*R148</f>
        <v>0</v>
      </c>
      <c r="T148" s="63"/>
      <c r="U148" s="64"/>
      <c r="V148" s="65">
        <f>T148*U148</f>
        <v>0</v>
      </c>
      <c r="W148" s="147">
        <f>G148+M148+S148</f>
        <v>0</v>
      </c>
      <c r="X148" s="285">
        <f t="shared" si="190"/>
        <v>0</v>
      </c>
      <c r="Y148" s="285">
        <f t="shared" si="183"/>
        <v>0</v>
      </c>
      <c r="Z148" s="293" t="e">
        <f t="shared" si="191"/>
        <v>#DIV/0!</v>
      </c>
      <c r="AA148" s="264"/>
      <c r="AB148" s="58"/>
      <c r="AC148" s="59"/>
      <c r="AD148" s="59"/>
      <c r="AE148" s="59"/>
      <c r="AF148" s="59"/>
      <c r="AG148" s="59"/>
    </row>
    <row r="149" spans="1:33" ht="30" customHeight="1" thickBot="1" x14ac:dyDescent="0.25">
      <c r="A149" s="423" t="s">
        <v>203</v>
      </c>
      <c r="B149" s="424"/>
      <c r="C149" s="424"/>
      <c r="D149" s="425"/>
      <c r="E149" s="115">
        <f>SUM(E147:E148)</f>
        <v>0</v>
      </c>
      <c r="F149" s="90"/>
      <c r="G149" s="89">
        <f>SUM(G147:G148)</f>
        <v>0</v>
      </c>
      <c r="H149" s="115">
        <f>SUM(H147:H148)</f>
        <v>0</v>
      </c>
      <c r="I149" s="90"/>
      <c r="J149" s="89">
        <f>SUM(J147:J148)</f>
        <v>0</v>
      </c>
      <c r="K149" s="91">
        <f>SUM(K147:K148)</f>
        <v>0</v>
      </c>
      <c r="L149" s="90"/>
      <c r="M149" s="89">
        <f>SUM(M147:M148)</f>
        <v>0</v>
      </c>
      <c r="N149" s="91">
        <f>SUM(N147:N148)</f>
        <v>0</v>
      </c>
      <c r="O149" s="90"/>
      <c r="P149" s="89">
        <f>SUM(P147:P148)</f>
        <v>0</v>
      </c>
      <c r="Q149" s="91">
        <f>SUM(Q147:Q148)</f>
        <v>0</v>
      </c>
      <c r="R149" s="90"/>
      <c r="S149" s="89">
        <f>SUM(S147:S148)</f>
        <v>0</v>
      </c>
      <c r="T149" s="91">
        <f>SUM(T147:T148)</f>
        <v>0</v>
      </c>
      <c r="U149" s="90"/>
      <c r="V149" s="89">
        <f>SUM(V147:V148)</f>
        <v>0</v>
      </c>
      <c r="W149" s="98">
        <f>SUM(W147:W148)</f>
        <v>0</v>
      </c>
      <c r="X149" s="98">
        <f>SUM(X147:X148)</f>
        <v>0</v>
      </c>
      <c r="Y149" s="98">
        <f t="shared" si="183"/>
        <v>0</v>
      </c>
      <c r="Z149" s="98" t="e">
        <f>Y149/W149</f>
        <v>#DIV/0!</v>
      </c>
      <c r="AA149" s="261"/>
      <c r="AB149" s="5"/>
      <c r="AC149" s="5"/>
      <c r="AD149" s="5"/>
      <c r="AE149" s="5"/>
      <c r="AF149" s="5"/>
      <c r="AG149" s="5"/>
    </row>
    <row r="150" spans="1:33" ht="30" customHeight="1" thickBot="1" x14ac:dyDescent="0.25">
      <c r="A150" s="92" t="s">
        <v>20</v>
      </c>
      <c r="B150" s="93">
        <v>12</v>
      </c>
      <c r="C150" s="94" t="s">
        <v>204</v>
      </c>
      <c r="D150" s="215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40"/>
      <c r="X150" s="40"/>
      <c r="Y150" s="291"/>
      <c r="Z150" s="40"/>
      <c r="AA150" s="255"/>
      <c r="AB150" s="5"/>
      <c r="AC150" s="5"/>
      <c r="AD150" s="5"/>
      <c r="AE150" s="5"/>
      <c r="AF150" s="5"/>
      <c r="AG150" s="5"/>
    </row>
    <row r="151" spans="1:33" ht="30" customHeight="1" x14ac:dyDescent="0.2">
      <c r="A151" s="81" t="s">
        <v>23</v>
      </c>
      <c r="B151" s="152">
        <v>43842</v>
      </c>
      <c r="C151" s="214" t="s">
        <v>205</v>
      </c>
      <c r="D151" s="217" t="s">
        <v>206</v>
      </c>
      <c r="E151" s="144"/>
      <c r="F151" s="85"/>
      <c r="G151" s="86">
        <f t="shared" ref="G151:G153" si="192">E151*F151</f>
        <v>0</v>
      </c>
      <c r="H151" s="144"/>
      <c r="I151" s="85"/>
      <c r="J151" s="86">
        <f t="shared" ref="J151:J153" si="193">H151*I151</f>
        <v>0</v>
      </c>
      <c r="K151" s="84"/>
      <c r="L151" s="85"/>
      <c r="M151" s="86">
        <f t="shared" ref="M151:M153" si="194">K151*L151</f>
        <v>0</v>
      </c>
      <c r="N151" s="84"/>
      <c r="O151" s="85"/>
      <c r="P151" s="86">
        <f t="shared" ref="P151:P153" si="195">N151*O151</f>
        <v>0</v>
      </c>
      <c r="Q151" s="84"/>
      <c r="R151" s="85"/>
      <c r="S151" s="86">
        <f t="shared" ref="S151:S154" si="196">Q151*R151</f>
        <v>0</v>
      </c>
      <c r="T151" s="84"/>
      <c r="U151" s="85"/>
      <c r="V151" s="86">
        <f t="shared" ref="V151:V154" si="197">T151*U151</f>
        <v>0</v>
      </c>
      <c r="W151" s="153">
        <f>G151+M151+S151</f>
        <v>0</v>
      </c>
      <c r="X151" s="285">
        <f t="shared" ref="X151:X154" si="198">J151+P151+V151</f>
        <v>0</v>
      </c>
      <c r="Y151" s="285">
        <f t="shared" si="183"/>
        <v>0</v>
      </c>
      <c r="Z151" s="293" t="e">
        <f t="shared" ref="Z151:Z154" si="199">Y151/W151</f>
        <v>#DIV/0!</v>
      </c>
      <c r="AA151" s="265"/>
      <c r="AB151" s="58"/>
      <c r="AC151" s="59"/>
      <c r="AD151" s="59"/>
      <c r="AE151" s="59"/>
      <c r="AF151" s="59"/>
      <c r="AG151" s="59"/>
    </row>
    <row r="152" spans="1:33" ht="30" customHeight="1" x14ac:dyDescent="0.2">
      <c r="A152" s="50" t="s">
        <v>23</v>
      </c>
      <c r="B152" s="138">
        <v>43873</v>
      </c>
      <c r="C152" s="189" t="s">
        <v>342</v>
      </c>
      <c r="D152" s="218" t="s">
        <v>182</v>
      </c>
      <c r="E152" s="140">
        <v>10</v>
      </c>
      <c r="F152" s="55">
        <v>200</v>
      </c>
      <c r="G152" s="56">
        <v>2000</v>
      </c>
      <c r="H152" s="140">
        <v>10</v>
      </c>
      <c r="I152" s="55">
        <v>200</v>
      </c>
      <c r="J152" s="56">
        <f t="shared" si="193"/>
        <v>2000</v>
      </c>
      <c r="K152" s="54"/>
      <c r="L152" s="55"/>
      <c r="M152" s="56">
        <f t="shared" si="194"/>
        <v>0</v>
      </c>
      <c r="N152" s="54"/>
      <c r="O152" s="55"/>
      <c r="P152" s="56">
        <f t="shared" si="195"/>
        <v>0</v>
      </c>
      <c r="Q152" s="54"/>
      <c r="R152" s="55"/>
      <c r="S152" s="56">
        <f t="shared" si="196"/>
        <v>0</v>
      </c>
      <c r="T152" s="54"/>
      <c r="U152" s="55"/>
      <c r="V152" s="56">
        <f t="shared" si="197"/>
        <v>0</v>
      </c>
      <c r="W152" s="154">
        <f>G152+M152+S152</f>
        <v>2000</v>
      </c>
      <c r="X152" s="285">
        <f t="shared" si="198"/>
        <v>2000</v>
      </c>
      <c r="Y152" s="285">
        <f t="shared" si="183"/>
        <v>0</v>
      </c>
      <c r="Z152" s="293">
        <f t="shared" si="199"/>
        <v>0</v>
      </c>
      <c r="AA152" s="266"/>
      <c r="AB152" s="59"/>
      <c r="AC152" s="59"/>
      <c r="AD152" s="59"/>
      <c r="AE152" s="59"/>
      <c r="AF152" s="59"/>
      <c r="AG152" s="59"/>
    </row>
    <row r="153" spans="1:33" ht="30" customHeight="1" x14ac:dyDescent="0.2">
      <c r="A153" s="60" t="s">
        <v>23</v>
      </c>
      <c r="B153" s="146">
        <v>43902</v>
      </c>
      <c r="C153" s="88" t="s">
        <v>207</v>
      </c>
      <c r="D153" s="219" t="s">
        <v>182</v>
      </c>
      <c r="E153" s="142"/>
      <c r="F153" s="64"/>
      <c r="G153" s="65">
        <f t="shared" si="192"/>
        <v>0</v>
      </c>
      <c r="H153" s="142"/>
      <c r="I153" s="64"/>
      <c r="J153" s="65">
        <f t="shared" si="193"/>
        <v>0</v>
      </c>
      <c r="K153" s="63"/>
      <c r="L153" s="64"/>
      <c r="M153" s="65">
        <f t="shared" si="194"/>
        <v>0</v>
      </c>
      <c r="N153" s="63"/>
      <c r="O153" s="64"/>
      <c r="P153" s="65">
        <f t="shared" si="195"/>
        <v>0</v>
      </c>
      <c r="Q153" s="63"/>
      <c r="R153" s="64"/>
      <c r="S153" s="65">
        <f t="shared" si="196"/>
        <v>0</v>
      </c>
      <c r="T153" s="63"/>
      <c r="U153" s="64"/>
      <c r="V153" s="65">
        <f t="shared" si="197"/>
        <v>0</v>
      </c>
      <c r="W153" s="155">
        <f>G153+M153+S153</f>
        <v>0</v>
      </c>
      <c r="X153" s="285">
        <f t="shared" si="198"/>
        <v>0</v>
      </c>
      <c r="Y153" s="285">
        <f t="shared" si="183"/>
        <v>0</v>
      </c>
      <c r="Z153" s="293" t="e">
        <f t="shared" si="199"/>
        <v>#DIV/0!</v>
      </c>
      <c r="AA153" s="267"/>
      <c r="AB153" s="59"/>
      <c r="AC153" s="59"/>
      <c r="AD153" s="59"/>
      <c r="AE153" s="59"/>
      <c r="AF153" s="59"/>
      <c r="AG153" s="59"/>
    </row>
    <row r="154" spans="1:33" ht="30" customHeight="1" thickBot="1" x14ac:dyDescent="0.25">
      <c r="A154" s="60" t="s">
        <v>23</v>
      </c>
      <c r="B154" s="146">
        <v>43933</v>
      </c>
      <c r="C154" s="247" t="s">
        <v>263</v>
      </c>
      <c r="D154" s="220"/>
      <c r="E154" s="142"/>
      <c r="F154" s="64">
        <v>0.22</v>
      </c>
      <c r="G154" s="65">
        <f>E154*F154</f>
        <v>0</v>
      </c>
      <c r="H154" s="142"/>
      <c r="I154" s="64">
        <v>0.22</v>
      </c>
      <c r="J154" s="65">
        <f>H154*I154</f>
        <v>0</v>
      </c>
      <c r="K154" s="63"/>
      <c r="L154" s="64">
        <v>0.22</v>
      </c>
      <c r="M154" s="65">
        <f>K154*L154</f>
        <v>0</v>
      </c>
      <c r="N154" s="63"/>
      <c r="O154" s="64">
        <v>0.22</v>
      </c>
      <c r="P154" s="65">
        <f>N154*O154</f>
        <v>0</v>
      </c>
      <c r="Q154" s="63"/>
      <c r="R154" s="64">
        <v>0.22</v>
      </c>
      <c r="S154" s="65">
        <f t="shared" si="196"/>
        <v>0</v>
      </c>
      <c r="T154" s="63"/>
      <c r="U154" s="64">
        <v>0.22</v>
      </c>
      <c r="V154" s="65">
        <f t="shared" si="197"/>
        <v>0</v>
      </c>
      <c r="W154" s="66">
        <f>G154+M154+S154</f>
        <v>0</v>
      </c>
      <c r="X154" s="285">
        <f t="shared" si="198"/>
        <v>0</v>
      </c>
      <c r="Y154" s="285">
        <f t="shared" si="183"/>
        <v>0</v>
      </c>
      <c r="Z154" s="293" t="e">
        <f t="shared" si="199"/>
        <v>#DIV/0!</v>
      </c>
      <c r="AA154" s="259"/>
      <c r="AB154" s="5"/>
      <c r="AC154" s="5"/>
      <c r="AD154" s="5"/>
      <c r="AE154" s="5"/>
      <c r="AF154" s="5"/>
      <c r="AG154" s="5"/>
    </row>
    <row r="155" spans="1:33" ht="30" customHeight="1" thickBot="1" x14ac:dyDescent="0.25">
      <c r="A155" s="111" t="s">
        <v>208</v>
      </c>
      <c r="B155" s="112"/>
      <c r="C155" s="113"/>
      <c r="D155" s="216"/>
      <c r="E155" s="115">
        <f>SUM(E151:E153)</f>
        <v>10</v>
      </c>
      <c r="F155" s="90"/>
      <c r="G155" s="89">
        <f>SUM(G151:G154)</f>
        <v>2000</v>
      </c>
      <c r="H155" s="115">
        <f>SUM(H151:H153)</f>
        <v>10</v>
      </c>
      <c r="I155" s="90"/>
      <c r="J155" s="89">
        <f>SUM(J151:J154)</f>
        <v>2000</v>
      </c>
      <c r="K155" s="91">
        <f>SUM(K151:K153)</f>
        <v>0</v>
      </c>
      <c r="L155" s="90"/>
      <c r="M155" s="89">
        <f>SUM(M151:M154)</f>
        <v>0</v>
      </c>
      <c r="N155" s="91">
        <f>SUM(N151:N153)</f>
        <v>0</v>
      </c>
      <c r="O155" s="90"/>
      <c r="P155" s="89">
        <f>SUM(P151:P154)</f>
        <v>0</v>
      </c>
      <c r="Q155" s="91">
        <f>SUM(Q151:Q153)</f>
        <v>0</v>
      </c>
      <c r="R155" s="90"/>
      <c r="S155" s="89">
        <f>SUM(S151:S154)</f>
        <v>0</v>
      </c>
      <c r="T155" s="91">
        <f>SUM(T151:T153)</f>
        <v>0</v>
      </c>
      <c r="U155" s="90"/>
      <c r="V155" s="89">
        <f>SUM(V151:V154)</f>
        <v>0</v>
      </c>
      <c r="W155" s="98">
        <f t="shared" ref="W155:X155" si="200">SUM(W151:W154)</f>
        <v>2000</v>
      </c>
      <c r="X155" s="98">
        <f t="shared" si="200"/>
        <v>2000</v>
      </c>
      <c r="Y155" s="98">
        <f t="shared" si="183"/>
        <v>0</v>
      </c>
      <c r="Z155" s="98">
        <f>Y155/W155</f>
        <v>0</v>
      </c>
      <c r="AA155" s="261"/>
      <c r="AB155" s="5"/>
      <c r="AC155" s="5"/>
      <c r="AD155" s="5"/>
      <c r="AE155" s="5"/>
      <c r="AF155" s="5"/>
      <c r="AG155" s="5"/>
    </row>
    <row r="156" spans="1:33" ht="30" customHeight="1" thickBot="1" x14ac:dyDescent="0.25">
      <c r="A156" s="92" t="s">
        <v>20</v>
      </c>
      <c r="B156" s="241">
        <v>13</v>
      </c>
      <c r="C156" s="94" t="s">
        <v>209</v>
      </c>
      <c r="D156" s="38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40"/>
      <c r="X156" s="40"/>
      <c r="Y156" s="291"/>
      <c r="Z156" s="40"/>
      <c r="AA156" s="255"/>
      <c r="AB156" s="4"/>
      <c r="AC156" s="5"/>
      <c r="AD156" s="5"/>
      <c r="AE156" s="5"/>
      <c r="AF156" s="5"/>
      <c r="AG156" s="5"/>
    </row>
    <row r="157" spans="1:33" ht="30" customHeight="1" x14ac:dyDescent="0.2">
      <c r="A157" s="206" t="s">
        <v>21</v>
      </c>
      <c r="B157" s="207" t="s">
        <v>210</v>
      </c>
      <c r="C157" s="236" t="s">
        <v>211</v>
      </c>
      <c r="D157" s="68"/>
      <c r="E157" s="69">
        <f>SUM(E158:E160)</f>
        <v>4</v>
      </c>
      <c r="F157" s="70"/>
      <c r="G157" s="71">
        <f>SUM(G158:G161)</f>
        <v>70000</v>
      </c>
      <c r="H157" s="69">
        <f>SUM(H158:H160)</f>
        <v>4</v>
      </c>
      <c r="I157" s="70"/>
      <c r="J157" s="71">
        <f>SUM(J158:J161)</f>
        <v>70000</v>
      </c>
      <c r="K157" s="69">
        <f>SUM(K158:K160)</f>
        <v>0</v>
      </c>
      <c r="L157" s="70"/>
      <c r="M157" s="71">
        <f>SUM(M158:M161)</f>
        <v>0</v>
      </c>
      <c r="N157" s="69">
        <f>SUM(N158:N160)</f>
        <v>0</v>
      </c>
      <c r="O157" s="70"/>
      <c r="P157" s="71">
        <f>SUM(P158:P161)</f>
        <v>0</v>
      </c>
      <c r="Q157" s="69">
        <f>SUM(Q158:Q160)</f>
        <v>0</v>
      </c>
      <c r="R157" s="70"/>
      <c r="S157" s="71">
        <f>SUM(S158:S161)</f>
        <v>0</v>
      </c>
      <c r="T157" s="69">
        <f>SUM(T158:T160)</f>
        <v>0</v>
      </c>
      <c r="U157" s="70"/>
      <c r="V157" s="71">
        <f>SUM(V158:V161)</f>
        <v>0</v>
      </c>
      <c r="W157" s="71">
        <f>SUM(W158:W161)</f>
        <v>70000</v>
      </c>
      <c r="X157" s="71">
        <f>SUM(X158:X161)</f>
        <v>70000</v>
      </c>
      <c r="Y157" s="71">
        <f t="shared" si="183"/>
        <v>0</v>
      </c>
      <c r="Z157" s="71">
        <f>Y157/W157</f>
        <v>0</v>
      </c>
      <c r="AA157" s="258"/>
      <c r="AB157" s="49"/>
      <c r="AC157" s="49"/>
      <c r="AD157" s="49"/>
      <c r="AE157" s="49"/>
      <c r="AF157" s="49"/>
      <c r="AG157" s="49"/>
    </row>
    <row r="158" spans="1:33" ht="30" customHeight="1" x14ac:dyDescent="0.2">
      <c r="A158" s="50" t="s">
        <v>23</v>
      </c>
      <c r="B158" s="208" t="s">
        <v>212</v>
      </c>
      <c r="C158" s="237" t="s">
        <v>213</v>
      </c>
      <c r="D158" s="274" t="s">
        <v>88</v>
      </c>
      <c r="E158" s="54">
        <v>4</v>
      </c>
      <c r="F158" s="55">
        <v>17500</v>
      </c>
      <c r="G158" s="56">
        <v>70000</v>
      </c>
      <c r="H158" s="54">
        <v>4</v>
      </c>
      <c r="I158" s="55">
        <v>17500</v>
      </c>
      <c r="J158" s="56">
        <f t="shared" ref="J158:J160" si="201">H158*I158</f>
        <v>70000</v>
      </c>
      <c r="K158" s="54"/>
      <c r="L158" s="55"/>
      <c r="M158" s="56">
        <f t="shared" ref="M158:M161" si="202">K158*L158</f>
        <v>0</v>
      </c>
      <c r="N158" s="54"/>
      <c r="O158" s="55"/>
      <c r="P158" s="56">
        <f t="shared" ref="P158:P161" si="203">N158*O158</f>
        <v>0</v>
      </c>
      <c r="Q158" s="54"/>
      <c r="R158" s="55"/>
      <c r="S158" s="56">
        <f t="shared" ref="S158:S161" si="204">Q158*R158</f>
        <v>0</v>
      </c>
      <c r="T158" s="54"/>
      <c r="U158" s="55"/>
      <c r="V158" s="56">
        <f t="shared" ref="V158:V161" si="205">T158*U158</f>
        <v>0</v>
      </c>
      <c r="W158" s="57">
        <f t="shared" ref="W158:W179" si="206">G158+M158+S158</f>
        <v>70000</v>
      </c>
      <c r="X158" s="285">
        <f t="shared" ref="X158:X179" si="207">J158+P158+V158</f>
        <v>70000</v>
      </c>
      <c r="Y158" s="285">
        <f t="shared" si="183"/>
        <v>0</v>
      </c>
      <c r="Z158" s="293">
        <f t="shared" ref="Z158:Z179" si="208">Y158/W158</f>
        <v>0</v>
      </c>
      <c r="AA158" s="248"/>
      <c r="AB158" s="59"/>
      <c r="AC158" s="59"/>
      <c r="AD158" s="59"/>
      <c r="AE158" s="59"/>
      <c r="AF158" s="59"/>
      <c r="AG158" s="59"/>
    </row>
    <row r="159" spans="1:33" ht="30" customHeight="1" x14ac:dyDescent="0.2">
      <c r="A159" s="50" t="s">
        <v>23</v>
      </c>
      <c r="B159" s="208" t="s">
        <v>214</v>
      </c>
      <c r="C159" s="238" t="s">
        <v>215</v>
      </c>
      <c r="D159" s="274" t="s">
        <v>88</v>
      </c>
      <c r="E159" s="54"/>
      <c r="F159" s="55"/>
      <c r="G159" s="56">
        <f t="shared" ref="G159:G160" si="209">E159*F159</f>
        <v>0</v>
      </c>
      <c r="H159" s="54"/>
      <c r="I159" s="55"/>
      <c r="J159" s="56">
        <f t="shared" si="201"/>
        <v>0</v>
      </c>
      <c r="K159" s="54"/>
      <c r="L159" s="55"/>
      <c r="M159" s="56">
        <f t="shared" si="202"/>
        <v>0</v>
      </c>
      <c r="N159" s="54"/>
      <c r="O159" s="55"/>
      <c r="P159" s="56">
        <f t="shared" si="203"/>
        <v>0</v>
      </c>
      <c r="Q159" s="54"/>
      <c r="R159" s="55"/>
      <c r="S159" s="56">
        <f t="shared" si="204"/>
        <v>0</v>
      </c>
      <c r="T159" s="54"/>
      <c r="U159" s="55"/>
      <c r="V159" s="56">
        <f t="shared" si="205"/>
        <v>0</v>
      </c>
      <c r="W159" s="57">
        <f t="shared" si="206"/>
        <v>0</v>
      </c>
      <c r="X159" s="285">
        <f t="shared" si="207"/>
        <v>0</v>
      </c>
      <c r="Y159" s="285">
        <f t="shared" si="183"/>
        <v>0</v>
      </c>
      <c r="Z159" s="293" t="e">
        <f t="shared" si="208"/>
        <v>#DIV/0!</v>
      </c>
      <c r="AA159" s="248"/>
      <c r="AB159" s="59"/>
      <c r="AC159" s="59"/>
      <c r="AD159" s="59"/>
      <c r="AE159" s="59"/>
      <c r="AF159" s="59"/>
      <c r="AG159" s="59"/>
    </row>
    <row r="160" spans="1:33" ht="30" customHeight="1" x14ac:dyDescent="0.2">
      <c r="A160" s="50" t="s">
        <v>23</v>
      </c>
      <c r="B160" s="208" t="s">
        <v>216</v>
      </c>
      <c r="C160" s="238" t="s">
        <v>217</v>
      </c>
      <c r="D160" s="53" t="s">
        <v>88</v>
      </c>
      <c r="E160" s="54"/>
      <c r="F160" s="55"/>
      <c r="G160" s="56">
        <f t="shared" si="209"/>
        <v>0</v>
      </c>
      <c r="H160" s="54"/>
      <c r="I160" s="55"/>
      <c r="J160" s="56">
        <f t="shared" si="201"/>
        <v>0</v>
      </c>
      <c r="K160" s="54"/>
      <c r="L160" s="55"/>
      <c r="M160" s="56">
        <f t="shared" si="202"/>
        <v>0</v>
      </c>
      <c r="N160" s="54"/>
      <c r="O160" s="55"/>
      <c r="P160" s="56">
        <f t="shared" si="203"/>
        <v>0</v>
      </c>
      <c r="Q160" s="54"/>
      <c r="R160" s="55"/>
      <c r="S160" s="56">
        <f t="shared" si="204"/>
        <v>0</v>
      </c>
      <c r="T160" s="54"/>
      <c r="U160" s="55"/>
      <c r="V160" s="56">
        <f t="shared" si="205"/>
        <v>0</v>
      </c>
      <c r="W160" s="57">
        <f t="shared" si="206"/>
        <v>0</v>
      </c>
      <c r="X160" s="285">
        <f t="shared" si="207"/>
        <v>0</v>
      </c>
      <c r="Y160" s="285">
        <f t="shared" si="183"/>
        <v>0</v>
      </c>
      <c r="Z160" s="293" t="e">
        <f t="shared" si="208"/>
        <v>#DIV/0!</v>
      </c>
      <c r="AA160" s="248"/>
      <c r="AB160" s="59"/>
      <c r="AC160" s="59"/>
      <c r="AD160" s="59"/>
      <c r="AE160" s="59"/>
      <c r="AF160" s="59"/>
      <c r="AG160" s="59"/>
    </row>
    <row r="161" spans="1:33" ht="30" customHeight="1" thickBot="1" x14ac:dyDescent="0.25">
      <c r="A161" s="73" t="s">
        <v>23</v>
      </c>
      <c r="B161" s="242" t="s">
        <v>218</v>
      </c>
      <c r="C161" s="238" t="s">
        <v>219</v>
      </c>
      <c r="D161" s="74"/>
      <c r="E161" s="75"/>
      <c r="F161" s="280">
        <v>0.22</v>
      </c>
      <c r="G161" s="77">
        <f>E161*F161</f>
        <v>0</v>
      </c>
      <c r="H161" s="75"/>
      <c r="I161" s="280">
        <v>0.22</v>
      </c>
      <c r="J161" s="77">
        <f>H161*I161</f>
        <v>0</v>
      </c>
      <c r="K161" s="75"/>
      <c r="L161" s="280">
        <v>0.22</v>
      </c>
      <c r="M161" s="77">
        <f t="shared" si="202"/>
        <v>0</v>
      </c>
      <c r="N161" s="75"/>
      <c r="O161" s="280">
        <v>0.22</v>
      </c>
      <c r="P161" s="77">
        <f t="shared" si="203"/>
        <v>0</v>
      </c>
      <c r="Q161" s="75"/>
      <c r="R161" s="280">
        <v>0.22</v>
      </c>
      <c r="S161" s="77">
        <f t="shared" si="204"/>
        <v>0</v>
      </c>
      <c r="T161" s="75"/>
      <c r="U161" s="280">
        <v>0.22</v>
      </c>
      <c r="V161" s="77">
        <f t="shared" si="205"/>
        <v>0</v>
      </c>
      <c r="W161" s="156">
        <f t="shared" si="206"/>
        <v>0</v>
      </c>
      <c r="X161" s="285">
        <f t="shared" si="207"/>
        <v>0</v>
      </c>
      <c r="Y161" s="285">
        <f t="shared" si="183"/>
        <v>0</v>
      </c>
      <c r="Z161" s="293" t="e">
        <f t="shared" si="208"/>
        <v>#DIV/0!</v>
      </c>
      <c r="AA161" s="259"/>
      <c r="AB161" s="59"/>
      <c r="AC161" s="59"/>
      <c r="AD161" s="59"/>
      <c r="AE161" s="59"/>
      <c r="AF161" s="59"/>
      <c r="AG161" s="59"/>
    </row>
    <row r="162" spans="1:33" ht="30" customHeight="1" x14ac:dyDescent="0.2">
      <c r="A162" s="235" t="s">
        <v>21</v>
      </c>
      <c r="B162" s="243" t="s">
        <v>210</v>
      </c>
      <c r="C162" s="239" t="s">
        <v>220</v>
      </c>
      <c r="D162" s="44"/>
      <c r="E162" s="45">
        <f>SUM(E163:E165)</f>
        <v>100</v>
      </c>
      <c r="F162" s="46"/>
      <c r="G162" s="47">
        <f>SUM(G163:G166)</f>
        <v>2800</v>
      </c>
      <c r="H162" s="45">
        <f>SUM(H163:H165)</f>
        <v>100</v>
      </c>
      <c r="I162" s="46"/>
      <c r="J162" s="47">
        <f>SUM(J163:J166)</f>
        <v>2800</v>
      </c>
      <c r="K162" s="45">
        <f>SUM(K163:K165)</f>
        <v>0</v>
      </c>
      <c r="L162" s="46"/>
      <c r="M162" s="47">
        <f>SUM(M163:M166)</f>
        <v>0</v>
      </c>
      <c r="N162" s="45">
        <f>SUM(N163:N165)</f>
        <v>0</v>
      </c>
      <c r="O162" s="46"/>
      <c r="P162" s="47">
        <f>SUM(P163:P166)</f>
        <v>0</v>
      </c>
      <c r="Q162" s="45">
        <f>SUM(Q163:Q165)</f>
        <v>0</v>
      </c>
      <c r="R162" s="46"/>
      <c r="S162" s="47">
        <f>SUM(S163:S166)</f>
        <v>0</v>
      </c>
      <c r="T162" s="45">
        <f>SUM(T163:T165)</f>
        <v>0</v>
      </c>
      <c r="U162" s="46"/>
      <c r="V162" s="47">
        <f>SUM(V163:V166)</f>
        <v>0</v>
      </c>
      <c r="W162" s="47">
        <f>SUM(W163:W166)</f>
        <v>2800</v>
      </c>
      <c r="X162" s="47">
        <f>SUM(X163:X166)</f>
        <v>2800</v>
      </c>
      <c r="Y162" s="47">
        <f t="shared" si="183"/>
        <v>0</v>
      </c>
      <c r="Z162" s="47">
        <f>Y162/W162</f>
        <v>0</v>
      </c>
      <c r="AA162" s="47"/>
      <c r="AB162" s="49"/>
      <c r="AC162" s="49"/>
      <c r="AD162" s="49"/>
      <c r="AE162" s="49"/>
      <c r="AF162" s="49"/>
      <c r="AG162" s="49"/>
    </row>
    <row r="163" spans="1:33" ht="30" customHeight="1" x14ac:dyDescent="0.2">
      <c r="A163" s="50" t="s">
        <v>23</v>
      </c>
      <c r="B163" s="208" t="s">
        <v>221</v>
      </c>
      <c r="C163" s="96" t="s">
        <v>343</v>
      </c>
      <c r="D163" s="53" t="s">
        <v>58</v>
      </c>
      <c r="E163" s="54">
        <v>100</v>
      </c>
      <c r="F163" s="55">
        <v>28</v>
      </c>
      <c r="G163" s="56">
        <v>2800</v>
      </c>
      <c r="H163" s="54">
        <v>100</v>
      </c>
      <c r="I163" s="55">
        <v>28</v>
      </c>
      <c r="J163" s="56">
        <f t="shared" ref="J163:J166" si="210">H163*I163</f>
        <v>2800</v>
      </c>
      <c r="K163" s="54"/>
      <c r="L163" s="55"/>
      <c r="M163" s="56">
        <f t="shared" ref="M163:M166" si="211">K163*L163</f>
        <v>0</v>
      </c>
      <c r="N163" s="54"/>
      <c r="O163" s="55"/>
      <c r="P163" s="56">
        <f t="shared" ref="P163:P166" si="212">N163*O163</f>
        <v>0</v>
      </c>
      <c r="Q163" s="54"/>
      <c r="R163" s="55"/>
      <c r="S163" s="56">
        <f t="shared" ref="S163:S166" si="213">Q163*R163</f>
        <v>0</v>
      </c>
      <c r="T163" s="54"/>
      <c r="U163" s="55"/>
      <c r="V163" s="56">
        <f t="shared" ref="V163:V166" si="214">T163*U163</f>
        <v>0</v>
      </c>
      <c r="W163" s="57">
        <f t="shared" si="206"/>
        <v>2800</v>
      </c>
      <c r="X163" s="285">
        <f t="shared" si="207"/>
        <v>2800</v>
      </c>
      <c r="Y163" s="285">
        <f t="shared" si="183"/>
        <v>0</v>
      </c>
      <c r="Z163" s="293">
        <f t="shared" si="208"/>
        <v>0</v>
      </c>
      <c r="AA163" s="248"/>
      <c r="AB163" s="59"/>
      <c r="AC163" s="59"/>
      <c r="AD163" s="59"/>
      <c r="AE163" s="59"/>
      <c r="AF163" s="59"/>
      <c r="AG163" s="59"/>
    </row>
    <row r="164" spans="1:33" ht="30" customHeight="1" x14ac:dyDescent="0.2">
      <c r="A164" s="50" t="s">
        <v>23</v>
      </c>
      <c r="B164" s="208" t="s">
        <v>223</v>
      </c>
      <c r="C164" s="96" t="s">
        <v>222</v>
      </c>
      <c r="D164" s="53"/>
      <c r="E164" s="54"/>
      <c r="F164" s="55"/>
      <c r="G164" s="56">
        <f t="shared" ref="G164:G166" si="215">E164*F164</f>
        <v>0</v>
      </c>
      <c r="H164" s="54"/>
      <c r="I164" s="55"/>
      <c r="J164" s="56">
        <f t="shared" si="210"/>
        <v>0</v>
      </c>
      <c r="K164" s="54"/>
      <c r="L164" s="55"/>
      <c r="M164" s="56">
        <f t="shared" si="211"/>
        <v>0</v>
      </c>
      <c r="N164" s="54"/>
      <c r="O164" s="55"/>
      <c r="P164" s="56">
        <f t="shared" si="212"/>
        <v>0</v>
      </c>
      <c r="Q164" s="54"/>
      <c r="R164" s="55"/>
      <c r="S164" s="56">
        <f t="shared" si="213"/>
        <v>0</v>
      </c>
      <c r="T164" s="54"/>
      <c r="U164" s="55"/>
      <c r="V164" s="56">
        <f t="shared" si="214"/>
        <v>0</v>
      </c>
      <c r="W164" s="57">
        <f t="shared" si="206"/>
        <v>0</v>
      </c>
      <c r="X164" s="285">
        <f t="shared" si="207"/>
        <v>0</v>
      </c>
      <c r="Y164" s="285">
        <f t="shared" si="183"/>
        <v>0</v>
      </c>
      <c r="Z164" s="293" t="e">
        <f t="shared" si="208"/>
        <v>#DIV/0!</v>
      </c>
      <c r="AA164" s="248"/>
      <c r="AB164" s="59"/>
      <c r="AC164" s="59"/>
      <c r="AD164" s="59"/>
      <c r="AE164" s="59"/>
      <c r="AF164" s="59"/>
      <c r="AG164" s="59"/>
    </row>
    <row r="165" spans="1:33" ht="30" customHeight="1" x14ac:dyDescent="0.2">
      <c r="A165" s="60" t="s">
        <v>23</v>
      </c>
      <c r="B165" s="232" t="s">
        <v>224</v>
      </c>
      <c r="C165" s="96" t="s">
        <v>222</v>
      </c>
      <c r="D165" s="62"/>
      <c r="E165" s="63"/>
      <c r="F165" s="64"/>
      <c r="G165" s="65">
        <f t="shared" si="215"/>
        <v>0</v>
      </c>
      <c r="H165" s="63"/>
      <c r="I165" s="64"/>
      <c r="J165" s="65">
        <f t="shared" si="210"/>
        <v>0</v>
      </c>
      <c r="K165" s="63"/>
      <c r="L165" s="64"/>
      <c r="M165" s="65">
        <f t="shared" si="211"/>
        <v>0</v>
      </c>
      <c r="N165" s="63"/>
      <c r="O165" s="64"/>
      <c r="P165" s="65">
        <f t="shared" si="212"/>
        <v>0</v>
      </c>
      <c r="Q165" s="63"/>
      <c r="R165" s="64"/>
      <c r="S165" s="65">
        <f t="shared" si="213"/>
        <v>0</v>
      </c>
      <c r="T165" s="63"/>
      <c r="U165" s="64"/>
      <c r="V165" s="65">
        <f t="shared" si="214"/>
        <v>0</v>
      </c>
      <c r="W165" s="66">
        <f t="shared" si="206"/>
        <v>0</v>
      </c>
      <c r="X165" s="285">
        <f t="shared" si="207"/>
        <v>0</v>
      </c>
      <c r="Y165" s="285">
        <f t="shared" si="183"/>
        <v>0</v>
      </c>
      <c r="Z165" s="293" t="e">
        <f t="shared" si="208"/>
        <v>#DIV/0!</v>
      </c>
      <c r="AA165" s="257"/>
      <c r="AB165" s="59"/>
      <c r="AC165" s="59"/>
      <c r="AD165" s="59"/>
      <c r="AE165" s="59"/>
      <c r="AF165" s="59"/>
      <c r="AG165" s="59"/>
    </row>
    <row r="166" spans="1:33" ht="30" customHeight="1" thickBot="1" x14ac:dyDescent="0.25">
      <c r="A166" s="60" t="s">
        <v>23</v>
      </c>
      <c r="B166" s="232" t="s">
        <v>225</v>
      </c>
      <c r="C166" s="97" t="s">
        <v>226</v>
      </c>
      <c r="D166" s="74"/>
      <c r="E166" s="281"/>
      <c r="F166" s="64">
        <v>0.22</v>
      </c>
      <c r="G166" s="65">
        <f t="shared" si="215"/>
        <v>0</v>
      </c>
      <c r="H166" s="281"/>
      <c r="I166" s="64">
        <v>0.22</v>
      </c>
      <c r="J166" s="65">
        <f t="shared" si="210"/>
        <v>0</v>
      </c>
      <c r="K166" s="281"/>
      <c r="L166" s="64">
        <v>0.22</v>
      </c>
      <c r="M166" s="65">
        <f t="shared" si="211"/>
        <v>0</v>
      </c>
      <c r="N166" s="281"/>
      <c r="O166" s="64">
        <v>0.22</v>
      </c>
      <c r="P166" s="65">
        <f t="shared" si="212"/>
        <v>0</v>
      </c>
      <c r="Q166" s="281"/>
      <c r="R166" s="64">
        <v>0.22</v>
      </c>
      <c r="S166" s="65">
        <f t="shared" si="213"/>
        <v>0</v>
      </c>
      <c r="T166" s="281"/>
      <c r="U166" s="64">
        <v>0.22</v>
      </c>
      <c r="V166" s="65">
        <f t="shared" si="214"/>
        <v>0</v>
      </c>
      <c r="W166" s="66">
        <f t="shared" si="206"/>
        <v>0</v>
      </c>
      <c r="X166" s="285">
        <f t="shared" si="207"/>
        <v>0</v>
      </c>
      <c r="Y166" s="285">
        <f t="shared" si="183"/>
        <v>0</v>
      </c>
      <c r="Z166" s="293" t="e">
        <f t="shared" si="208"/>
        <v>#DIV/0!</v>
      </c>
      <c r="AA166" s="259"/>
      <c r="AB166" s="59"/>
      <c r="AC166" s="59"/>
      <c r="AD166" s="59"/>
      <c r="AE166" s="59"/>
      <c r="AF166" s="59"/>
      <c r="AG166" s="59"/>
    </row>
    <row r="167" spans="1:33" ht="30" customHeight="1" x14ac:dyDescent="0.2">
      <c r="A167" s="206" t="s">
        <v>21</v>
      </c>
      <c r="B167" s="244" t="s">
        <v>227</v>
      </c>
      <c r="C167" s="239" t="s">
        <v>228</v>
      </c>
      <c r="D167" s="68"/>
      <c r="E167" s="69">
        <f>SUM(E168:E170)</f>
        <v>0</v>
      </c>
      <c r="F167" s="70"/>
      <c r="G167" s="71">
        <f>SUM(G168:G170)</f>
        <v>0</v>
      </c>
      <c r="H167" s="69">
        <f>SUM(H168:H170)</f>
        <v>0</v>
      </c>
      <c r="I167" s="70"/>
      <c r="J167" s="71">
        <f>SUM(J168:J170)</f>
        <v>0</v>
      </c>
      <c r="K167" s="69">
        <f>SUM(K168:K170)</f>
        <v>0</v>
      </c>
      <c r="L167" s="70"/>
      <c r="M167" s="71">
        <f>SUM(M168:M170)</f>
        <v>0</v>
      </c>
      <c r="N167" s="69">
        <f>SUM(N168:N170)</f>
        <v>0</v>
      </c>
      <c r="O167" s="70"/>
      <c r="P167" s="71">
        <f>SUM(P168:P170)</f>
        <v>0</v>
      </c>
      <c r="Q167" s="69">
        <f>SUM(Q168:Q170)</f>
        <v>0</v>
      </c>
      <c r="R167" s="70"/>
      <c r="S167" s="71">
        <f>SUM(S168:S170)</f>
        <v>0</v>
      </c>
      <c r="T167" s="69">
        <f>SUM(T168:T170)</f>
        <v>0</v>
      </c>
      <c r="U167" s="70"/>
      <c r="V167" s="71">
        <f>SUM(V168:V170)</f>
        <v>0</v>
      </c>
      <c r="W167" s="71">
        <f>SUM(W168:W170)</f>
        <v>0</v>
      </c>
      <c r="X167" s="71">
        <f>SUM(X168:X170)</f>
        <v>0</v>
      </c>
      <c r="Y167" s="71">
        <f t="shared" si="183"/>
        <v>0</v>
      </c>
      <c r="Z167" s="71" t="e">
        <f>Y167/W167</f>
        <v>#DIV/0!</v>
      </c>
      <c r="AA167" s="268"/>
      <c r="AB167" s="49"/>
      <c r="AC167" s="49"/>
      <c r="AD167" s="49"/>
      <c r="AE167" s="49"/>
      <c r="AF167" s="49"/>
      <c r="AG167" s="49"/>
    </row>
    <row r="168" spans="1:33" ht="30" customHeight="1" x14ac:dyDescent="0.2">
      <c r="A168" s="50" t="s">
        <v>23</v>
      </c>
      <c r="B168" s="208" t="s">
        <v>229</v>
      </c>
      <c r="C168" s="96" t="s">
        <v>230</v>
      </c>
      <c r="D168" s="53"/>
      <c r="E168" s="54"/>
      <c r="F168" s="55"/>
      <c r="G168" s="56">
        <f t="shared" ref="G168:G170" si="216">E168*F168</f>
        <v>0</v>
      </c>
      <c r="H168" s="54"/>
      <c r="I168" s="55"/>
      <c r="J168" s="56">
        <f t="shared" ref="J168:J170" si="217">H168*I168</f>
        <v>0</v>
      </c>
      <c r="K168" s="54"/>
      <c r="L168" s="55"/>
      <c r="M168" s="56">
        <f t="shared" ref="M168:M170" si="218">K168*L168</f>
        <v>0</v>
      </c>
      <c r="N168" s="54"/>
      <c r="O168" s="55"/>
      <c r="P168" s="56">
        <f t="shared" ref="P168:P170" si="219">N168*O168</f>
        <v>0</v>
      </c>
      <c r="Q168" s="54"/>
      <c r="R168" s="55"/>
      <c r="S168" s="56">
        <f t="shared" ref="S168:S170" si="220">Q168*R168</f>
        <v>0</v>
      </c>
      <c r="T168" s="54"/>
      <c r="U168" s="55"/>
      <c r="V168" s="56">
        <f t="shared" ref="V168:V170" si="221">T168*U168</f>
        <v>0</v>
      </c>
      <c r="W168" s="57">
        <f t="shared" si="206"/>
        <v>0</v>
      </c>
      <c r="X168" s="285">
        <f t="shared" si="207"/>
        <v>0</v>
      </c>
      <c r="Y168" s="285">
        <f t="shared" si="183"/>
        <v>0</v>
      </c>
      <c r="Z168" s="293" t="e">
        <f t="shared" si="208"/>
        <v>#DIV/0!</v>
      </c>
      <c r="AA168" s="266"/>
      <c r="AB168" s="59"/>
      <c r="AC168" s="59"/>
      <c r="AD168" s="59"/>
      <c r="AE168" s="59"/>
      <c r="AF168" s="59"/>
      <c r="AG168" s="59"/>
    </row>
    <row r="169" spans="1:33" ht="30" customHeight="1" x14ac:dyDescent="0.2">
      <c r="A169" s="50" t="s">
        <v>23</v>
      </c>
      <c r="B169" s="208" t="s">
        <v>231</v>
      </c>
      <c r="C169" s="96" t="s">
        <v>230</v>
      </c>
      <c r="D169" s="53"/>
      <c r="E169" s="54"/>
      <c r="F169" s="55"/>
      <c r="G169" s="56">
        <f t="shared" si="216"/>
        <v>0</v>
      </c>
      <c r="H169" s="54"/>
      <c r="I169" s="55"/>
      <c r="J169" s="56">
        <f t="shared" si="217"/>
        <v>0</v>
      </c>
      <c r="K169" s="54"/>
      <c r="L169" s="55"/>
      <c r="M169" s="56">
        <f t="shared" si="218"/>
        <v>0</v>
      </c>
      <c r="N169" s="54"/>
      <c r="O169" s="55"/>
      <c r="P169" s="56">
        <f t="shared" si="219"/>
        <v>0</v>
      </c>
      <c r="Q169" s="54"/>
      <c r="R169" s="55"/>
      <c r="S169" s="56">
        <f t="shared" si="220"/>
        <v>0</v>
      </c>
      <c r="T169" s="54"/>
      <c r="U169" s="55"/>
      <c r="V169" s="56">
        <f t="shared" si="221"/>
        <v>0</v>
      </c>
      <c r="W169" s="57">
        <f t="shared" si="206"/>
        <v>0</v>
      </c>
      <c r="X169" s="285">
        <f t="shared" si="207"/>
        <v>0</v>
      </c>
      <c r="Y169" s="285">
        <f t="shared" si="183"/>
        <v>0</v>
      </c>
      <c r="Z169" s="293" t="e">
        <f t="shared" si="208"/>
        <v>#DIV/0!</v>
      </c>
      <c r="AA169" s="266"/>
      <c r="AB169" s="59"/>
      <c r="AC169" s="59"/>
      <c r="AD169" s="59"/>
      <c r="AE169" s="59"/>
      <c r="AF169" s="59"/>
      <c r="AG169" s="59"/>
    </row>
    <row r="170" spans="1:33" ht="30" customHeight="1" thickBot="1" x14ac:dyDescent="0.25">
      <c r="A170" s="60" t="s">
        <v>23</v>
      </c>
      <c r="B170" s="232" t="s">
        <v>232</v>
      </c>
      <c r="C170" s="88" t="s">
        <v>230</v>
      </c>
      <c r="D170" s="62"/>
      <c r="E170" s="63"/>
      <c r="F170" s="64"/>
      <c r="G170" s="65">
        <f t="shared" si="216"/>
        <v>0</v>
      </c>
      <c r="H170" s="63"/>
      <c r="I170" s="64"/>
      <c r="J170" s="65">
        <f t="shared" si="217"/>
        <v>0</v>
      </c>
      <c r="K170" s="63"/>
      <c r="L170" s="64"/>
      <c r="M170" s="65">
        <f t="shared" si="218"/>
        <v>0</v>
      </c>
      <c r="N170" s="63"/>
      <c r="O170" s="64"/>
      <c r="P170" s="65">
        <f t="shared" si="219"/>
        <v>0</v>
      </c>
      <c r="Q170" s="63"/>
      <c r="R170" s="64"/>
      <c r="S170" s="65">
        <f t="shared" si="220"/>
        <v>0</v>
      </c>
      <c r="T170" s="63"/>
      <c r="U170" s="64"/>
      <c r="V170" s="65">
        <f t="shared" si="221"/>
        <v>0</v>
      </c>
      <c r="W170" s="66">
        <f t="shared" si="206"/>
        <v>0</v>
      </c>
      <c r="X170" s="285">
        <f t="shared" si="207"/>
        <v>0</v>
      </c>
      <c r="Y170" s="285">
        <f t="shared" si="183"/>
        <v>0</v>
      </c>
      <c r="Z170" s="293" t="e">
        <f t="shared" si="208"/>
        <v>#DIV/0!</v>
      </c>
      <c r="AA170" s="267"/>
      <c r="AB170" s="59"/>
      <c r="AC170" s="59"/>
      <c r="AD170" s="59"/>
      <c r="AE170" s="59"/>
      <c r="AF170" s="59"/>
      <c r="AG170" s="59"/>
    </row>
    <row r="171" spans="1:33" ht="30" customHeight="1" x14ac:dyDescent="0.2">
      <c r="A171" s="206" t="s">
        <v>21</v>
      </c>
      <c r="B171" s="244" t="s">
        <v>233</v>
      </c>
      <c r="C171" s="240" t="s">
        <v>209</v>
      </c>
      <c r="D171" s="68"/>
      <c r="E171" s="69">
        <f>SUM(E172:E178)</f>
        <v>28</v>
      </c>
      <c r="F171" s="70"/>
      <c r="G171" s="71">
        <f>SUM(G172:G179)</f>
        <v>113475</v>
      </c>
      <c r="H171" s="69">
        <f>SUM(H172:H178)</f>
        <v>27</v>
      </c>
      <c r="I171" s="70"/>
      <c r="J171" s="71">
        <f>SUM(J172:J179)</f>
        <v>108114.29000000001</v>
      </c>
      <c r="K171" s="69">
        <f>SUM(K172:K178)</f>
        <v>0</v>
      </c>
      <c r="L171" s="70"/>
      <c r="M171" s="71">
        <f>SUM(M172:M179)</f>
        <v>0</v>
      </c>
      <c r="N171" s="69">
        <f>SUM(N172:N178)</f>
        <v>0</v>
      </c>
      <c r="O171" s="70"/>
      <c r="P171" s="71">
        <f>SUM(P172:P179)</f>
        <v>0</v>
      </c>
      <c r="Q171" s="69">
        <f>SUM(Q172:Q178)</f>
        <v>0</v>
      </c>
      <c r="R171" s="70"/>
      <c r="S171" s="71">
        <f>SUM(S172:S179)</f>
        <v>0</v>
      </c>
      <c r="T171" s="69">
        <f>SUM(T172:T178)</f>
        <v>0</v>
      </c>
      <c r="U171" s="70"/>
      <c r="V171" s="71">
        <f>SUM(V172:V179)</f>
        <v>0</v>
      </c>
      <c r="W171" s="71">
        <f>SUM(W172:W179)</f>
        <v>113475</v>
      </c>
      <c r="X171" s="71">
        <f>SUM(X172:X179)</f>
        <v>108114.29000000001</v>
      </c>
      <c r="Y171" s="71">
        <f t="shared" si="183"/>
        <v>5360.7099999999919</v>
      </c>
      <c r="Z171" s="71">
        <f>Y171/W171</f>
        <v>4.7241330689579128E-2</v>
      </c>
      <c r="AA171" s="268"/>
      <c r="AB171" s="49"/>
      <c r="AC171" s="49"/>
      <c r="AD171" s="49"/>
      <c r="AE171" s="49"/>
      <c r="AF171" s="49"/>
      <c r="AG171" s="49"/>
    </row>
    <row r="172" spans="1:33" ht="30" customHeight="1" x14ac:dyDescent="0.2">
      <c r="A172" s="50" t="s">
        <v>23</v>
      </c>
      <c r="B172" s="208" t="s">
        <v>234</v>
      </c>
      <c r="C172" s="189" t="s">
        <v>344</v>
      </c>
      <c r="D172" s="53" t="s">
        <v>345</v>
      </c>
      <c r="E172" s="54">
        <v>1</v>
      </c>
      <c r="F172" s="55">
        <v>35000</v>
      </c>
      <c r="G172" s="56">
        <v>35000</v>
      </c>
      <c r="H172" s="54">
        <v>1</v>
      </c>
      <c r="I172" s="55">
        <v>34007.03</v>
      </c>
      <c r="J172" s="56">
        <f t="shared" ref="J172:J175" si="222">H172*I172</f>
        <v>34007.03</v>
      </c>
      <c r="K172" s="54"/>
      <c r="L172" s="55"/>
      <c r="M172" s="56">
        <f t="shared" ref="M172:M178" si="223">K172*L172</f>
        <v>0</v>
      </c>
      <c r="N172" s="54"/>
      <c r="O172" s="55"/>
      <c r="P172" s="56">
        <f t="shared" ref="P172:P178" si="224">N172*O172</f>
        <v>0</v>
      </c>
      <c r="Q172" s="54"/>
      <c r="R172" s="55"/>
      <c r="S172" s="56">
        <f t="shared" ref="S172:S179" si="225">Q172*R172</f>
        <v>0</v>
      </c>
      <c r="T172" s="54"/>
      <c r="U172" s="55"/>
      <c r="V172" s="56">
        <f t="shared" ref="V172:V179" si="226">T172*U172</f>
        <v>0</v>
      </c>
      <c r="W172" s="57">
        <f t="shared" si="206"/>
        <v>35000</v>
      </c>
      <c r="X172" s="285">
        <f t="shared" si="207"/>
        <v>34007.03</v>
      </c>
      <c r="Y172" s="285">
        <f t="shared" si="183"/>
        <v>992.97000000000116</v>
      </c>
      <c r="Z172" s="293">
        <f t="shared" si="208"/>
        <v>2.837057142857146E-2</v>
      </c>
      <c r="AA172" s="266"/>
      <c r="AB172" s="59"/>
      <c r="AC172" s="59"/>
      <c r="AD172" s="59"/>
      <c r="AE172" s="59"/>
      <c r="AF172" s="59"/>
      <c r="AG172" s="59"/>
    </row>
    <row r="173" spans="1:33" ht="30" customHeight="1" x14ac:dyDescent="0.2">
      <c r="A173" s="50" t="s">
        <v>23</v>
      </c>
      <c r="B173" s="208" t="s">
        <v>235</v>
      </c>
      <c r="C173" s="96" t="s">
        <v>236</v>
      </c>
      <c r="D173" s="53"/>
      <c r="E173" s="54"/>
      <c r="F173" s="55"/>
      <c r="G173" s="56">
        <f t="shared" ref="G173:G175" si="227">E173*F173</f>
        <v>0</v>
      </c>
      <c r="H173" s="54"/>
      <c r="I173" s="55"/>
      <c r="J173" s="56">
        <f t="shared" si="222"/>
        <v>0</v>
      </c>
      <c r="K173" s="54"/>
      <c r="L173" s="55"/>
      <c r="M173" s="56">
        <f t="shared" si="223"/>
        <v>0</v>
      </c>
      <c r="N173" s="54"/>
      <c r="O173" s="55"/>
      <c r="P173" s="56">
        <f t="shared" si="224"/>
        <v>0</v>
      </c>
      <c r="Q173" s="54"/>
      <c r="R173" s="55"/>
      <c r="S173" s="56">
        <f t="shared" si="225"/>
        <v>0</v>
      </c>
      <c r="T173" s="54"/>
      <c r="U173" s="55"/>
      <c r="V173" s="56">
        <f t="shared" si="226"/>
        <v>0</v>
      </c>
      <c r="W173" s="66">
        <f t="shared" si="206"/>
        <v>0</v>
      </c>
      <c r="X173" s="285">
        <f t="shared" si="207"/>
        <v>0</v>
      </c>
      <c r="Y173" s="285">
        <f t="shared" si="183"/>
        <v>0</v>
      </c>
      <c r="Z173" s="293" t="e">
        <f t="shared" si="208"/>
        <v>#DIV/0!</v>
      </c>
      <c r="AA173" s="266"/>
      <c r="AB173" s="59"/>
      <c r="AC173" s="59"/>
      <c r="AD173" s="59"/>
      <c r="AE173" s="59"/>
      <c r="AF173" s="59"/>
      <c r="AG173" s="59"/>
    </row>
    <row r="174" spans="1:33" ht="30" customHeight="1" x14ac:dyDescent="0.2">
      <c r="A174" s="50" t="s">
        <v>23</v>
      </c>
      <c r="B174" s="208" t="s">
        <v>237</v>
      </c>
      <c r="C174" s="96" t="s">
        <v>238</v>
      </c>
      <c r="D174" s="53" t="s">
        <v>281</v>
      </c>
      <c r="E174" s="54">
        <v>1</v>
      </c>
      <c r="F174" s="55">
        <v>975</v>
      </c>
      <c r="G174" s="56">
        <v>975</v>
      </c>
      <c r="H174" s="54">
        <v>1</v>
      </c>
      <c r="I174" s="55">
        <v>1627.26</v>
      </c>
      <c r="J174" s="56">
        <f t="shared" si="222"/>
        <v>1627.26</v>
      </c>
      <c r="K174" s="54"/>
      <c r="L174" s="55"/>
      <c r="M174" s="56">
        <f t="shared" si="223"/>
        <v>0</v>
      </c>
      <c r="N174" s="54"/>
      <c r="O174" s="55"/>
      <c r="P174" s="56">
        <f t="shared" si="224"/>
        <v>0</v>
      </c>
      <c r="Q174" s="54"/>
      <c r="R174" s="55"/>
      <c r="S174" s="56">
        <f t="shared" si="225"/>
        <v>0</v>
      </c>
      <c r="T174" s="54"/>
      <c r="U174" s="55"/>
      <c r="V174" s="56">
        <f t="shared" si="226"/>
        <v>0</v>
      </c>
      <c r="W174" s="66">
        <f t="shared" si="206"/>
        <v>975</v>
      </c>
      <c r="X174" s="285">
        <f t="shared" si="207"/>
        <v>1627.26</v>
      </c>
      <c r="Y174" s="285">
        <f t="shared" si="183"/>
        <v>-652.26</v>
      </c>
      <c r="Z174" s="293">
        <f t="shared" si="208"/>
        <v>-0.6689846153846154</v>
      </c>
      <c r="AA174" s="266"/>
      <c r="AB174" s="59"/>
      <c r="AC174" s="59"/>
      <c r="AD174" s="59"/>
      <c r="AE174" s="59"/>
      <c r="AF174" s="59"/>
      <c r="AG174" s="59"/>
    </row>
    <row r="175" spans="1:33" ht="30" customHeight="1" x14ac:dyDescent="0.2">
      <c r="A175" s="50" t="s">
        <v>23</v>
      </c>
      <c r="B175" s="208" t="s">
        <v>239</v>
      </c>
      <c r="C175" s="96" t="s">
        <v>240</v>
      </c>
      <c r="D175" s="53"/>
      <c r="E175" s="54"/>
      <c r="F175" s="55"/>
      <c r="G175" s="56">
        <f t="shared" si="227"/>
        <v>0</v>
      </c>
      <c r="H175" s="54"/>
      <c r="I175" s="55"/>
      <c r="J175" s="56">
        <f t="shared" si="222"/>
        <v>0</v>
      </c>
      <c r="K175" s="54"/>
      <c r="L175" s="55"/>
      <c r="M175" s="56">
        <f t="shared" si="223"/>
        <v>0</v>
      </c>
      <c r="N175" s="54"/>
      <c r="O175" s="55"/>
      <c r="P175" s="56">
        <f t="shared" si="224"/>
        <v>0</v>
      </c>
      <c r="Q175" s="54"/>
      <c r="R175" s="55"/>
      <c r="S175" s="56">
        <f t="shared" si="225"/>
        <v>0</v>
      </c>
      <c r="T175" s="54"/>
      <c r="U175" s="55"/>
      <c r="V175" s="56">
        <f t="shared" si="226"/>
        <v>0</v>
      </c>
      <c r="W175" s="66">
        <f t="shared" si="206"/>
        <v>0</v>
      </c>
      <c r="X175" s="285">
        <f t="shared" si="207"/>
        <v>0</v>
      </c>
      <c r="Y175" s="285">
        <f t="shared" si="183"/>
        <v>0</v>
      </c>
      <c r="Z175" s="293" t="e">
        <f t="shared" si="208"/>
        <v>#DIV/0!</v>
      </c>
      <c r="AA175" s="266"/>
      <c r="AB175" s="59"/>
      <c r="AC175" s="59"/>
      <c r="AD175" s="59"/>
      <c r="AE175" s="59"/>
      <c r="AF175" s="59"/>
      <c r="AG175" s="59"/>
    </row>
    <row r="176" spans="1:33" ht="30" customHeight="1" x14ac:dyDescent="0.2">
      <c r="A176" s="50" t="s">
        <v>23</v>
      </c>
      <c r="B176" s="208" t="s">
        <v>241</v>
      </c>
      <c r="C176" s="187" t="s">
        <v>254</v>
      </c>
      <c r="D176" s="53"/>
      <c r="E176" s="54"/>
      <c r="F176" s="55"/>
      <c r="G176" s="56">
        <f t="shared" ref="G176" si="228">E176*F176</f>
        <v>0</v>
      </c>
      <c r="H176" s="54"/>
      <c r="I176" s="55"/>
      <c r="J176" s="56">
        <f t="shared" ref="J176:J177" si="229">H176*I176</f>
        <v>0</v>
      </c>
      <c r="K176" s="54"/>
      <c r="L176" s="55"/>
      <c r="M176" s="56">
        <f t="shared" si="223"/>
        <v>0</v>
      </c>
      <c r="N176" s="54"/>
      <c r="O176" s="55"/>
      <c r="P176" s="56">
        <f t="shared" si="224"/>
        <v>0</v>
      </c>
      <c r="Q176" s="54"/>
      <c r="R176" s="55"/>
      <c r="S176" s="56">
        <f t="shared" si="225"/>
        <v>0</v>
      </c>
      <c r="T176" s="54"/>
      <c r="U176" s="55"/>
      <c r="V176" s="56">
        <f t="shared" si="226"/>
        <v>0</v>
      </c>
      <c r="W176" s="66">
        <f t="shared" si="206"/>
        <v>0</v>
      </c>
      <c r="X176" s="285">
        <f t="shared" si="207"/>
        <v>0</v>
      </c>
      <c r="Y176" s="285">
        <f t="shared" si="183"/>
        <v>0</v>
      </c>
      <c r="Z176" s="293" t="e">
        <f t="shared" si="208"/>
        <v>#DIV/0!</v>
      </c>
      <c r="AA176" s="266"/>
      <c r="AB176" s="58"/>
      <c r="AC176" s="59"/>
      <c r="AD176" s="59"/>
      <c r="AE176" s="59"/>
      <c r="AF176" s="59"/>
      <c r="AG176" s="59"/>
    </row>
    <row r="177" spans="1:33" ht="30" customHeight="1" x14ac:dyDescent="0.2">
      <c r="A177" s="50" t="s">
        <v>23</v>
      </c>
      <c r="B177" s="208" t="s">
        <v>242</v>
      </c>
      <c r="C177" s="187" t="s">
        <v>346</v>
      </c>
      <c r="D177" s="53" t="s">
        <v>281</v>
      </c>
      <c r="E177" s="54">
        <v>1</v>
      </c>
      <c r="F177" s="55">
        <v>2500</v>
      </c>
      <c r="G177" s="56">
        <v>2500</v>
      </c>
      <c r="H177" s="54"/>
      <c r="I177" s="55"/>
      <c r="J177" s="56">
        <f t="shared" si="229"/>
        <v>0</v>
      </c>
      <c r="K177" s="54"/>
      <c r="L177" s="55"/>
      <c r="M177" s="56">
        <f t="shared" si="223"/>
        <v>0</v>
      </c>
      <c r="N177" s="54"/>
      <c r="O177" s="55"/>
      <c r="P177" s="56">
        <f t="shared" si="224"/>
        <v>0</v>
      </c>
      <c r="Q177" s="54"/>
      <c r="R177" s="55"/>
      <c r="S177" s="56">
        <f t="shared" si="225"/>
        <v>0</v>
      </c>
      <c r="T177" s="54"/>
      <c r="U177" s="55"/>
      <c r="V177" s="56">
        <f t="shared" si="226"/>
        <v>0</v>
      </c>
      <c r="W177" s="66">
        <f t="shared" si="206"/>
        <v>2500</v>
      </c>
      <c r="X177" s="285">
        <f t="shared" si="207"/>
        <v>0</v>
      </c>
      <c r="Y177" s="285">
        <f t="shared" si="183"/>
        <v>2500</v>
      </c>
      <c r="Z177" s="293">
        <f t="shared" si="208"/>
        <v>1</v>
      </c>
      <c r="AA177" s="266"/>
      <c r="AB177" s="59"/>
      <c r="AC177" s="59"/>
      <c r="AD177" s="59"/>
      <c r="AE177" s="59"/>
      <c r="AF177" s="59"/>
      <c r="AG177" s="59"/>
    </row>
    <row r="178" spans="1:33" ht="30" customHeight="1" x14ac:dyDescent="0.2">
      <c r="A178" s="60" t="s">
        <v>23</v>
      </c>
      <c r="B178" s="232" t="s">
        <v>243</v>
      </c>
      <c r="C178" s="187" t="s">
        <v>347</v>
      </c>
      <c r="D178" s="62" t="s">
        <v>88</v>
      </c>
      <c r="E178" s="63">
        <v>25</v>
      </c>
      <c r="F178" s="64">
        <v>3000</v>
      </c>
      <c r="G178" s="65">
        <v>75000</v>
      </c>
      <c r="H178" s="63">
        <v>25</v>
      </c>
      <c r="I178" s="64">
        <v>2899.2</v>
      </c>
      <c r="J178" s="65">
        <v>72480</v>
      </c>
      <c r="K178" s="63"/>
      <c r="L178" s="64"/>
      <c r="M178" s="65">
        <f t="shared" si="223"/>
        <v>0</v>
      </c>
      <c r="N178" s="63"/>
      <c r="O178" s="64"/>
      <c r="P178" s="65">
        <f t="shared" si="224"/>
        <v>0</v>
      </c>
      <c r="Q178" s="63"/>
      <c r="R178" s="64"/>
      <c r="S178" s="65">
        <f t="shared" si="225"/>
        <v>0</v>
      </c>
      <c r="T178" s="63"/>
      <c r="U178" s="64"/>
      <c r="V178" s="65">
        <f t="shared" si="226"/>
        <v>0</v>
      </c>
      <c r="W178" s="66">
        <f t="shared" si="206"/>
        <v>75000</v>
      </c>
      <c r="X178" s="285">
        <f t="shared" si="207"/>
        <v>72480</v>
      </c>
      <c r="Y178" s="285">
        <f t="shared" si="183"/>
        <v>2520</v>
      </c>
      <c r="Z178" s="293">
        <f t="shared" si="208"/>
        <v>3.3599999999999998E-2</v>
      </c>
      <c r="AA178" s="267"/>
      <c r="AB178" s="59"/>
      <c r="AC178" s="59"/>
      <c r="AD178" s="59"/>
      <c r="AE178" s="59"/>
      <c r="AF178" s="59"/>
      <c r="AG178" s="59"/>
    </row>
    <row r="179" spans="1:33" ht="30" customHeight="1" thickBot="1" x14ac:dyDescent="0.25">
      <c r="A179" s="60" t="s">
        <v>23</v>
      </c>
      <c r="B179" s="209" t="s">
        <v>244</v>
      </c>
      <c r="C179" s="97" t="s">
        <v>245</v>
      </c>
      <c r="D179" s="74"/>
      <c r="E179" s="281"/>
      <c r="F179" s="64">
        <v>0.22</v>
      </c>
      <c r="G179" s="65">
        <f>E179*F179</f>
        <v>0</v>
      </c>
      <c r="H179" s="281"/>
      <c r="I179" s="64">
        <v>0.22</v>
      </c>
      <c r="J179" s="65">
        <f>H179*I179</f>
        <v>0</v>
      </c>
      <c r="K179" s="281"/>
      <c r="L179" s="64">
        <v>0.22</v>
      </c>
      <c r="M179" s="65">
        <f>K179*L179</f>
        <v>0</v>
      </c>
      <c r="N179" s="281"/>
      <c r="O179" s="64">
        <v>0.22</v>
      </c>
      <c r="P179" s="65">
        <f>N179*O179</f>
        <v>0</v>
      </c>
      <c r="Q179" s="281"/>
      <c r="R179" s="64">
        <v>0.22</v>
      </c>
      <c r="S179" s="65">
        <f t="shared" si="225"/>
        <v>0</v>
      </c>
      <c r="T179" s="281"/>
      <c r="U179" s="64">
        <v>0.22</v>
      </c>
      <c r="V179" s="65">
        <f t="shared" si="226"/>
        <v>0</v>
      </c>
      <c r="W179" s="66">
        <f t="shared" si="206"/>
        <v>0</v>
      </c>
      <c r="X179" s="285">
        <f t="shared" si="207"/>
        <v>0</v>
      </c>
      <c r="Y179" s="285">
        <f t="shared" si="183"/>
        <v>0</v>
      </c>
      <c r="Z179" s="293" t="e">
        <f t="shared" si="208"/>
        <v>#DIV/0!</v>
      </c>
      <c r="AA179" s="259"/>
      <c r="AB179" s="5"/>
      <c r="AC179" s="5"/>
      <c r="AD179" s="5"/>
      <c r="AE179" s="5"/>
      <c r="AF179" s="5"/>
      <c r="AG179" s="5"/>
    </row>
    <row r="180" spans="1:33" ht="30" customHeight="1" thickBot="1" x14ac:dyDescent="0.25">
      <c r="A180" s="159" t="s">
        <v>246</v>
      </c>
      <c r="B180" s="225"/>
      <c r="C180" s="160"/>
      <c r="D180" s="161"/>
      <c r="E180" s="115">
        <f>E171+E167+E162+E157</f>
        <v>132</v>
      </c>
      <c r="F180" s="90"/>
      <c r="G180" s="162">
        <f>G171+G167+G162+G157</f>
        <v>186275</v>
      </c>
      <c r="H180" s="115">
        <f>H171+H167+H162+H157</f>
        <v>131</v>
      </c>
      <c r="I180" s="90"/>
      <c r="J180" s="162">
        <f>J171+J167+J162+J157</f>
        <v>180914.29</v>
      </c>
      <c r="K180" s="115">
        <f>K171+K167+K162+K157</f>
        <v>0</v>
      </c>
      <c r="L180" s="90"/>
      <c r="M180" s="162">
        <f>M171+M167+M162+M157</f>
        <v>0</v>
      </c>
      <c r="N180" s="115">
        <f>N171+N167+N162+N157</f>
        <v>0</v>
      </c>
      <c r="O180" s="90"/>
      <c r="P180" s="162">
        <f>P171+P167+P162+P157</f>
        <v>0</v>
      </c>
      <c r="Q180" s="115">
        <f>Q171+Q167+Q162+Q157</f>
        <v>0</v>
      </c>
      <c r="R180" s="90"/>
      <c r="S180" s="162">
        <f>S171+S167+S162+S157</f>
        <v>0</v>
      </c>
      <c r="T180" s="115">
        <f>T171+T167+T162+T157</f>
        <v>0</v>
      </c>
      <c r="U180" s="90"/>
      <c r="V180" s="162">
        <f>V171+V167+V162+V157</f>
        <v>0</v>
      </c>
      <c r="W180" s="163">
        <f>W171+W157+W167+W162</f>
        <v>186275</v>
      </c>
      <c r="X180" s="163">
        <f>X171+X157+X167+X162</f>
        <v>180914.29</v>
      </c>
      <c r="Y180" s="163">
        <f t="shared" si="183"/>
        <v>5360.7099999999919</v>
      </c>
      <c r="Z180" s="163">
        <f>Y180/W180</f>
        <v>2.8778472688229723E-2</v>
      </c>
      <c r="AA180" s="269"/>
      <c r="AB180" s="5"/>
      <c r="AC180" s="5"/>
      <c r="AD180" s="5"/>
      <c r="AE180" s="5"/>
      <c r="AF180" s="5"/>
      <c r="AG180" s="5"/>
    </row>
    <row r="181" spans="1:33" ht="30" customHeight="1" thickBot="1" x14ac:dyDescent="0.25">
      <c r="A181" s="164" t="s">
        <v>247</v>
      </c>
      <c r="B181" s="165"/>
      <c r="C181" s="166"/>
      <c r="D181" s="167"/>
      <c r="E181" s="168"/>
      <c r="F181" s="169"/>
      <c r="G181" s="170">
        <f>G36+G50+G59+G81+G95+G109+G122+G130+G138+G145+G149+G155+G180</f>
        <v>731845</v>
      </c>
      <c r="H181" s="168"/>
      <c r="I181" s="169"/>
      <c r="J181" s="170">
        <f>J36+J50+J59+J81+J95+J109+J122+J130+J138+J145+J149+J155+J180</f>
        <v>697601.68</v>
      </c>
      <c r="K181" s="168"/>
      <c r="L181" s="169"/>
      <c r="M181" s="170">
        <f>M36+M50+M59+M81+M95+M109+M122+M130+M138+M145+M149+M155+M180</f>
        <v>0</v>
      </c>
      <c r="N181" s="168"/>
      <c r="O181" s="169"/>
      <c r="P181" s="170">
        <f>P36+P50+P59+P81+P95+P109+P122+P130+P138+P145+P149+P155+P180</f>
        <v>0</v>
      </c>
      <c r="Q181" s="168"/>
      <c r="R181" s="169"/>
      <c r="S181" s="170">
        <f>S36+S50+S59+S81+S95+S109+S122+S130+S138+S145+S149+S155+S180</f>
        <v>0</v>
      </c>
      <c r="T181" s="168"/>
      <c r="U181" s="169"/>
      <c r="V181" s="170">
        <f>V36+V50+V59+V81+V95+V109+V122+V130+V138+V145+V149+V155+V180</f>
        <v>0</v>
      </c>
      <c r="W181" s="170">
        <f>W36+W50+W59+W81+W95+W109+W122+W130+W138+W145+W149+W155+W180</f>
        <v>731845</v>
      </c>
      <c r="X181" s="170">
        <f>X36+X50+X59+X81+X95+X109+X122+X130+X138+X145+X149+X155+X180</f>
        <v>697601.68</v>
      </c>
      <c r="Y181" s="170">
        <f>Y36+Y50+Y59+Y81+Y95+Y109+Y122+Y130+Y138+Y145+Y149+Y155+Y180</f>
        <v>34243.319999999985</v>
      </c>
      <c r="Z181" s="292">
        <f>Y181/W181</f>
        <v>4.6790399606474027E-2</v>
      </c>
      <c r="AA181" s="270"/>
      <c r="AB181" s="5"/>
      <c r="AC181" s="5"/>
      <c r="AD181" s="5"/>
      <c r="AE181" s="5"/>
      <c r="AF181" s="5"/>
      <c r="AG181" s="5"/>
    </row>
    <row r="182" spans="1:33" ht="15" customHeight="1" thickBot="1" x14ac:dyDescent="0.25">
      <c r="A182" s="426"/>
      <c r="B182" s="384"/>
      <c r="C182" s="384"/>
      <c r="D182" s="19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1"/>
      <c r="X182" s="21"/>
      <c r="Y182" s="21"/>
      <c r="Z182" s="21"/>
      <c r="AA182" s="252"/>
      <c r="AB182" s="5"/>
      <c r="AC182" s="5"/>
      <c r="AD182" s="5"/>
      <c r="AE182" s="5"/>
      <c r="AF182" s="5"/>
      <c r="AG182" s="5"/>
    </row>
    <row r="183" spans="1:33" ht="30" customHeight="1" thickBot="1" x14ac:dyDescent="0.25">
      <c r="A183" s="427" t="s">
        <v>248</v>
      </c>
      <c r="B183" s="413"/>
      <c r="C183" s="428"/>
      <c r="D183" s="171"/>
      <c r="E183" s="168"/>
      <c r="F183" s="169"/>
      <c r="G183" s="172">
        <f>Фінансування!C27-'Кошторис  витрат'!G181</f>
        <v>0</v>
      </c>
      <c r="H183" s="168"/>
      <c r="I183" s="169"/>
      <c r="J183" s="172">
        <f>Фінансування!C28-'Кошторис  витрат'!J181</f>
        <v>0</v>
      </c>
      <c r="K183" s="168"/>
      <c r="L183" s="169"/>
      <c r="M183" s="172">
        <f>'Кошторис  витрат'!J30-'Кошторис  витрат'!M181</f>
        <v>0</v>
      </c>
      <c r="N183" s="168"/>
      <c r="O183" s="169"/>
      <c r="P183" s="172">
        <v>0</v>
      </c>
      <c r="Q183" s="168"/>
      <c r="R183" s="169"/>
      <c r="S183" s="172">
        <f>Фінансування!L27-'Кошторис  витрат'!S181</f>
        <v>0</v>
      </c>
      <c r="T183" s="168"/>
      <c r="U183" s="169"/>
      <c r="V183" s="172">
        <f>Фінансування!L28-'Кошторис  витрат'!V181</f>
        <v>0</v>
      </c>
      <c r="W183" s="173">
        <f>Фінансування!N27-'Кошторис  витрат'!W181</f>
        <v>0</v>
      </c>
      <c r="X183" s="173">
        <f>Фінансування!N28-'Кошторис  витрат'!X181</f>
        <v>0</v>
      </c>
      <c r="Y183" s="173"/>
      <c r="Z183" s="173"/>
      <c r="AA183" s="271"/>
      <c r="AB183" s="5"/>
      <c r="AC183" s="5"/>
      <c r="AD183" s="5"/>
      <c r="AE183" s="5"/>
      <c r="AF183" s="5"/>
      <c r="AG183" s="5"/>
    </row>
    <row r="184" spans="1:33" ht="15.75" customHeight="1" x14ac:dyDescent="0.2">
      <c r="A184" s="1"/>
      <c r="B184" s="174"/>
      <c r="C184" s="2"/>
      <c r="D184" s="175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16"/>
      <c r="X184" s="16"/>
      <c r="Y184" s="16"/>
      <c r="Z184" s="16"/>
      <c r="AA184" s="249"/>
      <c r="AB184" s="1"/>
      <c r="AC184" s="1"/>
      <c r="AD184" s="1"/>
      <c r="AE184" s="1"/>
      <c r="AF184" s="1"/>
      <c r="AG184" s="1"/>
    </row>
    <row r="185" spans="1:33" ht="15.75" customHeight="1" x14ac:dyDescent="0.2">
      <c r="A185" s="1"/>
      <c r="B185" s="174"/>
      <c r="C185" s="2"/>
      <c r="D185" s="175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16"/>
      <c r="X185" s="16"/>
      <c r="Y185" s="16"/>
      <c r="Z185" s="16"/>
      <c r="AA185" s="249"/>
      <c r="AB185" s="1"/>
      <c r="AC185" s="1"/>
      <c r="AD185" s="1"/>
      <c r="AE185" s="1"/>
      <c r="AF185" s="1"/>
      <c r="AG185" s="1"/>
    </row>
    <row r="186" spans="1:33" ht="15.75" customHeight="1" x14ac:dyDescent="0.2">
      <c r="A186" s="1"/>
      <c r="B186" s="174"/>
      <c r="C186" s="2"/>
      <c r="D186" s="175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16"/>
      <c r="X186" s="16"/>
      <c r="Y186" s="16"/>
      <c r="Z186" s="16"/>
      <c r="AA186" s="249"/>
      <c r="AB186" s="1"/>
      <c r="AC186" s="1"/>
      <c r="AD186" s="1"/>
      <c r="AE186" s="1"/>
      <c r="AF186" s="1"/>
      <c r="AG186" s="1"/>
    </row>
    <row r="187" spans="1:33" ht="15.75" customHeight="1" x14ac:dyDescent="0.2">
      <c r="A187" s="6"/>
      <c r="B187" s="7"/>
      <c r="C187" s="8"/>
      <c r="D187" s="175"/>
      <c r="E187" s="176"/>
      <c r="F187" s="176"/>
      <c r="G187" s="9"/>
      <c r="H187" s="176"/>
      <c r="I187" s="176"/>
      <c r="J187" s="9"/>
      <c r="K187" s="177"/>
      <c r="L187" s="6"/>
      <c r="M187" s="176"/>
      <c r="N187" s="177"/>
      <c r="O187" s="6"/>
      <c r="P187" s="176"/>
      <c r="Q187" s="9"/>
      <c r="R187" s="9"/>
      <c r="S187" s="9"/>
      <c r="T187" s="9"/>
      <c r="U187" s="9"/>
      <c r="V187" s="9"/>
      <c r="W187" s="16"/>
      <c r="X187" s="16"/>
      <c r="Y187" s="16"/>
      <c r="Z187" s="16"/>
      <c r="AA187" s="249"/>
      <c r="AB187" s="1"/>
      <c r="AC187" s="2"/>
      <c r="AD187" s="1"/>
      <c r="AE187" s="1"/>
      <c r="AF187" s="1"/>
      <c r="AG187" s="1"/>
    </row>
    <row r="188" spans="1:33" ht="15.75" customHeight="1" x14ac:dyDescent="0.2">
      <c r="A188" s="10"/>
      <c r="B188" s="178"/>
      <c r="C188" s="11" t="s">
        <v>7</v>
      </c>
      <c r="D188" s="179"/>
      <c r="E188" s="14"/>
      <c r="F188" s="12" t="s">
        <v>8</v>
      </c>
      <c r="G188" s="14"/>
      <c r="H188" s="14"/>
      <c r="I188" s="12" t="s">
        <v>8</v>
      </c>
      <c r="J188" s="14"/>
      <c r="K188" s="15"/>
      <c r="L188" s="13" t="s">
        <v>9</v>
      </c>
      <c r="M188" s="14"/>
      <c r="N188" s="15"/>
      <c r="O188" s="13" t="s">
        <v>9</v>
      </c>
      <c r="P188" s="14"/>
      <c r="Q188" s="14"/>
      <c r="R188" s="14"/>
      <c r="S188" s="14"/>
      <c r="T188" s="14"/>
      <c r="U188" s="14"/>
      <c r="V188" s="14"/>
      <c r="W188" s="180"/>
      <c r="X188" s="180"/>
      <c r="Y188" s="180"/>
      <c r="Z188" s="180"/>
      <c r="AA188" s="272"/>
      <c r="AB188" s="182"/>
      <c r="AC188" s="181"/>
      <c r="AD188" s="182"/>
      <c r="AE188" s="182"/>
      <c r="AF188" s="182"/>
      <c r="AG188" s="182"/>
    </row>
    <row r="189" spans="1:33" ht="15.75" customHeight="1" x14ac:dyDescent="0.2">
      <c r="A189" s="1"/>
      <c r="B189" s="174"/>
      <c r="C189" s="2"/>
      <c r="D189" s="175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16"/>
      <c r="X189" s="16"/>
      <c r="Y189" s="16"/>
      <c r="Z189" s="16"/>
      <c r="AA189" s="249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174"/>
      <c r="C190" s="2"/>
      <c r="D190" s="175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16"/>
      <c r="X190" s="16"/>
      <c r="Y190" s="16"/>
      <c r="Z190" s="16"/>
      <c r="AA190" s="249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174"/>
      <c r="C191" s="2"/>
      <c r="D191" s="175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16"/>
      <c r="X191" s="16"/>
      <c r="Y191" s="16"/>
      <c r="Z191" s="16"/>
      <c r="AA191" s="249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174"/>
      <c r="C192" s="2"/>
      <c r="D192" s="175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183"/>
      <c r="X192" s="183"/>
      <c r="Y192" s="183"/>
      <c r="Z192" s="183"/>
      <c r="AA192" s="249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174"/>
      <c r="C193" s="2"/>
      <c r="D193" s="175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183"/>
      <c r="X193" s="183"/>
      <c r="Y193" s="183"/>
      <c r="Z193" s="183"/>
      <c r="AA193" s="249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174"/>
      <c r="C194" s="2"/>
      <c r="D194" s="175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183"/>
      <c r="X194" s="183"/>
      <c r="Y194" s="183"/>
      <c r="Z194" s="183"/>
      <c r="AA194" s="249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174"/>
      <c r="C195" s="2"/>
      <c r="D195" s="175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183"/>
      <c r="X195" s="183"/>
      <c r="Y195" s="183"/>
      <c r="Z195" s="183"/>
      <c r="AA195" s="249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174"/>
      <c r="C196" s="2"/>
      <c r="D196" s="175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183"/>
      <c r="X196" s="183"/>
      <c r="Y196" s="183"/>
      <c r="Z196" s="183"/>
      <c r="AA196" s="249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174"/>
      <c r="C197" s="2"/>
      <c r="D197" s="175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183"/>
      <c r="X197" s="183"/>
      <c r="Y197" s="183"/>
      <c r="Z197" s="183"/>
      <c r="AA197" s="249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174"/>
      <c r="C198" s="2"/>
      <c r="D198" s="175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183"/>
      <c r="X198" s="183"/>
      <c r="Y198" s="183"/>
      <c r="Z198" s="183"/>
      <c r="AA198" s="249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174"/>
      <c r="C199" s="2"/>
      <c r="D199" s="175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183"/>
      <c r="X199" s="183"/>
      <c r="Y199" s="183"/>
      <c r="Z199" s="183"/>
      <c r="AA199" s="249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174"/>
      <c r="C200" s="2"/>
      <c r="D200" s="175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183"/>
      <c r="X200" s="183"/>
      <c r="Y200" s="183"/>
      <c r="Z200" s="183"/>
      <c r="AA200" s="249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174"/>
      <c r="C201" s="2"/>
      <c r="D201" s="175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183"/>
      <c r="X201" s="183"/>
      <c r="Y201" s="183"/>
      <c r="Z201" s="183"/>
      <c r="AA201" s="249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174"/>
      <c r="C202" s="2"/>
      <c r="D202" s="175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183"/>
      <c r="X202" s="183"/>
      <c r="Y202" s="183"/>
      <c r="Z202" s="183"/>
      <c r="AA202" s="249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174"/>
      <c r="C203" s="2"/>
      <c r="D203" s="175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83"/>
      <c r="X203" s="183"/>
      <c r="Y203" s="183"/>
      <c r="Z203" s="183"/>
      <c r="AA203" s="249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174"/>
      <c r="C204" s="2"/>
      <c r="D204" s="175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183"/>
      <c r="X204" s="183"/>
      <c r="Y204" s="183"/>
      <c r="Z204" s="183"/>
      <c r="AA204" s="249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174"/>
      <c r="C205" s="2"/>
      <c r="D205" s="17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83"/>
      <c r="X205" s="183"/>
      <c r="Y205" s="183"/>
      <c r="Z205" s="183"/>
      <c r="AA205" s="249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174"/>
      <c r="C206" s="2"/>
      <c r="D206" s="17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83"/>
      <c r="X206" s="183"/>
      <c r="Y206" s="183"/>
      <c r="Z206" s="183"/>
      <c r="AA206" s="249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174"/>
      <c r="C207" s="2"/>
      <c r="D207" s="17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83"/>
      <c r="X207" s="183"/>
      <c r="Y207" s="183"/>
      <c r="Z207" s="183"/>
      <c r="AA207" s="249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174"/>
      <c r="C208" s="2"/>
      <c r="D208" s="175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183"/>
      <c r="X208" s="183"/>
      <c r="Y208" s="183"/>
      <c r="Z208" s="183"/>
      <c r="AA208" s="249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174"/>
      <c r="C209" s="2"/>
      <c r="D209" s="175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183"/>
      <c r="X209" s="183"/>
      <c r="Y209" s="183"/>
      <c r="Z209" s="183"/>
      <c r="AA209" s="249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174"/>
      <c r="C210" s="2"/>
      <c r="D210" s="17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83"/>
      <c r="X210" s="183"/>
      <c r="Y210" s="183"/>
      <c r="Z210" s="183"/>
      <c r="AA210" s="249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174"/>
      <c r="C211" s="2"/>
      <c r="D211" s="17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83"/>
      <c r="X211" s="183"/>
      <c r="Y211" s="183"/>
      <c r="Z211" s="183"/>
      <c r="AA211" s="249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174"/>
      <c r="C212" s="2"/>
      <c r="D212" s="17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83"/>
      <c r="X212" s="183"/>
      <c r="Y212" s="183"/>
      <c r="Z212" s="183"/>
      <c r="AA212" s="249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174"/>
      <c r="C213" s="2"/>
      <c r="D213" s="17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3"/>
      <c r="X213" s="183"/>
      <c r="Y213" s="183"/>
      <c r="Z213" s="183"/>
      <c r="AA213" s="249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174"/>
      <c r="C214" s="2"/>
      <c r="D214" s="17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3"/>
      <c r="X214" s="183"/>
      <c r="Y214" s="183"/>
      <c r="Z214" s="183"/>
      <c r="AA214" s="249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174"/>
      <c r="C215" s="2"/>
      <c r="D215" s="17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3"/>
      <c r="X215" s="183"/>
      <c r="Y215" s="183"/>
      <c r="Z215" s="183"/>
      <c r="AA215" s="249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3"/>
      <c r="X216" s="183"/>
      <c r="Y216" s="183"/>
      <c r="Z216" s="183"/>
      <c r="AA216" s="249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3"/>
      <c r="X217" s="183"/>
      <c r="Y217" s="183"/>
      <c r="Z217" s="183"/>
      <c r="AA217" s="249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3"/>
      <c r="X218" s="183"/>
      <c r="Y218" s="183"/>
      <c r="Z218" s="183"/>
      <c r="AA218" s="249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174"/>
      <c r="C219" s="2"/>
      <c r="D219" s="17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3"/>
      <c r="X219" s="183"/>
      <c r="Y219" s="183"/>
      <c r="Z219" s="183"/>
      <c r="AA219" s="249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174"/>
      <c r="C220" s="2"/>
      <c r="D220" s="17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3"/>
      <c r="X220" s="183"/>
      <c r="Y220" s="183"/>
      <c r="Z220" s="183"/>
      <c r="AA220" s="249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3"/>
      <c r="X221" s="183"/>
      <c r="Y221" s="183"/>
      <c r="Z221" s="183"/>
      <c r="AA221" s="249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3"/>
      <c r="X222" s="183"/>
      <c r="Y222" s="183"/>
      <c r="Z222" s="183"/>
      <c r="AA222" s="249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3"/>
      <c r="X223" s="183"/>
      <c r="Y223" s="183"/>
      <c r="Z223" s="183"/>
      <c r="AA223" s="249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9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9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9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9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9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9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9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9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9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9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9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9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9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9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9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9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9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9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9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9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9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9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9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9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9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9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9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9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9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9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9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9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9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9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9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9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9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9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9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9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9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9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9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9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9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9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9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9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9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9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9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9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9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9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9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9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9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9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9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9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9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9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9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9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9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9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9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9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9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9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9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9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9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9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9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9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9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9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9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9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9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9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9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9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9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9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9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9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9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9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9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9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9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9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9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9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9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9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9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9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9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9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9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9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9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9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9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9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9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9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9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9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9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9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9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9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9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9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9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9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9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9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9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9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9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9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9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9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9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9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9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9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9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9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9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9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9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9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9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9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9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9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9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9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9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9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9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9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9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9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9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9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9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9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9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9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9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74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9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74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9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74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9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9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9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1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9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1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9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1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9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1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9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1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9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1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9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1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9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1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9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1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9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1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9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1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9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9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9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9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9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9"/>
      <c r="AB401" s="1"/>
      <c r="AC401" s="1"/>
      <c r="AD401" s="1"/>
      <c r="AE401" s="1"/>
      <c r="AF401" s="1"/>
      <c r="AG401" s="1"/>
    </row>
    <row r="402" spans="1:33" ht="15.75" customHeight="1" x14ac:dyDescent="0.2">
      <c r="A402" s="1"/>
      <c r="B402" s="1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9"/>
      <c r="AB402" s="1"/>
      <c r="AC402" s="1"/>
      <c r="AD402" s="1"/>
      <c r="AE402" s="1"/>
      <c r="AF402" s="1"/>
      <c r="AG402" s="1"/>
    </row>
    <row r="403" spans="1:33" ht="15.75" customHeight="1" x14ac:dyDescent="0.2">
      <c r="A403" s="1"/>
      <c r="B403" s="1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9"/>
      <c r="AB403" s="1"/>
      <c r="AC403" s="1"/>
      <c r="AD403" s="1"/>
      <c r="AE403" s="1"/>
      <c r="AF403" s="1"/>
      <c r="AG403" s="1"/>
    </row>
    <row r="404" spans="1:33" ht="15.75" customHeight="1" x14ac:dyDescent="0.2">
      <c r="A404" s="1"/>
      <c r="B404" s="1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9"/>
      <c r="AB404" s="1"/>
      <c r="AC404" s="1"/>
      <c r="AD404" s="1"/>
      <c r="AE404" s="1"/>
      <c r="AF404" s="1"/>
      <c r="AG404" s="1"/>
    </row>
    <row r="405" spans="1:33" ht="15.75" customHeight="1" x14ac:dyDescent="0.2">
      <c r="A405" s="1"/>
      <c r="B405" s="1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9"/>
      <c r="AB405" s="1"/>
      <c r="AC405" s="1"/>
      <c r="AD405" s="1"/>
      <c r="AE405" s="1"/>
      <c r="AF405" s="1"/>
      <c r="AG405" s="1"/>
    </row>
    <row r="406" spans="1:33" ht="15.75" customHeight="1" x14ac:dyDescent="0.2">
      <c r="A406" s="1"/>
      <c r="B406" s="1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9"/>
      <c r="AB406" s="1"/>
      <c r="AC406" s="1"/>
      <c r="AD406" s="1"/>
      <c r="AE406" s="1"/>
      <c r="AF406" s="1"/>
      <c r="AG406" s="1"/>
    </row>
    <row r="407" spans="1:33" ht="15.75" customHeight="1" x14ac:dyDescent="0.2">
      <c r="A407" s="1"/>
      <c r="B407" s="1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9"/>
      <c r="AB407" s="1"/>
      <c r="AC407" s="1"/>
      <c r="AD407" s="1"/>
      <c r="AE407" s="1"/>
      <c r="AF407" s="1"/>
      <c r="AG407" s="1"/>
    </row>
    <row r="408" spans="1:33" ht="15.75" customHeight="1" x14ac:dyDescent="0.2">
      <c r="A408" s="1"/>
      <c r="B408" s="1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9"/>
      <c r="AB408" s="1"/>
      <c r="AC408" s="1"/>
      <c r="AD408" s="1"/>
      <c r="AE408" s="1"/>
      <c r="AF408" s="1"/>
      <c r="AG408" s="1"/>
    </row>
    <row r="409" spans="1:33" ht="15.75" customHeight="1" x14ac:dyDescent="0.2">
      <c r="A409" s="1"/>
      <c r="B409" s="1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9"/>
      <c r="AB409" s="1"/>
      <c r="AC409" s="1"/>
      <c r="AD409" s="1"/>
      <c r="AE409" s="1"/>
      <c r="AF409" s="1"/>
      <c r="AG409" s="1"/>
    </row>
    <row r="410" spans="1:33" ht="15.75" customHeight="1" x14ac:dyDescent="0.2">
      <c r="A410" s="1"/>
      <c r="B410" s="1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9"/>
      <c r="AB410" s="1"/>
      <c r="AC410" s="1"/>
      <c r="AD410" s="1"/>
      <c r="AE410" s="1"/>
      <c r="AF410" s="1"/>
      <c r="AG410" s="1"/>
    </row>
    <row r="411" spans="1:33" ht="15.75" customHeight="1" x14ac:dyDescent="0.2">
      <c r="A411" s="1"/>
      <c r="B411" s="1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9"/>
      <c r="AB411" s="1"/>
      <c r="AC411" s="1"/>
      <c r="AD411" s="1"/>
      <c r="AE411" s="1"/>
      <c r="AF411" s="1"/>
      <c r="AG411" s="1"/>
    </row>
    <row r="412" spans="1:33" ht="15.75" customHeight="1" x14ac:dyDescent="0.2">
      <c r="A412" s="1"/>
      <c r="B412" s="1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9"/>
      <c r="AB412" s="1"/>
      <c r="AC412" s="1"/>
      <c r="AD412" s="1"/>
      <c r="AE412" s="1"/>
      <c r="AF412" s="1"/>
      <c r="AG412" s="1"/>
    </row>
    <row r="413" spans="1:33" ht="15.75" customHeight="1" x14ac:dyDescent="0.2">
      <c r="A413" s="1"/>
      <c r="B413" s="1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9"/>
      <c r="AB413" s="1"/>
      <c r="AC413" s="1"/>
      <c r="AD413" s="1"/>
      <c r="AE413" s="1"/>
      <c r="AF413" s="1"/>
      <c r="AG413" s="1"/>
    </row>
    <row r="414" spans="1:33" ht="15.75" customHeight="1" x14ac:dyDescent="0.2">
      <c r="A414" s="1"/>
      <c r="B414" s="1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9"/>
      <c r="AB414" s="1"/>
      <c r="AC414" s="1"/>
      <c r="AD414" s="1"/>
      <c r="AE414" s="1"/>
      <c r="AF414" s="1"/>
      <c r="AG414" s="1"/>
    </row>
    <row r="415" spans="1:33" ht="15.75" customHeight="1" x14ac:dyDescent="0.2">
      <c r="A415" s="1"/>
      <c r="B415" s="1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9"/>
      <c r="AB415" s="1"/>
      <c r="AC415" s="1"/>
      <c r="AD415" s="1"/>
      <c r="AE415" s="1"/>
      <c r="AF415" s="1"/>
      <c r="AG415" s="1"/>
    </row>
    <row r="416" spans="1:33" ht="15.75" customHeight="1" x14ac:dyDescent="0.2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9"/>
      <c r="AB416" s="1"/>
      <c r="AC416" s="1"/>
      <c r="AD416" s="1"/>
      <c r="AE416" s="1"/>
      <c r="AF416" s="1"/>
      <c r="AG416" s="1"/>
    </row>
    <row r="417" spans="1:33" ht="15.75" customHeight="1" x14ac:dyDescent="0.2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9"/>
      <c r="AB417" s="1"/>
      <c r="AC417" s="1"/>
      <c r="AD417" s="1"/>
      <c r="AE417" s="1"/>
      <c r="AF417" s="1"/>
      <c r="AG417" s="1"/>
    </row>
    <row r="418" spans="1:33" ht="15.75" customHeight="1" x14ac:dyDescent="0.2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9"/>
      <c r="AB418" s="1"/>
      <c r="AC418" s="1"/>
      <c r="AD418" s="1"/>
      <c r="AE418" s="1"/>
      <c r="AF418" s="1"/>
      <c r="AG418" s="1"/>
    </row>
    <row r="419" spans="1:33" ht="15.75" customHeight="1" x14ac:dyDescent="0.2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9"/>
      <c r="AB419" s="1"/>
      <c r="AC419" s="1"/>
      <c r="AD419" s="1"/>
      <c r="AE419" s="1"/>
      <c r="AF419" s="1"/>
      <c r="AG419" s="1"/>
    </row>
    <row r="420" spans="1:33" ht="15.75" customHeight="1" x14ac:dyDescent="0.2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9"/>
      <c r="AB420" s="1"/>
      <c r="AC420" s="1"/>
      <c r="AD420" s="1"/>
      <c r="AE420" s="1"/>
      <c r="AF420" s="1"/>
      <c r="AG420" s="1"/>
    </row>
    <row r="421" spans="1:33" ht="15.75" customHeight="1" x14ac:dyDescent="0.2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9"/>
      <c r="AB421" s="1"/>
      <c r="AC421" s="1"/>
      <c r="AD421" s="1"/>
      <c r="AE421" s="1"/>
      <c r="AF421" s="1"/>
      <c r="AG421" s="1"/>
    </row>
    <row r="422" spans="1:33" ht="15.75" customHeight="1" x14ac:dyDescent="0.2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9"/>
      <c r="AB422" s="1"/>
      <c r="AC422" s="1"/>
      <c r="AD422" s="1"/>
      <c r="AE422" s="1"/>
      <c r="AF422" s="1"/>
      <c r="AG422" s="1"/>
    </row>
    <row r="423" spans="1:33" ht="15.75" customHeight="1" x14ac:dyDescent="0.2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9"/>
      <c r="AB423" s="1"/>
      <c r="AC423" s="1"/>
      <c r="AD423" s="1"/>
      <c r="AE423" s="1"/>
      <c r="AF423" s="1"/>
      <c r="AG423" s="1"/>
    </row>
    <row r="424" spans="1:33" ht="15.75" customHeight="1" x14ac:dyDescent="0.2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9"/>
      <c r="AB424" s="1"/>
      <c r="AC424" s="1"/>
      <c r="AD424" s="1"/>
      <c r="AE424" s="1"/>
      <c r="AF424" s="1"/>
      <c r="AG424" s="1"/>
    </row>
    <row r="425" spans="1:33" ht="15.75" customHeight="1" x14ac:dyDescent="0.2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9"/>
      <c r="AB425" s="1"/>
      <c r="AC425" s="1"/>
      <c r="AD425" s="1"/>
      <c r="AE425" s="1"/>
      <c r="AF425" s="1"/>
      <c r="AG425" s="1"/>
    </row>
    <row r="426" spans="1:33" ht="15.75" customHeight="1" x14ac:dyDescent="0.2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9"/>
      <c r="AB426" s="1"/>
      <c r="AC426" s="1"/>
      <c r="AD426" s="1"/>
      <c r="AE426" s="1"/>
      <c r="AF426" s="1"/>
      <c r="AG426" s="1"/>
    </row>
    <row r="427" spans="1:33" ht="15.75" customHeight="1" x14ac:dyDescent="0.2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9"/>
      <c r="AB427" s="1"/>
      <c r="AC427" s="1"/>
      <c r="AD427" s="1"/>
      <c r="AE427" s="1"/>
      <c r="AF427" s="1"/>
      <c r="AG427" s="1"/>
    </row>
    <row r="428" spans="1:33" ht="15.75" customHeight="1" x14ac:dyDescent="0.2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9"/>
      <c r="AB428" s="1"/>
      <c r="AC428" s="1"/>
      <c r="AD428" s="1"/>
      <c r="AE428" s="1"/>
      <c r="AF428" s="1"/>
      <c r="AG428" s="1"/>
    </row>
    <row r="429" spans="1:33" ht="15.75" customHeight="1" x14ac:dyDescent="0.2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9"/>
      <c r="AB429" s="1"/>
      <c r="AC429" s="1"/>
      <c r="AD429" s="1"/>
      <c r="AE429" s="1"/>
      <c r="AF429" s="1"/>
      <c r="AG429" s="1"/>
    </row>
    <row r="430" spans="1:33" ht="15.75" customHeight="1" x14ac:dyDescent="0.2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9"/>
      <c r="AB430" s="1"/>
      <c r="AC430" s="1"/>
      <c r="AD430" s="1"/>
      <c r="AE430" s="1"/>
      <c r="AF430" s="1"/>
      <c r="AG430" s="1"/>
    </row>
    <row r="431" spans="1:33" ht="15.75" customHeight="1" x14ac:dyDescent="0.2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9"/>
      <c r="AB431" s="1"/>
      <c r="AC431" s="1"/>
      <c r="AD431" s="1"/>
      <c r="AE431" s="1"/>
      <c r="AF431" s="1"/>
      <c r="AG431" s="1"/>
    </row>
    <row r="432" spans="1:33" ht="15.75" customHeight="1" x14ac:dyDescent="0.2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9"/>
      <c r="AB432" s="1"/>
      <c r="AC432" s="1"/>
      <c r="AD432" s="1"/>
      <c r="AE432" s="1"/>
      <c r="AF432" s="1"/>
      <c r="AG432" s="1"/>
    </row>
    <row r="433" spans="1:33" ht="15.75" customHeight="1" x14ac:dyDescent="0.2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9"/>
      <c r="AB433" s="1"/>
      <c r="AC433" s="1"/>
      <c r="AD433" s="1"/>
      <c r="AE433" s="1"/>
      <c r="AF433" s="1"/>
      <c r="AG433" s="1"/>
    </row>
    <row r="434" spans="1:33" ht="15.75" customHeight="1" x14ac:dyDescent="0.2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9"/>
      <c r="AB434" s="1"/>
      <c r="AC434" s="1"/>
      <c r="AD434" s="1"/>
      <c r="AE434" s="1"/>
      <c r="AF434" s="1"/>
      <c r="AG434" s="1"/>
    </row>
    <row r="435" spans="1:33" ht="15.75" customHeight="1" x14ac:dyDescent="0.2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9"/>
      <c r="AB435" s="1"/>
      <c r="AC435" s="1"/>
      <c r="AD435" s="1"/>
      <c r="AE435" s="1"/>
      <c r="AF435" s="1"/>
      <c r="AG435" s="1"/>
    </row>
    <row r="436" spans="1:33" ht="15.75" customHeight="1" x14ac:dyDescent="0.2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9"/>
      <c r="AB436" s="1"/>
      <c r="AC436" s="1"/>
      <c r="AD436" s="1"/>
      <c r="AE436" s="1"/>
      <c r="AF436" s="1"/>
      <c r="AG436" s="1"/>
    </row>
    <row r="437" spans="1:33" ht="15.75" customHeight="1" x14ac:dyDescent="0.2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9"/>
      <c r="AB437" s="1"/>
      <c r="AC437" s="1"/>
      <c r="AD437" s="1"/>
      <c r="AE437" s="1"/>
      <c r="AF437" s="1"/>
      <c r="AG437" s="1"/>
    </row>
    <row r="438" spans="1:33" ht="15.75" customHeight="1" x14ac:dyDescent="0.2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9"/>
      <c r="AB438" s="1"/>
      <c r="AC438" s="1"/>
      <c r="AD438" s="1"/>
      <c r="AE438" s="1"/>
      <c r="AF438" s="1"/>
      <c r="AG438" s="1"/>
    </row>
    <row r="439" spans="1:33" ht="15.75" customHeight="1" x14ac:dyDescent="0.2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9"/>
      <c r="AB439" s="1"/>
      <c r="AC439" s="1"/>
      <c r="AD439" s="1"/>
      <c r="AE439" s="1"/>
      <c r="AF439" s="1"/>
      <c r="AG439" s="1"/>
    </row>
    <row r="440" spans="1:33" ht="15.75" customHeight="1" x14ac:dyDescent="0.2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9"/>
      <c r="AB440" s="1"/>
      <c r="AC440" s="1"/>
      <c r="AD440" s="1"/>
      <c r="AE440" s="1"/>
      <c r="AF440" s="1"/>
      <c r="AG440" s="1"/>
    </row>
    <row r="441" spans="1:33" ht="15.75" customHeight="1" x14ac:dyDescent="0.2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9"/>
      <c r="AB441" s="1"/>
      <c r="AC441" s="1"/>
      <c r="AD441" s="1"/>
      <c r="AE441" s="1"/>
      <c r="AF441" s="1"/>
      <c r="AG441" s="1"/>
    </row>
    <row r="442" spans="1:33" ht="15.75" customHeight="1" x14ac:dyDescent="0.2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9"/>
      <c r="AB442" s="1"/>
      <c r="AC442" s="1"/>
      <c r="AD442" s="1"/>
      <c r="AE442" s="1"/>
      <c r="AF442" s="1"/>
      <c r="AG442" s="1"/>
    </row>
    <row r="443" spans="1:33" ht="15.75" customHeight="1" x14ac:dyDescent="0.2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9"/>
      <c r="AB443" s="1"/>
      <c r="AC443" s="1"/>
      <c r="AD443" s="1"/>
      <c r="AE443" s="1"/>
      <c r="AF443" s="1"/>
      <c r="AG443" s="1"/>
    </row>
    <row r="444" spans="1:33" ht="15.75" customHeight="1" x14ac:dyDescent="0.2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9"/>
      <c r="AB444" s="1"/>
      <c r="AC444" s="1"/>
      <c r="AD444" s="1"/>
      <c r="AE444" s="1"/>
      <c r="AF444" s="1"/>
      <c r="AG444" s="1"/>
    </row>
    <row r="445" spans="1:33" ht="15.75" customHeight="1" x14ac:dyDescent="0.2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9"/>
      <c r="AB445" s="1"/>
      <c r="AC445" s="1"/>
      <c r="AD445" s="1"/>
      <c r="AE445" s="1"/>
      <c r="AF445" s="1"/>
      <c r="AG445" s="1"/>
    </row>
    <row r="446" spans="1:33" ht="15.75" customHeight="1" x14ac:dyDescent="0.2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9"/>
      <c r="AB446" s="1"/>
      <c r="AC446" s="1"/>
      <c r="AD446" s="1"/>
      <c r="AE446" s="1"/>
      <c r="AF446" s="1"/>
      <c r="AG446" s="1"/>
    </row>
    <row r="447" spans="1:33" ht="15.75" customHeight="1" x14ac:dyDescent="0.2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9"/>
      <c r="AB447" s="1"/>
      <c r="AC447" s="1"/>
      <c r="AD447" s="1"/>
      <c r="AE447" s="1"/>
      <c r="AF447" s="1"/>
      <c r="AG447" s="1"/>
    </row>
    <row r="448" spans="1:33" ht="15.75" customHeight="1" x14ac:dyDescent="0.2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9"/>
      <c r="AB448" s="1"/>
      <c r="AC448" s="1"/>
      <c r="AD448" s="1"/>
      <c r="AE448" s="1"/>
      <c r="AF448" s="1"/>
      <c r="AG448" s="1"/>
    </row>
    <row r="449" spans="1:33" ht="15.75" customHeight="1" x14ac:dyDescent="0.2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9"/>
      <c r="AB449" s="1"/>
      <c r="AC449" s="1"/>
      <c r="AD449" s="1"/>
      <c r="AE449" s="1"/>
      <c r="AF449" s="1"/>
      <c r="AG449" s="1"/>
    </row>
    <row r="450" spans="1:33" ht="15.75" customHeight="1" x14ac:dyDescent="0.2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9"/>
      <c r="AB450" s="1"/>
      <c r="AC450" s="1"/>
      <c r="AD450" s="1"/>
      <c r="AE450" s="1"/>
      <c r="AF450" s="1"/>
      <c r="AG450" s="1"/>
    </row>
    <row r="451" spans="1:33" ht="15.75" customHeight="1" x14ac:dyDescent="0.2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9"/>
      <c r="AB451" s="1"/>
      <c r="AC451" s="1"/>
      <c r="AD451" s="1"/>
      <c r="AE451" s="1"/>
      <c r="AF451" s="1"/>
      <c r="AG451" s="1"/>
    </row>
    <row r="452" spans="1:33" ht="15.75" customHeight="1" x14ac:dyDescent="0.2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9"/>
      <c r="AB452" s="1"/>
      <c r="AC452" s="1"/>
      <c r="AD452" s="1"/>
      <c r="AE452" s="1"/>
      <c r="AF452" s="1"/>
      <c r="AG452" s="1"/>
    </row>
    <row r="453" spans="1:33" ht="15.75" customHeight="1" x14ac:dyDescent="0.2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9"/>
      <c r="AB453" s="1"/>
      <c r="AC453" s="1"/>
      <c r="AD453" s="1"/>
      <c r="AE453" s="1"/>
      <c r="AF453" s="1"/>
      <c r="AG453" s="1"/>
    </row>
    <row r="454" spans="1:33" ht="15.75" customHeight="1" x14ac:dyDescent="0.2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9"/>
      <c r="AB454" s="1"/>
      <c r="AC454" s="1"/>
      <c r="AD454" s="1"/>
      <c r="AE454" s="1"/>
      <c r="AF454" s="1"/>
      <c r="AG454" s="1"/>
    </row>
    <row r="455" spans="1:33" ht="15.75" customHeight="1" x14ac:dyDescent="0.2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9"/>
      <c r="AB455" s="1"/>
      <c r="AC455" s="1"/>
      <c r="AD455" s="1"/>
      <c r="AE455" s="1"/>
      <c r="AF455" s="1"/>
      <c r="AG455" s="1"/>
    </row>
    <row r="456" spans="1:33" ht="15.75" customHeight="1" x14ac:dyDescent="0.2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9"/>
      <c r="AB456" s="1"/>
      <c r="AC456" s="1"/>
      <c r="AD456" s="1"/>
      <c r="AE456" s="1"/>
      <c r="AF456" s="1"/>
      <c r="AG456" s="1"/>
    </row>
    <row r="457" spans="1:33" ht="15.75" customHeight="1" x14ac:dyDescent="0.2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9"/>
      <c r="AB457" s="1"/>
      <c r="AC457" s="1"/>
      <c r="AD457" s="1"/>
      <c r="AE457" s="1"/>
      <c r="AF457" s="1"/>
      <c r="AG457" s="1"/>
    </row>
    <row r="458" spans="1:33" ht="15.75" customHeight="1" x14ac:dyDescent="0.2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9"/>
      <c r="AB458" s="1"/>
      <c r="AC458" s="1"/>
      <c r="AD458" s="1"/>
      <c r="AE458" s="1"/>
      <c r="AF458" s="1"/>
      <c r="AG458" s="1"/>
    </row>
    <row r="459" spans="1:33" ht="15.75" customHeight="1" x14ac:dyDescent="0.2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9"/>
      <c r="AB459" s="1"/>
      <c r="AC459" s="1"/>
      <c r="AD459" s="1"/>
      <c r="AE459" s="1"/>
      <c r="AF459" s="1"/>
      <c r="AG459" s="1"/>
    </row>
    <row r="460" spans="1:33" ht="15.75" customHeight="1" x14ac:dyDescent="0.2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9"/>
      <c r="AB460" s="1"/>
      <c r="AC460" s="1"/>
      <c r="AD460" s="1"/>
      <c r="AE460" s="1"/>
      <c r="AF460" s="1"/>
      <c r="AG460" s="1"/>
    </row>
    <row r="461" spans="1:33" ht="15.75" customHeight="1" x14ac:dyDescent="0.2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9"/>
      <c r="AB461" s="1"/>
      <c r="AC461" s="1"/>
      <c r="AD461" s="1"/>
      <c r="AE461" s="1"/>
      <c r="AF461" s="1"/>
      <c r="AG461" s="1"/>
    </row>
    <row r="462" spans="1:33" ht="15.75" customHeight="1" x14ac:dyDescent="0.2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9"/>
      <c r="AB462" s="1"/>
      <c r="AC462" s="1"/>
      <c r="AD462" s="1"/>
      <c r="AE462" s="1"/>
      <c r="AF462" s="1"/>
      <c r="AG462" s="1"/>
    </row>
    <row r="463" spans="1:33" ht="15.75" customHeight="1" x14ac:dyDescent="0.2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9"/>
      <c r="AB463" s="1"/>
      <c r="AC463" s="1"/>
      <c r="AD463" s="1"/>
      <c r="AE463" s="1"/>
      <c r="AF463" s="1"/>
      <c r="AG463" s="1"/>
    </row>
    <row r="464" spans="1:33" ht="15.75" customHeight="1" x14ac:dyDescent="0.2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9"/>
      <c r="AB464" s="1"/>
      <c r="AC464" s="1"/>
      <c r="AD464" s="1"/>
      <c r="AE464" s="1"/>
      <c r="AF464" s="1"/>
      <c r="AG464" s="1"/>
    </row>
    <row r="465" spans="1:33" ht="15.75" customHeight="1" x14ac:dyDescent="0.2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9"/>
      <c r="AB465" s="1"/>
      <c r="AC465" s="1"/>
      <c r="AD465" s="1"/>
      <c r="AE465" s="1"/>
      <c r="AF465" s="1"/>
      <c r="AG465" s="1"/>
    </row>
    <row r="466" spans="1:33" ht="15.75" customHeight="1" x14ac:dyDescent="0.2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9"/>
      <c r="AB466" s="1"/>
      <c r="AC466" s="1"/>
      <c r="AD466" s="1"/>
      <c r="AE466" s="1"/>
      <c r="AF466" s="1"/>
      <c r="AG466" s="1"/>
    </row>
    <row r="467" spans="1:33" ht="15.75" customHeight="1" x14ac:dyDescent="0.2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9"/>
      <c r="AB467" s="1"/>
      <c r="AC467" s="1"/>
      <c r="AD467" s="1"/>
      <c r="AE467" s="1"/>
      <c r="AF467" s="1"/>
      <c r="AG467" s="1"/>
    </row>
    <row r="468" spans="1:33" ht="15.75" customHeight="1" x14ac:dyDescent="0.2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9"/>
      <c r="AB468" s="1"/>
      <c r="AC468" s="1"/>
      <c r="AD468" s="1"/>
      <c r="AE468" s="1"/>
      <c r="AF468" s="1"/>
      <c r="AG468" s="1"/>
    </row>
    <row r="469" spans="1:33" ht="15.75" customHeight="1" x14ac:dyDescent="0.2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9"/>
      <c r="AB469" s="1"/>
      <c r="AC469" s="1"/>
      <c r="AD469" s="1"/>
      <c r="AE469" s="1"/>
      <c r="AF469" s="1"/>
      <c r="AG469" s="1"/>
    </row>
    <row r="470" spans="1:33" ht="15.75" customHeight="1" x14ac:dyDescent="0.2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9"/>
      <c r="AB470" s="1"/>
      <c r="AC470" s="1"/>
      <c r="AD470" s="1"/>
      <c r="AE470" s="1"/>
      <c r="AF470" s="1"/>
      <c r="AG470" s="1"/>
    </row>
    <row r="471" spans="1:33" ht="15.75" customHeight="1" x14ac:dyDescent="0.2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9"/>
      <c r="AB471" s="1"/>
      <c r="AC471" s="1"/>
      <c r="AD471" s="1"/>
      <c r="AE471" s="1"/>
      <c r="AF471" s="1"/>
      <c r="AG471" s="1"/>
    </row>
    <row r="472" spans="1:33" ht="15.75" customHeight="1" x14ac:dyDescent="0.2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9"/>
      <c r="AB472" s="1"/>
      <c r="AC472" s="1"/>
      <c r="AD472" s="1"/>
      <c r="AE472" s="1"/>
      <c r="AF472" s="1"/>
      <c r="AG472" s="1"/>
    </row>
    <row r="473" spans="1:33" ht="15.75" customHeight="1" x14ac:dyDescent="0.2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9"/>
      <c r="AB473" s="1"/>
      <c r="AC473" s="1"/>
      <c r="AD473" s="1"/>
      <c r="AE473" s="1"/>
      <c r="AF473" s="1"/>
      <c r="AG473" s="1"/>
    </row>
    <row r="474" spans="1:33" ht="15.75" customHeight="1" x14ac:dyDescent="0.2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9"/>
      <c r="AB474" s="1"/>
      <c r="AC474" s="1"/>
      <c r="AD474" s="1"/>
      <c r="AE474" s="1"/>
      <c r="AF474" s="1"/>
      <c r="AG474" s="1"/>
    </row>
    <row r="475" spans="1:33" ht="15.75" customHeight="1" x14ac:dyDescent="0.2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9"/>
      <c r="AB475" s="1"/>
      <c r="AC475" s="1"/>
      <c r="AD475" s="1"/>
      <c r="AE475" s="1"/>
      <c r="AF475" s="1"/>
      <c r="AG475" s="1"/>
    </row>
    <row r="476" spans="1:33" ht="15.75" customHeight="1" x14ac:dyDescent="0.2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9"/>
      <c r="AB476" s="1"/>
      <c r="AC476" s="1"/>
      <c r="AD476" s="1"/>
      <c r="AE476" s="1"/>
      <c r="AF476" s="1"/>
      <c r="AG476" s="1"/>
    </row>
    <row r="477" spans="1:33" ht="15.75" customHeight="1" x14ac:dyDescent="0.2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9"/>
      <c r="AB477" s="1"/>
      <c r="AC477" s="1"/>
      <c r="AD477" s="1"/>
      <c r="AE477" s="1"/>
      <c r="AF477" s="1"/>
      <c r="AG477" s="1"/>
    </row>
    <row r="478" spans="1:33" ht="15.75" customHeight="1" x14ac:dyDescent="0.2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9"/>
      <c r="AB478" s="1"/>
      <c r="AC478" s="1"/>
      <c r="AD478" s="1"/>
      <c r="AE478" s="1"/>
      <c r="AF478" s="1"/>
      <c r="AG478" s="1"/>
    </row>
    <row r="479" spans="1:33" ht="15.75" customHeight="1" x14ac:dyDescent="0.2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9"/>
      <c r="AB479" s="1"/>
      <c r="AC479" s="1"/>
      <c r="AD479" s="1"/>
      <c r="AE479" s="1"/>
      <c r="AF479" s="1"/>
      <c r="AG479" s="1"/>
    </row>
    <row r="480" spans="1:33" ht="15.75" customHeight="1" x14ac:dyDescent="0.2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9"/>
      <c r="AB480" s="1"/>
      <c r="AC480" s="1"/>
      <c r="AD480" s="1"/>
      <c r="AE480" s="1"/>
      <c r="AF480" s="1"/>
      <c r="AG480" s="1"/>
    </row>
    <row r="481" spans="1:33" ht="15.75" customHeight="1" x14ac:dyDescent="0.2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9"/>
      <c r="AB481" s="1"/>
      <c r="AC481" s="1"/>
      <c r="AD481" s="1"/>
      <c r="AE481" s="1"/>
      <c r="AF481" s="1"/>
      <c r="AG481" s="1"/>
    </row>
    <row r="482" spans="1:33" ht="15.75" customHeight="1" x14ac:dyDescent="0.2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9"/>
      <c r="AB482" s="1"/>
      <c r="AC482" s="1"/>
      <c r="AD482" s="1"/>
      <c r="AE482" s="1"/>
      <c r="AF482" s="1"/>
      <c r="AG482" s="1"/>
    </row>
    <row r="483" spans="1:33" ht="15.75" customHeight="1" x14ac:dyDescent="0.2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9"/>
      <c r="AB483" s="1"/>
      <c r="AC483" s="1"/>
      <c r="AD483" s="1"/>
      <c r="AE483" s="1"/>
      <c r="AF483" s="1"/>
      <c r="AG483" s="1"/>
    </row>
    <row r="484" spans="1:33" ht="15.75" customHeight="1" x14ac:dyDescent="0.2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9"/>
      <c r="AB484" s="1"/>
      <c r="AC484" s="1"/>
      <c r="AD484" s="1"/>
      <c r="AE484" s="1"/>
      <c r="AF484" s="1"/>
      <c r="AG484" s="1"/>
    </row>
    <row r="485" spans="1:33" ht="15.75" customHeight="1" x14ac:dyDescent="0.2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9"/>
      <c r="AB485" s="1"/>
      <c r="AC485" s="1"/>
      <c r="AD485" s="1"/>
      <c r="AE485" s="1"/>
      <c r="AF485" s="1"/>
      <c r="AG485" s="1"/>
    </row>
    <row r="486" spans="1:33" ht="15.75" customHeight="1" x14ac:dyDescent="0.2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9"/>
      <c r="AB486" s="1"/>
      <c r="AC486" s="1"/>
      <c r="AD486" s="1"/>
      <c r="AE486" s="1"/>
      <c r="AF486" s="1"/>
      <c r="AG486" s="1"/>
    </row>
    <row r="487" spans="1:33" ht="15.75" customHeight="1" x14ac:dyDescent="0.2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9"/>
      <c r="AB487" s="1"/>
      <c r="AC487" s="1"/>
      <c r="AD487" s="1"/>
      <c r="AE487" s="1"/>
      <c r="AF487" s="1"/>
      <c r="AG487" s="1"/>
    </row>
    <row r="488" spans="1:33" ht="15.75" customHeight="1" x14ac:dyDescent="0.2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9"/>
      <c r="AB488" s="1"/>
      <c r="AC488" s="1"/>
      <c r="AD488" s="1"/>
      <c r="AE488" s="1"/>
      <c r="AF488" s="1"/>
      <c r="AG488" s="1"/>
    </row>
    <row r="489" spans="1:33" ht="15.75" customHeight="1" x14ac:dyDescent="0.2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9"/>
      <c r="AB489" s="1"/>
      <c r="AC489" s="1"/>
      <c r="AD489" s="1"/>
      <c r="AE489" s="1"/>
      <c r="AF489" s="1"/>
      <c r="AG489" s="1"/>
    </row>
    <row r="490" spans="1:33" ht="15.75" customHeight="1" x14ac:dyDescent="0.2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9"/>
      <c r="AB490" s="1"/>
      <c r="AC490" s="1"/>
      <c r="AD490" s="1"/>
      <c r="AE490" s="1"/>
      <c r="AF490" s="1"/>
      <c r="AG490" s="1"/>
    </row>
    <row r="491" spans="1:33" ht="15.75" customHeight="1" x14ac:dyDescent="0.2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9"/>
      <c r="AB491" s="1"/>
      <c r="AC491" s="1"/>
      <c r="AD491" s="1"/>
      <c r="AE491" s="1"/>
      <c r="AF491" s="1"/>
      <c r="AG491" s="1"/>
    </row>
    <row r="492" spans="1:33" ht="15.75" customHeight="1" x14ac:dyDescent="0.2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9"/>
      <c r="AB492" s="1"/>
      <c r="AC492" s="1"/>
      <c r="AD492" s="1"/>
      <c r="AE492" s="1"/>
      <c r="AF492" s="1"/>
      <c r="AG492" s="1"/>
    </row>
    <row r="493" spans="1:33" ht="15.75" customHeight="1" x14ac:dyDescent="0.2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9"/>
      <c r="AB493" s="1"/>
      <c r="AC493" s="1"/>
      <c r="AD493" s="1"/>
      <c r="AE493" s="1"/>
      <c r="AF493" s="1"/>
      <c r="AG493" s="1"/>
    </row>
    <row r="494" spans="1:33" ht="15.75" customHeight="1" x14ac:dyDescent="0.2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9"/>
      <c r="AB494" s="1"/>
      <c r="AC494" s="1"/>
      <c r="AD494" s="1"/>
      <c r="AE494" s="1"/>
      <c r="AF494" s="1"/>
      <c r="AG494" s="1"/>
    </row>
    <row r="495" spans="1:33" ht="15.75" customHeight="1" x14ac:dyDescent="0.2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9"/>
      <c r="AB495" s="1"/>
      <c r="AC495" s="1"/>
      <c r="AD495" s="1"/>
      <c r="AE495" s="1"/>
      <c r="AF495" s="1"/>
      <c r="AG495" s="1"/>
    </row>
    <row r="496" spans="1:33" ht="15.75" customHeight="1" x14ac:dyDescent="0.2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9"/>
      <c r="AB496" s="1"/>
      <c r="AC496" s="1"/>
      <c r="AD496" s="1"/>
      <c r="AE496" s="1"/>
      <c r="AF496" s="1"/>
      <c r="AG496" s="1"/>
    </row>
    <row r="497" spans="1:33" ht="15.75" customHeight="1" x14ac:dyDescent="0.2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9"/>
      <c r="AB497" s="1"/>
      <c r="AC497" s="1"/>
      <c r="AD497" s="1"/>
      <c r="AE497" s="1"/>
      <c r="AF497" s="1"/>
      <c r="AG497" s="1"/>
    </row>
    <row r="498" spans="1:33" ht="15.75" customHeight="1" x14ac:dyDescent="0.2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9"/>
      <c r="AB498" s="1"/>
      <c r="AC498" s="1"/>
      <c r="AD498" s="1"/>
      <c r="AE498" s="1"/>
      <c r="AF498" s="1"/>
      <c r="AG498" s="1"/>
    </row>
    <row r="499" spans="1:33" ht="15.75" customHeight="1" x14ac:dyDescent="0.2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9"/>
      <c r="AB499" s="1"/>
      <c r="AC499" s="1"/>
      <c r="AD499" s="1"/>
      <c r="AE499" s="1"/>
      <c r="AF499" s="1"/>
      <c r="AG499" s="1"/>
    </row>
    <row r="500" spans="1:33" ht="15.75" customHeight="1" x14ac:dyDescent="0.2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9"/>
      <c r="AB500" s="1"/>
      <c r="AC500" s="1"/>
      <c r="AD500" s="1"/>
      <c r="AE500" s="1"/>
      <c r="AF500" s="1"/>
      <c r="AG500" s="1"/>
    </row>
    <row r="501" spans="1:33" ht="15.75" customHeight="1" x14ac:dyDescent="0.2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9"/>
      <c r="AB501" s="1"/>
      <c r="AC501" s="1"/>
      <c r="AD501" s="1"/>
      <c r="AE501" s="1"/>
      <c r="AF501" s="1"/>
      <c r="AG501" s="1"/>
    </row>
    <row r="502" spans="1:33" ht="15.75" customHeight="1" x14ac:dyDescent="0.2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9"/>
      <c r="AB502" s="1"/>
      <c r="AC502" s="1"/>
      <c r="AD502" s="1"/>
      <c r="AE502" s="1"/>
      <c r="AF502" s="1"/>
      <c r="AG502" s="1"/>
    </row>
    <row r="503" spans="1:33" ht="15.75" customHeight="1" x14ac:dyDescent="0.2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9"/>
      <c r="AB503" s="1"/>
      <c r="AC503" s="1"/>
      <c r="AD503" s="1"/>
      <c r="AE503" s="1"/>
      <c r="AF503" s="1"/>
      <c r="AG503" s="1"/>
    </row>
    <row r="504" spans="1:33" ht="15.75" customHeight="1" x14ac:dyDescent="0.2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9"/>
      <c r="AB504" s="1"/>
      <c r="AC504" s="1"/>
      <c r="AD504" s="1"/>
      <c r="AE504" s="1"/>
      <c r="AF504" s="1"/>
      <c r="AG504" s="1"/>
    </row>
    <row r="505" spans="1:33" ht="15.75" customHeight="1" x14ac:dyDescent="0.2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9"/>
      <c r="AB505" s="1"/>
      <c r="AC505" s="1"/>
      <c r="AD505" s="1"/>
      <c r="AE505" s="1"/>
      <c r="AF505" s="1"/>
      <c r="AG505" s="1"/>
    </row>
    <row r="506" spans="1:33" ht="15.75" customHeight="1" x14ac:dyDescent="0.2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9"/>
      <c r="AB506" s="1"/>
      <c r="AC506" s="1"/>
      <c r="AD506" s="1"/>
      <c r="AE506" s="1"/>
      <c r="AF506" s="1"/>
      <c r="AG506" s="1"/>
    </row>
    <row r="507" spans="1:33" ht="15.75" customHeight="1" x14ac:dyDescent="0.2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9"/>
      <c r="AB507" s="1"/>
      <c r="AC507" s="1"/>
      <c r="AD507" s="1"/>
      <c r="AE507" s="1"/>
      <c r="AF507" s="1"/>
      <c r="AG507" s="1"/>
    </row>
    <row r="508" spans="1:33" ht="15.75" customHeight="1" x14ac:dyDescent="0.2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9"/>
      <c r="AB508" s="1"/>
      <c r="AC508" s="1"/>
      <c r="AD508" s="1"/>
      <c r="AE508" s="1"/>
      <c r="AF508" s="1"/>
      <c r="AG508" s="1"/>
    </row>
    <row r="509" spans="1:33" ht="15.75" customHeight="1" x14ac:dyDescent="0.2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9"/>
      <c r="AB509" s="1"/>
      <c r="AC509" s="1"/>
      <c r="AD509" s="1"/>
      <c r="AE509" s="1"/>
      <c r="AF509" s="1"/>
      <c r="AG509" s="1"/>
    </row>
    <row r="510" spans="1:33" ht="15.75" customHeight="1" x14ac:dyDescent="0.2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9"/>
      <c r="AB510" s="1"/>
      <c r="AC510" s="1"/>
      <c r="AD510" s="1"/>
      <c r="AE510" s="1"/>
      <c r="AF510" s="1"/>
      <c r="AG510" s="1"/>
    </row>
    <row r="511" spans="1:33" ht="15.75" customHeight="1" x14ac:dyDescent="0.2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9"/>
      <c r="AB511" s="1"/>
      <c r="AC511" s="1"/>
      <c r="AD511" s="1"/>
      <c r="AE511" s="1"/>
      <c r="AF511" s="1"/>
      <c r="AG511" s="1"/>
    </row>
    <row r="512" spans="1:33" ht="15.75" customHeight="1" x14ac:dyDescent="0.2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9"/>
      <c r="AB512" s="1"/>
      <c r="AC512" s="1"/>
      <c r="AD512" s="1"/>
      <c r="AE512" s="1"/>
      <c r="AF512" s="1"/>
      <c r="AG512" s="1"/>
    </row>
    <row r="513" spans="1:33" ht="15.75" customHeight="1" x14ac:dyDescent="0.2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9"/>
      <c r="AB513" s="1"/>
      <c r="AC513" s="1"/>
      <c r="AD513" s="1"/>
      <c r="AE513" s="1"/>
      <c r="AF513" s="1"/>
      <c r="AG513" s="1"/>
    </row>
    <row r="514" spans="1:33" ht="15.75" customHeight="1" x14ac:dyDescent="0.2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9"/>
      <c r="AB514" s="1"/>
      <c r="AC514" s="1"/>
      <c r="AD514" s="1"/>
      <c r="AE514" s="1"/>
      <c r="AF514" s="1"/>
      <c r="AG514" s="1"/>
    </row>
    <row r="515" spans="1:33" ht="15.75" customHeight="1" x14ac:dyDescent="0.2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9"/>
      <c r="AB515" s="1"/>
      <c r="AC515" s="1"/>
      <c r="AD515" s="1"/>
      <c r="AE515" s="1"/>
      <c r="AF515" s="1"/>
      <c r="AG515" s="1"/>
    </row>
    <row r="516" spans="1:33" ht="15.75" customHeight="1" x14ac:dyDescent="0.2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9"/>
      <c r="AB516" s="1"/>
      <c r="AC516" s="1"/>
      <c r="AD516" s="1"/>
      <c r="AE516" s="1"/>
      <c r="AF516" s="1"/>
      <c r="AG516" s="1"/>
    </row>
    <row r="517" spans="1:33" ht="15.75" customHeight="1" x14ac:dyDescent="0.2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9"/>
      <c r="AB517" s="1"/>
      <c r="AC517" s="1"/>
      <c r="AD517" s="1"/>
      <c r="AE517" s="1"/>
      <c r="AF517" s="1"/>
      <c r="AG517" s="1"/>
    </row>
    <row r="518" spans="1:33" ht="15.75" customHeight="1" x14ac:dyDescent="0.2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9"/>
      <c r="AB518" s="1"/>
      <c r="AC518" s="1"/>
      <c r="AD518" s="1"/>
      <c r="AE518" s="1"/>
      <c r="AF518" s="1"/>
      <c r="AG518" s="1"/>
    </row>
    <row r="519" spans="1:33" ht="15.75" customHeight="1" x14ac:dyDescent="0.2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9"/>
      <c r="AB519" s="1"/>
      <c r="AC519" s="1"/>
      <c r="AD519" s="1"/>
      <c r="AE519" s="1"/>
      <c r="AF519" s="1"/>
      <c r="AG519" s="1"/>
    </row>
    <row r="520" spans="1:33" ht="15.75" customHeight="1" x14ac:dyDescent="0.2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9"/>
      <c r="AB520" s="1"/>
      <c r="AC520" s="1"/>
      <c r="AD520" s="1"/>
      <c r="AE520" s="1"/>
      <c r="AF520" s="1"/>
      <c r="AG520" s="1"/>
    </row>
    <row r="521" spans="1:33" ht="15.75" customHeight="1" x14ac:dyDescent="0.2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9"/>
      <c r="AB521" s="1"/>
      <c r="AC521" s="1"/>
      <c r="AD521" s="1"/>
      <c r="AE521" s="1"/>
      <c r="AF521" s="1"/>
      <c r="AG521" s="1"/>
    </row>
    <row r="522" spans="1:33" ht="15.75" customHeight="1" x14ac:dyDescent="0.2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9"/>
      <c r="AB522" s="1"/>
      <c r="AC522" s="1"/>
      <c r="AD522" s="1"/>
      <c r="AE522" s="1"/>
      <c r="AF522" s="1"/>
      <c r="AG522" s="1"/>
    </row>
    <row r="523" spans="1:33" ht="15.75" customHeight="1" x14ac:dyDescent="0.2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9"/>
      <c r="AB523" s="1"/>
      <c r="AC523" s="1"/>
      <c r="AD523" s="1"/>
      <c r="AE523" s="1"/>
      <c r="AF523" s="1"/>
      <c r="AG523" s="1"/>
    </row>
    <row r="524" spans="1:33" ht="15.75" customHeight="1" x14ac:dyDescent="0.2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9"/>
      <c r="AB524" s="1"/>
      <c r="AC524" s="1"/>
      <c r="AD524" s="1"/>
      <c r="AE524" s="1"/>
      <c r="AF524" s="1"/>
      <c r="AG524" s="1"/>
    </row>
    <row r="525" spans="1:33" ht="15.75" customHeight="1" x14ac:dyDescent="0.2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9"/>
      <c r="AB525" s="1"/>
      <c r="AC525" s="1"/>
      <c r="AD525" s="1"/>
      <c r="AE525" s="1"/>
      <c r="AF525" s="1"/>
      <c r="AG525" s="1"/>
    </row>
    <row r="526" spans="1:33" ht="15.75" customHeight="1" x14ac:dyDescent="0.2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9"/>
      <c r="AB526" s="1"/>
      <c r="AC526" s="1"/>
      <c r="AD526" s="1"/>
      <c r="AE526" s="1"/>
      <c r="AF526" s="1"/>
      <c r="AG526" s="1"/>
    </row>
    <row r="527" spans="1:33" ht="15.75" customHeight="1" x14ac:dyDescent="0.2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9"/>
      <c r="AB527" s="1"/>
      <c r="AC527" s="1"/>
      <c r="AD527" s="1"/>
      <c r="AE527" s="1"/>
      <c r="AF527" s="1"/>
      <c r="AG527" s="1"/>
    </row>
    <row r="528" spans="1:33" ht="15.75" customHeight="1" x14ac:dyDescent="0.2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9"/>
      <c r="AB528" s="1"/>
      <c r="AC528" s="1"/>
      <c r="AD528" s="1"/>
      <c r="AE528" s="1"/>
      <c r="AF528" s="1"/>
      <c r="AG528" s="1"/>
    </row>
    <row r="529" spans="1:33" ht="15.75" customHeight="1" x14ac:dyDescent="0.2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9"/>
      <c r="AB529" s="1"/>
      <c r="AC529" s="1"/>
      <c r="AD529" s="1"/>
      <c r="AE529" s="1"/>
      <c r="AF529" s="1"/>
      <c r="AG529" s="1"/>
    </row>
    <row r="530" spans="1:33" ht="15.75" customHeight="1" x14ac:dyDescent="0.2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9"/>
      <c r="AB530" s="1"/>
      <c r="AC530" s="1"/>
      <c r="AD530" s="1"/>
      <c r="AE530" s="1"/>
      <c r="AF530" s="1"/>
      <c r="AG530" s="1"/>
    </row>
    <row r="531" spans="1:33" ht="15.75" customHeight="1" x14ac:dyDescent="0.2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9"/>
      <c r="AB531" s="1"/>
      <c r="AC531" s="1"/>
      <c r="AD531" s="1"/>
      <c r="AE531" s="1"/>
      <c r="AF531" s="1"/>
      <c r="AG531" s="1"/>
    </row>
    <row r="532" spans="1:33" ht="15.75" customHeight="1" x14ac:dyDescent="0.2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9"/>
      <c r="AB532" s="1"/>
      <c r="AC532" s="1"/>
      <c r="AD532" s="1"/>
      <c r="AE532" s="1"/>
      <c r="AF532" s="1"/>
      <c r="AG532" s="1"/>
    </row>
    <row r="533" spans="1:33" ht="15.75" customHeight="1" x14ac:dyDescent="0.2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9"/>
      <c r="AB533" s="1"/>
      <c r="AC533" s="1"/>
      <c r="AD533" s="1"/>
      <c r="AE533" s="1"/>
      <c r="AF533" s="1"/>
      <c r="AG533" s="1"/>
    </row>
    <row r="534" spans="1:33" ht="15.75" customHeight="1" x14ac:dyDescent="0.2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9"/>
      <c r="AB534" s="1"/>
      <c r="AC534" s="1"/>
      <c r="AD534" s="1"/>
      <c r="AE534" s="1"/>
      <c r="AF534" s="1"/>
      <c r="AG534" s="1"/>
    </row>
    <row r="535" spans="1:33" ht="15.75" customHeight="1" x14ac:dyDescent="0.2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9"/>
      <c r="AB535" s="1"/>
      <c r="AC535" s="1"/>
      <c r="AD535" s="1"/>
      <c r="AE535" s="1"/>
      <c r="AF535" s="1"/>
      <c r="AG535" s="1"/>
    </row>
    <row r="536" spans="1:33" ht="15.75" customHeight="1" x14ac:dyDescent="0.2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9"/>
      <c r="AB536" s="1"/>
      <c r="AC536" s="1"/>
      <c r="AD536" s="1"/>
      <c r="AE536" s="1"/>
      <c r="AF536" s="1"/>
      <c r="AG536" s="1"/>
    </row>
    <row r="537" spans="1:33" ht="15.75" customHeight="1" x14ac:dyDescent="0.2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9"/>
      <c r="AB537" s="1"/>
      <c r="AC537" s="1"/>
      <c r="AD537" s="1"/>
      <c r="AE537" s="1"/>
      <c r="AF537" s="1"/>
      <c r="AG537" s="1"/>
    </row>
    <row r="538" spans="1:33" ht="15.75" customHeight="1" x14ac:dyDescent="0.2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9"/>
      <c r="AB538" s="1"/>
      <c r="AC538" s="1"/>
      <c r="AD538" s="1"/>
      <c r="AE538" s="1"/>
      <c r="AF538" s="1"/>
      <c r="AG538" s="1"/>
    </row>
    <row r="539" spans="1:33" ht="15.75" customHeight="1" x14ac:dyDescent="0.2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9"/>
      <c r="AB539" s="1"/>
      <c r="AC539" s="1"/>
      <c r="AD539" s="1"/>
      <c r="AE539" s="1"/>
      <c r="AF539" s="1"/>
      <c r="AG539" s="1"/>
    </row>
    <row r="540" spans="1:33" ht="15.75" customHeight="1" x14ac:dyDescent="0.2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9"/>
      <c r="AB540" s="1"/>
      <c r="AC540" s="1"/>
      <c r="AD540" s="1"/>
      <c r="AE540" s="1"/>
      <c r="AF540" s="1"/>
      <c r="AG540" s="1"/>
    </row>
    <row r="541" spans="1:33" ht="15.75" customHeight="1" x14ac:dyDescent="0.2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9"/>
      <c r="AB541" s="1"/>
      <c r="AC541" s="1"/>
      <c r="AD541" s="1"/>
      <c r="AE541" s="1"/>
      <c r="AF541" s="1"/>
      <c r="AG541" s="1"/>
    </row>
    <row r="542" spans="1:33" ht="15.75" customHeight="1" x14ac:dyDescent="0.2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9"/>
      <c r="AB542" s="1"/>
      <c r="AC542" s="1"/>
      <c r="AD542" s="1"/>
      <c r="AE542" s="1"/>
      <c r="AF542" s="1"/>
      <c r="AG542" s="1"/>
    </row>
    <row r="543" spans="1:33" ht="15.75" customHeight="1" x14ac:dyDescent="0.2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9"/>
      <c r="AB543" s="1"/>
      <c r="AC543" s="1"/>
      <c r="AD543" s="1"/>
      <c r="AE543" s="1"/>
      <c r="AF543" s="1"/>
      <c r="AG543" s="1"/>
    </row>
    <row r="544" spans="1:33" ht="15.75" customHeight="1" x14ac:dyDescent="0.2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9"/>
      <c r="AB544" s="1"/>
      <c r="AC544" s="1"/>
      <c r="AD544" s="1"/>
      <c r="AE544" s="1"/>
      <c r="AF544" s="1"/>
      <c r="AG544" s="1"/>
    </row>
    <row r="545" spans="1:33" ht="15.75" customHeight="1" x14ac:dyDescent="0.2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9"/>
      <c r="AB545" s="1"/>
      <c r="AC545" s="1"/>
      <c r="AD545" s="1"/>
      <c r="AE545" s="1"/>
      <c r="AF545" s="1"/>
      <c r="AG545" s="1"/>
    </row>
    <row r="546" spans="1:33" ht="15.75" customHeight="1" x14ac:dyDescent="0.2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9"/>
      <c r="AB546" s="1"/>
      <c r="AC546" s="1"/>
      <c r="AD546" s="1"/>
      <c r="AE546" s="1"/>
      <c r="AF546" s="1"/>
      <c r="AG546" s="1"/>
    </row>
    <row r="547" spans="1:33" ht="15.75" customHeight="1" x14ac:dyDescent="0.2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9"/>
      <c r="AB547" s="1"/>
      <c r="AC547" s="1"/>
      <c r="AD547" s="1"/>
      <c r="AE547" s="1"/>
      <c r="AF547" s="1"/>
      <c r="AG547" s="1"/>
    </row>
    <row r="548" spans="1:33" ht="15.75" customHeight="1" x14ac:dyDescent="0.2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9"/>
      <c r="AB548" s="1"/>
      <c r="AC548" s="1"/>
      <c r="AD548" s="1"/>
      <c r="AE548" s="1"/>
      <c r="AF548" s="1"/>
      <c r="AG548" s="1"/>
    </row>
    <row r="549" spans="1:33" ht="15.75" customHeight="1" x14ac:dyDescent="0.2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9"/>
      <c r="AB549" s="1"/>
      <c r="AC549" s="1"/>
      <c r="AD549" s="1"/>
      <c r="AE549" s="1"/>
      <c r="AF549" s="1"/>
      <c r="AG549" s="1"/>
    </row>
    <row r="550" spans="1:33" ht="15.75" customHeight="1" x14ac:dyDescent="0.2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9"/>
      <c r="AB550" s="1"/>
      <c r="AC550" s="1"/>
      <c r="AD550" s="1"/>
      <c r="AE550" s="1"/>
      <c r="AF550" s="1"/>
      <c r="AG550" s="1"/>
    </row>
    <row r="551" spans="1:33" ht="15.75" customHeight="1" x14ac:dyDescent="0.2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9"/>
      <c r="AB551" s="1"/>
      <c r="AC551" s="1"/>
      <c r="AD551" s="1"/>
      <c r="AE551" s="1"/>
      <c r="AF551" s="1"/>
      <c r="AG551" s="1"/>
    </row>
    <row r="552" spans="1:33" ht="15.75" customHeight="1" x14ac:dyDescent="0.2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9"/>
      <c r="AB552" s="1"/>
      <c r="AC552" s="1"/>
      <c r="AD552" s="1"/>
      <c r="AE552" s="1"/>
      <c r="AF552" s="1"/>
      <c r="AG552" s="1"/>
    </row>
    <row r="553" spans="1:33" ht="15.75" customHeight="1" x14ac:dyDescent="0.2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9"/>
      <c r="AB553" s="1"/>
      <c r="AC553" s="1"/>
      <c r="AD553" s="1"/>
      <c r="AE553" s="1"/>
      <c r="AF553" s="1"/>
      <c r="AG553" s="1"/>
    </row>
    <row r="554" spans="1:33" ht="15.75" customHeight="1" x14ac:dyDescent="0.2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9"/>
      <c r="AB554" s="1"/>
      <c r="AC554" s="1"/>
      <c r="AD554" s="1"/>
      <c r="AE554" s="1"/>
      <c r="AF554" s="1"/>
      <c r="AG554" s="1"/>
    </row>
    <row r="555" spans="1:33" ht="15.75" customHeight="1" x14ac:dyDescent="0.2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9"/>
      <c r="AB555" s="1"/>
      <c r="AC555" s="1"/>
      <c r="AD555" s="1"/>
      <c r="AE555" s="1"/>
      <c r="AF555" s="1"/>
      <c r="AG555" s="1"/>
    </row>
    <row r="556" spans="1:33" ht="15.75" customHeight="1" x14ac:dyDescent="0.2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9"/>
      <c r="AB556" s="1"/>
      <c r="AC556" s="1"/>
      <c r="AD556" s="1"/>
      <c r="AE556" s="1"/>
      <c r="AF556" s="1"/>
      <c r="AG556" s="1"/>
    </row>
    <row r="557" spans="1:33" ht="15.75" customHeight="1" x14ac:dyDescent="0.2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9"/>
      <c r="AB557" s="1"/>
      <c r="AC557" s="1"/>
      <c r="AD557" s="1"/>
      <c r="AE557" s="1"/>
      <c r="AF557" s="1"/>
      <c r="AG557" s="1"/>
    </row>
    <row r="558" spans="1:33" ht="15.75" customHeight="1" x14ac:dyDescent="0.2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9"/>
      <c r="AB558" s="1"/>
      <c r="AC558" s="1"/>
      <c r="AD558" s="1"/>
      <c r="AE558" s="1"/>
      <c r="AF558" s="1"/>
      <c r="AG558" s="1"/>
    </row>
    <row r="559" spans="1:33" ht="15.75" customHeight="1" x14ac:dyDescent="0.2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9"/>
      <c r="AB559" s="1"/>
      <c r="AC559" s="1"/>
      <c r="AD559" s="1"/>
      <c r="AE559" s="1"/>
      <c r="AF559" s="1"/>
      <c r="AG559" s="1"/>
    </row>
    <row r="560" spans="1:33" ht="15.75" customHeight="1" x14ac:dyDescent="0.2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9"/>
      <c r="AB560" s="1"/>
      <c r="AC560" s="1"/>
      <c r="AD560" s="1"/>
      <c r="AE560" s="1"/>
      <c r="AF560" s="1"/>
      <c r="AG560" s="1"/>
    </row>
    <row r="561" spans="1:33" ht="15.75" customHeight="1" x14ac:dyDescent="0.2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9"/>
      <c r="AB561" s="1"/>
      <c r="AC561" s="1"/>
      <c r="AD561" s="1"/>
      <c r="AE561" s="1"/>
      <c r="AF561" s="1"/>
      <c r="AG561" s="1"/>
    </row>
    <row r="562" spans="1:33" ht="15.75" customHeight="1" x14ac:dyDescent="0.2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9"/>
      <c r="AB562" s="1"/>
      <c r="AC562" s="1"/>
      <c r="AD562" s="1"/>
      <c r="AE562" s="1"/>
      <c r="AF562" s="1"/>
      <c r="AG562" s="1"/>
    </row>
    <row r="563" spans="1:33" ht="15.75" customHeight="1" x14ac:dyDescent="0.2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9"/>
      <c r="AB563" s="1"/>
      <c r="AC563" s="1"/>
      <c r="AD563" s="1"/>
      <c r="AE563" s="1"/>
      <c r="AF563" s="1"/>
      <c r="AG563" s="1"/>
    </row>
    <row r="564" spans="1:33" ht="15.75" customHeight="1" x14ac:dyDescent="0.2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9"/>
      <c r="AB564" s="1"/>
      <c r="AC564" s="1"/>
      <c r="AD564" s="1"/>
      <c r="AE564" s="1"/>
      <c r="AF564" s="1"/>
      <c r="AG564" s="1"/>
    </row>
    <row r="565" spans="1:33" ht="15.75" customHeight="1" x14ac:dyDescent="0.2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9"/>
      <c r="AB565" s="1"/>
      <c r="AC565" s="1"/>
      <c r="AD565" s="1"/>
      <c r="AE565" s="1"/>
      <c r="AF565" s="1"/>
      <c r="AG565" s="1"/>
    </row>
    <row r="566" spans="1:33" ht="15.75" customHeight="1" x14ac:dyDescent="0.2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9"/>
      <c r="AB566" s="1"/>
      <c r="AC566" s="1"/>
      <c r="AD566" s="1"/>
      <c r="AE566" s="1"/>
      <c r="AF566" s="1"/>
      <c r="AG566" s="1"/>
    </row>
    <row r="567" spans="1:33" ht="15.75" customHeight="1" x14ac:dyDescent="0.2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9"/>
      <c r="AB567" s="1"/>
      <c r="AC567" s="1"/>
      <c r="AD567" s="1"/>
      <c r="AE567" s="1"/>
      <c r="AF567" s="1"/>
      <c r="AG567" s="1"/>
    </row>
    <row r="568" spans="1:33" ht="15.75" customHeight="1" x14ac:dyDescent="0.2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9"/>
      <c r="AB568" s="1"/>
      <c r="AC568" s="1"/>
      <c r="AD568" s="1"/>
      <c r="AE568" s="1"/>
      <c r="AF568" s="1"/>
      <c r="AG568" s="1"/>
    </row>
    <row r="569" spans="1:33" ht="15.75" customHeight="1" x14ac:dyDescent="0.2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9"/>
      <c r="AB569" s="1"/>
      <c r="AC569" s="1"/>
      <c r="AD569" s="1"/>
      <c r="AE569" s="1"/>
      <c r="AF569" s="1"/>
      <c r="AG569" s="1"/>
    </row>
    <row r="570" spans="1:33" ht="15.75" customHeight="1" x14ac:dyDescent="0.2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9"/>
      <c r="AB570" s="1"/>
      <c r="AC570" s="1"/>
      <c r="AD570" s="1"/>
      <c r="AE570" s="1"/>
      <c r="AF570" s="1"/>
      <c r="AG570" s="1"/>
    </row>
    <row r="571" spans="1:33" ht="15.75" customHeight="1" x14ac:dyDescent="0.2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9"/>
      <c r="AB571" s="1"/>
      <c r="AC571" s="1"/>
      <c r="AD571" s="1"/>
      <c r="AE571" s="1"/>
      <c r="AF571" s="1"/>
      <c r="AG571" s="1"/>
    </row>
    <row r="572" spans="1:33" ht="15.75" customHeight="1" x14ac:dyDescent="0.2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9"/>
      <c r="AB572" s="1"/>
      <c r="AC572" s="1"/>
      <c r="AD572" s="1"/>
      <c r="AE572" s="1"/>
      <c r="AF572" s="1"/>
      <c r="AG572" s="1"/>
    </row>
    <row r="573" spans="1:33" ht="15.75" customHeight="1" x14ac:dyDescent="0.2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9"/>
      <c r="AB573" s="1"/>
      <c r="AC573" s="1"/>
      <c r="AD573" s="1"/>
      <c r="AE573" s="1"/>
      <c r="AF573" s="1"/>
      <c r="AG573" s="1"/>
    </row>
    <row r="574" spans="1:33" ht="15.75" customHeight="1" x14ac:dyDescent="0.2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9"/>
      <c r="AB574" s="1"/>
      <c r="AC574" s="1"/>
      <c r="AD574" s="1"/>
      <c r="AE574" s="1"/>
      <c r="AF574" s="1"/>
      <c r="AG574" s="1"/>
    </row>
    <row r="575" spans="1:33" ht="15.75" customHeight="1" x14ac:dyDescent="0.2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9"/>
      <c r="AB575" s="1"/>
      <c r="AC575" s="1"/>
      <c r="AD575" s="1"/>
      <c r="AE575" s="1"/>
      <c r="AF575" s="1"/>
      <c r="AG575" s="1"/>
    </row>
    <row r="576" spans="1:33" ht="15.75" customHeight="1" x14ac:dyDescent="0.2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9"/>
      <c r="AB576" s="1"/>
      <c r="AC576" s="1"/>
      <c r="AD576" s="1"/>
      <c r="AE576" s="1"/>
      <c r="AF576" s="1"/>
      <c r="AG576" s="1"/>
    </row>
    <row r="577" spans="1:33" ht="15.75" customHeight="1" x14ac:dyDescent="0.2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9"/>
      <c r="AB577" s="1"/>
      <c r="AC577" s="1"/>
      <c r="AD577" s="1"/>
      <c r="AE577" s="1"/>
      <c r="AF577" s="1"/>
      <c r="AG577" s="1"/>
    </row>
    <row r="578" spans="1:33" ht="15.75" customHeight="1" x14ac:dyDescent="0.2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9"/>
      <c r="AB578" s="1"/>
      <c r="AC578" s="1"/>
      <c r="AD578" s="1"/>
      <c r="AE578" s="1"/>
      <c r="AF578" s="1"/>
      <c r="AG578" s="1"/>
    </row>
    <row r="579" spans="1:33" ht="15.75" customHeight="1" x14ac:dyDescent="0.2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9"/>
      <c r="AB579" s="1"/>
      <c r="AC579" s="1"/>
      <c r="AD579" s="1"/>
      <c r="AE579" s="1"/>
      <c r="AF579" s="1"/>
      <c r="AG579" s="1"/>
    </row>
    <row r="580" spans="1:33" ht="15.75" customHeight="1" x14ac:dyDescent="0.2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9"/>
      <c r="AB580" s="1"/>
      <c r="AC580" s="1"/>
      <c r="AD580" s="1"/>
      <c r="AE580" s="1"/>
      <c r="AF580" s="1"/>
      <c r="AG580" s="1"/>
    </row>
    <row r="581" spans="1:33" ht="15.75" customHeight="1" x14ac:dyDescent="0.2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9"/>
      <c r="AB581" s="1"/>
      <c r="AC581" s="1"/>
      <c r="AD581" s="1"/>
      <c r="AE581" s="1"/>
      <c r="AF581" s="1"/>
      <c r="AG581" s="1"/>
    </row>
    <row r="582" spans="1:33" ht="15.75" customHeight="1" x14ac:dyDescent="0.2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9"/>
      <c r="AB582" s="1"/>
      <c r="AC582" s="1"/>
      <c r="AD582" s="1"/>
      <c r="AE582" s="1"/>
      <c r="AF582" s="1"/>
      <c r="AG582" s="1"/>
    </row>
    <row r="583" spans="1:33" ht="15.75" customHeight="1" x14ac:dyDescent="0.2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9"/>
      <c r="AB583" s="1"/>
      <c r="AC583" s="1"/>
      <c r="AD583" s="1"/>
      <c r="AE583" s="1"/>
      <c r="AF583" s="1"/>
      <c r="AG583" s="1"/>
    </row>
    <row r="584" spans="1:33" ht="15.75" customHeight="1" x14ac:dyDescent="0.2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9"/>
      <c r="AB584" s="1"/>
      <c r="AC584" s="1"/>
      <c r="AD584" s="1"/>
      <c r="AE584" s="1"/>
      <c r="AF584" s="1"/>
      <c r="AG584" s="1"/>
    </row>
    <row r="585" spans="1:33" ht="15.75" customHeight="1" x14ac:dyDescent="0.2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9"/>
      <c r="AB585" s="1"/>
      <c r="AC585" s="1"/>
      <c r="AD585" s="1"/>
      <c r="AE585" s="1"/>
      <c r="AF585" s="1"/>
      <c r="AG585" s="1"/>
    </row>
    <row r="586" spans="1:33" ht="15.75" customHeight="1" x14ac:dyDescent="0.2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9"/>
      <c r="AB586" s="1"/>
      <c r="AC586" s="1"/>
      <c r="AD586" s="1"/>
      <c r="AE586" s="1"/>
      <c r="AF586" s="1"/>
      <c r="AG586" s="1"/>
    </row>
    <row r="587" spans="1:33" ht="15.75" customHeight="1" x14ac:dyDescent="0.2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9"/>
      <c r="AB587" s="1"/>
      <c r="AC587" s="1"/>
      <c r="AD587" s="1"/>
      <c r="AE587" s="1"/>
      <c r="AF587" s="1"/>
      <c r="AG587" s="1"/>
    </row>
    <row r="588" spans="1:33" ht="15.75" customHeight="1" x14ac:dyDescent="0.2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9"/>
      <c r="AB588" s="1"/>
      <c r="AC588" s="1"/>
      <c r="AD588" s="1"/>
      <c r="AE588" s="1"/>
      <c r="AF588" s="1"/>
      <c r="AG588" s="1"/>
    </row>
    <row r="589" spans="1:33" ht="15.75" customHeight="1" x14ac:dyDescent="0.2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9"/>
      <c r="AB589" s="1"/>
      <c r="AC589" s="1"/>
      <c r="AD589" s="1"/>
      <c r="AE589" s="1"/>
      <c r="AF589" s="1"/>
      <c r="AG589" s="1"/>
    </row>
    <row r="590" spans="1:33" ht="15.75" customHeight="1" x14ac:dyDescent="0.2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9"/>
      <c r="AB590" s="1"/>
      <c r="AC590" s="1"/>
      <c r="AD590" s="1"/>
      <c r="AE590" s="1"/>
      <c r="AF590" s="1"/>
      <c r="AG590" s="1"/>
    </row>
    <row r="591" spans="1:33" ht="15.75" customHeight="1" x14ac:dyDescent="0.2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9"/>
      <c r="AB591" s="1"/>
      <c r="AC591" s="1"/>
      <c r="AD591" s="1"/>
      <c r="AE591" s="1"/>
      <c r="AF591" s="1"/>
      <c r="AG591" s="1"/>
    </row>
    <row r="592" spans="1:33" ht="15.75" customHeight="1" x14ac:dyDescent="0.2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9"/>
      <c r="AB592" s="1"/>
      <c r="AC592" s="1"/>
      <c r="AD592" s="1"/>
      <c r="AE592" s="1"/>
      <c r="AF592" s="1"/>
      <c r="AG592" s="1"/>
    </row>
    <row r="593" spans="1:33" ht="15.75" customHeight="1" x14ac:dyDescent="0.2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9"/>
      <c r="AB593" s="1"/>
      <c r="AC593" s="1"/>
      <c r="AD593" s="1"/>
      <c r="AE593" s="1"/>
      <c r="AF593" s="1"/>
      <c r="AG593" s="1"/>
    </row>
    <row r="594" spans="1:33" ht="15.75" customHeight="1" x14ac:dyDescent="0.2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9"/>
      <c r="AB594" s="1"/>
      <c r="AC594" s="1"/>
      <c r="AD594" s="1"/>
      <c r="AE594" s="1"/>
      <c r="AF594" s="1"/>
      <c r="AG594" s="1"/>
    </row>
    <row r="595" spans="1:33" ht="15.75" customHeight="1" x14ac:dyDescent="0.2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9"/>
      <c r="AB595" s="1"/>
      <c r="AC595" s="1"/>
      <c r="AD595" s="1"/>
      <c r="AE595" s="1"/>
      <c r="AF595" s="1"/>
      <c r="AG595" s="1"/>
    </row>
    <row r="596" spans="1:33" ht="15.75" customHeight="1" x14ac:dyDescent="0.2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9"/>
      <c r="AB596" s="1"/>
      <c r="AC596" s="1"/>
      <c r="AD596" s="1"/>
      <c r="AE596" s="1"/>
      <c r="AF596" s="1"/>
      <c r="AG596" s="1"/>
    </row>
    <row r="597" spans="1:33" ht="15.75" customHeight="1" x14ac:dyDescent="0.2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9"/>
      <c r="AB597" s="1"/>
      <c r="AC597" s="1"/>
      <c r="AD597" s="1"/>
      <c r="AE597" s="1"/>
      <c r="AF597" s="1"/>
      <c r="AG597" s="1"/>
    </row>
    <row r="598" spans="1:33" ht="15.75" customHeight="1" x14ac:dyDescent="0.2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9"/>
      <c r="AB598" s="1"/>
      <c r="AC598" s="1"/>
      <c r="AD598" s="1"/>
      <c r="AE598" s="1"/>
      <c r="AF598" s="1"/>
      <c r="AG598" s="1"/>
    </row>
    <row r="599" spans="1:33" ht="15.75" customHeight="1" x14ac:dyDescent="0.2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9"/>
      <c r="AB599" s="1"/>
      <c r="AC599" s="1"/>
      <c r="AD599" s="1"/>
      <c r="AE599" s="1"/>
      <c r="AF599" s="1"/>
      <c r="AG599" s="1"/>
    </row>
    <row r="600" spans="1:33" ht="15.75" customHeight="1" x14ac:dyDescent="0.2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9"/>
      <c r="AB600" s="1"/>
      <c r="AC600" s="1"/>
      <c r="AD600" s="1"/>
      <c r="AE600" s="1"/>
      <c r="AF600" s="1"/>
      <c r="AG600" s="1"/>
    </row>
    <row r="601" spans="1:33" ht="15.75" customHeight="1" x14ac:dyDescent="0.2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9"/>
      <c r="AB601" s="1"/>
      <c r="AC601" s="1"/>
      <c r="AD601" s="1"/>
      <c r="AE601" s="1"/>
      <c r="AF601" s="1"/>
      <c r="AG601" s="1"/>
    </row>
    <row r="602" spans="1:33" ht="15.75" customHeight="1" x14ac:dyDescent="0.2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9"/>
      <c r="AB602" s="1"/>
      <c r="AC602" s="1"/>
      <c r="AD602" s="1"/>
      <c r="AE602" s="1"/>
      <c r="AF602" s="1"/>
      <c r="AG602" s="1"/>
    </row>
    <row r="603" spans="1:33" ht="15.75" customHeight="1" x14ac:dyDescent="0.2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9"/>
      <c r="AB603" s="1"/>
      <c r="AC603" s="1"/>
      <c r="AD603" s="1"/>
      <c r="AE603" s="1"/>
      <c r="AF603" s="1"/>
      <c r="AG603" s="1"/>
    </row>
    <row r="604" spans="1:33" ht="15.75" customHeight="1" x14ac:dyDescent="0.2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9"/>
      <c r="AB604" s="1"/>
      <c r="AC604" s="1"/>
      <c r="AD604" s="1"/>
      <c r="AE604" s="1"/>
      <c r="AF604" s="1"/>
      <c r="AG604" s="1"/>
    </row>
    <row r="605" spans="1:33" ht="15.75" customHeight="1" x14ac:dyDescent="0.2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9"/>
      <c r="AB605" s="1"/>
      <c r="AC605" s="1"/>
      <c r="AD605" s="1"/>
      <c r="AE605" s="1"/>
      <c r="AF605" s="1"/>
      <c r="AG605" s="1"/>
    </row>
    <row r="606" spans="1:33" ht="15.75" customHeight="1" x14ac:dyDescent="0.2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9"/>
      <c r="AB606" s="1"/>
      <c r="AC606" s="1"/>
      <c r="AD606" s="1"/>
      <c r="AE606" s="1"/>
      <c r="AF606" s="1"/>
      <c r="AG606" s="1"/>
    </row>
    <row r="607" spans="1:33" ht="15.75" customHeight="1" x14ac:dyDescent="0.2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9"/>
      <c r="AB607" s="1"/>
      <c r="AC607" s="1"/>
      <c r="AD607" s="1"/>
      <c r="AE607" s="1"/>
      <c r="AF607" s="1"/>
      <c r="AG607" s="1"/>
    </row>
    <row r="608" spans="1:33" ht="15.75" customHeight="1" x14ac:dyDescent="0.2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9"/>
      <c r="AB608" s="1"/>
      <c r="AC608" s="1"/>
      <c r="AD608" s="1"/>
      <c r="AE608" s="1"/>
      <c r="AF608" s="1"/>
      <c r="AG608" s="1"/>
    </row>
    <row r="609" spans="1:33" ht="15.75" customHeight="1" x14ac:dyDescent="0.2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9"/>
      <c r="AB609" s="1"/>
      <c r="AC609" s="1"/>
      <c r="AD609" s="1"/>
      <c r="AE609" s="1"/>
      <c r="AF609" s="1"/>
      <c r="AG609" s="1"/>
    </row>
    <row r="610" spans="1:33" ht="15.75" customHeight="1" x14ac:dyDescent="0.2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9"/>
      <c r="AB610" s="1"/>
      <c r="AC610" s="1"/>
      <c r="AD610" s="1"/>
      <c r="AE610" s="1"/>
      <c r="AF610" s="1"/>
      <c r="AG610" s="1"/>
    </row>
    <row r="611" spans="1:33" ht="15.75" customHeight="1" x14ac:dyDescent="0.2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9"/>
      <c r="AB611" s="1"/>
      <c r="AC611" s="1"/>
      <c r="AD611" s="1"/>
      <c r="AE611" s="1"/>
      <c r="AF611" s="1"/>
      <c r="AG611" s="1"/>
    </row>
    <row r="612" spans="1:33" ht="15.75" customHeight="1" x14ac:dyDescent="0.2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9"/>
      <c r="AB612" s="1"/>
      <c r="AC612" s="1"/>
      <c r="AD612" s="1"/>
      <c r="AE612" s="1"/>
      <c r="AF612" s="1"/>
      <c r="AG612" s="1"/>
    </row>
    <row r="613" spans="1:33" ht="15.75" customHeight="1" x14ac:dyDescent="0.2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9"/>
      <c r="AB613" s="1"/>
      <c r="AC613" s="1"/>
      <c r="AD613" s="1"/>
      <c r="AE613" s="1"/>
      <c r="AF613" s="1"/>
      <c r="AG613" s="1"/>
    </row>
    <row r="614" spans="1:33" ht="15.75" customHeight="1" x14ac:dyDescent="0.2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9"/>
      <c r="AB614" s="1"/>
      <c r="AC614" s="1"/>
      <c r="AD614" s="1"/>
      <c r="AE614" s="1"/>
      <c r="AF614" s="1"/>
      <c r="AG614" s="1"/>
    </row>
    <row r="615" spans="1:33" ht="15.75" customHeight="1" x14ac:dyDescent="0.2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9"/>
      <c r="AB615" s="1"/>
      <c r="AC615" s="1"/>
      <c r="AD615" s="1"/>
      <c r="AE615" s="1"/>
      <c r="AF615" s="1"/>
      <c r="AG615" s="1"/>
    </row>
    <row r="616" spans="1:33" ht="15.75" customHeight="1" x14ac:dyDescent="0.2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9"/>
      <c r="AB616" s="1"/>
      <c r="AC616" s="1"/>
      <c r="AD616" s="1"/>
      <c r="AE616" s="1"/>
      <c r="AF616" s="1"/>
      <c r="AG616" s="1"/>
    </row>
    <row r="617" spans="1:33" ht="15.75" customHeight="1" x14ac:dyDescent="0.2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9"/>
      <c r="AB617" s="1"/>
      <c r="AC617" s="1"/>
      <c r="AD617" s="1"/>
      <c r="AE617" s="1"/>
      <c r="AF617" s="1"/>
      <c r="AG617" s="1"/>
    </row>
    <row r="618" spans="1:33" ht="15.75" customHeight="1" x14ac:dyDescent="0.2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9"/>
      <c r="AB618" s="1"/>
      <c r="AC618" s="1"/>
      <c r="AD618" s="1"/>
      <c r="AE618" s="1"/>
      <c r="AF618" s="1"/>
      <c r="AG618" s="1"/>
    </row>
    <row r="619" spans="1:33" ht="15.75" customHeight="1" x14ac:dyDescent="0.2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9"/>
      <c r="AB619" s="1"/>
      <c r="AC619" s="1"/>
      <c r="AD619" s="1"/>
      <c r="AE619" s="1"/>
      <c r="AF619" s="1"/>
      <c r="AG619" s="1"/>
    </row>
    <row r="620" spans="1:33" ht="15.75" customHeight="1" x14ac:dyDescent="0.2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9"/>
      <c r="AB620" s="1"/>
      <c r="AC620" s="1"/>
      <c r="AD620" s="1"/>
      <c r="AE620" s="1"/>
      <c r="AF620" s="1"/>
      <c r="AG620" s="1"/>
    </row>
    <row r="621" spans="1:33" ht="15.75" customHeight="1" x14ac:dyDescent="0.2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9"/>
      <c r="AB621" s="1"/>
      <c r="AC621" s="1"/>
      <c r="AD621" s="1"/>
      <c r="AE621" s="1"/>
      <c r="AF621" s="1"/>
      <c r="AG621" s="1"/>
    </row>
    <row r="622" spans="1:33" ht="15.75" customHeight="1" x14ac:dyDescent="0.2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9"/>
      <c r="AB622" s="1"/>
      <c r="AC622" s="1"/>
      <c r="AD622" s="1"/>
      <c r="AE622" s="1"/>
      <c r="AF622" s="1"/>
      <c r="AG622" s="1"/>
    </row>
    <row r="623" spans="1:33" ht="15.75" customHeight="1" x14ac:dyDescent="0.2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9"/>
      <c r="AB623" s="1"/>
      <c r="AC623" s="1"/>
      <c r="AD623" s="1"/>
      <c r="AE623" s="1"/>
      <c r="AF623" s="1"/>
      <c r="AG623" s="1"/>
    </row>
    <row r="624" spans="1:33" ht="15.75" customHeight="1" x14ac:dyDescent="0.2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9"/>
      <c r="AB624" s="1"/>
      <c r="AC624" s="1"/>
      <c r="AD624" s="1"/>
      <c r="AE624" s="1"/>
      <c r="AF624" s="1"/>
      <c r="AG624" s="1"/>
    </row>
    <row r="625" spans="1:33" ht="15.75" customHeight="1" x14ac:dyDescent="0.2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9"/>
      <c r="AB625" s="1"/>
      <c r="AC625" s="1"/>
      <c r="AD625" s="1"/>
      <c r="AE625" s="1"/>
      <c r="AF625" s="1"/>
      <c r="AG625" s="1"/>
    </row>
    <row r="626" spans="1:33" ht="15.75" customHeight="1" x14ac:dyDescent="0.2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9"/>
      <c r="AB626" s="1"/>
      <c r="AC626" s="1"/>
      <c r="AD626" s="1"/>
      <c r="AE626" s="1"/>
      <c r="AF626" s="1"/>
      <c r="AG626" s="1"/>
    </row>
    <row r="627" spans="1:33" ht="15.75" customHeight="1" x14ac:dyDescent="0.2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9"/>
      <c r="AB627" s="1"/>
      <c r="AC627" s="1"/>
      <c r="AD627" s="1"/>
      <c r="AE627" s="1"/>
      <c r="AF627" s="1"/>
      <c r="AG627" s="1"/>
    </row>
    <row r="628" spans="1:33" ht="15.75" customHeight="1" x14ac:dyDescent="0.2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9"/>
      <c r="AB628" s="1"/>
      <c r="AC628" s="1"/>
      <c r="AD628" s="1"/>
      <c r="AE628" s="1"/>
      <c r="AF628" s="1"/>
      <c r="AG628" s="1"/>
    </row>
    <row r="629" spans="1:33" ht="15.75" customHeight="1" x14ac:dyDescent="0.2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9"/>
      <c r="AB629" s="1"/>
      <c r="AC629" s="1"/>
      <c r="AD629" s="1"/>
      <c r="AE629" s="1"/>
      <c r="AF629" s="1"/>
      <c r="AG629" s="1"/>
    </row>
    <row r="630" spans="1:33" ht="15.75" customHeight="1" x14ac:dyDescent="0.2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9"/>
      <c r="AB630" s="1"/>
      <c r="AC630" s="1"/>
      <c r="AD630" s="1"/>
      <c r="AE630" s="1"/>
      <c r="AF630" s="1"/>
      <c r="AG630" s="1"/>
    </row>
    <row r="631" spans="1:33" ht="15.75" customHeight="1" x14ac:dyDescent="0.2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9"/>
      <c r="AB631" s="1"/>
      <c r="AC631" s="1"/>
      <c r="AD631" s="1"/>
      <c r="AE631" s="1"/>
      <c r="AF631" s="1"/>
      <c r="AG631" s="1"/>
    </row>
    <row r="632" spans="1:33" ht="15.75" customHeight="1" x14ac:dyDescent="0.2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9"/>
      <c r="AB632" s="1"/>
      <c r="AC632" s="1"/>
      <c r="AD632" s="1"/>
      <c r="AE632" s="1"/>
      <c r="AF632" s="1"/>
      <c r="AG632" s="1"/>
    </row>
    <row r="633" spans="1:33" ht="15.75" customHeight="1" x14ac:dyDescent="0.2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9"/>
      <c r="AB633" s="1"/>
      <c r="AC633" s="1"/>
      <c r="AD633" s="1"/>
      <c r="AE633" s="1"/>
      <c r="AF633" s="1"/>
      <c r="AG633" s="1"/>
    </row>
    <row r="634" spans="1:33" ht="15.75" customHeight="1" x14ac:dyDescent="0.2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9"/>
      <c r="AB634" s="1"/>
      <c r="AC634" s="1"/>
      <c r="AD634" s="1"/>
      <c r="AE634" s="1"/>
      <c r="AF634" s="1"/>
      <c r="AG634" s="1"/>
    </row>
    <row r="635" spans="1:33" ht="15.75" customHeight="1" x14ac:dyDescent="0.2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9"/>
      <c r="AB635" s="1"/>
      <c r="AC635" s="1"/>
      <c r="AD635" s="1"/>
      <c r="AE635" s="1"/>
      <c r="AF635" s="1"/>
      <c r="AG635" s="1"/>
    </row>
    <row r="636" spans="1:33" ht="15.75" customHeight="1" x14ac:dyDescent="0.2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9"/>
      <c r="AB636" s="1"/>
      <c r="AC636" s="1"/>
      <c r="AD636" s="1"/>
      <c r="AE636" s="1"/>
      <c r="AF636" s="1"/>
      <c r="AG636" s="1"/>
    </row>
    <row r="637" spans="1:33" ht="15.75" customHeight="1" x14ac:dyDescent="0.2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9"/>
      <c r="AB637" s="1"/>
      <c r="AC637" s="1"/>
      <c r="AD637" s="1"/>
      <c r="AE637" s="1"/>
      <c r="AF637" s="1"/>
      <c r="AG637" s="1"/>
    </row>
    <row r="638" spans="1:33" ht="15.75" customHeight="1" x14ac:dyDescent="0.2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9"/>
      <c r="AB638" s="1"/>
      <c r="AC638" s="1"/>
      <c r="AD638" s="1"/>
      <c r="AE638" s="1"/>
      <c r="AF638" s="1"/>
      <c r="AG638" s="1"/>
    </row>
    <row r="639" spans="1:33" ht="15.75" customHeight="1" x14ac:dyDescent="0.2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9"/>
      <c r="AB639" s="1"/>
      <c r="AC639" s="1"/>
      <c r="AD639" s="1"/>
      <c r="AE639" s="1"/>
      <c r="AF639" s="1"/>
      <c r="AG639" s="1"/>
    </row>
    <row r="640" spans="1:33" ht="15.75" customHeight="1" x14ac:dyDescent="0.2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9"/>
      <c r="AB640" s="1"/>
      <c r="AC640" s="1"/>
      <c r="AD640" s="1"/>
      <c r="AE640" s="1"/>
      <c r="AF640" s="1"/>
      <c r="AG640" s="1"/>
    </row>
    <row r="641" spans="1:33" ht="15.75" customHeight="1" x14ac:dyDescent="0.2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9"/>
      <c r="AB641" s="1"/>
      <c r="AC641" s="1"/>
      <c r="AD641" s="1"/>
      <c r="AE641" s="1"/>
      <c r="AF641" s="1"/>
      <c r="AG641" s="1"/>
    </row>
    <row r="642" spans="1:33" ht="15.75" customHeight="1" x14ac:dyDescent="0.2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9"/>
      <c r="AB642" s="1"/>
      <c r="AC642" s="1"/>
      <c r="AD642" s="1"/>
      <c r="AE642" s="1"/>
      <c r="AF642" s="1"/>
      <c r="AG642" s="1"/>
    </row>
    <row r="643" spans="1:33" ht="15.75" customHeight="1" x14ac:dyDescent="0.2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9"/>
      <c r="AB643" s="1"/>
      <c r="AC643" s="1"/>
      <c r="AD643" s="1"/>
      <c r="AE643" s="1"/>
      <c r="AF643" s="1"/>
      <c r="AG643" s="1"/>
    </row>
    <row r="644" spans="1:33" ht="15.75" customHeight="1" x14ac:dyDescent="0.2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9"/>
      <c r="AB644" s="1"/>
      <c r="AC644" s="1"/>
      <c r="AD644" s="1"/>
      <c r="AE644" s="1"/>
      <c r="AF644" s="1"/>
      <c r="AG644" s="1"/>
    </row>
    <row r="645" spans="1:33" ht="15.75" customHeight="1" x14ac:dyDescent="0.2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9"/>
      <c r="AB645" s="1"/>
      <c r="AC645" s="1"/>
      <c r="AD645" s="1"/>
      <c r="AE645" s="1"/>
      <c r="AF645" s="1"/>
      <c r="AG645" s="1"/>
    </row>
    <row r="646" spans="1:33" ht="15.75" customHeight="1" x14ac:dyDescent="0.2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9"/>
      <c r="AB646" s="1"/>
      <c r="AC646" s="1"/>
      <c r="AD646" s="1"/>
      <c r="AE646" s="1"/>
      <c r="AF646" s="1"/>
      <c r="AG646" s="1"/>
    </row>
    <row r="647" spans="1:33" ht="15.75" customHeight="1" x14ac:dyDescent="0.2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9"/>
      <c r="AB647" s="1"/>
      <c r="AC647" s="1"/>
      <c r="AD647" s="1"/>
      <c r="AE647" s="1"/>
      <c r="AF647" s="1"/>
      <c r="AG647" s="1"/>
    </row>
    <row r="648" spans="1:33" ht="15.75" customHeight="1" x14ac:dyDescent="0.2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9"/>
      <c r="AB648" s="1"/>
      <c r="AC648" s="1"/>
      <c r="AD648" s="1"/>
      <c r="AE648" s="1"/>
      <c r="AF648" s="1"/>
      <c r="AG648" s="1"/>
    </row>
    <row r="649" spans="1:33" ht="15.75" customHeight="1" x14ac:dyDescent="0.2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9"/>
      <c r="AB649" s="1"/>
      <c r="AC649" s="1"/>
      <c r="AD649" s="1"/>
      <c r="AE649" s="1"/>
      <c r="AF649" s="1"/>
      <c r="AG649" s="1"/>
    </row>
    <row r="650" spans="1:33" ht="15.75" customHeight="1" x14ac:dyDescent="0.2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9"/>
      <c r="AB650" s="1"/>
      <c r="AC650" s="1"/>
      <c r="AD650" s="1"/>
      <c r="AE650" s="1"/>
      <c r="AF650" s="1"/>
      <c r="AG650" s="1"/>
    </row>
    <row r="651" spans="1:33" ht="15.75" customHeight="1" x14ac:dyDescent="0.2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9"/>
      <c r="AB651" s="1"/>
      <c r="AC651" s="1"/>
      <c r="AD651" s="1"/>
      <c r="AE651" s="1"/>
      <c r="AF651" s="1"/>
      <c r="AG651" s="1"/>
    </row>
    <row r="652" spans="1:33" ht="15.75" customHeight="1" x14ac:dyDescent="0.2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9"/>
      <c r="AB652" s="1"/>
      <c r="AC652" s="1"/>
      <c r="AD652" s="1"/>
      <c r="AE652" s="1"/>
      <c r="AF652" s="1"/>
      <c r="AG652" s="1"/>
    </row>
    <row r="653" spans="1:33" ht="15.75" customHeight="1" x14ac:dyDescent="0.2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9"/>
      <c r="AB653" s="1"/>
      <c r="AC653" s="1"/>
      <c r="AD653" s="1"/>
      <c r="AE653" s="1"/>
      <c r="AF653" s="1"/>
      <c r="AG653" s="1"/>
    </row>
    <row r="654" spans="1:33" ht="15.75" customHeight="1" x14ac:dyDescent="0.2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9"/>
      <c r="AB654" s="1"/>
      <c r="AC654" s="1"/>
      <c r="AD654" s="1"/>
      <c r="AE654" s="1"/>
      <c r="AF654" s="1"/>
      <c r="AG654" s="1"/>
    </row>
    <row r="655" spans="1:33" ht="15.75" customHeight="1" x14ac:dyDescent="0.2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9"/>
      <c r="AB655" s="1"/>
      <c r="AC655" s="1"/>
      <c r="AD655" s="1"/>
      <c r="AE655" s="1"/>
      <c r="AF655" s="1"/>
      <c r="AG655" s="1"/>
    </row>
    <row r="656" spans="1:33" ht="15.75" customHeight="1" x14ac:dyDescent="0.2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9"/>
      <c r="AB656" s="1"/>
      <c r="AC656" s="1"/>
      <c r="AD656" s="1"/>
      <c r="AE656" s="1"/>
      <c r="AF656" s="1"/>
      <c r="AG656" s="1"/>
    </row>
    <row r="657" spans="1:33" ht="15.75" customHeight="1" x14ac:dyDescent="0.2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9"/>
      <c r="AB657" s="1"/>
      <c r="AC657" s="1"/>
      <c r="AD657" s="1"/>
      <c r="AE657" s="1"/>
      <c r="AF657" s="1"/>
      <c r="AG657" s="1"/>
    </row>
    <row r="658" spans="1:33" ht="15.75" customHeight="1" x14ac:dyDescent="0.2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9"/>
      <c r="AB658" s="1"/>
      <c r="AC658" s="1"/>
      <c r="AD658" s="1"/>
      <c r="AE658" s="1"/>
      <c r="AF658" s="1"/>
      <c r="AG658" s="1"/>
    </row>
    <row r="659" spans="1:33" ht="15.75" customHeight="1" x14ac:dyDescent="0.2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9"/>
      <c r="AB659" s="1"/>
      <c r="AC659" s="1"/>
      <c r="AD659" s="1"/>
      <c r="AE659" s="1"/>
      <c r="AF659" s="1"/>
      <c r="AG659" s="1"/>
    </row>
    <row r="660" spans="1:33" ht="15.75" customHeight="1" x14ac:dyDescent="0.2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9"/>
      <c r="AB660" s="1"/>
      <c r="AC660" s="1"/>
      <c r="AD660" s="1"/>
      <c r="AE660" s="1"/>
      <c r="AF660" s="1"/>
      <c r="AG660" s="1"/>
    </row>
    <row r="661" spans="1:33" ht="15.75" customHeight="1" x14ac:dyDescent="0.2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9"/>
      <c r="AB661" s="1"/>
      <c r="AC661" s="1"/>
      <c r="AD661" s="1"/>
      <c r="AE661" s="1"/>
      <c r="AF661" s="1"/>
      <c r="AG661" s="1"/>
    </row>
    <row r="662" spans="1:33" ht="15.75" customHeight="1" x14ac:dyDescent="0.2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9"/>
      <c r="AB662" s="1"/>
      <c r="AC662" s="1"/>
      <c r="AD662" s="1"/>
      <c r="AE662" s="1"/>
      <c r="AF662" s="1"/>
      <c r="AG662" s="1"/>
    </row>
    <row r="663" spans="1:33" ht="15.75" customHeight="1" x14ac:dyDescent="0.2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9"/>
      <c r="AB663" s="1"/>
      <c r="AC663" s="1"/>
      <c r="AD663" s="1"/>
      <c r="AE663" s="1"/>
      <c r="AF663" s="1"/>
      <c r="AG663" s="1"/>
    </row>
    <row r="664" spans="1:33" ht="15.75" customHeight="1" x14ac:dyDescent="0.2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9"/>
      <c r="AB664" s="1"/>
      <c r="AC664" s="1"/>
      <c r="AD664" s="1"/>
      <c r="AE664" s="1"/>
      <c r="AF664" s="1"/>
      <c r="AG664" s="1"/>
    </row>
    <row r="665" spans="1:33" ht="15.75" customHeight="1" x14ac:dyDescent="0.2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9"/>
      <c r="AB665" s="1"/>
      <c r="AC665" s="1"/>
      <c r="AD665" s="1"/>
      <c r="AE665" s="1"/>
      <c r="AF665" s="1"/>
      <c r="AG665" s="1"/>
    </row>
    <row r="666" spans="1:33" ht="15.75" customHeight="1" x14ac:dyDescent="0.2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9"/>
      <c r="AB666" s="1"/>
      <c r="AC666" s="1"/>
      <c r="AD666" s="1"/>
      <c r="AE666" s="1"/>
      <c r="AF666" s="1"/>
      <c r="AG666" s="1"/>
    </row>
    <row r="667" spans="1:33" ht="15.75" customHeight="1" x14ac:dyDescent="0.2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9"/>
      <c r="AB667" s="1"/>
      <c r="AC667" s="1"/>
      <c r="AD667" s="1"/>
      <c r="AE667" s="1"/>
      <c r="AF667" s="1"/>
      <c r="AG667" s="1"/>
    </row>
    <row r="668" spans="1:33" ht="15.75" customHeight="1" x14ac:dyDescent="0.2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9"/>
      <c r="AB668" s="1"/>
      <c r="AC668" s="1"/>
      <c r="AD668" s="1"/>
      <c r="AE668" s="1"/>
      <c r="AF668" s="1"/>
      <c r="AG668" s="1"/>
    </row>
    <row r="669" spans="1:33" ht="15.75" customHeight="1" x14ac:dyDescent="0.2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9"/>
      <c r="AB669" s="1"/>
      <c r="AC669" s="1"/>
      <c r="AD669" s="1"/>
      <c r="AE669" s="1"/>
      <c r="AF669" s="1"/>
      <c r="AG669" s="1"/>
    </row>
    <row r="670" spans="1:33" ht="15.75" customHeight="1" x14ac:dyDescent="0.2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9"/>
      <c r="AB670" s="1"/>
      <c r="AC670" s="1"/>
      <c r="AD670" s="1"/>
      <c r="AE670" s="1"/>
      <c r="AF670" s="1"/>
      <c r="AG670" s="1"/>
    </row>
    <row r="671" spans="1:33" ht="15.75" customHeight="1" x14ac:dyDescent="0.2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9"/>
      <c r="AB671" s="1"/>
      <c r="AC671" s="1"/>
      <c r="AD671" s="1"/>
      <c r="AE671" s="1"/>
      <c r="AF671" s="1"/>
      <c r="AG671" s="1"/>
    </row>
    <row r="672" spans="1:33" ht="15.75" customHeight="1" x14ac:dyDescent="0.2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9"/>
      <c r="AB672" s="1"/>
      <c r="AC672" s="1"/>
      <c r="AD672" s="1"/>
      <c r="AE672" s="1"/>
      <c r="AF672" s="1"/>
      <c r="AG672" s="1"/>
    </row>
    <row r="673" spans="1:33" ht="15.75" customHeight="1" x14ac:dyDescent="0.2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9"/>
      <c r="AB673" s="1"/>
      <c r="AC673" s="1"/>
      <c r="AD673" s="1"/>
      <c r="AE673" s="1"/>
      <c r="AF673" s="1"/>
      <c r="AG673" s="1"/>
    </row>
    <row r="674" spans="1:33" ht="15.75" customHeight="1" x14ac:dyDescent="0.2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9"/>
      <c r="AB674" s="1"/>
      <c r="AC674" s="1"/>
      <c r="AD674" s="1"/>
      <c r="AE674" s="1"/>
      <c r="AF674" s="1"/>
      <c r="AG674" s="1"/>
    </row>
    <row r="675" spans="1:33" ht="15.75" customHeight="1" x14ac:dyDescent="0.2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9"/>
      <c r="AB675" s="1"/>
      <c r="AC675" s="1"/>
      <c r="AD675" s="1"/>
      <c r="AE675" s="1"/>
      <c r="AF675" s="1"/>
      <c r="AG675" s="1"/>
    </row>
    <row r="676" spans="1:33" ht="15.75" customHeight="1" x14ac:dyDescent="0.2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9"/>
      <c r="AB676" s="1"/>
      <c r="AC676" s="1"/>
      <c r="AD676" s="1"/>
      <c r="AE676" s="1"/>
      <c r="AF676" s="1"/>
      <c r="AG676" s="1"/>
    </row>
    <row r="677" spans="1:33" ht="15.75" customHeight="1" x14ac:dyDescent="0.2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9"/>
      <c r="AB677" s="1"/>
      <c r="AC677" s="1"/>
      <c r="AD677" s="1"/>
      <c r="AE677" s="1"/>
      <c r="AF677" s="1"/>
      <c r="AG677" s="1"/>
    </row>
    <row r="678" spans="1:33" ht="15.75" customHeight="1" x14ac:dyDescent="0.2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9"/>
      <c r="AB678" s="1"/>
      <c r="AC678" s="1"/>
      <c r="AD678" s="1"/>
      <c r="AE678" s="1"/>
      <c r="AF678" s="1"/>
      <c r="AG678" s="1"/>
    </row>
    <row r="679" spans="1:33" ht="15.75" customHeight="1" x14ac:dyDescent="0.2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9"/>
      <c r="AB679" s="1"/>
      <c r="AC679" s="1"/>
      <c r="AD679" s="1"/>
      <c r="AE679" s="1"/>
      <c r="AF679" s="1"/>
      <c r="AG679" s="1"/>
    </row>
    <row r="680" spans="1:33" ht="15.75" customHeight="1" x14ac:dyDescent="0.2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9"/>
      <c r="AB680" s="1"/>
      <c r="AC680" s="1"/>
      <c r="AD680" s="1"/>
      <c r="AE680" s="1"/>
      <c r="AF680" s="1"/>
      <c r="AG680" s="1"/>
    </row>
    <row r="681" spans="1:33" ht="15.75" customHeight="1" x14ac:dyDescent="0.2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9"/>
      <c r="AB681" s="1"/>
      <c r="AC681" s="1"/>
      <c r="AD681" s="1"/>
      <c r="AE681" s="1"/>
      <c r="AF681" s="1"/>
      <c r="AG681" s="1"/>
    </row>
    <row r="682" spans="1:33" ht="15.75" customHeight="1" x14ac:dyDescent="0.2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9"/>
      <c r="AB682" s="1"/>
      <c r="AC682" s="1"/>
      <c r="AD682" s="1"/>
      <c r="AE682" s="1"/>
      <c r="AF682" s="1"/>
      <c r="AG682" s="1"/>
    </row>
    <row r="683" spans="1:33" ht="15.75" customHeight="1" x14ac:dyDescent="0.2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9"/>
      <c r="AB683" s="1"/>
      <c r="AC683" s="1"/>
      <c r="AD683" s="1"/>
      <c r="AE683" s="1"/>
      <c r="AF683" s="1"/>
      <c r="AG683" s="1"/>
    </row>
    <row r="684" spans="1:33" ht="15.75" customHeight="1" x14ac:dyDescent="0.2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9"/>
      <c r="AB684" s="1"/>
      <c r="AC684" s="1"/>
      <c r="AD684" s="1"/>
      <c r="AE684" s="1"/>
      <c r="AF684" s="1"/>
      <c r="AG684" s="1"/>
    </row>
    <row r="685" spans="1:33" ht="15.75" customHeight="1" x14ac:dyDescent="0.2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9"/>
      <c r="AB685" s="1"/>
      <c r="AC685" s="1"/>
      <c r="AD685" s="1"/>
      <c r="AE685" s="1"/>
      <c r="AF685" s="1"/>
      <c r="AG685" s="1"/>
    </row>
    <row r="686" spans="1:33" ht="15.75" customHeight="1" x14ac:dyDescent="0.2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9"/>
      <c r="AB686" s="1"/>
      <c r="AC686" s="1"/>
      <c r="AD686" s="1"/>
      <c r="AE686" s="1"/>
      <c r="AF686" s="1"/>
      <c r="AG686" s="1"/>
    </row>
    <row r="687" spans="1:33" ht="15.75" customHeight="1" x14ac:dyDescent="0.2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9"/>
      <c r="AB687" s="1"/>
      <c r="AC687" s="1"/>
      <c r="AD687" s="1"/>
      <c r="AE687" s="1"/>
      <c r="AF687" s="1"/>
      <c r="AG687" s="1"/>
    </row>
    <row r="688" spans="1:33" ht="15.75" customHeight="1" x14ac:dyDescent="0.2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9"/>
      <c r="AB688" s="1"/>
      <c r="AC688" s="1"/>
      <c r="AD688" s="1"/>
      <c r="AE688" s="1"/>
      <c r="AF688" s="1"/>
      <c r="AG688" s="1"/>
    </row>
    <row r="689" spans="1:33" ht="15.75" customHeight="1" x14ac:dyDescent="0.2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9"/>
      <c r="AB689" s="1"/>
      <c r="AC689" s="1"/>
      <c r="AD689" s="1"/>
      <c r="AE689" s="1"/>
      <c r="AF689" s="1"/>
      <c r="AG689" s="1"/>
    </row>
    <row r="690" spans="1:33" ht="15.75" customHeight="1" x14ac:dyDescent="0.2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9"/>
      <c r="AB690" s="1"/>
      <c r="AC690" s="1"/>
      <c r="AD690" s="1"/>
      <c r="AE690" s="1"/>
      <c r="AF690" s="1"/>
      <c r="AG690" s="1"/>
    </row>
    <row r="691" spans="1:33" ht="15.75" customHeight="1" x14ac:dyDescent="0.2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9"/>
      <c r="AB691" s="1"/>
      <c r="AC691" s="1"/>
      <c r="AD691" s="1"/>
      <c r="AE691" s="1"/>
      <c r="AF691" s="1"/>
      <c r="AG691" s="1"/>
    </row>
    <row r="692" spans="1:33" ht="15.75" customHeight="1" x14ac:dyDescent="0.2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9"/>
      <c r="AB692" s="1"/>
      <c r="AC692" s="1"/>
      <c r="AD692" s="1"/>
      <c r="AE692" s="1"/>
      <c r="AF692" s="1"/>
      <c r="AG692" s="1"/>
    </row>
    <row r="693" spans="1:33" ht="15.75" customHeight="1" x14ac:dyDescent="0.2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9"/>
      <c r="AB693" s="1"/>
      <c r="AC693" s="1"/>
      <c r="AD693" s="1"/>
      <c r="AE693" s="1"/>
      <c r="AF693" s="1"/>
      <c r="AG693" s="1"/>
    </row>
    <row r="694" spans="1:33" ht="15.75" customHeight="1" x14ac:dyDescent="0.2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9"/>
      <c r="AB694" s="1"/>
      <c r="AC694" s="1"/>
      <c r="AD694" s="1"/>
      <c r="AE694" s="1"/>
      <c r="AF694" s="1"/>
      <c r="AG694" s="1"/>
    </row>
    <row r="695" spans="1:33" ht="15.75" customHeight="1" x14ac:dyDescent="0.2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9"/>
      <c r="AB695" s="1"/>
      <c r="AC695" s="1"/>
      <c r="AD695" s="1"/>
      <c r="AE695" s="1"/>
      <c r="AF695" s="1"/>
      <c r="AG695" s="1"/>
    </row>
    <row r="696" spans="1:33" ht="15.75" customHeight="1" x14ac:dyDescent="0.2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9"/>
      <c r="AB696" s="1"/>
      <c r="AC696" s="1"/>
      <c r="AD696" s="1"/>
      <c r="AE696" s="1"/>
      <c r="AF696" s="1"/>
      <c r="AG696" s="1"/>
    </row>
    <row r="697" spans="1:33" ht="15.75" customHeight="1" x14ac:dyDescent="0.2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9"/>
      <c r="AB697" s="1"/>
      <c r="AC697" s="1"/>
      <c r="AD697" s="1"/>
      <c r="AE697" s="1"/>
      <c r="AF697" s="1"/>
      <c r="AG697" s="1"/>
    </row>
    <row r="698" spans="1:33" ht="15.75" customHeight="1" x14ac:dyDescent="0.2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9"/>
      <c r="AB698" s="1"/>
      <c r="AC698" s="1"/>
      <c r="AD698" s="1"/>
      <c r="AE698" s="1"/>
      <c r="AF698" s="1"/>
      <c r="AG698" s="1"/>
    </row>
    <row r="699" spans="1:33" ht="15.75" customHeight="1" x14ac:dyDescent="0.2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9"/>
      <c r="AB699" s="1"/>
      <c r="AC699" s="1"/>
      <c r="AD699" s="1"/>
      <c r="AE699" s="1"/>
      <c r="AF699" s="1"/>
      <c r="AG699" s="1"/>
    </row>
    <row r="700" spans="1:33" ht="15.75" customHeight="1" x14ac:dyDescent="0.2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9"/>
      <c r="AB700" s="1"/>
      <c r="AC700" s="1"/>
      <c r="AD700" s="1"/>
      <c r="AE700" s="1"/>
      <c r="AF700" s="1"/>
      <c r="AG700" s="1"/>
    </row>
    <row r="701" spans="1:33" ht="15.75" customHeight="1" x14ac:dyDescent="0.2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9"/>
      <c r="AB701" s="1"/>
      <c r="AC701" s="1"/>
      <c r="AD701" s="1"/>
      <c r="AE701" s="1"/>
      <c r="AF701" s="1"/>
      <c r="AG701" s="1"/>
    </row>
    <row r="702" spans="1:33" ht="15.75" customHeight="1" x14ac:dyDescent="0.2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9"/>
      <c r="AB702" s="1"/>
      <c r="AC702" s="1"/>
      <c r="AD702" s="1"/>
      <c r="AE702" s="1"/>
      <c r="AF702" s="1"/>
      <c r="AG702" s="1"/>
    </row>
    <row r="703" spans="1:33" ht="15.75" customHeight="1" x14ac:dyDescent="0.2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9"/>
      <c r="AB703" s="1"/>
      <c r="AC703" s="1"/>
      <c r="AD703" s="1"/>
      <c r="AE703" s="1"/>
      <c r="AF703" s="1"/>
      <c r="AG703" s="1"/>
    </row>
    <row r="704" spans="1:33" ht="15.75" customHeight="1" x14ac:dyDescent="0.2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9"/>
      <c r="AB704" s="1"/>
      <c r="AC704" s="1"/>
      <c r="AD704" s="1"/>
      <c r="AE704" s="1"/>
      <c r="AF704" s="1"/>
      <c r="AG704" s="1"/>
    </row>
    <row r="705" spans="1:33" ht="15.75" customHeight="1" x14ac:dyDescent="0.2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9"/>
      <c r="AB705" s="1"/>
      <c r="AC705" s="1"/>
      <c r="AD705" s="1"/>
      <c r="AE705" s="1"/>
      <c r="AF705" s="1"/>
      <c r="AG705" s="1"/>
    </row>
    <row r="706" spans="1:33" ht="15.75" customHeight="1" x14ac:dyDescent="0.2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9"/>
      <c r="AB706" s="1"/>
      <c r="AC706" s="1"/>
      <c r="AD706" s="1"/>
      <c r="AE706" s="1"/>
      <c r="AF706" s="1"/>
      <c r="AG706" s="1"/>
    </row>
    <row r="707" spans="1:33" ht="15.75" customHeight="1" x14ac:dyDescent="0.2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9"/>
      <c r="AB707" s="1"/>
      <c r="AC707" s="1"/>
      <c r="AD707" s="1"/>
      <c r="AE707" s="1"/>
      <c r="AF707" s="1"/>
      <c r="AG707" s="1"/>
    </row>
    <row r="708" spans="1:33" ht="15.75" customHeight="1" x14ac:dyDescent="0.2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9"/>
      <c r="AB708" s="1"/>
      <c r="AC708" s="1"/>
      <c r="AD708" s="1"/>
      <c r="AE708" s="1"/>
      <c r="AF708" s="1"/>
      <c r="AG708" s="1"/>
    </row>
    <row r="709" spans="1:33" ht="15.75" customHeight="1" x14ac:dyDescent="0.2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9"/>
      <c r="AB709" s="1"/>
      <c r="AC709" s="1"/>
      <c r="AD709" s="1"/>
      <c r="AE709" s="1"/>
      <c r="AF709" s="1"/>
      <c r="AG709" s="1"/>
    </row>
    <row r="710" spans="1:33" ht="15.75" customHeight="1" x14ac:dyDescent="0.2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9"/>
      <c r="AB710" s="1"/>
      <c r="AC710" s="1"/>
      <c r="AD710" s="1"/>
      <c r="AE710" s="1"/>
      <c r="AF710" s="1"/>
      <c r="AG710" s="1"/>
    </row>
    <row r="711" spans="1:33" ht="15.75" customHeight="1" x14ac:dyDescent="0.2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9"/>
      <c r="AB711" s="1"/>
      <c r="AC711" s="1"/>
      <c r="AD711" s="1"/>
      <c r="AE711" s="1"/>
      <c r="AF711" s="1"/>
      <c r="AG711" s="1"/>
    </row>
    <row r="712" spans="1:33" ht="15.75" customHeight="1" x14ac:dyDescent="0.2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9"/>
      <c r="AB712" s="1"/>
      <c r="AC712" s="1"/>
      <c r="AD712" s="1"/>
      <c r="AE712" s="1"/>
      <c r="AF712" s="1"/>
      <c r="AG712" s="1"/>
    </row>
    <row r="713" spans="1:33" ht="15.75" customHeight="1" x14ac:dyDescent="0.2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9"/>
      <c r="AB713" s="1"/>
      <c r="AC713" s="1"/>
      <c r="AD713" s="1"/>
      <c r="AE713" s="1"/>
      <c r="AF713" s="1"/>
      <c r="AG713" s="1"/>
    </row>
    <row r="714" spans="1:33" ht="15.75" customHeight="1" x14ac:dyDescent="0.2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9"/>
      <c r="AB714" s="1"/>
      <c r="AC714" s="1"/>
      <c r="AD714" s="1"/>
      <c r="AE714" s="1"/>
      <c r="AF714" s="1"/>
      <c r="AG714" s="1"/>
    </row>
    <row r="715" spans="1:33" ht="15.75" customHeight="1" x14ac:dyDescent="0.2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9"/>
      <c r="AB715" s="1"/>
      <c r="AC715" s="1"/>
      <c r="AD715" s="1"/>
      <c r="AE715" s="1"/>
      <c r="AF715" s="1"/>
      <c r="AG715" s="1"/>
    </row>
    <row r="716" spans="1:33" ht="15.75" customHeight="1" x14ac:dyDescent="0.2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9"/>
      <c r="AB716" s="1"/>
      <c r="AC716" s="1"/>
      <c r="AD716" s="1"/>
      <c r="AE716" s="1"/>
      <c r="AF716" s="1"/>
      <c r="AG716" s="1"/>
    </row>
    <row r="717" spans="1:33" ht="15.75" customHeight="1" x14ac:dyDescent="0.2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9"/>
      <c r="AB717" s="1"/>
      <c r="AC717" s="1"/>
      <c r="AD717" s="1"/>
      <c r="AE717" s="1"/>
      <c r="AF717" s="1"/>
      <c r="AG717" s="1"/>
    </row>
    <row r="718" spans="1:33" ht="15.75" customHeight="1" x14ac:dyDescent="0.2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9"/>
      <c r="AB718" s="1"/>
      <c r="AC718" s="1"/>
      <c r="AD718" s="1"/>
      <c r="AE718" s="1"/>
      <c r="AF718" s="1"/>
      <c r="AG718" s="1"/>
    </row>
    <row r="719" spans="1:33" ht="15.75" customHeight="1" x14ac:dyDescent="0.2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9"/>
      <c r="AB719" s="1"/>
      <c r="AC719" s="1"/>
      <c r="AD719" s="1"/>
      <c r="AE719" s="1"/>
      <c r="AF719" s="1"/>
      <c r="AG719" s="1"/>
    </row>
    <row r="720" spans="1:33" ht="15.75" customHeight="1" x14ac:dyDescent="0.2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9"/>
      <c r="AB720" s="1"/>
      <c r="AC720" s="1"/>
      <c r="AD720" s="1"/>
      <c r="AE720" s="1"/>
      <c r="AF720" s="1"/>
      <c r="AG720" s="1"/>
    </row>
    <row r="721" spans="1:33" ht="15.75" customHeight="1" x14ac:dyDescent="0.2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9"/>
      <c r="AB721" s="1"/>
      <c r="AC721" s="1"/>
      <c r="AD721" s="1"/>
      <c r="AE721" s="1"/>
      <c r="AF721" s="1"/>
      <c r="AG721" s="1"/>
    </row>
    <row r="722" spans="1:33" ht="15.75" customHeight="1" x14ac:dyDescent="0.2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9"/>
      <c r="AB722" s="1"/>
      <c r="AC722" s="1"/>
      <c r="AD722" s="1"/>
      <c r="AE722" s="1"/>
      <c r="AF722" s="1"/>
      <c r="AG722" s="1"/>
    </row>
    <row r="723" spans="1:33" ht="15.75" customHeight="1" x14ac:dyDescent="0.2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9"/>
      <c r="AB723" s="1"/>
      <c r="AC723" s="1"/>
      <c r="AD723" s="1"/>
      <c r="AE723" s="1"/>
      <c r="AF723" s="1"/>
      <c r="AG723" s="1"/>
    </row>
    <row r="724" spans="1:33" ht="15.75" customHeight="1" x14ac:dyDescent="0.2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9"/>
      <c r="AB724" s="1"/>
      <c r="AC724" s="1"/>
      <c r="AD724" s="1"/>
      <c r="AE724" s="1"/>
      <c r="AF724" s="1"/>
      <c r="AG724" s="1"/>
    </row>
    <row r="725" spans="1:33" ht="15.75" customHeight="1" x14ac:dyDescent="0.2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9"/>
      <c r="AB725" s="1"/>
      <c r="AC725" s="1"/>
      <c r="AD725" s="1"/>
      <c r="AE725" s="1"/>
      <c r="AF725" s="1"/>
      <c r="AG725" s="1"/>
    </row>
    <row r="726" spans="1:33" ht="15.75" customHeight="1" x14ac:dyDescent="0.2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9"/>
      <c r="AB726" s="1"/>
      <c r="AC726" s="1"/>
      <c r="AD726" s="1"/>
      <c r="AE726" s="1"/>
      <c r="AF726" s="1"/>
      <c r="AG726" s="1"/>
    </row>
    <row r="727" spans="1:33" ht="15.75" customHeight="1" x14ac:dyDescent="0.2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9"/>
      <c r="AB727" s="1"/>
      <c r="AC727" s="1"/>
      <c r="AD727" s="1"/>
      <c r="AE727" s="1"/>
      <c r="AF727" s="1"/>
      <c r="AG727" s="1"/>
    </row>
    <row r="728" spans="1:33" ht="15.75" customHeight="1" x14ac:dyDescent="0.2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9"/>
      <c r="AB728" s="1"/>
      <c r="AC728" s="1"/>
      <c r="AD728" s="1"/>
      <c r="AE728" s="1"/>
      <c r="AF728" s="1"/>
      <c r="AG728" s="1"/>
    </row>
    <row r="729" spans="1:33" ht="15.75" customHeight="1" x14ac:dyDescent="0.2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9"/>
      <c r="AB729" s="1"/>
      <c r="AC729" s="1"/>
      <c r="AD729" s="1"/>
      <c r="AE729" s="1"/>
      <c r="AF729" s="1"/>
      <c r="AG729" s="1"/>
    </row>
    <row r="730" spans="1:33" ht="15.75" customHeight="1" x14ac:dyDescent="0.2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9"/>
      <c r="AB730" s="1"/>
      <c r="AC730" s="1"/>
      <c r="AD730" s="1"/>
      <c r="AE730" s="1"/>
      <c r="AF730" s="1"/>
      <c r="AG730" s="1"/>
    </row>
    <row r="731" spans="1:33" ht="15.75" customHeight="1" x14ac:dyDescent="0.2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9"/>
      <c r="AB731" s="1"/>
      <c r="AC731" s="1"/>
      <c r="AD731" s="1"/>
      <c r="AE731" s="1"/>
      <c r="AF731" s="1"/>
      <c r="AG731" s="1"/>
    </row>
    <row r="732" spans="1:33" ht="15.75" customHeight="1" x14ac:dyDescent="0.2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9"/>
      <c r="AB732" s="1"/>
      <c r="AC732" s="1"/>
      <c r="AD732" s="1"/>
      <c r="AE732" s="1"/>
      <c r="AF732" s="1"/>
      <c r="AG732" s="1"/>
    </row>
    <row r="733" spans="1:33" ht="15.75" customHeight="1" x14ac:dyDescent="0.2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9"/>
      <c r="AB733" s="1"/>
      <c r="AC733" s="1"/>
      <c r="AD733" s="1"/>
      <c r="AE733" s="1"/>
      <c r="AF733" s="1"/>
      <c r="AG733" s="1"/>
    </row>
    <row r="734" spans="1:33" ht="15.75" customHeight="1" x14ac:dyDescent="0.2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9"/>
      <c r="AB734" s="1"/>
      <c r="AC734" s="1"/>
      <c r="AD734" s="1"/>
      <c r="AE734" s="1"/>
      <c r="AF734" s="1"/>
      <c r="AG734" s="1"/>
    </row>
    <row r="735" spans="1:33" ht="15.75" customHeight="1" x14ac:dyDescent="0.2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9"/>
      <c r="AB735" s="1"/>
      <c r="AC735" s="1"/>
      <c r="AD735" s="1"/>
      <c r="AE735" s="1"/>
      <c r="AF735" s="1"/>
      <c r="AG735" s="1"/>
    </row>
    <row r="736" spans="1:33" ht="15.75" customHeight="1" x14ac:dyDescent="0.2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9"/>
      <c r="AB736" s="1"/>
      <c r="AC736" s="1"/>
      <c r="AD736" s="1"/>
      <c r="AE736" s="1"/>
      <c r="AF736" s="1"/>
      <c r="AG736" s="1"/>
    </row>
    <row r="737" spans="1:33" ht="15.75" customHeight="1" x14ac:dyDescent="0.2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9"/>
      <c r="AB737" s="1"/>
      <c r="AC737" s="1"/>
      <c r="AD737" s="1"/>
      <c r="AE737" s="1"/>
      <c r="AF737" s="1"/>
      <c r="AG737" s="1"/>
    </row>
    <row r="738" spans="1:33" ht="15.75" customHeight="1" x14ac:dyDescent="0.2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9"/>
      <c r="AB738" s="1"/>
      <c r="AC738" s="1"/>
      <c r="AD738" s="1"/>
      <c r="AE738" s="1"/>
      <c r="AF738" s="1"/>
      <c r="AG738" s="1"/>
    </row>
    <row r="739" spans="1:33" ht="15.75" customHeight="1" x14ac:dyDescent="0.2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9"/>
      <c r="AB739" s="1"/>
      <c r="AC739" s="1"/>
      <c r="AD739" s="1"/>
      <c r="AE739" s="1"/>
      <c r="AF739" s="1"/>
      <c r="AG739" s="1"/>
    </row>
    <row r="740" spans="1:33" ht="15.75" customHeight="1" x14ac:dyDescent="0.2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9"/>
      <c r="AB740" s="1"/>
      <c r="AC740" s="1"/>
      <c r="AD740" s="1"/>
      <c r="AE740" s="1"/>
      <c r="AF740" s="1"/>
      <c r="AG740" s="1"/>
    </row>
    <row r="741" spans="1:33" ht="15.75" customHeight="1" x14ac:dyDescent="0.2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9"/>
      <c r="AB741" s="1"/>
      <c r="AC741" s="1"/>
      <c r="AD741" s="1"/>
      <c r="AE741" s="1"/>
      <c r="AF741" s="1"/>
      <c r="AG741" s="1"/>
    </row>
    <row r="742" spans="1:33" ht="15.75" customHeight="1" x14ac:dyDescent="0.2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9"/>
      <c r="AB742" s="1"/>
      <c r="AC742" s="1"/>
      <c r="AD742" s="1"/>
      <c r="AE742" s="1"/>
      <c r="AF742" s="1"/>
      <c r="AG742" s="1"/>
    </row>
    <row r="743" spans="1:33" ht="15.75" customHeight="1" x14ac:dyDescent="0.2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9"/>
      <c r="AB743" s="1"/>
      <c r="AC743" s="1"/>
      <c r="AD743" s="1"/>
      <c r="AE743" s="1"/>
      <c r="AF743" s="1"/>
      <c r="AG743" s="1"/>
    </row>
    <row r="744" spans="1:33" ht="15.75" customHeight="1" x14ac:dyDescent="0.2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9"/>
      <c r="AB744" s="1"/>
      <c r="AC744" s="1"/>
      <c r="AD744" s="1"/>
      <c r="AE744" s="1"/>
      <c r="AF744" s="1"/>
      <c r="AG744" s="1"/>
    </row>
    <row r="745" spans="1:33" ht="15.75" customHeight="1" x14ac:dyDescent="0.2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9"/>
      <c r="AB745" s="1"/>
      <c r="AC745" s="1"/>
      <c r="AD745" s="1"/>
      <c r="AE745" s="1"/>
      <c r="AF745" s="1"/>
      <c r="AG745" s="1"/>
    </row>
    <row r="746" spans="1:33" ht="15.75" customHeight="1" x14ac:dyDescent="0.2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9"/>
      <c r="AB746" s="1"/>
      <c r="AC746" s="1"/>
      <c r="AD746" s="1"/>
      <c r="AE746" s="1"/>
      <c r="AF746" s="1"/>
      <c r="AG746" s="1"/>
    </row>
    <row r="747" spans="1:33" ht="15.75" customHeight="1" x14ac:dyDescent="0.2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9"/>
      <c r="AB747" s="1"/>
      <c r="AC747" s="1"/>
      <c r="AD747" s="1"/>
      <c r="AE747" s="1"/>
      <c r="AF747" s="1"/>
      <c r="AG747" s="1"/>
    </row>
    <row r="748" spans="1:33" ht="15.75" customHeight="1" x14ac:dyDescent="0.2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9"/>
      <c r="AB748" s="1"/>
      <c r="AC748" s="1"/>
      <c r="AD748" s="1"/>
      <c r="AE748" s="1"/>
      <c r="AF748" s="1"/>
      <c r="AG748" s="1"/>
    </row>
    <row r="749" spans="1:33" ht="15.75" customHeight="1" x14ac:dyDescent="0.2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9"/>
      <c r="AB749" s="1"/>
      <c r="AC749" s="1"/>
      <c r="AD749" s="1"/>
      <c r="AE749" s="1"/>
      <c r="AF749" s="1"/>
      <c r="AG749" s="1"/>
    </row>
    <row r="750" spans="1:33" ht="15.75" customHeight="1" x14ac:dyDescent="0.2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9"/>
      <c r="AB750" s="1"/>
      <c r="AC750" s="1"/>
      <c r="AD750" s="1"/>
      <c r="AE750" s="1"/>
      <c r="AF750" s="1"/>
      <c r="AG750" s="1"/>
    </row>
    <row r="751" spans="1:33" ht="15.75" customHeight="1" x14ac:dyDescent="0.2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9"/>
      <c r="AB751" s="1"/>
      <c r="AC751" s="1"/>
      <c r="AD751" s="1"/>
      <c r="AE751" s="1"/>
      <c r="AF751" s="1"/>
      <c r="AG751" s="1"/>
    </row>
    <row r="752" spans="1:33" ht="15.75" customHeight="1" x14ac:dyDescent="0.2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9"/>
      <c r="AB752" s="1"/>
      <c r="AC752" s="1"/>
      <c r="AD752" s="1"/>
      <c r="AE752" s="1"/>
      <c r="AF752" s="1"/>
      <c r="AG752" s="1"/>
    </row>
    <row r="753" spans="1:33" ht="15.75" customHeight="1" x14ac:dyDescent="0.2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9"/>
      <c r="AB753" s="1"/>
      <c r="AC753" s="1"/>
      <c r="AD753" s="1"/>
      <c r="AE753" s="1"/>
      <c r="AF753" s="1"/>
      <c r="AG753" s="1"/>
    </row>
    <row r="754" spans="1:33" ht="15.75" customHeight="1" x14ac:dyDescent="0.2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9"/>
      <c r="AB754" s="1"/>
      <c r="AC754" s="1"/>
      <c r="AD754" s="1"/>
      <c r="AE754" s="1"/>
      <c r="AF754" s="1"/>
      <c r="AG754" s="1"/>
    </row>
    <row r="755" spans="1:33" ht="15.75" customHeight="1" x14ac:dyDescent="0.2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9"/>
      <c r="AB755" s="1"/>
      <c r="AC755" s="1"/>
      <c r="AD755" s="1"/>
      <c r="AE755" s="1"/>
      <c r="AF755" s="1"/>
      <c r="AG755" s="1"/>
    </row>
    <row r="756" spans="1:33" ht="15.75" customHeight="1" x14ac:dyDescent="0.2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9"/>
      <c r="AB756" s="1"/>
      <c r="AC756" s="1"/>
      <c r="AD756" s="1"/>
      <c r="AE756" s="1"/>
      <c r="AF756" s="1"/>
      <c r="AG756" s="1"/>
    </row>
    <row r="757" spans="1:33" ht="15.75" customHeight="1" x14ac:dyDescent="0.2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9"/>
      <c r="AB757" s="1"/>
      <c r="AC757" s="1"/>
      <c r="AD757" s="1"/>
      <c r="AE757" s="1"/>
      <c r="AF757" s="1"/>
      <c r="AG757" s="1"/>
    </row>
    <row r="758" spans="1:33" ht="15.75" customHeight="1" x14ac:dyDescent="0.2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9"/>
      <c r="AB758" s="1"/>
      <c r="AC758" s="1"/>
      <c r="AD758" s="1"/>
      <c r="AE758" s="1"/>
      <c r="AF758" s="1"/>
      <c r="AG758" s="1"/>
    </row>
    <row r="759" spans="1:33" ht="15.75" customHeight="1" x14ac:dyDescent="0.2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9"/>
      <c r="AB759" s="1"/>
      <c r="AC759" s="1"/>
      <c r="AD759" s="1"/>
      <c r="AE759" s="1"/>
      <c r="AF759" s="1"/>
      <c r="AG759" s="1"/>
    </row>
    <row r="760" spans="1:33" ht="15.75" customHeight="1" x14ac:dyDescent="0.2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9"/>
      <c r="AB760" s="1"/>
      <c r="AC760" s="1"/>
      <c r="AD760" s="1"/>
      <c r="AE760" s="1"/>
      <c r="AF760" s="1"/>
      <c r="AG760" s="1"/>
    </row>
    <row r="761" spans="1:33" ht="15.75" customHeight="1" x14ac:dyDescent="0.2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9"/>
      <c r="AB761" s="1"/>
      <c r="AC761" s="1"/>
      <c r="AD761" s="1"/>
      <c r="AE761" s="1"/>
      <c r="AF761" s="1"/>
      <c r="AG761" s="1"/>
    </row>
    <row r="762" spans="1:33" ht="15.75" customHeight="1" x14ac:dyDescent="0.2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9"/>
      <c r="AB762" s="1"/>
      <c r="AC762" s="1"/>
      <c r="AD762" s="1"/>
      <c r="AE762" s="1"/>
      <c r="AF762" s="1"/>
      <c r="AG762" s="1"/>
    </row>
    <row r="763" spans="1:33" ht="15.75" customHeight="1" x14ac:dyDescent="0.2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9"/>
      <c r="AB763" s="1"/>
      <c r="AC763" s="1"/>
      <c r="AD763" s="1"/>
      <c r="AE763" s="1"/>
      <c r="AF763" s="1"/>
      <c r="AG763" s="1"/>
    </row>
    <row r="764" spans="1:33" ht="15.75" customHeight="1" x14ac:dyDescent="0.2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9"/>
      <c r="AB764" s="1"/>
      <c r="AC764" s="1"/>
      <c r="AD764" s="1"/>
      <c r="AE764" s="1"/>
      <c r="AF764" s="1"/>
      <c r="AG764" s="1"/>
    </row>
    <row r="765" spans="1:33" ht="15.75" customHeight="1" x14ac:dyDescent="0.2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9"/>
      <c r="AB765" s="1"/>
      <c r="AC765" s="1"/>
      <c r="AD765" s="1"/>
      <c r="AE765" s="1"/>
      <c r="AF765" s="1"/>
      <c r="AG765" s="1"/>
    </row>
    <row r="766" spans="1:33" ht="15.75" customHeight="1" x14ac:dyDescent="0.2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9"/>
      <c r="AB766" s="1"/>
      <c r="AC766" s="1"/>
      <c r="AD766" s="1"/>
      <c r="AE766" s="1"/>
      <c r="AF766" s="1"/>
      <c r="AG766" s="1"/>
    </row>
    <row r="767" spans="1:33" ht="15.75" customHeight="1" x14ac:dyDescent="0.2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9"/>
      <c r="AB767" s="1"/>
      <c r="AC767" s="1"/>
      <c r="AD767" s="1"/>
      <c r="AE767" s="1"/>
      <c r="AF767" s="1"/>
      <c r="AG767" s="1"/>
    </row>
    <row r="768" spans="1:33" ht="15.75" customHeight="1" x14ac:dyDescent="0.2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9"/>
      <c r="AB768" s="1"/>
      <c r="AC768" s="1"/>
      <c r="AD768" s="1"/>
      <c r="AE768" s="1"/>
      <c r="AF768" s="1"/>
      <c r="AG768" s="1"/>
    </row>
    <row r="769" spans="1:33" ht="15.75" customHeight="1" x14ac:dyDescent="0.2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9"/>
      <c r="AB769" s="1"/>
      <c r="AC769" s="1"/>
      <c r="AD769" s="1"/>
      <c r="AE769" s="1"/>
      <c r="AF769" s="1"/>
      <c r="AG769" s="1"/>
    </row>
    <row r="770" spans="1:33" ht="15.75" customHeight="1" x14ac:dyDescent="0.2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9"/>
      <c r="AB770" s="1"/>
      <c r="AC770" s="1"/>
      <c r="AD770" s="1"/>
      <c r="AE770" s="1"/>
      <c r="AF770" s="1"/>
      <c r="AG770" s="1"/>
    </row>
    <row r="771" spans="1:33" ht="15.75" customHeight="1" x14ac:dyDescent="0.2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9"/>
      <c r="AB771" s="1"/>
      <c r="AC771" s="1"/>
      <c r="AD771" s="1"/>
      <c r="AE771" s="1"/>
      <c r="AF771" s="1"/>
      <c r="AG771" s="1"/>
    </row>
    <row r="772" spans="1:33" ht="15.75" customHeight="1" x14ac:dyDescent="0.2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9"/>
      <c r="AB772" s="1"/>
      <c r="AC772" s="1"/>
      <c r="AD772" s="1"/>
      <c r="AE772" s="1"/>
      <c r="AF772" s="1"/>
      <c r="AG772" s="1"/>
    </row>
    <row r="773" spans="1:33" ht="15.75" customHeight="1" x14ac:dyDescent="0.2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9"/>
      <c r="AB773" s="1"/>
      <c r="AC773" s="1"/>
      <c r="AD773" s="1"/>
      <c r="AE773" s="1"/>
      <c r="AF773" s="1"/>
      <c r="AG773" s="1"/>
    </row>
    <row r="774" spans="1:33" ht="15.75" customHeight="1" x14ac:dyDescent="0.2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9"/>
      <c r="AB774" s="1"/>
      <c r="AC774" s="1"/>
      <c r="AD774" s="1"/>
      <c r="AE774" s="1"/>
      <c r="AF774" s="1"/>
      <c r="AG774" s="1"/>
    </row>
    <row r="775" spans="1:33" ht="15.75" customHeight="1" x14ac:dyDescent="0.2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9"/>
      <c r="AB775" s="1"/>
      <c r="AC775" s="1"/>
      <c r="AD775" s="1"/>
      <c r="AE775" s="1"/>
      <c r="AF775" s="1"/>
      <c r="AG775" s="1"/>
    </row>
    <row r="776" spans="1:33" ht="15.75" customHeight="1" x14ac:dyDescent="0.2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9"/>
      <c r="AB776" s="1"/>
      <c r="AC776" s="1"/>
      <c r="AD776" s="1"/>
      <c r="AE776" s="1"/>
      <c r="AF776" s="1"/>
      <c r="AG776" s="1"/>
    </row>
    <row r="777" spans="1:33" ht="15.75" customHeight="1" x14ac:dyDescent="0.2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9"/>
      <c r="AB777" s="1"/>
      <c r="AC777" s="1"/>
      <c r="AD777" s="1"/>
      <c r="AE777" s="1"/>
      <c r="AF777" s="1"/>
      <c r="AG777" s="1"/>
    </row>
    <row r="778" spans="1:33" ht="15.75" customHeight="1" x14ac:dyDescent="0.2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9"/>
      <c r="AB778" s="1"/>
      <c r="AC778" s="1"/>
      <c r="AD778" s="1"/>
      <c r="AE778" s="1"/>
      <c r="AF778" s="1"/>
      <c r="AG778" s="1"/>
    </row>
    <row r="779" spans="1:33" ht="15.75" customHeight="1" x14ac:dyDescent="0.2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9"/>
      <c r="AB779" s="1"/>
      <c r="AC779" s="1"/>
      <c r="AD779" s="1"/>
      <c r="AE779" s="1"/>
      <c r="AF779" s="1"/>
      <c r="AG779" s="1"/>
    </row>
    <row r="780" spans="1:33" ht="15.75" customHeight="1" x14ac:dyDescent="0.2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9"/>
      <c r="AB780" s="1"/>
      <c r="AC780" s="1"/>
      <c r="AD780" s="1"/>
      <c r="AE780" s="1"/>
      <c r="AF780" s="1"/>
      <c r="AG780" s="1"/>
    </row>
    <row r="781" spans="1:33" ht="15.75" customHeight="1" x14ac:dyDescent="0.2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9"/>
      <c r="AB781" s="1"/>
      <c r="AC781" s="1"/>
      <c r="AD781" s="1"/>
      <c r="AE781" s="1"/>
      <c r="AF781" s="1"/>
      <c r="AG781" s="1"/>
    </row>
    <row r="782" spans="1:33" ht="15.75" customHeight="1" x14ac:dyDescent="0.2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9"/>
      <c r="AB782" s="1"/>
      <c r="AC782" s="1"/>
      <c r="AD782" s="1"/>
      <c r="AE782" s="1"/>
      <c r="AF782" s="1"/>
      <c r="AG782" s="1"/>
    </row>
    <row r="783" spans="1:33" ht="15.75" customHeight="1" x14ac:dyDescent="0.2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9"/>
      <c r="AB783" s="1"/>
      <c r="AC783" s="1"/>
      <c r="AD783" s="1"/>
      <c r="AE783" s="1"/>
      <c r="AF783" s="1"/>
      <c r="AG783" s="1"/>
    </row>
    <row r="784" spans="1:33" ht="15.75" customHeight="1" x14ac:dyDescent="0.2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9"/>
      <c r="AB784" s="1"/>
      <c r="AC784" s="1"/>
      <c r="AD784" s="1"/>
      <c r="AE784" s="1"/>
      <c r="AF784" s="1"/>
      <c r="AG784" s="1"/>
    </row>
    <row r="785" spans="1:33" ht="15.75" customHeight="1" x14ac:dyDescent="0.2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9"/>
      <c r="AB785" s="1"/>
      <c r="AC785" s="1"/>
      <c r="AD785" s="1"/>
      <c r="AE785" s="1"/>
      <c r="AF785" s="1"/>
      <c r="AG785" s="1"/>
    </row>
    <row r="786" spans="1:33" ht="15.75" customHeight="1" x14ac:dyDescent="0.2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9"/>
      <c r="AB786" s="1"/>
      <c r="AC786" s="1"/>
      <c r="AD786" s="1"/>
      <c r="AE786" s="1"/>
      <c r="AF786" s="1"/>
      <c r="AG786" s="1"/>
    </row>
    <row r="787" spans="1:33" ht="15.75" customHeight="1" x14ac:dyDescent="0.2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9"/>
      <c r="AB787" s="1"/>
      <c r="AC787" s="1"/>
      <c r="AD787" s="1"/>
      <c r="AE787" s="1"/>
      <c r="AF787" s="1"/>
      <c r="AG787" s="1"/>
    </row>
    <row r="788" spans="1:33" ht="15.75" customHeight="1" x14ac:dyDescent="0.2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9"/>
      <c r="AB788" s="1"/>
      <c r="AC788" s="1"/>
      <c r="AD788" s="1"/>
      <c r="AE788" s="1"/>
      <c r="AF788" s="1"/>
      <c r="AG788" s="1"/>
    </row>
    <row r="789" spans="1:33" ht="15.75" customHeight="1" x14ac:dyDescent="0.2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9"/>
      <c r="AB789" s="1"/>
      <c r="AC789" s="1"/>
      <c r="AD789" s="1"/>
      <c r="AE789" s="1"/>
      <c r="AF789" s="1"/>
      <c r="AG789" s="1"/>
    </row>
    <row r="790" spans="1:33" ht="15.75" customHeight="1" x14ac:dyDescent="0.2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9"/>
      <c r="AB790" s="1"/>
      <c r="AC790" s="1"/>
      <c r="AD790" s="1"/>
      <c r="AE790" s="1"/>
      <c r="AF790" s="1"/>
      <c r="AG790" s="1"/>
    </row>
    <row r="791" spans="1:33" ht="15.75" customHeight="1" x14ac:dyDescent="0.2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9"/>
      <c r="AB791" s="1"/>
      <c r="AC791" s="1"/>
      <c r="AD791" s="1"/>
      <c r="AE791" s="1"/>
      <c r="AF791" s="1"/>
      <c r="AG791" s="1"/>
    </row>
    <row r="792" spans="1:33" ht="15.75" customHeight="1" x14ac:dyDescent="0.2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9"/>
      <c r="AB792" s="1"/>
      <c r="AC792" s="1"/>
      <c r="AD792" s="1"/>
      <c r="AE792" s="1"/>
      <c r="AF792" s="1"/>
      <c r="AG792" s="1"/>
    </row>
    <row r="793" spans="1:33" ht="15.75" customHeight="1" x14ac:dyDescent="0.2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9"/>
      <c r="AB793" s="1"/>
      <c r="AC793" s="1"/>
      <c r="AD793" s="1"/>
      <c r="AE793" s="1"/>
      <c r="AF793" s="1"/>
      <c r="AG793" s="1"/>
    </row>
    <row r="794" spans="1:33" ht="15.75" customHeight="1" x14ac:dyDescent="0.2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9"/>
      <c r="AB794" s="1"/>
      <c r="AC794" s="1"/>
      <c r="AD794" s="1"/>
      <c r="AE794" s="1"/>
      <c r="AF794" s="1"/>
      <c r="AG794" s="1"/>
    </row>
    <row r="795" spans="1:33" ht="15.75" customHeight="1" x14ac:dyDescent="0.2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9"/>
      <c r="AB795" s="1"/>
      <c r="AC795" s="1"/>
      <c r="AD795" s="1"/>
      <c r="AE795" s="1"/>
      <c r="AF795" s="1"/>
      <c r="AG795" s="1"/>
    </row>
    <row r="796" spans="1:33" ht="15.75" customHeight="1" x14ac:dyDescent="0.2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9"/>
      <c r="AB796" s="1"/>
      <c r="AC796" s="1"/>
      <c r="AD796" s="1"/>
      <c r="AE796" s="1"/>
      <c r="AF796" s="1"/>
      <c r="AG796" s="1"/>
    </row>
    <row r="797" spans="1:33" ht="15.75" customHeight="1" x14ac:dyDescent="0.2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9"/>
      <c r="AB797" s="1"/>
      <c r="AC797" s="1"/>
      <c r="AD797" s="1"/>
      <c r="AE797" s="1"/>
      <c r="AF797" s="1"/>
      <c r="AG797" s="1"/>
    </row>
    <row r="798" spans="1:33" ht="15.75" customHeight="1" x14ac:dyDescent="0.2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9"/>
      <c r="AB798" s="1"/>
      <c r="AC798" s="1"/>
      <c r="AD798" s="1"/>
      <c r="AE798" s="1"/>
      <c r="AF798" s="1"/>
      <c r="AG798" s="1"/>
    </row>
    <row r="799" spans="1:33" ht="15.75" customHeight="1" x14ac:dyDescent="0.2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9"/>
      <c r="AB799" s="1"/>
      <c r="AC799" s="1"/>
      <c r="AD799" s="1"/>
      <c r="AE799" s="1"/>
      <c r="AF799" s="1"/>
      <c r="AG799" s="1"/>
    </row>
    <row r="800" spans="1:33" ht="15.75" customHeight="1" x14ac:dyDescent="0.2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9"/>
      <c r="AB800" s="1"/>
      <c r="AC800" s="1"/>
      <c r="AD800" s="1"/>
      <c r="AE800" s="1"/>
      <c r="AF800" s="1"/>
      <c r="AG800" s="1"/>
    </row>
    <row r="801" spans="1:33" ht="15.75" customHeight="1" x14ac:dyDescent="0.2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9"/>
      <c r="AB801" s="1"/>
      <c r="AC801" s="1"/>
      <c r="AD801" s="1"/>
      <c r="AE801" s="1"/>
      <c r="AF801" s="1"/>
      <c r="AG801" s="1"/>
    </row>
    <row r="802" spans="1:33" ht="15.75" customHeight="1" x14ac:dyDescent="0.2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9"/>
      <c r="AB802" s="1"/>
      <c r="AC802" s="1"/>
      <c r="AD802" s="1"/>
      <c r="AE802" s="1"/>
      <c r="AF802" s="1"/>
      <c r="AG802" s="1"/>
    </row>
    <row r="803" spans="1:33" ht="15.75" customHeight="1" x14ac:dyDescent="0.2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9"/>
      <c r="AB803" s="1"/>
      <c r="AC803" s="1"/>
      <c r="AD803" s="1"/>
      <c r="AE803" s="1"/>
      <c r="AF803" s="1"/>
      <c r="AG803" s="1"/>
    </row>
    <row r="804" spans="1:33" ht="15.75" customHeight="1" x14ac:dyDescent="0.2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9"/>
      <c r="AB804" s="1"/>
      <c r="AC804" s="1"/>
      <c r="AD804" s="1"/>
      <c r="AE804" s="1"/>
      <c r="AF804" s="1"/>
      <c r="AG804" s="1"/>
    </row>
    <row r="805" spans="1:33" ht="15.75" customHeight="1" x14ac:dyDescent="0.2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9"/>
      <c r="AB805" s="1"/>
      <c r="AC805" s="1"/>
      <c r="AD805" s="1"/>
      <c r="AE805" s="1"/>
      <c r="AF805" s="1"/>
      <c r="AG805" s="1"/>
    </row>
    <row r="806" spans="1:33" ht="15.75" customHeight="1" x14ac:dyDescent="0.2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9"/>
      <c r="AB806" s="1"/>
      <c r="AC806" s="1"/>
      <c r="AD806" s="1"/>
      <c r="AE806" s="1"/>
      <c r="AF806" s="1"/>
      <c r="AG806" s="1"/>
    </row>
    <row r="807" spans="1:33" ht="15.75" customHeight="1" x14ac:dyDescent="0.2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9"/>
      <c r="AB807" s="1"/>
      <c r="AC807" s="1"/>
      <c r="AD807" s="1"/>
      <c r="AE807" s="1"/>
      <c r="AF807" s="1"/>
      <c r="AG807" s="1"/>
    </row>
    <row r="808" spans="1:33" ht="15.75" customHeight="1" x14ac:dyDescent="0.2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9"/>
      <c r="AB808" s="1"/>
      <c r="AC808" s="1"/>
      <c r="AD808" s="1"/>
      <c r="AE808" s="1"/>
      <c r="AF808" s="1"/>
      <c r="AG808" s="1"/>
    </row>
    <row r="809" spans="1:33" ht="15.75" customHeight="1" x14ac:dyDescent="0.2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9"/>
      <c r="AB809" s="1"/>
      <c r="AC809" s="1"/>
      <c r="AD809" s="1"/>
      <c r="AE809" s="1"/>
      <c r="AF809" s="1"/>
      <c r="AG809" s="1"/>
    </row>
    <row r="810" spans="1:33" ht="15.75" customHeight="1" x14ac:dyDescent="0.2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9"/>
      <c r="AB810" s="1"/>
      <c r="AC810" s="1"/>
      <c r="AD810" s="1"/>
      <c r="AE810" s="1"/>
      <c r="AF810" s="1"/>
      <c r="AG810" s="1"/>
    </row>
    <row r="811" spans="1:33" ht="15.75" customHeight="1" x14ac:dyDescent="0.2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9"/>
      <c r="AB811" s="1"/>
      <c r="AC811" s="1"/>
      <c r="AD811" s="1"/>
      <c r="AE811" s="1"/>
      <c r="AF811" s="1"/>
      <c r="AG811" s="1"/>
    </row>
    <row r="812" spans="1:33" ht="15.75" customHeight="1" x14ac:dyDescent="0.2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9"/>
      <c r="AB812" s="1"/>
      <c r="AC812" s="1"/>
      <c r="AD812" s="1"/>
      <c r="AE812" s="1"/>
      <c r="AF812" s="1"/>
      <c r="AG812" s="1"/>
    </row>
    <row r="813" spans="1:33" ht="15.75" customHeight="1" x14ac:dyDescent="0.2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9"/>
      <c r="AB813" s="1"/>
      <c r="AC813" s="1"/>
      <c r="AD813" s="1"/>
      <c r="AE813" s="1"/>
      <c r="AF813" s="1"/>
      <c r="AG813" s="1"/>
    </row>
    <row r="814" spans="1:33" ht="15.75" customHeight="1" x14ac:dyDescent="0.2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9"/>
      <c r="AB814" s="1"/>
      <c r="AC814" s="1"/>
      <c r="AD814" s="1"/>
      <c r="AE814" s="1"/>
      <c r="AF814" s="1"/>
      <c r="AG814" s="1"/>
    </row>
    <row r="815" spans="1:33" ht="15.75" customHeight="1" x14ac:dyDescent="0.2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9"/>
      <c r="AB815" s="1"/>
      <c r="AC815" s="1"/>
      <c r="AD815" s="1"/>
      <c r="AE815" s="1"/>
      <c r="AF815" s="1"/>
      <c r="AG815" s="1"/>
    </row>
    <row r="816" spans="1:33" ht="15.75" customHeight="1" x14ac:dyDescent="0.2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9"/>
      <c r="AB816" s="1"/>
      <c r="AC816" s="1"/>
      <c r="AD816" s="1"/>
      <c r="AE816" s="1"/>
      <c r="AF816" s="1"/>
      <c r="AG816" s="1"/>
    </row>
    <row r="817" spans="1:33" ht="15.75" customHeight="1" x14ac:dyDescent="0.2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9"/>
      <c r="AB817" s="1"/>
      <c r="AC817" s="1"/>
      <c r="AD817" s="1"/>
      <c r="AE817" s="1"/>
      <c r="AF817" s="1"/>
      <c r="AG817" s="1"/>
    </row>
    <row r="818" spans="1:33" ht="15.75" customHeight="1" x14ac:dyDescent="0.2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9"/>
      <c r="AB818" s="1"/>
      <c r="AC818" s="1"/>
      <c r="AD818" s="1"/>
      <c r="AE818" s="1"/>
      <c r="AF818" s="1"/>
      <c r="AG818" s="1"/>
    </row>
    <row r="819" spans="1:33" ht="15.75" customHeight="1" x14ac:dyDescent="0.2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9"/>
      <c r="AB819" s="1"/>
      <c r="AC819" s="1"/>
      <c r="AD819" s="1"/>
      <c r="AE819" s="1"/>
      <c r="AF819" s="1"/>
      <c r="AG819" s="1"/>
    </row>
    <row r="820" spans="1:33" ht="15.75" customHeight="1" x14ac:dyDescent="0.2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9"/>
      <c r="AB820" s="1"/>
      <c r="AC820" s="1"/>
      <c r="AD820" s="1"/>
      <c r="AE820" s="1"/>
      <c r="AF820" s="1"/>
      <c r="AG820" s="1"/>
    </row>
    <row r="821" spans="1:33" ht="15.75" customHeight="1" x14ac:dyDescent="0.2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9"/>
      <c r="AB821" s="1"/>
      <c r="AC821" s="1"/>
      <c r="AD821" s="1"/>
      <c r="AE821" s="1"/>
      <c r="AF821" s="1"/>
      <c r="AG821" s="1"/>
    </row>
    <row r="822" spans="1:33" ht="15.75" customHeight="1" x14ac:dyDescent="0.2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9"/>
      <c r="AB822" s="1"/>
      <c r="AC822" s="1"/>
      <c r="AD822" s="1"/>
      <c r="AE822" s="1"/>
      <c r="AF822" s="1"/>
      <c r="AG822" s="1"/>
    </row>
    <row r="823" spans="1:33" ht="15.75" customHeight="1" x14ac:dyDescent="0.2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9"/>
      <c r="AB823" s="1"/>
      <c r="AC823" s="1"/>
      <c r="AD823" s="1"/>
      <c r="AE823" s="1"/>
      <c r="AF823" s="1"/>
      <c r="AG823" s="1"/>
    </row>
    <row r="824" spans="1:33" ht="15.75" customHeight="1" x14ac:dyDescent="0.2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9"/>
      <c r="AB824" s="1"/>
      <c r="AC824" s="1"/>
      <c r="AD824" s="1"/>
      <c r="AE824" s="1"/>
      <c r="AF824" s="1"/>
      <c r="AG824" s="1"/>
    </row>
    <row r="825" spans="1:33" ht="15.75" customHeight="1" x14ac:dyDescent="0.2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9"/>
      <c r="AB825" s="1"/>
      <c r="AC825" s="1"/>
      <c r="AD825" s="1"/>
      <c r="AE825" s="1"/>
      <c r="AF825" s="1"/>
      <c r="AG825" s="1"/>
    </row>
    <row r="826" spans="1:33" ht="15.75" customHeight="1" x14ac:dyDescent="0.2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9"/>
      <c r="AB826" s="1"/>
      <c r="AC826" s="1"/>
      <c r="AD826" s="1"/>
      <c r="AE826" s="1"/>
      <c r="AF826" s="1"/>
      <c r="AG826" s="1"/>
    </row>
    <row r="827" spans="1:33" ht="15.75" customHeight="1" x14ac:dyDescent="0.2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9"/>
      <c r="AB827" s="1"/>
      <c r="AC827" s="1"/>
      <c r="AD827" s="1"/>
      <c r="AE827" s="1"/>
      <c r="AF827" s="1"/>
      <c r="AG827" s="1"/>
    </row>
    <row r="828" spans="1:33" ht="15.75" customHeight="1" x14ac:dyDescent="0.2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9"/>
      <c r="AB828" s="1"/>
      <c r="AC828" s="1"/>
      <c r="AD828" s="1"/>
      <c r="AE828" s="1"/>
      <c r="AF828" s="1"/>
      <c r="AG828" s="1"/>
    </row>
    <row r="829" spans="1:33" ht="15.75" customHeight="1" x14ac:dyDescent="0.2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9"/>
      <c r="AB829" s="1"/>
      <c r="AC829" s="1"/>
      <c r="AD829" s="1"/>
      <c r="AE829" s="1"/>
      <c r="AF829" s="1"/>
      <c r="AG829" s="1"/>
    </row>
    <row r="830" spans="1:33" ht="15.75" customHeight="1" x14ac:dyDescent="0.2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9"/>
      <c r="AB830" s="1"/>
      <c r="AC830" s="1"/>
      <c r="AD830" s="1"/>
      <c r="AE830" s="1"/>
      <c r="AF830" s="1"/>
      <c r="AG830" s="1"/>
    </row>
    <row r="831" spans="1:33" ht="15.75" customHeight="1" x14ac:dyDescent="0.2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9"/>
      <c r="AB831" s="1"/>
      <c r="AC831" s="1"/>
      <c r="AD831" s="1"/>
      <c r="AE831" s="1"/>
      <c r="AF831" s="1"/>
      <c r="AG831" s="1"/>
    </row>
    <row r="832" spans="1:33" ht="15.75" customHeight="1" x14ac:dyDescent="0.2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9"/>
      <c r="AB832" s="1"/>
      <c r="AC832" s="1"/>
      <c r="AD832" s="1"/>
      <c r="AE832" s="1"/>
      <c r="AF832" s="1"/>
      <c r="AG832" s="1"/>
    </row>
    <row r="833" spans="1:33" ht="15.75" customHeight="1" x14ac:dyDescent="0.2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9"/>
      <c r="AB833" s="1"/>
      <c r="AC833" s="1"/>
      <c r="AD833" s="1"/>
      <c r="AE833" s="1"/>
      <c r="AF833" s="1"/>
      <c r="AG833" s="1"/>
    </row>
    <row r="834" spans="1:33" ht="15.75" customHeight="1" x14ac:dyDescent="0.2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9"/>
      <c r="AB834" s="1"/>
      <c r="AC834" s="1"/>
      <c r="AD834" s="1"/>
      <c r="AE834" s="1"/>
      <c r="AF834" s="1"/>
      <c r="AG834" s="1"/>
    </row>
    <row r="835" spans="1:33" ht="15.75" customHeight="1" x14ac:dyDescent="0.2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9"/>
      <c r="AB835" s="1"/>
      <c r="AC835" s="1"/>
      <c r="AD835" s="1"/>
      <c r="AE835" s="1"/>
      <c r="AF835" s="1"/>
      <c r="AG835" s="1"/>
    </row>
    <row r="836" spans="1:33" ht="15.75" customHeight="1" x14ac:dyDescent="0.2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9"/>
      <c r="AB836" s="1"/>
      <c r="AC836" s="1"/>
      <c r="AD836" s="1"/>
      <c r="AE836" s="1"/>
      <c r="AF836" s="1"/>
      <c r="AG836" s="1"/>
    </row>
    <row r="837" spans="1:33" ht="15.75" customHeight="1" x14ac:dyDescent="0.2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9"/>
      <c r="AB837" s="1"/>
      <c r="AC837" s="1"/>
      <c r="AD837" s="1"/>
      <c r="AE837" s="1"/>
      <c r="AF837" s="1"/>
      <c r="AG837" s="1"/>
    </row>
    <row r="838" spans="1:33" ht="15.75" customHeight="1" x14ac:dyDescent="0.2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9"/>
      <c r="AB838" s="1"/>
      <c r="AC838" s="1"/>
      <c r="AD838" s="1"/>
      <c r="AE838" s="1"/>
      <c r="AF838" s="1"/>
      <c r="AG838" s="1"/>
    </row>
    <row r="839" spans="1:33" ht="15.75" customHeight="1" x14ac:dyDescent="0.2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9"/>
      <c r="AB839" s="1"/>
      <c r="AC839" s="1"/>
      <c r="AD839" s="1"/>
      <c r="AE839" s="1"/>
      <c r="AF839" s="1"/>
      <c r="AG839" s="1"/>
    </row>
    <row r="840" spans="1:33" ht="15.75" customHeight="1" x14ac:dyDescent="0.2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9"/>
      <c r="AB840" s="1"/>
      <c r="AC840" s="1"/>
      <c r="AD840" s="1"/>
      <c r="AE840" s="1"/>
      <c r="AF840" s="1"/>
      <c r="AG840" s="1"/>
    </row>
    <row r="841" spans="1:33" ht="15.75" customHeight="1" x14ac:dyDescent="0.2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9"/>
      <c r="AB841" s="1"/>
      <c r="AC841" s="1"/>
      <c r="AD841" s="1"/>
      <c r="AE841" s="1"/>
      <c r="AF841" s="1"/>
      <c r="AG841" s="1"/>
    </row>
    <row r="842" spans="1:33" ht="15.75" customHeight="1" x14ac:dyDescent="0.2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9"/>
      <c r="AB842" s="1"/>
      <c r="AC842" s="1"/>
      <c r="AD842" s="1"/>
      <c r="AE842" s="1"/>
      <c r="AF842" s="1"/>
      <c r="AG842" s="1"/>
    </row>
    <row r="843" spans="1:33" ht="15.75" customHeight="1" x14ac:dyDescent="0.2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9"/>
      <c r="AB843" s="1"/>
      <c r="AC843" s="1"/>
      <c r="AD843" s="1"/>
      <c r="AE843" s="1"/>
      <c r="AF843" s="1"/>
      <c r="AG843" s="1"/>
    </row>
    <row r="844" spans="1:33" ht="15.75" customHeight="1" x14ac:dyDescent="0.2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9"/>
      <c r="AB844" s="1"/>
      <c r="AC844" s="1"/>
      <c r="AD844" s="1"/>
      <c r="AE844" s="1"/>
      <c r="AF844" s="1"/>
      <c r="AG844" s="1"/>
    </row>
    <row r="845" spans="1:33" ht="15.75" customHeight="1" x14ac:dyDescent="0.2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9"/>
      <c r="AB845" s="1"/>
      <c r="AC845" s="1"/>
      <c r="AD845" s="1"/>
      <c r="AE845" s="1"/>
      <c r="AF845" s="1"/>
      <c r="AG845" s="1"/>
    </row>
    <row r="846" spans="1:33" ht="15.75" customHeight="1" x14ac:dyDescent="0.2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9"/>
      <c r="AB846" s="1"/>
      <c r="AC846" s="1"/>
      <c r="AD846" s="1"/>
      <c r="AE846" s="1"/>
      <c r="AF846" s="1"/>
      <c r="AG846" s="1"/>
    </row>
    <row r="847" spans="1:33" ht="15.75" customHeight="1" x14ac:dyDescent="0.2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9"/>
      <c r="AB847" s="1"/>
      <c r="AC847" s="1"/>
      <c r="AD847" s="1"/>
      <c r="AE847" s="1"/>
      <c r="AF847" s="1"/>
      <c r="AG847" s="1"/>
    </row>
    <row r="848" spans="1:33" ht="15.75" customHeight="1" x14ac:dyDescent="0.2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9"/>
      <c r="AB848" s="1"/>
      <c r="AC848" s="1"/>
      <c r="AD848" s="1"/>
      <c r="AE848" s="1"/>
      <c r="AF848" s="1"/>
      <c r="AG848" s="1"/>
    </row>
    <row r="849" spans="1:33" ht="15.75" customHeight="1" x14ac:dyDescent="0.2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9"/>
      <c r="AB849" s="1"/>
      <c r="AC849" s="1"/>
      <c r="AD849" s="1"/>
      <c r="AE849" s="1"/>
      <c r="AF849" s="1"/>
      <c r="AG849" s="1"/>
    </row>
    <row r="850" spans="1:33" ht="15.75" customHeight="1" x14ac:dyDescent="0.2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9"/>
      <c r="AB850" s="1"/>
      <c r="AC850" s="1"/>
      <c r="AD850" s="1"/>
      <c r="AE850" s="1"/>
      <c r="AF850" s="1"/>
      <c r="AG850" s="1"/>
    </row>
    <row r="851" spans="1:33" ht="15.75" customHeight="1" x14ac:dyDescent="0.2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9"/>
      <c r="AB851" s="1"/>
      <c r="AC851" s="1"/>
      <c r="AD851" s="1"/>
      <c r="AE851" s="1"/>
      <c r="AF851" s="1"/>
      <c r="AG851" s="1"/>
    </row>
    <row r="852" spans="1:33" ht="15.75" customHeight="1" x14ac:dyDescent="0.2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9"/>
      <c r="AB852" s="1"/>
      <c r="AC852" s="1"/>
      <c r="AD852" s="1"/>
      <c r="AE852" s="1"/>
      <c r="AF852" s="1"/>
      <c r="AG852" s="1"/>
    </row>
    <row r="853" spans="1:33" ht="15.75" customHeight="1" x14ac:dyDescent="0.2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9"/>
      <c r="AB853" s="1"/>
      <c r="AC853" s="1"/>
      <c r="AD853" s="1"/>
      <c r="AE853" s="1"/>
      <c r="AF853" s="1"/>
      <c r="AG853" s="1"/>
    </row>
    <row r="854" spans="1:33" ht="15.75" customHeight="1" x14ac:dyDescent="0.2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9"/>
      <c r="AB854" s="1"/>
      <c r="AC854" s="1"/>
      <c r="AD854" s="1"/>
      <c r="AE854" s="1"/>
      <c r="AF854" s="1"/>
      <c r="AG854" s="1"/>
    </row>
    <row r="855" spans="1:33" ht="15.75" customHeight="1" x14ac:dyDescent="0.2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9"/>
      <c r="AB855" s="1"/>
      <c r="AC855" s="1"/>
      <c r="AD855" s="1"/>
      <c r="AE855" s="1"/>
      <c r="AF855" s="1"/>
      <c r="AG855" s="1"/>
    </row>
    <row r="856" spans="1:33" ht="15.75" customHeight="1" x14ac:dyDescent="0.2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9"/>
      <c r="AB856" s="1"/>
      <c r="AC856" s="1"/>
      <c r="AD856" s="1"/>
      <c r="AE856" s="1"/>
      <c r="AF856" s="1"/>
      <c r="AG856" s="1"/>
    </row>
    <row r="857" spans="1:33" ht="15.75" customHeight="1" x14ac:dyDescent="0.2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9"/>
      <c r="AB857" s="1"/>
      <c r="AC857" s="1"/>
      <c r="AD857" s="1"/>
      <c r="AE857" s="1"/>
      <c r="AF857" s="1"/>
      <c r="AG857" s="1"/>
    </row>
    <row r="858" spans="1:33" ht="15.75" customHeight="1" x14ac:dyDescent="0.2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9"/>
      <c r="AB858" s="1"/>
      <c r="AC858" s="1"/>
      <c r="AD858" s="1"/>
      <c r="AE858" s="1"/>
      <c r="AF858" s="1"/>
      <c r="AG858" s="1"/>
    </row>
    <row r="859" spans="1:33" ht="15.75" customHeight="1" x14ac:dyDescent="0.2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9"/>
      <c r="AB859" s="1"/>
      <c r="AC859" s="1"/>
      <c r="AD859" s="1"/>
      <c r="AE859" s="1"/>
      <c r="AF859" s="1"/>
      <c r="AG859" s="1"/>
    </row>
    <row r="860" spans="1:33" ht="15.75" customHeight="1" x14ac:dyDescent="0.2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9"/>
      <c r="AB860" s="1"/>
      <c r="AC860" s="1"/>
      <c r="AD860" s="1"/>
      <c r="AE860" s="1"/>
      <c r="AF860" s="1"/>
      <c r="AG860" s="1"/>
    </row>
    <row r="861" spans="1:33" ht="15.75" customHeight="1" x14ac:dyDescent="0.2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9"/>
      <c r="AB861" s="1"/>
      <c r="AC861" s="1"/>
      <c r="AD861" s="1"/>
      <c r="AE861" s="1"/>
      <c r="AF861" s="1"/>
      <c r="AG861" s="1"/>
    </row>
    <row r="862" spans="1:33" ht="15.75" customHeight="1" x14ac:dyDescent="0.2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9"/>
      <c r="AB862" s="1"/>
      <c r="AC862" s="1"/>
      <c r="AD862" s="1"/>
      <c r="AE862" s="1"/>
      <c r="AF862" s="1"/>
      <c r="AG862" s="1"/>
    </row>
    <row r="863" spans="1:33" ht="15.75" customHeight="1" x14ac:dyDescent="0.2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9"/>
      <c r="AB863" s="1"/>
      <c r="AC863" s="1"/>
      <c r="AD863" s="1"/>
      <c r="AE863" s="1"/>
      <c r="AF863" s="1"/>
      <c r="AG863" s="1"/>
    </row>
    <row r="864" spans="1:33" ht="15.75" customHeight="1" x14ac:dyDescent="0.2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9"/>
      <c r="AB864" s="1"/>
      <c r="AC864" s="1"/>
      <c r="AD864" s="1"/>
      <c r="AE864" s="1"/>
      <c r="AF864" s="1"/>
      <c r="AG864" s="1"/>
    </row>
    <row r="865" spans="1:33" ht="15.75" customHeight="1" x14ac:dyDescent="0.2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9"/>
      <c r="AB865" s="1"/>
      <c r="AC865" s="1"/>
      <c r="AD865" s="1"/>
      <c r="AE865" s="1"/>
      <c r="AF865" s="1"/>
      <c r="AG865" s="1"/>
    </row>
    <row r="866" spans="1:33" ht="15.75" customHeight="1" x14ac:dyDescent="0.2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9"/>
      <c r="AB866" s="1"/>
      <c r="AC866" s="1"/>
      <c r="AD866" s="1"/>
      <c r="AE866" s="1"/>
      <c r="AF866" s="1"/>
      <c r="AG866" s="1"/>
    </row>
    <row r="867" spans="1:33" ht="15.75" customHeight="1" x14ac:dyDescent="0.2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9"/>
      <c r="AB867" s="1"/>
      <c r="AC867" s="1"/>
      <c r="AD867" s="1"/>
      <c r="AE867" s="1"/>
      <c r="AF867" s="1"/>
      <c r="AG867" s="1"/>
    </row>
    <row r="868" spans="1:33" ht="15.75" customHeight="1" x14ac:dyDescent="0.2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9"/>
      <c r="AB868" s="1"/>
      <c r="AC868" s="1"/>
      <c r="AD868" s="1"/>
      <c r="AE868" s="1"/>
      <c r="AF868" s="1"/>
      <c r="AG868" s="1"/>
    </row>
    <row r="869" spans="1:33" ht="15.75" customHeight="1" x14ac:dyDescent="0.2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9"/>
      <c r="AB869" s="1"/>
      <c r="AC869" s="1"/>
      <c r="AD869" s="1"/>
      <c r="AE869" s="1"/>
      <c r="AF869" s="1"/>
      <c r="AG869" s="1"/>
    </row>
    <row r="870" spans="1:33" ht="15.75" customHeight="1" x14ac:dyDescent="0.2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9"/>
      <c r="AB870" s="1"/>
      <c r="AC870" s="1"/>
      <c r="AD870" s="1"/>
      <c r="AE870" s="1"/>
      <c r="AF870" s="1"/>
      <c r="AG870" s="1"/>
    </row>
    <row r="871" spans="1:33" ht="15.75" customHeight="1" x14ac:dyDescent="0.2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9"/>
      <c r="AB871" s="1"/>
      <c r="AC871" s="1"/>
      <c r="AD871" s="1"/>
      <c r="AE871" s="1"/>
      <c r="AF871" s="1"/>
      <c r="AG871" s="1"/>
    </row>
    <row r="872" spans="1:33" ht="15.75" customHeight="1" x14ac:dyDescent="0.2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9"/>
      <c r="AB872" s="1"/>
      <c r="AC872" s="1"/>
      <c r="AD872" s="1"/>
      <c r="AE872" s="1"/>
      <c r="AF872" s="1"/>
      <c r="AG872" s="1"/>
    </row>
    <row r="873" spans="1:33" ht="15.75" customHeight="1" x14ac:dyDescent="0.2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9"/>
      <c r="AB873" s="1"/>
      <c r="AC873" s="1"/>
      <c r="AD873" s="1"/>
      <c r="AE873" s="1"/>
      <c r="AF873" s="1"/>
      <c r="AG873" s="1"/>
    </row>
    <row r="874" spans="1:33" ht="15.75" customHeight="1" x14ac:dyDescent="0.2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9"/>
      <c r="AB874" s="1"/>
      <c r="AC874" s="1"/>
      <c r="AD874" s="1"/>
      <c r="AE874" s="1"/>
      <c r="AF874" s="1"/>
      <c r="AG874" s="1"/>
    </row>
    <row r="875" spans="1:33" ht="15.75" customHeight="1" x14ac:dyDescent="0.2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9"/>
      <c r="AB875" s="1"/>
      <c r="AC875" s="1"/>
      <c r="AD875" s="1"/>
      <c r="AE875" s="1"/>
      <c r="AF875" s="1"/>
      <c r="AG875" s="1"/>
    </row>
    <row r="876" spans="1:33" ht="15.75" customHeight="1" x14ac:dyDescent="0.2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9"/>
      <c r="AB876" s="1"/>
      <c r="AC876" s="1"/>
      <c r="AD876" s="1"/>
      <c r="AE876" s="1"/>
      <c r="AF876" s="1"/>
      <c r="AG876" s="1"/>
    </row>
    <row r="877" spans="1:33" ht="15.75" customHeight="1" x14ac:dyDescent="0.2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9"/>
      <c r="AB877" s="1"/>
      <c r="AC877" s="1"/>
      <c r="AD877" s="1"/>
      <c r="AE877" s="1"/>
      <c r="AF877" s="1"/>
      <c r="AG877" s="1"/>
    </row>
    <row r="878" spans="1:33" ht="15.75" customHeight="1" x14ac:dyDescent="0.2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9"/>
      <c r="AB878" s="1"/>
      <c r="AC878" s="1"/>
      <c r="AD878" s="1"/>
      <c r="AE878" s="1"/>
      <c r="AF878" s="1"/>
      <c r="AG878" s="1"/>
    </row>
    <row r="879" spans="1:33" ht="15.75" customHeight="1" x14ac:dyDescent="0.2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9"/>
      <c r="AB879" s="1"/>
      <c r="AC879" s="1"/>
      <c r="AD879" s="1"/>
      <c r="AE879" s="1"/>
      <c r="AF879" s="1"/>
      <c r="AG879" s="1"/>
    </row>
    <row r="880" spans="1:33" ht="15.75" customHeight="1" x14ac:dyDescent="0.2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9"/>
      <c r="AB880" s="1"/>
      <c r="AC880" s="1"/>
      <c r="AD880" s="1"/>
      <c r="AE880" s="1"/>
      <c r="AF880" s="1"/>
      <c r="AG880" s="1"/>
    </row>
    <row r="881" spans="1:33" ht="15.75" customHeight="1" x14ac:dyDescent="0.2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9"/>
      <c r="AB881" s="1"/>
      <c r="AC881" s="1"/>
      <c r="AD881" s="1"/>
      <c r="AE881" s="1"/>
      <c r="AF881" s="1"/>
      <c r="AG881" s="1"/>
    </row>
    <row r="882" spans="1:33" ht="15.75" customHeight="1" x14ac:dyDescent="0.2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9"/>
      <c r="AB882" s="1"/>
      <c r="AC882" s="1"/>
      <c r="AD882" s="1"/>
      <c r="AE882" s="1"/>
      <c r="AF882" s="1"/>
      <c r="AG882" s="1"/>
    </row>
    <row r="883" spans="1:33" ht="15.75" customHeight="1" x14ac:dyDescent="0.2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9"/>
      <c r="AB883" s="1"/>
      <c r="AC883" s="1"/>
      <c r="AD883" s="1"/>
      <c r="AE883" s="1"/>
      <c r="AF883" s="1"/>
      <c r="AG883" s="1"/>
    </row>
    <row r="884" spans="1:33" ht="15.75" customHeight="1" x14ac:dyDescent="0.2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9"/>
      <c r="AB884" s="1"/>
      <c r="AC884" s="1"/>
      <c r="AD884" s="1"/>
      <c r="AE884" s="1"/>
      <c r="AF884" s="1"/>
      <c r="AG884" s="1"/>
    </row>
    <row r="885" spans="1:33" ht="15.75" customHeight="1" x14ac:dyDescent="0.2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9"/>
      <c r="AB885" s="1"/>
      <c r="AC885" s="1"/>
      <c r="AD885" s="1"/>
      <c r="AE885" s="1"/>
      <c r="AF885" s="1"/>
      <c r="AG885" s="1"/>
    </row>
    <row r="886" spans="1:33" ht="15.75" customHeight="1" x14ac:dyDescent="0.2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9"/>
      <c r="AB886" s="1"/>
      <c r="AC886" s="1"/>
      <c r="AD886" s="1"/>
      <c r="AE886" s="1"/>
      <c r="AF886" s="1"/>
      <c r="AG886" s="1"/>
    </row>
    <row r="887" spans="1:33" ht="15.75" customHeight="1" x14ac:dyDescent="0.2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9"/>
      <c r="AB887" s="1"/>
      <c r="AC887" s="1"/>
      <c r="AD887" s="1"/>
      <c r="AE887" s="1"/>
      <c r="AF887" s="1"/>
      <c r="AG887" s="1"/>
    </row>
    <row r="888" spans="1:33" ht="15.75" customHeight="1" x14ac:dyDescent="0.2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9"/>
      <c r="AB888" s="1"/>
      <c r="AC888" s="1"/>
      <c r="AD888" s="1"/>
      <c r="AE888" s="1"/>
      <c r="AF888" s="1"/>
      <c r="AG888" s="1"/>
    </row>
    <row r="889" spans="1:33" ht="15.75" customHeight="1" x14ac:dyDescent="0.2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9"/>
      <c r="AB889" s="1"/>
      <c r="AC889" s="1"/>
      <c r="AD889" s="1"/>
      <c r="AE889" s="1"/>
      <c r="AF889" s="1"/>
      <c r="AG889" s="1"/>
    </row>
    <row r="890" spans="1:33" ht="15.75" customHeight="1" x14ac:dyDescent="0.2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9"/>
      <c r="AB890" s="1"/>
      <c r="AC890" s="1"/>
      <c r="AD890" s="1"/>
      <c r="AE890" s="1"/>
      <c r="AF890" s="1"/>
      <c r="AG890" s="1"/>
    </row>
    <row r="891" spans="1:33" ht="15.75" customHeight="1" x14ac:dyDescent="0.2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9"/>
      <c r="AB891" s="1"/>
      <c r="AC891" s="1"/>
      <c r="AD891" s="1"/>
      <c r="AE891" s="1"/>
      <c r="AF891" s="1"/>
      <c r="AG891" s="1"/>
    </row>
    <row r="892" spans="1:33" ht="15.75" customHeight="1" x14ac:dyDescent="0.2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9"/>
      <c r="AB892" s="1"/>
      <c r="AC892" s="1"/>
      <c r="AD892" s="1"/>
      <c r="AE892" s="1"/>
      <c r="AF892" s="1"/>
      <c r="AG892" s="1"/>
    </row>
    <row r="893" spans="1:33" ht="15.75" customHeight="1" x14ac:dyDescent="0.2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9"/>
      <c r="AB893" s="1"/>
      <c r="AC893" s="1"/>
      <c r="AD893" s="1"/>
      <c r="AE893" s="1"/>
      <c r="AF893" s="1"/>
      <c r="AG893" s="1"/>
    </row>
    <row r="894" spans="1:33" ht="15.75" customHeight="1" x14ac:dyDescent="0.2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9"/>
      <c r="AB894" s="1"/>
      <c r="AC894" s="1"/>
      <c r="AD894" s="1"/>
      <c r="AE894" s="1"/>
      <c r="AF894" s="1"/>
      <c r="AG894" s="1"/>
    </row>
    <row r="895" spans="1:33" ht="15.75" customHeight="1" x14ac:dyDescent="0.2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9"/>
      <c r="AB895" s="1"/>
      <c r="AC895" s="1"/>
      <c r="AD895" s="1"/>
      <c r="AE895" s="1"/>
      <c r="AF895" s="1"/>
      <c r="AG895" s="1"/>
    </row>
    <row r="896" spans="1:33" ht="15.75" customHeight="1" x14ac:dyDescent="0.2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9"/>
      <c r="AB896" s="1"/>
      <c r="AC896" s="1"/>
      <c r="AD896" s="1"/>
      <c r="AE896" s="1"/>
      <c r="AF896" s="1"/>
      <c r="AG896" s="1"/>
    </row>
    <row r="897" spans="1:33" ht="15.75" customHeight="1" x14ac:dyDescent="0.2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9"/>
      <c r="AB897" s="1"/>
      <c r="AC897" s="1"/>
      <c r="AD897" s="1"/>
      <c r="AE897" s="1"/>
      <c r="AF897" s="1"/>
      <c r="AG897" s="1"/>
    </row>
    <row r="898" spans="1:33" ht="15.75" customHeight="1" x14ac:dyDescent="0.2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9"/>
      <c r="AB898" s="1"/>
      <c r="AC898" s="1"/>
      <c r="AD898" s="1"/>
      <c r="AE898" s="1"/>
      <c r="AF898" s="1"/>
      <c r="AG898" s="1"/>
    </row>
    <row r="899" spans="1:33" ht="15.75" customHeight="1" x14ac:dyDescent="0.2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9"/>
      <c r="AB899" s="1"/>
      <c r="AC899" s="1"/>
      <c r="AD899" s="1"/>
      <c r="AE899" s="1"/>
      <c r="AF899" s="1"/>
      <c r="AG899" s="1"/>
    </row>
    <row r="900" spans="1:33" ht="15.75" customHeight="1" x14ac:dyDescent="0.2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9"/>
      <c r="AB900" s="1"/>
      <c r="AC900" s="1"/>
      <c r="AD900" s="1"/>
      <c r="AE900" s="1"/>
      <c r="AF900" s="1"/>
      <c r="AG900" s="1"/>
    </row>
    <row r="901" spans="1:33" ht="15.75" customHeight="1" x14ac:dyDescent="0.2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9"/>
      <c r="AB901" s="1"/>
      <c r="AC901" s="1"/>
      <c r="AD901" s="1"/>
      <c r="AE901" s="1"/>
      <c r="AF901" s="1"/>
      <c r="AG901" s="1"/>
    </row>
    <row r="902" spans="1:33" ht="15.75" customHeight="1" x14ac:dyDescent="0.2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9"/>
      <c r="AB902" s="1"/>
      <c r="AC902" s="1"/>
      <c r="AD902" s="1"/>
      <c r="AE902" s="1"/>
      <c r="AF902" s="1"/>
      <c r="AG902" s="1"/>
    </row>
    <row r="903" spans="1:33" ht="15.75" customHeight="1" x14ac:dyDescent="0.2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9"/>
      <c r="AB903" s="1"/>
      <c r="AC903" s="1"/>
      <c r="AD903" s="1"/>
      <c r="AE903" s="1"/>
      <c r="AF903" s="1"/>
      <c r="AG903" s="1"/>
    </row>
    <row r="904" spans="1:33" ht="15.75" customHeight="1" x14ac:dyDescent="0.2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9"/>
      <c r="AB904" s="1"/>
      <c r="AC904" s="1"/>
      <c r="AD904" s="1"/>
      <c r="AE904" s="1"/>
      <c r="AF904" s="1"/>
      <c r="AG904" s="1"/>
    </row>
    <row r="905" spans="1:33" ht="15.75" customHeight="1" x14ac:dyDescent="0.2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9"/>
      <c r="AB905" s="1"/>
      <c r="AC905" s="1"/>
      <c r="AD905" s="1"/>
      <c r="AE905" s="1"/>
      <c r="AF905" s="1"/>
      <c r="AG905" s="1"/>
    </row>
    <row r="906" spans="1:33" ht="15.75" customHeight="1" x14ac:dyDescent="0.2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9"/>
      <c r="AB906" s="1"/>
      <c r="AC906" s="1"/>
      <c r="AD906" s="1"/>
      <c r="AE906" s="1"/>
      <c r="AF906" s="1"/>
      <c r="AG906" s="1"/>
    </row>
    <row r="907" spans="1:33" ht="15.75" customHeight="1" x14ac:dyDescent="0.2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9"/>
      <c r="AB907" s="1"/>
      <c r="AC907" s="1"/>
      <c r="AD907" s="1"/>
      <c r="AE907" s="1"/>
      <c r="AF907" s="1"/>
      <c r="AG907" s="1"/>
    </row>
    <row r="908" spans="1:33" ht="15.75" customHeight="1" x14ac:dyDescent="0.2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9"/>
      <c r="AB908" s="1"/>
      <c r="AC908" s="1"/>
      <c r="AD908" s="1"/>
      <c r="AE908" s="1"/>
      <c r="AF908" s="1"/>
      <c r="AG908" s="1"/>
    </row>
    <row r="909" spans="1:33" ht="15.75" customHeight="1" x14ac:dyDescent="0.2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9"/>
      <c r="AB909" s="1"/>
      <c r="AC909" s="1"/>
      <c r="AD909" s="1"/>
      <c r="AE909" s="1"/>
      <c r="AF909" s="1"/>
      <c r="AG909" s="1"/>
    </row>
    <row r="910" spans="1:33" ht="15.75" customHeight="1" x14ac:dyDescent="0.2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9"/>
      <c r="AB910" s="1"/>
      <c r="AC910" s="1"/>
      <c r="AD910" s="1"/>
      <c r="AE910" s="1"/>
      <c r="AF910" s="1"/>
      <c r="AG910" s="1"/>
    </row>
    <row r="911" spans="1:33" ht="15.75" customHeight="1" x14ac:dyDescent="0.2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9"/>
      <c r="AB911" s="1"/>
      <c r="AC911" s="1"/>
      <c r="AD911" s="1"/>
      <c r="AE911" s="1"/>
      <c r="AF911" s="1"/>
      <c r="AG911" s="1"/>
    </row>
    <row r="912" spans="1:33" ht="15.75" customHeight="1" x14ac:dyDescent="0.2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9"/>
      <c r="AB912" s="1"/>
      <c r="AC912" s="1"/>
      <c r="AD912" s="1"/>
      <c r="AE912" s="1"/>
      <c r="AF912" s="1"/>
      <c r="AG912" s="1"/>
    </row>
    <row r="913" spans="1:33" ht="15.75" customHeight="1" x14ac:dyDescent="0.2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9"/>
      <c r="AB913" s="1"/>
      <c r="AC913" s="1"/>
      <c r="AD913" s="1"/>
      <c r="AE913" s="1"/>
      <c r="AF913" s="1"/>
      <c r="AG913" s="1"/>
    </row>
    <row r="914" spans="1:33" ht="15.75" customHeight="1" x14ac:dyDescent="0.2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9"/>
      <c r="AB914" s="1"/>
      <c r="AC914" s="1"/>
      <c r="AD914" s="1"/>
      <c r="AE914" s="1"/>
      <c r="AF914" s="1"/>
      <c r="AG914" s="1"/>
    </row>
    <row r="915" spans="1:33" ht="15.75" customHeight="1" x14ac:dyDescent="0.2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9"/>
      <c r="AB915" s="1"/>
      <c r="AC915" s="1"/>
      <c r="AD915" s="1"/>
      <c r="AE915" s="1"/>
      <c r="AF915" s="1"/>
      <c r="AG915" s="1"/>
    </row>
    <row r="916" spans="1:33" ht="15.75" customHeight="1" x14ac:dyDescent="0.2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9"/>
      <c r="AB916" s="1"/>
      <c r="AC916" s="1"/>
      <c r="AD916" s="1"/>
      <c r="AE916" s="1"/>
      <c r="AF916" s="1"/>
      <c r="AG916" s="1"/>
    </row>
    <row r="917" spans="1:33" ht="15.75" customHeight="1" x14ac:dyDescent="0.2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9"/>
      <c r="AB917" s="1"/>
      <c r="AC917" s="1"/>
      <c r="AD917" s="1"/>
      <c r="AE917" s="1"/>
      <c r="AF917" s="1"/>
      <c r="AG917" s="1"/>
    </row>
    <row r="918" spans="1:33" ht="15.75" customHeight="1" x14ac:dyDescent="0.2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9"/>
      <c r="AB918" s="1"/>
      <c r="AC918" s="1"/>
      <c r="AD918" s="1"/>
      <c r="AE918" s="1"/>
      <c r="AF918" s="1"/>
      <c r="AG918" s="1"/>
    </row>
    <row r="919" spans="1:33" ht="15.75" customHeight="1" x14ac:dyDescent="0.2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9"/>
      <c r="AB919" s="1"/>
      <c r="AC919" s="1"/>
      <c r="AD919" s="1"/>
      <c r="AE919" s="1"/>
      <c r="AF919" s="1"/>
      <c r="AG919" s="1"/>
    </row>
    <row r="920" spans="1:33" ht="15.75" customHeight="1" x14ac:dyDescent="0.2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9"/>
      <c r="AB920" s="1"/>
      <c r="AC920" s="1"/>
      <c r="AD920" s="1"/>
      <c r="AE920" s="1"/>
      <c r="AF920" s="1"/>
      <c r="AG920" s="1"/>
    </row>
    <row r="921" spans="1:33" ht="15.75" customHeight="1" x14ac:dyDescent="0.2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9"/>
      <c r="AB921" s="1"/>
      <c r="AC921" s="1"/>
      <c r="AD921" s="1"/>
      <c r="AE921" s="1"/>
      <c r="AF921" s="1"/>
      <c r="AG921" s="1"/>
    </row>
    <row r="922" spans="1:33" ht="15.75" customHeight="1" x14ac:dyDescent="0.2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9"/>
      <c r="AB922" s="1"/>
      <c r="AC922" s="1"/>
      <c r="AD922" s="1"/>
      <c r="AE922" s="1"/>
      <c r="AF922" s="1"/>
      <c r="AG922" s="1"/>
    </row>
    <row r="923" spans="1:33" ht="15.75" customHeight="1" x14ac:dyDescent="0.2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9"/>
      <c r="AB923" s="1"/>
      <c r="AC923" s="1"/>
      <c r="AD923" s="1"/>
      <c r="AE923" s="1"/>
      <c r="AF923" s="1"/>
      <c r="AG923" s="1"/>
    </row>
    <row r="924" spans="1:33" ht="15.75" customHeight="1" x14ac:dyDescent="0.2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9"/>
      <c r="AB924" s="1"/>
      <c r="AC924" s="1"/>
      <c r="AD924" s="1"/>
      <c r="AE924" s="1"/>
      <c r="AF924" s="1"/>
      <c r="AG924" s="1"/>
    </row>
    <row r="925" spans="1:33" ht="15.75" customHeight="1" x14ac:dyDescent="0.2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9"/>
      <c r="AB925" s="1"/>
      <c r="AC925" s="1"/>
      <c r="AD925" s="1"/>
      <c r="AE925" s="1"/>
      <c r="AF925" s="1"/>
      <c r="AG925" s="1"/>
    </row>
    <row r="926" spans="1:33" ht="15.75" customHeight="1" x14ac:dyDescent="0.2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9"/>
      <c r="AB926" s="1"/>
      <c r="AC926" s="1"/>
      <c r="AD926" s="1"/>
      <c r="AE926" s="1"/>
      <c r="AF926" s="1"/>
      <c r="AG926" s="1"/>
    </row>
    <row r="927" spans="1:33" ht="15.75" customHeight="1" x14ac:dyDescent="0.2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9"/>
      <c r="AB927" s="1"/>
      <c r="AC927" s="1"/>
      <c r="AD927" s="1"/>
      <c r="AE927" s="1"/>
      <c r="AF927" s="1"/>
      <c r="AG927" s="1"/>
    </row>
    <row r="928" spans="1:33" ht="15.75" customHeight="1" x14ac:dyDescent="0.2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9"/>
      <c r="AB928" s="1"/>
      <c r="AC928" s="1"/>
      <c r="AD928" s="1"/>
      <c r="AE928" s="1"/>
      <c r="AF928" s="1"/>
      <c r="AG928" s="1"/>
    </row>
    <row r="929" spans="1:33" ht="15.75" customHeight="1" x14ac:dyDescent="0.2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9"/>
      <c r="AB929" s="1"/>
      <c r="AC929" s="1"/>
      <c r="AD929" s="1"/>
      <c r="AE929" s="1"/>
      <c r="AF929" s="1"/>
      <c r="AG929" s="1"/>
    </row>
    <row r="930" spans="1:33" ht="15.75" customHeight="1" x14ac:dyDescent="0.2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9"/>
      <c r="AB930" s="1"/>
      <c r="AC930" s="1"/>
      <c r="AD930" s="1"/>
      <c r="AE930" s="1"/>
      <c r="AF930" s="1"/>
      <c r="AG930" s="1"/>
    </row>
    <row r="931" spans="1:33" ht="15.75" customHeight="1" x14ac:dyDescent="0.2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9"/>
      <c r="AB931" s="1"/>
      <c r="AC931" s="1"/>
      <c r="AD931" s="1"/>
      <c r="AE931" s="1"/>
      <c r="AF931" s="1"/>
      <c r="AG931" s="1"/>
    </row>
    <row r="932" spans="1:33" ht="15.75" customHeight="1" x14ac:dyDescent="0.2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9"/>
      <c r="AB932" s="1"/>
      <c r="AC932" s="1"/>
      <c r="AD932" s="1"/>
      <c r="AE932" s="1"/>
      <c r="AF932" s="1"/>
      <c r="AG932" s="1"/>
    </row>
    <row r="933" spans="1:33" ht="15.75" customHeight="1" x14ac:dyDescent="0.2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9"/>
      <c r="AB933" s="1"/>
      <c r="AC933" s="1"/>
      <c r="AD933" s="1"/>
      <c r="AE933" s="1"/>
      <c r="AF933" s="1"/>
      <c r="AG933" s="1"/>
    </row>
    <row r="934" spans="1:33" ht="15.75" customHeight="1" x14ac:dyDescent="0.2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9"/>
      <c r="AB934" s="1"/>
      <c r="AC934" s="1"/>
      <c r="AD934" s="1"/>
      <c r="AE934" s="1"/>
      <c r="AF934" s="1"/>
      <c r="AG934" s="1"/>
    </row>
    <row r="935" spans="1:33" ht="15.75" customHeight="1" x14ac:dyDescent="0.2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9"/>
      <c r="AB935" s="1"/>
      <c r="AC935" s="1"/>
      <c r="AD935" s="1"/>
      <c r="AE935" s="1"/>
      <c r="AF935" s="1"/>
      <c r="AG935" s="1"/>
    </row>
    <row r="936" spans="1:33" ht="15.75" customHeight="1" x14ac:dyDescent="0.2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9"/>
      <c r="AB936" s="1"/>
      <c r="AC936" s="1"/>
      <c r="AD936" s="1"/>
      <c r="AE936" s="1"/>
      <c r="AF936" s="1"/>
      <c r="AG936" s="1"/>
    </row>
    <row r="937" spans="1:33" ht="15.75" customHeight="1" x14ac:dyDescent="0.2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9"/>
      <c r="AB937" s="1"/>
      <c r="AC937" s="1"/>
      <c r="AD937" s="1"/>
      <c r="AE937" s="1"/>
      <c r="AF937" s="1"/>
      <c r="AG937" s="1"/>
    </row>
    <row r="938" spans="1:33" ht="15.75" customHeight="1" x14ac:dyDescent="0.2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9"/>
      <c r="AB938" s="1"/>
      <c r="AC938" s="1"/>
      <c r="AD938" s="1"/>
      <c r="AE938" s="1"/>
      <c r="AF938" s="1"/>
      <c r="AG938" s="1"/>
    </row>
    <row r="939" spans="1:33" ht="15.75" customHeight="1" x14ac:dyDescent="0.2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9"/>
      <c r="AB939" s="1"/>
      <c r="AC939" s="1"/>
      <c r="AD939" s="1"/>
      <c r="AE939" s="1"/>
      <c r="AF939" s="1"/>
      <c r="AG939" s="1"/>
    </row>
    <row r="940" spans="1:33" ht="15.75" customHeight="1" x14ac:dyDescent="0.2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9"/>
      <c r="AB940" s="1"/>
      <c r="AC940" s="1"/>
      <c r="AD940" s="1"/>
      <c r="AE940" s="1"/>
      <c r="AF940" s="1"/>
      <c r="AG940" s="1"/>
    </row>
    <row r="941" spans="1:33" ht="15.75" customHeight="1" x14ac:dyDescent="0.2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9"/>
      <c r="AB941" s="1"/>
      <c r="AC941" s="1"/>
      <c r="AD941" s="1"/>
      <c r="AE941" s="1"/>
      <c r="AF941" s="1"/>
      <c r="AG941" s="1"/>
    </row>
    <row r="942" spans="1:33" ht="15.75" customHeight="1" x14ac:dyDescent="0.2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9"/>
      <c r="AB942" s="1"/>
      <c r="AC942" s="1"/>
      <c r="AD942" s="1"/>
      <c r="AE942" s="1"/>
      <c r="AF942" s="1"/>
      <c r="AG942" s="1"/>
    </row>
    <row r="943" spans="1:33" ht="15.75" customHeight="1" x14ac:dyDescent="0.2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9"/>
      <c r="AB943" s="1"/>
      <c r="AC943" s="1"/>
      <c r="AD943" s="1"/>
      <c r="AE943" s="1"/>
      <c r="AF943" s="1"/>
      <c r="AG943" s="1"/>
    </row>
    <row r="944" spans="1:33" ht="15.75" customHeight="1" x14ac:dyDescent="0.2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9"/>
      <c r="AB944" s="1"/>
      <c r="AC944" s="1"/>
      <c r="AD944" s="1"/>
      <c r="AE944" s="1"/>
      <c r="AF944" s="1"/>
      <c r="AG944" s="1"/>
    </row>
    <row r="945" spans="1:33" ht="15.75" customHeight="1" x14ac:dyDescent="0.2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9"/>
      <c r="AB945" s="1"/>
      <c r="AC945" s="1"/>
      <c r="AD945" s="1"/>
      <c r="AE945" s="1"/>
      <c r="AF945" s="1"/>
      <c r="AG945" s="1"/>
    </row>
    <row r="946" spans="1:33" ht="15.75" customHeight="1" x14ac:dyDescent="0.2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9"/>
      <c r="AB946" s="1"/>
      <c r="AC946" s="1"/>
      <c r="AD946" s="1"/>
      <c r="AE946" s="1"/>
      <c r="AF946" s="1"/>
      <c r="AG946" s="1"/>
    </row>
    <row r="947" spans="1:33" ht="15.75" customHeight="1" x14ac:dyDescent="0.2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9"/>
      <c r="AB947" s="1"/>
      <c r="AC947" s="1"/>
      <c r="AD947" s="1"/>
      <c r="AE947" s="1"/>
      <c r="AF947" s="1"/>
      <c r="AG947" s="1"/>
    </row>
    <row r="948" spans="1:33" ht="15.75" customHeight="1" x14ac:dyDescent="0.2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9"/>
      <c r="AB948" s="1"/>
      <c r="AC948" s="1"/>
      <c r="AD948" s="1"/>
      <c r="AE948" s="1"/>
      <c r="AF948" s="1"/>
      <c r="AG948" s="1"/>
    </row>
    <row r="949" spans="1:33" ht="15.75" customHeight="1" x14ac:dyDescent="0.2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9"/>
      <c r="AB949" s="1"/>
      <c r="AC949" s="1"/>
      <c r="AD949" s="1"/>
      <c r="AE949" s="1"/>
      <c r="AF949" s="1"/>
      <c r="AG949" s="1"/>
    </row>
    <row r="950" spans="1:33" ht="15.75" customHeight="1" x14ac:dyDescent="0.2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9"/>
      <c r="AB950" s="1"/>
      <c r="AC950" s="1"/>
      <c r="AD950" s="1"/>
      <c r="AE950" s="1"/>
      <c r="AF950" s="1"/>
      <c r="AG950" s="1"/>
    </row>
    <row r="951" spans="1:33" ht="15.75" customHeight="1" x14ac:dyDescent="0.2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9"/>
      <c r="AB951" s="1"/>
      <c r="AC951" s="1"/>
      <c r="AD951" s="1"/>
      <c r="AE951" s="1"/>
      <c r="AF951" s="1"/>
      <c r="AG951" s="1"/>
    </row>
    <row r="952" spans="1:33" ht="15.75" customHeight="1" x14ac:dyDescent="0.2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9"/>
      <c r="AB952" s="1"/>
      <c r="AC952" s="1"/>
      <c r="AD952" s="1"/>
      <c r="AE952" s="1"/>
      <c r="AF952" s="1"/>
      <c r="AG952" s="1"/>
    </row>
    <row r="953" spans="1:33" ht="15.75" customHeight="1" x14ac:dyDescent="0.2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9"/>
      <c r="AB953" s="1"/>
      <c r="AC953" s="1"/>
      <c r="AD953" s="1"/>
      <c r="AE953" s="1"/>
      <c r="AF953" s="1"/>
      <c r="AG953" s="1"/>
    </row>
    <row r="954" spans="1:33" ht="15.75" customHeight="1" x14ac:dyDescent="0.2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9"/>
      <c r="AB954" s="1"/>
      <c r="AC954" s="1"/>
      <c r="AD954" s="1"/>
      <c r="AE954" s="1"/>
      <c r="AF954" s="1"/>
      <c r="AG954" s="1"/>
    </row>
    <row r="955" spans="1:33" ht="15.75" customHeight="1" x14ac:dyDescent="0.2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9"/>
      <c r="AB955" s="1"/>
      <c r="AC955" s="1"/>
      <c r="AD955" s="1"/>
      <c r="AE955" s="1"/>
      <c r="AF955" s="1"/>
      <c r="AG955" s="1"/>
    </row>
    <row r="956" spans="1:33" ht="15.75" customHeight="1" x14ac:dyDescent="0.2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9"/>
      <c r="AB956" s="1"/>
      <c r="AC956" s="1"/>
      <c r="AD956" s="1"/>
      <c r="AE956" s="1"/>
      <c r="AF956" s="1"/>
      <c r="AG956" s="1"/>
    </row>
    <row r="957" spans="1:33" ht="15.75" customHeight="1" x14ac:dyDescent="0.2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9"/>
      <c r="AB957" s="1"/>
      <c r="AC957" s="1"/>
      <c r="AD957" s="1"/>
      <c r="AE957" s="1"/>
      <c r="AF957" s="1"/>
      <c r="AG957" s="1"/>
    </row>
    <row r="958" spans="1:33" ht="15.75" customHeight="1" x14ac:dyDescent="0.2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9"/>
      <c r="AB958" s="1"/>
      <c r="AC958" s="1"/>
      <c r="AD958" s="1"/>
      <c r="AE958" s="1"/>
      <c r="AF958" s="1"/>
      <c r="AG958" s="1"/>
    </row>
    <row r="959" spans="1:33" ht="15.75" customHeight="1" x14ac:dyDescent="0.2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9"/>
      <c r="AB959" s="1"/>
      <c r="AC959" s="1"/>
      <c r="AD959" s="1"/>
      <c r="AE959" s="1"/>
      <c r="AF959" s="1"/>
      <c r="AG959" s="1"/>
    </row>
    <row r="960" spans="1:33" ht="15.75" customHeight="1" x14ac:dyDescent="0.2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9"/>
      <c r="AB960" s="1"/>
      <c r="AC960" s="1"/>
      <c r="AD960" s="1"/>
      <c r="AE960" s="1"/>
      <c r="AF960" s="1"/>
      <c r="AG960" s="1"/>
    </row>
    <row r="961" spans="1:33" ht="15.75" customHeight="1" x14ac:dyDescent="0.2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9"/>
      <c r="AB961" s="1"/>
      <c r="AC961" s="1"/>
      <c r="AD961" s="1"/>
      <c r="AE961" s="1"/>
      <c r="AF961" s="1"/>
      <c r="AG961" s="1"/>
    </row>
    <row r="962" spans="1:33" ht="15.75" customHeight="1" x14ac:dyDescent="0.2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9"/>
      <c r="AB962" s="1"/>
      <c r="AC962" s="1"/>
      <c r="AD962" s="1"/>
      <c r="AE962" s="1"/>
      <c r="AF962" s="1"/>
      <c r="AG962" s="1"/>
    </row>
    <row r="963" spans="1:33" ht="15.75" customHeight="1" x14ac:dyDescent="0.2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9"/>
      <c r="AB963" s="1"/>
      <c r="AC963" s="1"/>
      <c r="AD963" s="1"/>
      <c r="AE963" s="1"/>
      <c r="AF963" s="1"/>
      <c r="AG963" s="1"/>
    </row>
    <row r="964" spans="1:33" ht="15.75" customHeight="1" x14ac:dyDescent="0.2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9"/>
      <c r="AB964" s="1"/>
      <c r="AC964" s="1"/>
      <c r="AD964" s="1"/>
      <c r="AE964" s="1"/>
      <c r="AF964" s="1"/>
      <c r="AG964" s="1"/>
    </row>
    <row r="965" spans="1:33" ht="15.75" customHeight="1" x14ac:dyDescent="0.2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9"/>
      <c r="AB965" s="1"/>
      <c r="AC965" s="1"/>
      <c r="AD965" s="1"/>
      <c r="AE965" s="1"/>
      <c r="AF965" s="1"/>
      <c r="AG965" s="1"/>
    </row>
    <row r="966" spans="1:33" ht="15.75" customHeight="1" x14ac:dyDescent="0.2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9"/>
      <c r="AB966" s="1"/>
      <c r="AC966" s="1"/>
      <c r="AD966" s="1"/>
      <c r="AE966" s="1"/>
      <c r="AF966" s="1"/>
      <c r="AG966" s="1"/>
    </row>
    <row r="967" spans="1:33" ht="15.75" customHeight="1" x14ac:dyDescent="0.2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9"/>
      <c r="AB967" s="1"/>
      <c r="AC967" s="1"/>
      <c r="AD967" s="1"/>
      <c r="AE967" s="1"/>
      <c r="AF967" s="1"/>
      <c r="AG967" s="1"/>
    </row>
    <row r="968" spans="1:33" ht="15.75" customHeight="1" x14ac:dyDescent="0.2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9"/>
      <c r="AB968" s="1"/>
      <c r="AC968" s="1"/>
      <c r="AD968" s="1"/>
      <c r="AE968" s="1"/>
      <c r="AF968" s="1"/>
      <c r="AG968" s="1"/>
    </row>
    <row r="969" spans="1:33" ht="15.75" customHeight="1" x14ac:dyDescent="0.2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9"/>
      <c r="AB969" s="1"/>
      <c r="AC969" s="1"/>
      <c r="AD969" s="1"/>
      <c r="AE969" s="1"/>
      <c r="AF969" s="1"/>
      <c r="AG969" s="1"/>
    </row>
    <row r="970" spans="1:33" ht="15.75" customHeight="1" x14ac:dyDescent="0.2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9"/>
      <c r="AB970" s="1"/>
      <c r="AC970" s="1"/>
      <c r="AD970" s="1"/>
      <c r="AE970" s="1"/>
      <c r="AF970" s="1"/>
      <c r="AG970" s="1"/>
    </row>
    <row r="971" spans="1:33" ht="15.75" customHeight="1" x14ac:dyDescent="0.2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9"/>
      <c r="AB971" s="1"/>
      <c r="AC971" s="1"/>
      <c r="AD971" s="1"/>
      <c r="AE971" s="1"/>
      <c r="AF971" s="1"/>
      <c r="AG971" s="1"/>
    </row>
    <row r="972" spans="1:33" ht="15.75" customHeight="1" x14ac:dyDescent="0.2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9"/>
      <c r="AB972" s="1"/>
      <c r="AC972" s="1"/>
      <c r="AD972" s="1"/>
      <c r="AE972" s="1"/>
      <c r="AF972" s="1"/>
      <c r="AG972" s="1"/>
    </row>
    <row r="973" spans="1:33" ht="15.75" customHeight="1" x14ac:dyDescent="0.2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9"/>
      <c r="AB973" s="1"/>
      <c r="AC973" s="1"/>
      <c r="AD973" s="1"/>
      <c r="AE973" s="1"/>
      <c r="AF973" s="1"/>
      <c r="AG973" s="1"/>
    </row>
    <row r="974" spans="1:33" ht="15.75" customHeight="1" x14ac:dyDescent="0.2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9"/>
      <c r="AB974" s="1"/>
      <c r="AC974" s="1"/>
      <c r="AD974" s="1"/>
      <c r="AE974" s="1"/>
      <c r="AF974" s="1"/>
      <c r="AG974" s="1"/>
    </row>
    <row r="975" spans="1:33" ht="15.75" customHeight="1" x14ac:dyDescent="0.2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9"/>
      <c r="AB975" s="1"/>
      <c r="AC975" s="1"/>
      <c r="AD975" s="1"/>
      <c r="AE975" s="1"/>
      <c r="AF975" s="1"/>
      <c r="AG975" s="1"/>
    </row>
    <row r="976" spans="1:33" ht="15.75" customHeight="1" x14ac:dyDescent="0.2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9"/>
      <c r="AB976" s="1"/>
      <c r="AC976" s="1"/>
      <c r="AD976" s="1"/>
      <c r="AE976" s="1"/>
      <c r="AF976" s="1"/>
      <c r="AG976" s="1"/>
    </row>
    <row r="977" spans="1:33" ht="15.75" customHeight="1" x14ac:dyDescent="0.2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9"/>
      <c r="AB977" s="1"/>
      <c r="AC977" s="1"/>
      <c r="AD977" s="1"/>
      <c r="AE977" s="1"/>
      <c r="AF977" s="1"/>
      <c r="AG977" s="1"/>
    </row>
    <row r="978" spans="1:33" ht="15.75" customHeight="1" x14ac:dyDescent="0.2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9"/>
      <c r="AB978" s="1"/>
      <c r="AC978" s="1"/>
      <c r="AD978" s="1"/>
      <c r="AE978" s="1"/>
      <c r="AF978" s="1"/>
      <c r="AG978" s="1"/>
    </row>
    <row r="979" spans="1:33" ht="15.75" customHeight="1" x14ac:dyDescent="0.2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9"/>
      <c r="AB979" s="1"/>
      <c r="AC979" s="1"/>
      <c r="AD979" s="1"/>
      <c r="AE979" s="1"/>
      <c r="AF979" s="1"/>
      <c r="AG979" s="1"/>
    </row>
    <row r="980" spans="1:33" ht="15.75" customHeight="1" x14ac:dyDescent="0.2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9"/>
      <c r="AB980" s="1"/>
      <c r="AC980" s="1"/>
      <c r="AD980" s="1"/>
      <c r="AE980" s="1"/>
      <c r="AF980" s="1"/>
      <c r="AG980" s="1"/>
    </row>
    <row r="981" spans="1:33" ht="15.75" customHeight="1" x14ac:dyDescent="0.2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9"/>
      <c r="AB981" s="1"/>
      <c r="AC981" s="1"/>
      <c r="AD981" s="1"/>
      <c r="AE981" s="1"/>
      <c r="AF981" s="1"/>
      <c r="AG981" s="1"/>
    </row>
    <row r="982" spans="1:33" ht="15.75" customHeight="1" x14ac:dyDescent="0.2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9"/>
      <c r="AB982" s="1"/>
      <c r="AC982" s="1"/>
      <c r="AD982" s="1"/>
      <c r="AE982" s="1"/>
      <c r="AF982" s="1"/>
      <c r="AG982" s="1"/>
    </row>
    <row r="983" spans="1:33" ht="15.75" customHeight="1" x14ac:dyDescent="0.2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9"/>
      <c r="AB983" s="1"/>
      <c r="AC983" s="1"/>
      <c r="AD983" s="1"/>
      <c r="AE983" s="1"/>
      <c r="AF983" s="1"/>
      <c r="AG983" s="1"/>
    </row>
    <row r="984" spans="1:33" ht="15.75" customHeight="1" x14ac:dyDescent="0.2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9"/>
      <c r="AB984" s="1"/>
      <c r="AC984" s="1"/>
      <c r="AD984" s="1"/>
      <c r="AE984" s="1"/>
      <c r="AF984" s="1"/>
      <c r="AG984" s="1"/>
    </row>
    <row r="985" spans="1:33" ht="15.75" customHeight="1" x14ac:dyDescent="0.2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9"/>
      <c r="AB985" s="1"/>
      <c r="AC985" s="1"/>
      <c r="AD985" s="1"/>
      <c r="AE985" s="1"/>
      <c r="AF985" s="1"/>
      <c r="AG985" s="1"/>
    </row>
    <row r="986" spans="1:33" ht="15.75" customHeight="1" x14ac:dyDescent="0.2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9"/>
      <c r="AB986" s="1"/>
      <c r="AC986" s="1"/>
      <c r="AD986" s="1"/>
      <c r="AE986" s="1"/>
      <c r="AF986" s="1"/>
      <c r="AG986" s="1"/>
    </row>
    <row r="987" spans="1:33" ht="15.75" customHeight="1" x14ac:dyDescent="0.2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9"/>
      <c r="AB987" s="1"/>
      <c r="AC987" s="1"/>
      <c r="AD987" s="1"/>
      <c r="AE987" s="1"/>
      <c r="AF987" s="1"/>
      <c r="AG987" s="1"/>
    </row>
    <row r="988" spans="1:33" ht="15.75" customHeight="1" x14ac:dyDescent="0.2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9"/>
      <c r="AB988" s="1"/>
      <c r="AC988" s="1"/>
      <c r="AD988" s="1"/>
      <c r="AE988" s="1"/>
      <c r="AF988" s="1"/>
      <c r="AG988" s="1"/>
    </row>
    <row r="989" spans="1:33" ht="15.75" customHeight="1" x14ac:dyDescent="0.2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9"/>
      <c r="AB989" s="1"/>
      <c r="AC989" s="1"/>
      <c r="AD989" s="1"/>
      <c r="AE989" s="1"/>
      <c r="AF989" s="1"/>
      <c r="AG989" s="1"/>
    </row>
    <row r="990" spans="1:33" ht="15.75" customHeight="1" x14ac:dyDescent="0.2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9"/>
      <c r="AB990" s="1"/>
      <c r="AC990" s="1"/>
      <c r="AD990" s="1"/>
      <c r="AE990" s="1"/>
      <c r="AF990" s="1"/>
      <c r="AG990" s="1"/>
    </row>
    <row r="991" spans="1:33" ht="15.75" customHeight="1" x14ac:dyDescent="0.2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9"/>
      <c r="AB991" s="1"/>
      <c r="AC991" s="1"/>
      <c r="AD991" s="1"/>
      <c r="AE991" s="1"/>
      <c r="AF991" s="1"/>
      <c r="AG991" s="1"/>
    </row>
    <row r="992" spans="1:33" ht="15.75" customHeight="1" x14ac:dyDescent="0.2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9"/>
      <c r="AB992" s="1"/>
      <c r="AC992" s="1"/>
      <c r="AD992" s="1"/>
      <c r="AE992" s="1"/>
      <c r="AF992" s="1"/>
      <c r="AG992" s="1"/>
    </row>
    <row r="993" spans="1:33" ht="15.75" customHeight="1" x14ac:dyDescent="0.2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9"/>
      <c r="AB993" s="1"/>
      <c r="AC993" s="1"/>
      <c r="AD993" s="1"/>
      <c r="AE993" s="1"/>
      <c r="AF993" s="1"/>
      <c r="AG993" s="1"/>
    </row>
    <row r="994" spans="1:33" ht="15.75" customHeight="1" x14ac:dyDescent="0.2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9"/>
      <c r="AB994" s="1"/>
      <c r="AC994" s="1"/>
      <c r="AD994" s="1"/>
      <c r="AE994" s="1"/>
      <c r="AF994" s="1"/>
      <c r="AG994" s="1"/>
    </row>
    <row r="995" spans="1:33" ht="15.75" customHeight="1" x14ac:dyDescent="0.2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9"/>
      <c r="AB995" s="1"/>
      <c r="AC995" s="1"/>
      <c r="AD995" s="1"/>
      <c r="AE995" s="1"/>
      <c r="AF995" s="1"/>
      <c r="AG995" s="1"/>
    </row>
    <row r="996" spans="1:33" ht="15.75" customHeight="1" x14ac:dyDescent="0.2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9"/>
      <c r="AB996" s="1"/>
      <c r="AC996" s="1"/>
      <c r="AD996" s="1"/>
      <c r="AE996" s="1"/>
      <c r="AF996" s="1"/>
      <c r="AG996" s="1"/>
    </row>
    <row r="997" spans="1:33" ht="15.75" customHeight="1" x14ac:dyDescent="0.2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9"/>
      <c r="AB997" s="1"/>
      <c r="AC997" s="1"/>
      <c r="AD997" s="1"/>
      <c r="AE997" s="1"/>
      <c r="AF997" s="1"/>
      <c r="AG997" s="1"/>
    </row>
    <row r="998" spans="1:33" ht="15.75" customHeight="1" x14ac:dyDescent="0.2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9"/>
      <c r="AB998" s="1"/>
      <c r="AC998" s="1"/>
      <c r="AD998" s="1"/>
      <c r="AE998" s="1"/>
      <c r="AF998" s="1"/>
      <c r="AG998" s="1"/>
    </row>
    <row r="999" spans="1:33" ht="15.75" customHeight="1" x14ac:dyDescent="0.2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9"/>
      <c r="AB999" s="1"/>
      <c r="AC999" s="1"/>
      <c r="AD999" s="1"/>
      <c r="AE999" s="1"/>
      <c r="AF999" s="1"/>
      <c r="AG999" s="1"/>
    </row>
    <row r="1000" spans="1:33" ht="15.75" customHeight="1" x14ac:dyDescent="0.2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9"/>
      <c r="AB1000" s="1"/>
      <c r="AC1000" s="1"/>
      <c r="AD1000" s="1"/>
      <c r="AE1000" s="1"/>
      <c r="AF1000" s="1"/>
      <c r="AG1000" s="1"/>
    </row>
    <row r="1001" spans="1:33" ht="15.75" customHeight="1" x14ac:dyDescent="0.2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9"/>
      <c r="AB1001" s="1"/>
      <c r="AC1001" s="1"/>
      <c r="AD1001" s="1"/>
      <c r="AE1001" s="1"/>
      <c r="AF1001" s="1"/>
      <c r="AG1001" s="1"/>
    </row>
    <row r="1002" spans="1:33" ht="15.75" customHeight="1" x14ac:dyDescent="0.2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9"/>
      <c r="AB1002" s="1"/>
      <c r="AC1002" s="1"/>
      <c r="AD1002" s="1"/>
      <c r="AE1002" s="1"/>
      <c r="AF1002" s="1"/>
      <c r="AG1002" s="1"/>
    </row>
    <row r="1003" spans="1:33" ht="15.75" customHeight="1" x14ac:dyDescent="0.2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9"/>
      <c r="AB1003" s="1"/>
      <c r="AC1003" s="1"/>
      <c r="AD1003" s="1"/>
      <c r="AE1003" s="1"/>
      <c r="AF1003" s="1"/>
      <c r="AG1003" s="1"/>
    </row>
    <row r="1004" spans="1:33" ht="15.75" customHeight="1" x14ac:dyDescent="0.2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9"/>
      <c r="AB1004" s="1"/>
      <c r="AC1004" s="1"/>
      <c r="AD1004" s="1"/>
      <c r="AE1004" s="1"/>
      <c r="AF1004" s="1"/>
      <c r="AG1004" s="1"/>
    </row>
    <row r="1005" spans="1:33" ht="15.75" customHeight="1" x14ac:dyDescent="0.2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9"/>
      <c r="AB1005" s="1"/>
      <c r="AC1005" s="1"/>
      <c r="AD1005" s="1"/>
      <c r="AE1005" s="1"/>
      <c r="AF1005" s="1"/>
      <c r="AG1005" s="1"/>
    </row>
    <row r="1006" spans="1:33" ht="15.75" customHeight="1" x14ac:dyDescent="0.2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9"/>
      <c r="AB1006" s="1"/>
      <c r="AC1006" s="1"/>
      <c r="AD1006" s="1"/>
      <c r="AE1006" s="1"/>
      <c r="AF1006" s="1"/>
      <c r="AG1006" s="1"/>
    </row>
    <row r="1007" spans="1:33" ht="15.75" customHeight="1" x14ac:dyDescent="0.2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9"/>
      <c r="AB1007" s="1"/>
      <c r="AC1007" s="1"/>
      <c r="AD1007" s="1"/>
      <c r="AE1007" s="1"/>
      <c r="AF1007" s="1"/>
      <c r="AG1007" s="1"/>
    </row>
    <row r="1008" spans="1:33" ht="15.75" customHeight="1" x14ac:dyDescent="0.2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9"/>
      <c r="AB1008" s="1"/>
      <c r="AC1008" s="1"/>
      <c r="AD1008" s="1"/>
      <c r="AE1008" s="1"/>
      <c r="AF1008" s="1"/>
      <c r="AG1008" s="1"/>
    </row>
    <row r="1009" spans="1:33" ht="15.75" customHeight="1" x14ac:dyDescent="0.2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9"/>
      <c r="AB1009" s="1"/>
      <c r="AC1009" s="1"/>
      <c r="AD1009" s="1"/>
      <c r="AE1009" s="1"/>
      <c r="AF1009" s="1"/>
      <c r="AG1009" s="1"/>
    </row>
    <row r="1010" spans="1:33" ht="15.75" customHeight="1" x14ac:dyDescent="0.2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9"/>
      <c r="AB1010" s="1"/>
      <c r="AC1010" s="1"/>
      <c r="AD1010" s="1"/>
      <c r="AE1010" s="1"/>
      <c r="AF1010" s="1"/>
      <c r="AG1010" s="1"/>
    </row>
    <row r="1011" spans="1:33" ht="15.75" customHeight="1" x14ac:dyDescent="0.2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9"/>
      <c r="AB1011" s="1"/>
      <c r="AC1011" s="1"/>
      <c r="AD1011" s="1"/>
      <c r="AE1011" s="1"/>
      <c r="AF1011" s="1"/>
      <c r="AG1011" s="1"/>
    </row>
    <row r="1012" spans="1:33" ht="15.75" customHeight="1" x14ac:dyDescent="0.2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9"/>
      <c r="AB1012" s="1"/>
      <c r="AC1012" s="1"/>
      <c r="AD1012" s="1"/>
      <c r="AE1012" s="1"/>
      <c r="AF1012" s="1"/>
      <c r="AG1012" s="1"/>
    </row>
    <row r="1013" spans="1:33" ht="15.75" customHeight="1" x14ac:dyDescent="0.2">
      <c r="A1013" s="1"/>
      <c r="B1013" s="1"/>
      <c r="C1013" s="2"/>
      <c r="D1013" s="17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83"/>
      <c r="X1013" s="183"/>
      <c r="Y1013" s="183"/>
      <c r="Z1013" s="183"/>
      <c r="AA1013" s="249"/>
      <c r="AB1013" s="1"/>
      <c r="AC1013" s="1"/>
      <c r="AD1013" s="1"/>
      <c r="AE1013" s="1"/>
      <c r="AF1013" s="1"/>
      <c r="AG1013" s="1"/>
    </row>
    <row r="1014" spans="1:33" ht="15.75" customHeight="1" x14ac:dyDescent="0.2">
      <c r="A1014" s="1"/>
      <c r="B1014" s="1"/>
      <c r="C1014" s="2"/>
      <c r="D1014" s="175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83"/>
      <c r="X1014" s="183"/>
      <c r="Y1014" s="183"/>
      <c r="Z1014" s="183"/>
      <c r="AA1014" s="249"/>
      <c r="AB1014" s="1"/>
      <c r="AC1014" s="1"/>
      <c r="AD1014" s="1"/>
      <c r="AE1014" s="1"/>
      <c r="AF1014" s="1"/>
      <c r="AG1014" s="1"/>
    </row>
    <row r="1015" spans="1:33" ht="15.75" customHeight="1" x14ac:dyDescent="0.2">
      <c r="A1015" s="1"/>
      <c r="B1015" s="1"/>
      <c r="C1015" s="2"/>
      <c r="D1015" s="175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83"/>
      <c r="X1015" s="183"/>
      <c r="Y1015" s="183"/>
      <c r="Z1015" s="183"/>
      <c r="AA1015" s="249"/>
      <c r="AB1015" s="1"/>
      <c r="AC1015" s="1"/>
      <c r="AD1015" s="1"/>
      <c r="AE1015" s="1"/>
      <c r="AF1015" s="1"/>
      <c r="AG1015" s="1"/>
    </row>
  </sheetData>
  <mergeCells count="25">
    <mergeCell ref="A1:E1"/>
    <mergeCell ref="A7:A9"/>
    <mergeCell ref="B7:B9"/>
    <mergeCell ref="C7:C9"/>
    <mergeCell ref="D7:D9"/>
    <mergeCell ref="A149:D149"/>
    <mergeCell ref="A182:C182"/>
    <mergeCell ref="A183:C183"/>
    <mergeCell ref="E57:G58"/>
    <mergeCell ref="A95:D95"/>
    <mergeCell ref="H57:J58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</mergeCells>
  <pageMargins left="0" right="0" top="0.35433070866141736" bottom="0.35433070866141736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cp:lastPrinted>2021-11-15T07:12:11Z</cp:lastPrinted>
  <dcterms:created xsi:type="dcterms:W3CDTF">2020-11-14T13:09:40Z</dcterms:created>
  <dcterms:modified xsi:type="dcterms:W3CDTF">2021-11-15T07:50:19Z</dcterms:modified>
</cp:coreProperties>
</file>