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витрат'!$A$10:$AA$189</definedName>
    <definedName name="_xlnm.Print_Area" localSheetId="1">'Кошторис  витрат'!$A$1:$AA$194</definedName>
  </definedNames>
  <calcPr calcId="162913"/>
</workbook>
</file>

<file path=xl/calcChain.xml><?xml version="1.0" encoding="utf-8"?>
<calcChain xmlns="http://schemas.openxmlformats.org/spreadsheetml/2006/main">
  <c r="G180" i="2" l="1"/>
  <c r="J180" i="2"/>
  <c r="W180" i="2"/>
  <c r="P180" i="2"/>
  <c r="S180" i="2"/>
  <c r="V180" i="2"/>
  <c r="G181" i="2"/>
  <c r="J181" i="2"/>
  <c r="M181" i="2"/>
  <c r="P181" i="2"/>
  <c r="S181" i="2"/>
  <c r="V181" i="2"/>
  <c r="G182" i="2"/>
  <c r="J182" i="2"/>
  <c r="M182" i="2"/>
  <c r="W182" i="2" s="1"/>
  <c r="P182" i="2"/>
  <c r="X182" i="2" s="1"/>
  <c r="S182" i="2"/>
  <c r="V182" i="2"/>
  <c r="G175" i="2"/>
  <c r="J175" i="2"/>
  <c r="M175" i="2"/>
  <c r="P175" i="2"/>
  <c r="S175" i="2"/>
  <c r="V175" i="2"/>
  <c r="G176" i="2"/>
  <c r="J176" i="2"/>
  <c r="P176" i="2"/>
  <c r="S176" i="2"/>
  <c r="V176" i="2"/>
  <c r="G177" i="2"/>
  <c r="J177" i="2"/>
  <c r="M177" i="2"/>
  <c r="P177" i="2"/>
  <c r="S177" i="2"/>
  <c r="V177" i="2"/>
  <c r="G178" i="2"/>
  <c r="J178" i="2"/>
  <c r="P178" i="2"/>
  <c r="V178" i="2"/>
  <c r="G179" i="2"/>
  <c r="W179" i="2" s="1"/>
  <c r="J179" i="2"/>
  <c r="M179" i="2"/>
  <c r="S179" i="2"/>
  <c r="V179" i="2"/>
  <c r="G163" i="2"/>
  <c r="J163" i="2"/>
  <c r="M163" i="2"/>
  <c r="W163" i="2" s="1"/>
  <c r="P163" i="2"/>
  <c r="S163" i="2"/>
  <c r="V163" i="2"/>
  <c r="X178" i="2" l="1"/>
  <c r="X177" i="2"/>
  <c r="W176" i="2"/>
  <c r="Y176" i="2" s="1"/>
  <c r="Z176" i="2" s="1"/>
  <c r="X181" i="2"/>
  <c r="W181" i="2"/>
  <c r="X180" i="2"/>
  <c r="Y180" i="2"/>
  <c r="Z180" i="2" s="1"/>
  <c r="X179" i="2"/>
  <c r="Y179" i="2" s="1"/>
  <c r="Z179" i="2" s="1"/>
  <c r="W178" i="2"/>
  <c r="Y178" i="2" s="1"/>
  <c r="Z178" i="2" s="1"/>
  <c r="W177" i="2"/>
  <c r="Y177" i="2" s="1"/>
  <c r="Z177" i="2" s="1"/>
  <c r="X176" i="2"/>
  <c r="X175" i="2"/>
  <c r="Y175" i="2" s="1"/>
  <c r="Z175" i="2" s="1"/>
  <c r="W175" i="2"/>
  <c r="Y182" i="2"/>
  <c r="Z182" i="2" s="1"/>
  <c r="Y181" i="2"/>
  <c r="Z181" i="2" s="1"/>
  <c r="X163" i="2"/>
  <c r="Y163" i="2"/>
  <c r="Z163" i="2" s="1"/>
  <c r="M133" i="2"/>
  <c r="P133" i="2"/>
  <c r="S133" i="2"/>
  <c r="V133" i="2"/>
  <c r="X133" i="2" l="1"/>
  <c r="W133" i="2"/>
  <c r="Y133" i="2" l="1"/>
  <c r="Z133" i="2" s="1"/>
  <c r="J173" i="2"/>
  <c r="G173" i="2"/>
  <c r="J27" i="1" l="1"/>
  <c r="N27" i="1" s="1"/>
  <c r="J28" i="1"/>
  <c r="L31" i="1"/>
  <c r="H31" i="1"/>
  <c r="G31" i="1"/>
  <c r="F31" i="1"/>
  <c r="E31" i="1"/>
  <c r="D31" i="1"/>
  <c r="J29" i="1"/>
  <c r="N29" i="1" s="1"/>
  <c r="J31" i="1" l="1"/>
  <c r="N31" i="1" s="1"/>
  <c r="N28" i="1"/>
  <c r="M28" i="1" s="1"/>
  <c r="M29" i="1"/>
  <c r="V185" i="2" l="1"/>
  <c r="V184" i="2"/>
  <c r="V183" i="2"/>
  <c r="V174" i="2"/>
  <c r="V173" i="2"/>
  <c r="V172" i="2"/>
  <c r="V171" i="2"/>
  <c r="V170" i="2"/>
  <c r="T169" i="2"/>
  <c r="V168" i="2"/>
  <c r="V167" i="2"/>
  <c r="V166" i="2"/>
  <c r="T165" i="2"/>
  <c r="V164" i="2"/>
  <c r="V162" i="2"/>
  <c r="V161" i="2"/>
  <c r="V160" i="2"/>
  <c r="T159" i="2"/>
  <c r="V158" i="2"/>
  <c r="V157" i="2"/>
  <c r="V156" i="2"/>
  <c r="V155" i="2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V108" i="2"/>
  <c r="V105" i="2"/>
  <c r="V104" i="2"/>
  <c r="V103" i="2"/>
  <c r="T102" i="2"/>
  <c r="V101" i="2"/>
  <c r="V100" i="2"/>
  <c r="V99" i="2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60" i="2"/>
  <c r="V59" i="2"/>
  <c r="T58" i="2"/>
  <c r="V55" i="2"/>
  <c r="V54" i="2"/>
  <c r="T53" i="2"/>
  <c r="V52" i="2"/>
  <c r="V51" i="2"/>
  <c r="V50" i="2"/>
  <c r="T49" i="2"/>
  <c r="V46" i="2"/>
  <c r="V45" i="2"/>
  <c r="V44" i="2"/>
  <c r="T43" i="2"/>
  <c r="V42" i="2"/>
  <c r="V41" i="2"/>
  <c r="V40" i="2"/>
  <c r="T39" i="2"/>
  <c r="V38" i="2"/>
  <c r="V37" i="2"/>
  <c r="V36" i="2"/>
  <c r="T35" i="2"/>
  <c r="V32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5" i="2"/>
  <c r="P184" i="2"/>
  <c r="P183" i="2"/>
  <c r="P174" i="2"/>
  <c r="P173" i="2"/>
  <c r="X173" i="2" s="1"/>
  <c r="P172" i="2"/>
  <c r="P171" i="2"/>
  <c r="P170" i="2"/>
  <c r="N169" i="2"/>
  <c r="P168" i="2"/>
  <c r="P167" i="2"/>
  <c r="P166" i="2"/>
  <c r="N165" i="2"/>
  <c r="P164" i="2"/>
  <c r="P162" i="2"/>
  <c r="P161" i="2"/>
  <c r="P160" i="2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N135" i="2"/>
  <c r="P134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P95" i="2"/>
  <c r="N94" i="2"/>
  <c r="P91" i="2"/>
  <c r="P90" i="2"/>
  <c r="P89" i="2"/>
  <c r="N88" i="2"/>
  <c r="P87" i="2"/>
  <c r="P86" i="2"/>
  <c r="P85" i="2"/>
  <c r="N84" i="2"/>
  <c r="P83" i="2"/>
  <c r="P82" i="2"/>
  <c r="P81" i="2"/>
  <c r="N80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60" i="2"/>
  <c r="P59" i="2"/>
  <c r="N58" i="2"/>
  <c r="P55" i="2"/>
  <c r="P54" i="2"/>
  <c r="X54" i="2" s="1"/>
  <c r="N53" i="2"/>
  <c r="P52" i="2"/>
  <c r="P51" i="2"/>
  <c r="P50" i="2"/>
  <c r="N49" i="2"/>
  <c r="P46" i="2"/>
  <c r="P45" i="2"/>
  <c r="P44" i="2"/>
  <c r="N43" i="2"/>
  <c r="P42" i="2"/>
  <c r="P41" i="2"/>
  <c r="P40" i="2"/>
  <c r="N39" i="2"/>
  <c r="P38" i="2"/>
  <c r="P37" i="2"/>
  <c r="P36" i="2"/>
  <c r="N35" i="2"/>
  <c r="P32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N13" i="2"/>
  <c r="J185" i="2"/>
  <c r="J184" i="2"/>
  <c r="J183" i="2"/>
  <c r="J174" i="2"/>
  <c r="J172" i="2"/>
  <c r="J171" i="2"/>
  <c r="J170" i="2"/>
  <c r="H169" i="2"/>
  <c r="J168" i="2"/>
  <c r="J167" i="2"/>
  <c r="J166" i="2"/>
  <c r="H165" i="2"/>
  <c r="J164" i="2"/>
  <c r="J162" i="2"/>
  <c r="J161" i="2"/>
  <c r="J160" i="2"/>
  <c r="H159" i="2"/>
  <c r="J158" i="2"/>
  <c r="J157" i="2"/>
  <c r="J156" i="2"/>
  <c r="X156" i="2" s="1"/>
  <c r="J155" i="2"/>
  <c r="H154" i="2"/>
  <c r="H152" i="2"/>
  <c r="J151" i="2"/>
  <c r="X151" i="2" s="1"/>
  <c r="J150" i="2"/>
  <c r="J149" i="2"/>
  <c r="J148" i="2"/>
  <c r="H146" i="2"/>
  <c r="J145" i="2"/>
  <c r="J144" i="2"/>
  <c r="H142" i="2"/>
  <c r="J141" i="2"/>
  <c r="J140" i="2"/>
  <c r="J139" i="2"/>
  <c r="J138" i="2"/>
  <c r="J137" i="2"/>
  <c r="H135" i="2"/>
  <c r="J134" i="2"/>
  <c r="J132" i="2"/>
  <c r="J131" i="2"/>
  <c r="J130" i="2"/>
  <c r="J129" i="2"/>
  <c r="H127" i="2"/>
  <c r="J126" i="2"/>
  <c r="J125" i="2"/>
  <c r="J124" i="2"/>
  <c r="J123" i="2"/>
  <c r="J122" i="2"/>
  <c r="J121" i="2"/>
  <c r="H119" i="2"/>
  <c r="J118" i="2"/>
  <c r="J117" i="2"/>
  <c r="J116" i="2"/>
  <c r="J115" i="2"/>
  <c r="J114" i="2"/>
  <c r="J113" i="2"/>
  <c r="J112" i="2"/>
  <c r="J111" i="2"/>
  <c r="J110" i="2"/>
  <c r="J109" i="2"/>
  <c r="J108" i="2"/>
  <c r="J105" i="2"/>
  <c r="J104" i="2"/>
  <c r="J103" i="2"/>
  <c r="H102" i="2"/>
  <c r="J101" i="2"/>
  <c r="J100" i="2"/>
  <c r="J99" i="2"/>
  <c r="H98" i="2"/>
  <c r="J97" i="2"/>
  <c r="J96" i="2"/>
  <c r="J95" i="2"/>
  <c r="H94" i="2"/>
  <c r="J91" i="2"/>
  <c r="J90" i="2"/>
  <c r="J89" i="2"/>
  <c r="H88" i="2"/>
  <c r="J87" i="2"/>
  <c r="J86" i="2"/>
  <c r="J85" i="2"/>
  <c r="H84" i="2"/>
  <c r="J83" i="2"/>
  <c r="J82" i="2"/>
  <c r="J81" i="2"/>
  <c r="H80" i="2"/>
  <c r="J77" i="2"/>
  <c r="J76" i="2"/>
  <c r="J75" i="2"/>
  <c r="H74" i="2"/>
  <c r="J73" i="2"/>
  <c r="J72" i="2"/>
  <c r="J71" i="2"/>
  <c r="H70" i="2"/>
  <c r="J69" i="2"/>
  <c r="J68" i="2"/>
  <c r="J67" i="2"/>
  <c r="H66" i="2"/>
  <c r="J65" i="2"/>
  <c r="J64" i="2"/>
  <c r="J63" i="2"/>
  <c r="H62" i="2"/>
  <c r="J61" i="2"/>
  <c r="J60" i="2"/>
  <c r="J59" i="2"/>
  <c r="H58" i="2"/>
  <c r="J52" i="2"/>
  <c r="J51" i="2"/>
  <c r="J50" i="2"/>
  <c r="H49" i="2"/>
  <c r="J46" i="2"/>
  <c r="J45" i="2"/>
  <c r="J44" i="2"/>
  <c r="H43" i="2"/>
  <c r="J42" i="2"/>
  <c r="J41" i="2"/>
  <c r="J40" i="2"/>
  <c r="H39" i="2"/>
  <c r="J38" i="2"/>
  <c r="J37" i="2"/>
  <c r="J36" i="2"/>
  <c r="H35" i="2"/>
  <c r="J32" i="2"/>
  <c r="J31" i="2"/>
  <c r="J30" i="2"/>
  <c r="H29" i="2"/>
  <c r="J24" i="2"/>
  <c r="H21" i="2"/>
  <c r="J20" i="2"/>
  <c r="J19" i="2"/>
  <c r="J18" i="2"/>
  <c r="H17" i="2"/>
  <c r="J16" i="2"/>
  <c r="J15" i="2"/>
  <c r="J14" i="2"/>
  <c r="H13" i="2"/>
  <c r="X60" i="2" l="1"/>
  <c r="X64" i="2"/>
  <c r="X68" i="2"/>
  <c r="X72" i="2"/>
  <c r="X104" i="2"/>
  <c r="X110" i="2"/>
  <c r="X114" i="2"/>
  <c r="X118" i="2"/>
  <c r="X123" i="2"/>
  <c r="X164" i="2"/>
  <c r="N47" i="2"/>
  <c r="X141" i="2"/>
  <c r="X71" i="2"/>
  <c r="X75" i="2"/>
  <c r="X89" i="2"/>
  <c r="P17" i="2"/>
  <c r="N27" i="2" s="1"/>
  <c r="P27" i="2" s="1"/>
  <c r="P29" i="2"/>
  <c r="X20" i="2"/>
  <c r="X24" i="2"/>
  <c r="X32" i="2"/>
  <c r="X138" i="2"/>
  <c r="X148" i="2"/>
  <c r="X157" i="2"/>
  <c r="X161" i="2"/>
  <c r="X166" i="2"/>
  <c r="X183" i="2"/>
  <c r="T47" i="2"/>
  <c r="X174" i="2"/>
  <c r="P142" i="2"/>
  <c r="P159" i="2"/>
  <c r="X139" i="2"/>
  <c r="X149" i="2"/>
  <c r="X158" i="2"/>
  <c r="X162" i="2"/>
  <c r="X167" i="2"/>
  <c r="X171" i="2"/>
  <c r="X184" i="2"/>
  <c r="X37" i="2"/>
  <c r="X19" i="2"/>
  <c r="X31" i="2"/>
  <c r="X45" i="2"/>
  <c r="X77" i="2"/>
  <c r="X83" i="2"/>
  <c r="X91" i="2"/>
  <c r="X97" i="2"/>
  <c r="X101" i="2"/>
  <c r="X105" i="2"/>
  <c r="X111" i="2"/>
  <c r="X115" i="2"/>
  <c r="X124" i="2"/>
  <c r="X129" i="2"/>
  <c r="X15" i="2"/>
  <c r="X23" i="2"/>
  <c r="X41" i="2"/>
  <c r="X51" i="2"/>
  <c r="X61" i="2"/>
  <c r="X73" i="2"/>
  <c r="X87" i="2"/>
  <c r="P35" i="2"/>
  <c r="V17" i="2"/>
  <c r="T27" i="2" s="1"/>
  <c r="V27" i="2" s="1"/>
  <c r="V29" i="2"/>
  <c r="V35" i="2"/>
  <c r="X38" i="2"/>
  <c r="X42" i="2"/>
  <c r="X46" i="2"/>
  <c r="X52" i="2"/>
  <c r="X132" i="2"/>
  <c r="X30" i="2"/>
  <c r="X36" i="2"/>
  <c r="X40" i="2"/>
  <c r="X44" i="2"/>
  <c r="X59" i="2"/>
  <c r="X58" i="2" s="1"/>
  <c r="J66" i="2"/>
  <c r="J70" i="2"/>
  <c r="X112" i="2"/>
  <c r="X116" i="2"/>
  <c r="X121" i="2"/>
  <c r="X125" i="2"/>
  <c r="X134" i="2"/>
  <c r="X55" i="2"/>
  <c r="X53" i="2" s="1"/>
  <c r="V53" i="2"/>
  <c r="J80" i="2"/>
  <c r="P58" i="2"/>
  <c r="V58" i="2"/>
  <c r="J142" i="2"/>
  <c r="J159" i="2"/>
  <c r="P13" i="2"/>
  <c r="N26" i="2" s="1"/>
  <c r="P43" i="2"/>
  <c r="P49" i="2"/>
  <c r="P53" i="2"/>
  <c r="V43" i="2"/>
  <c r="V49" i="2"/>
  <c r="V74" i="2"/>
  <c r="V98" i="2"/>
  <c r="X109" i="2"/>
  <c r="X113" i="2"/>
  <c r="X117" i="2"/>
  <c r="V154" i="2"/>
  <c r="X168" i="2"/>
  <c r="X172" i="2"/>
  <c r="X76" i="2"/>
  <c r="X86" i="2"/>
  <c r="X90" i="2"/>
  <c r="X185" i="2"/>
  <c r="X22" i="2"/>
  <c r="J49" i="2"/>
  <c r="J56" i="2" s="1"/>
  <c r="X50" i="2"/>
  <c r="J62" i="2"/>
  <c r="X63" i="2"/>
  <c r="X99" i="2"/>
  <c r="X155" i="2"/>
  <c r="X16" i="2"/>
  <c r="J84" i="2"/>
  <c r="X85" i="2"/>
  <c r="J88" i="2"/>
  <c r="J169" i="2"/>
  <c r="X170" i="2"/>
  <c r="V142" i="2"/>
  <c r="V159" i="2"/>
  <c r="X18" i="2"/>
  <c r="X67" i="2"/>
  <c r="X65" i="2"/>
  <c r="X69" i="2"/>
  <c r="X82" i="2"/>
  <c r="J94" i="2"/>
  <c r="J98" i="2"/>
  <c r="J102" i="2"/>
  <c r="J119" i="2"/>
  <c r="X108" i="2"/>
  <c r="J135" i="2"/>
  <c r="J146" i="2"/>
  <c r="X144" i="2"/>
  <c r="X81" i="2"/>
  <c r="X130" i="2"/>
  <c r="X160" i="2"/>
  <c r="X14" i="2"/>
  <c r="J13" i="2"/>
  <c r="H26" i="2" s="1"/>
  <c r="J21" i="2"/>
  <c r="H28" i="2" s="1"/>
  <c r="J28" i="2" s="1"/>
  <c r="J29" i="2"/>
  <c r="J35" i="2"/>
  <c r="J39" i="2"/>
  <c r="H47" i="2"/>
  <c r="X96" i="2"/>
  <c r="X100" i="2"/>
  <c r="X103" i="2"/>
  <c r="X122" i="2"/>
  <c r="X126" i="2"/>
  <c r="X131" i="2"/>
  <c r="X140" i="2"/>
  <c r="X145" i="2"/>
  <c r="X150" i="2"/>
  <c r="P74" i="2"/>
  <c r="P98" i="2"/>
  <c r="P154" i="2"/>
  <c r="X95" i="2"/>
  <c r="X137" i="2"/>
  <c r="P66" i="2"/>
  <c r="P70" i="2"/>
  <c r="P165" i="2"/>
  <c r="P169" i="2"/>
  <c r="V66" i="2"/>
  <c r="V70" i="2"/>
  <c r="V165" i="2"/>
  <c r="V169" i="2"/>
  <c r="P84" i="2"/>
  <c r="P88" i="2"/>
  <c r="P94" i="2"/>
  <c r="N106" i="2"/>
  <c r="P119" i="2"/>
  <c r="P127" i="2"/>
  <c r="P152" i="2"/>
  <c r="V13" i="2"/>
  <c r="T26" i="2" s="1"/>
  <c r="V84" i="2"/>
  <c r="V88" i="2"/>
  <c r="V94" i="2"/>
  <c r="T106" i="2"/>
  <c r="V119" i="2"/>
  <c r="V127" i="2"/>
  <c r="V152" i="2"/>
  <c r="H78" i="2"/>
  <c r="H186" i="2"/>
  <c r="J17" i="2"/>
  <c r="H27" i="2" s="1"/>
  <c r="J43" i="2"/>
  <c r="H56" i="2"/>
  <c r="J58" i="2"/>
  <c r="J74" i="2"/>
  <c r="H106" i="2"/>
  <c r="J127" i="2"/>
  <c r="J152" i="2"/>
  <c r="J154" i="2"/>
  <c r="J165" i="2"/>
  <c r="P21" i="2"/>
  <c r="N28" i="2" s="1"/>
  <c r="P28" i="2" s="1"/>
  <c r="P39" i="2"/>
  <c r="N56" i="2"/>
  <c r="P62" i="2"/>
  <c r="N78" i="2"/>
  <c r="P80" i="2"/>
  <c r="P102" i="2"/>
  <c r="P135" i="2"/>
  <c r="P146" i="2"/>
  <c r="N186" i="2"/>
  <c r="V21" i="2"/>
  <c r="T28" i="2" s="1"/>
  <c r="V28" i="2" s="1"/>
  <c r="V39" i="2"/>
  <c r="T56" i="2"/>
  <c r="V62" i="2"/>
  <c r="T78" i="2"/>
  <c r="V80" i="2"/>
  <c r="V102" i="2"/>
  <c r="V135" i="2"/>
  <c r="V146" i="2"/>
  <c r="T186" i="2"/>
  <c r="S145" i="2"/>
  <c r="M145" i="2"/>
  <c r="G145" i="2"/>
  <c r="G151" i="2"/>
  <c r="M151" i="2"/>
  <c r="E169" i="2"/>
  <c r="X165" i="2" l="1"/>
  <c r="X70" i="2"/>
  <c r="V56" i="2"/>
  <c r="X35" i="2"/>
  <c r="X43" i="2"/>
  <c r="X152" i="2"/>
  <c r="P47" i="2"/>
  <c r="X21" i="2"/>
  <c r="X74" i="2"/>
  <c r="P56" i="2"/>
  <c r="X88" i="2"/>
  <c r="X29" i="2"/>
  <c r="X159" i="2"/>
  <c r="X127" i="2"/>
  <c r="X84" i="2"/>
  <c r="X102" i="2"/>
  <c r="X17" i="2"/>
  <c r="X142" i="2"/>
  <c r="X169" i="2"/>
  <c r="X154" i="2"/>
  <c r="P186" i="2"/>
  <c r="V47" i="2"/>
  <c r="X94" i="2"/>
  <c r="X39" i="2"/>
  <c r="X119" i="2"/>
  <c r="X62" i="2"/>
  <c r="X13" i="2"/>
  <c r="X66" i="2"/>
  <c r="J92" i="2"/>
  <c r="X49" i="2"/>
  <c r="X56" i="2" s="1"/>
  <c r="P92" i="2"/>
  <c r="V78" i="2"/>
  <c r="J106" i="2"/>
  <c r="X135" i="2"/>
  <c r="P106" i="2"/>
  <c r="P78" i="2"/>
  <c r="X146" i="2"/>
  <c r="X98" i="2"/>
  <c r="V92" i="2"/>
  <c r="J47" i="2"/>
  <c r="V106" i="2"/>
  <c r="W145" i="2"/>
  <c r="Y145" i="2" s="1"/>
  <c r="Z145" i="2" s="1"/>
  <c r="J78" i="2"/>
  <c r="X28" i="2"/>
  <c r="V186" i="2"/>
  <c r="X80" i="2"/>
  <c r="J186" i="2"/>
  <c r="J27" i="2"/>
  <c r="T25" i="2"/>
  <c r="V26" i="2"/>
  <c r="V25" i="2" s="1"/>
  <c r="V33" i="2" s="1"/>
  <c r="N25" i="2"/>
  <c r="P26" i="2"/>
  <c r="P25" i="2" s="1"/>
  <c r="P33" i="2" s="1"/>
  <c r="J26" i="2"/>
  <c r="H25" i="2"/>
  <c r="E84" i="2"/>
  <c r="E88" i="2"/>
  <c r="E80" i="2"/>
  <c r="E49" i="2"/>
  <c r="E56" i="2" s="1"/>
  <c r="X92" i="2" l="1"/>
  <c r="X186" i="2"/>
  <c r="X47" i="2"/>
  <c r="X78" i="2"/>
  <c r="P187" i="2"/>
  <c r="X106" i="2"/>
  <c r="V187" i="2"/>
  <c r="V189" i="2" s="1"/>
  <c r="X26" i="2"/>
  <c r="X27" i="2"/>
  <c r="J25" i="2"/>
  <c r="J33" i="2" s="1"/>
  <c r="J187" i="2" s="1"/>
  <c r="Q169" i="2"/>
  <c r="K169" i="2"/>
  <c r="Q165" i="2"/>
  <c r="K165" i="2"/>
  <c r="E165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3" i="2" s="1"/>
  <c r="X187" i="2" s="1"/>
  <c r="X189" i="2" s="1"/>
  <c r="J189" i="2"/>
  <c r="E186" i="2"/>
  <c r="K47" i="2"/>
  <c r="E78" i="2"/>
  <c r="K186" i="2"/>
  <c r="Q47" i="2"/>
  <c r="E47" i="2"/>
  <c r="Q186" i="2"/>
  <c r="M89" i="2" l="1"/>
  <c r="E106" i="2"/>
  <c r="Q106" i="2"/>
  <c r="K106" i="2"/>
  <c r="Q142" i="2"/>
  <c r="K142" i="2"/>
  <c r="K53" i="2"/>
  <c r="M185" i="2"/>
  <c r="G185" i="2"/>
  <c r="G184" i="2"/>
  <c r="Q53" i="2"/>
  <c r="A5" i="2" l="1"/>
  <c r="A4" i="2"/>
  <c r="A3" i="2"/>
  <c r="A2" i="2"/>
  <c r="S184" i="2" l="1"/>
  <c r="M184" i="2"/>
  <c r="S183" i="2"/>
  <c r="M183" i="2"/>
  <c r="G183" i="2"/>
  <c r="S174" i="2"/>
  <c r="M174" i="2"/>
  <c r="G174" i="2"/>
  <c r="S173" i="2"/>
  <c r="M173" i="2"/>
  <c r="S172" i="2"/>
  <c r="M172" i="2"/>
  <c r="G172" i="2"/>
  <c r="S171" i="2"/>
  <c r="M171" i="2"/>
  <c r="G171" i="2"/>
  <c r="S170" i="2"/>
  <c r="M170" i="2"/>
  <c r="G170" i="2"/>
  <c r="S168" i="2"/>
  <c r="M168" i="2"/>
  <c r="G168" i="2"/>
  <c r="S167" i="2"/>
  <c r="M167" i="2"/>
  <c r="G167" i="2"/>
  <c r="S166" i="2"/>
  <c r="M166" i="2"/>
  <c r="G166" i="2"/>
  <c r="S162" i="2"/>
  <c r="M162" i="2"/>
  <c r="G162" i="2"/>
  <c r="S161" i="2"/>
  <c r="M161" i="2"/>
  <c r="G161" i="2"/>
  <c r="S160" i="2"/>
  <c r="M160" i="2"/>
  <c r="G160" i="2"/>
  <c r="S158" i="2"/>
  <c r="M158" i="2"/>
  <c r="S157" i="2"/>
  <c r="M157" i="2"/>
  <c r="G157" i="2"/>
  <c r="S156" i="2"/>
  <c r="M156" i="2"/>
  <c r="G156" i="2"/>
  <c r="S155" i="2"/>
  <c r="M155" i="2"/>
  <c r="G155" i="2"/>
  <c r="S150" i="2"/>
  <c r="M150" i="2"/>
  <c r="G150" i="2"/>
  <c r="S149" i="2"/>
  <c r="M149" i="2"/>
  <c r="G149" i="2"/>
  <c r="S148" i="2"/>
  <c r="M148" i="2"/>
  <c r="G148" i="2"/>
  <c r="S144" i="2"/>
  <c r="M144" i="2"/>
  <c r="G144" i="2"/>
  <c r="S140" i="2"/>
  <c r="M140" i="2"/>
  <c r="G140" i="2"/>
  <c r="S139" i="2"/>
  <c r="M139" i="2"/>
  <c r="G139" i="2"/>
  <c r="S138" i="2"/>
  <c r="M138" i="2"/>
  <c r="G138" i="2"/>
  <c r="S137" i="2"/>
  <c r="M137" i="2"/>
  <c r="G137" i="2"/>
  <c r="G132" i="2"/>
  <c r="S131" i="2"/>
  <c r="M131" i="2"/>
  <c r="G131" i="2"/>
  <c r="S130" i="2"/>
  <c r="M130" i="2"/>
  <c r="G130" i="2"/>
  <c r="S129" i="2"/>
  <c r="M129" i="2"/>
  <c r="G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18" i="2"/>
  <c r="S126" i="2" s="1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S108" i="2"/>
  <c r="M108" i="2"/>
  <c r="G108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7" i="2"/>
  <c r="M97" i="2"/>
  <c r="G97" i="2"/>
  <c r="S96" i="2"/>
  <c r="M96" i="2"/>
  <c r="G96" i="2"/>
  <c r="S95" i="2"/>
  <c r="M95" i="2"/>
  <c r="G95" i="2"/>
  <c r="S91" i="2"/>
  <c r="M91" i="2"/>
  <c r="G91" i="2"/>
  <c r="S90" i="2"/>
  <c r="M90" i="2"/>
  <c r="G90" i="2"/>
  <c r="S89" i="2"/>
  <c r="G89" i="2"/>
  <c r="S87" i="2"/>
  <c r="M87" i="2"/>
  <c r="G87" i="2"/>
  <c r="S86" i="2"/>
  <c r="M86" i="2"/>
  <c r="G86" i="2"/>
  <c r="S85" i="2"/>
  <c r="M85" i="2"/>
  <c r="G85" i="2"/>
  <c r="S83" i="2"/>
  <c r="M83" i="2"/>
  <c r="G83" i="2"/>
  <c r="S82" i="2"/>
  <c r="M82" i="2"/>
  <c r="G82" i="2"/>
  <c r="S81" i="2"/>
  <c r="M81" i="2"/>
  <c r="G81" i="2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G63" i="2"/>
  <c r="S61" i="2"/>
  <c r="M61" i="2"/>
  <c r="G61" i="2"/>
  <c r="S60" i="2"/>
  <c r="M60" i="2"/>
  <c r="G60" i="2"/>
  <c r="S59" i="2"/>
  <c r="M59" i="2"/>
  <c r="G59" i="2"/>
  <c r="S55" i="2"/>
  <c r="M55" i="2"/>
  <c r="S54" i="2"/>
  <c r="M54" i="2"/>
  <c r="S52" i="2"/>
  <c r="M52" i="2"/>
  <c r="G52" i="2"/>
  <c r="S51" i="2"/>
  <c r="M51" i="2"/>
  <c r="G51" i="2"/>
  <c r="S50" i="2"/>
  <c r="M50" i="2"/>
  <c r="G50" i="2"/>
  <c r="Q49" i="2"/>
  <c r="Q56" i="2" s="1"/>
  <c r="K49" i="2"/>
  <c r="K56" i="2" s="1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G15" i="2"/>
  <c r="S14" i="2"/>
  <c r="M14" i="2"/>
  <c r="G14" i="2"/>
  <c r="W30" i="2" l="1"/>
  <c r="Y30" i="2" s="1"/>
  <c r="W18" i="2"/>
  <c r="W19" i="2"/>
  <c r="Y19" i="2" s="1"/>
  <c r="Z19" i="2" s="1"/>
  <c r="W24" i="2"/>
  <c r="Y24" i="2" s="1"/>
  <c r="Z24" i="2" s="1"/>
  <c r="W36" i="2"/>
  <c r="Y36" i="2" s="1"/>
  <c r="Z36" i="2" s="1"/>
  <c r="W41" i="2"/>
  <c r="Y41" i="2" s="1"/>
  <c r="Z41" i="2" s="1"/>
  <c r="W46" i="2"/>
  <c r="Y46" i="2" s="1"/>
  <c r="Z46" i="2" s="1"/>
  <c r="W51" i="2"/>
  <c r="Y51" i="2" s="1"/>
  <c r="Z51" i="2" s="1"/>
  <c r="W55" i="2"/>
  <c r="Y55" i="2" s="1"/>
  <c r="Z55" i="2" s="1"/>
  <c r="W61" i="2"/>
  <c r="Y61" i="2" s="1"/>
  <c r="Z61" i="2" s="1"/>
  <c r="W67" i="2"/>
  <c r="Y67" i="2" s="1"/>
  <c r="Z67" i="2" s="1"/>
  <c r="W72" i="2"/>
  <c r="Y72" i="2" s="1"/>
  <c r="Z72" i="2" s="1"/>
  <c r="W86" i="2"/>
  <c r="Y86" i="2" s="1"/>
  <c r="Z86" i="2" s="1"/>
  <c r="W90" i="2"/>
  <c r="Y90" i="2" s="1"/>
  <c r="Z90" i="2" s="1"/>
  <c r="W97" i="2"/>
  <c r="Y97" i="2" s="1"/>
  <c r="Z97" i="2" s="1"/>
  <c r="W103" i="2"/>
  <c r="Y103" i="2" s="1"/>
  <c r="Z103" i="2" s="1"/>
  <c r="W109" i="2"/>
  <c r="Y109" i="2" s="1"/>
  <c r="Z109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32" i="2"/>
  <c r="Y132" i="2" s="1"/>
  <c r="Z132" i="2" s="1"/>
  <c r="W139" i="2"/>
  <c r="Y139" i="2" s="1"/>
  <c r="Z139" i="2" s="1"/>
  <c r="W149" i="2"/>
  <c r="Y149" i="2" s="1"/>
  <c r="Z149" i="2" s="1"/>
  <c r="W157" i="2"/>
  <c r="Y157" i="2" s="1"/>
  <c r="Z157" i="2" s="1"/>
  <c r="W161" i="2"/>
  <c r="Y161" i="2" s="1"/>
  <c r="Z161" i="2" s="1"/>
  <c r="W168" i="2"/>
  <c r="Y168" i="2" s="1"/>
  <c r="Z168" i="2" s="1"/>
  <c r="W173" i="2"/>
  <c r="Y173" i="2" s="1"/>
  <c r="Z173" i="2" s="1"/>
  <c r="W184" i="2"/>
  <c r="Y184" i="2" s="1"/>
  <c r="Z184" i="2" s="1"/>
  <c r="W81" i="2"/>
  <c r="Y81" i="2" s="1"/>
  <c r="Z81" i="2" s="1"/>
  <c r="W14" i="2"/>
  <c r="Y14" i="2" s="1"/>
  <c r="Z14" i="2" s="1"/>
  <c r="S58" i="2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6" i="2"/>
  <c r="W171" i="2"/>
  <c r="Y171" i="2" s="1"/>
  <c r="Z171" i="2" s="1"/>
  <c r="W174" i="2"/>
  <c r="Y174" i="2" s="1"/>
  <c r="Z174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7" i="2"/>
  <c r="Y167" i="2" s="1"/>
  <c r="Z167" i="2" s="1"/>
  <c r="W170" i="2"/>
  <c r="W172" i="2"/>
  <c r="Y172" i="2" s="1"/>
  <c r="Z172" i="2" s="1"/>
  <c r="W183" i="2"/>
  <c r="Y183" i="2" s="1"/>
  <c r="Z183" i="2" s="1"/>
  <c r="S13" i="2"/>
  <c r="Q26" i="2" s="1"/>
  <c r="S39" i="2"/>
  <c r="S53" i="2"/>
  <c r="S56" i="2" s="1"/>
  <c r="S84" i="2"/>
  <c r="M94" i="2"/>
  <c r="S165" i="2"/>
  <c r="S21" i="2"/>
  <c r="Q28" i="2" s="1"/>
  <c r="S28" i="2" s="1"/>
  <c r="M29" i="2"/>
  <c r="S35" i="2"/>
  <c r="M39" i="2"/>
  <c r="S43" i="2"/>
  <c r="S146" i="2"/>
  <c r="M169" i="2"/>
  <c r="M49" i="2"/>
  <c r="M62" i="2"/>
  <c r="M13" i="2"/>
  <c r="S66" i="2"/>
  <c r="M70" i="2"/>
  <c r="S94" i="2"/>
  <c r="M21" i="2"/>
  <c r="K28" i="2" s="1"/>
  <c r="M28" i="2" s="1"/>
  <c r="M35" i="2"/>
  <c r="M43" i="2"/>
  <c r="M58" i="2"/>
  <c r="M74" i="2"/>
  <c r="S80" i="2"/>
  <c r="M84" i="2"/>
  <c r="M98" i="2"/>
  <c r="S102" i="2"/>
  <c r="M119" i="2"/>
  <c r="M165" i="2"/>
  <c r="G17" i="2"/>
  <c r="G29" i="2"/>
  <c r="G39" i="2"/>
  <c r="G49" i="2"/>
  <c r="G62" i="2"/>
  <c r="G70" i="2"/>
  <c r="G74" i="2"/>
  <c r="G84" i="2"/>
  <c r="G98" i="2"/>
  <c r="M152" i="2"/>
  <c r="M146" i="2"/>
  <c r="G154" i="2"/>
  <c r="S164" i="2"/>
  <c r="S159" i="2" s="1"/>
  <c r="S154" i="2"/>
  <c r="G165" i="2"/>
  <c r="G13" i="2"/>
  <c r="M17" i="2"/>
  <c r="K27" i="2" s="1"/>
  <c r="M27" i="2" s="1"/>
  <c r="G21" i="2"/>
  <c r="G35" i="2"/>
  <c r="G43" i="2"/>
  <c r="G58" i="2"/>
  <c r="G66" i="2"/>
  <c r="G80" i="2"/>
  <c r="G88" i="2"/>
  <c r="G94" i="2"/>
  <c r="G102" i="2"/>
  <c r="G118" i="2"/>
  <c r="W118" i="2" s="1"/>
  <c r="Y118" i="2" s="1"/>
  <c r="Z118" i="2" s="1"/>
  <c r="G146" i="2"/>
  <c r="M164" i="2"/>
  <c r="M159" i="2" s="1"/>
  <c r="M154" i="2"/>
  <c r="G169" i="2"/>
  <c r="S185" i="2"/>
  <c r="W185" i="2" s="1"/>
  <c r="Y185" i="2" s="1"/>
  <c r="Z185" i="2" s="1"/>
  <c r="M53" i="2"/>
  <c r="G126" i="2"/>
  <c r="G164" i="2"/>
  <c r="S151" i="2"/>
  <c r="Q78" i="2"/>
  <c r="M126" i="2"/>
  <c r="M134" i="2" s="1"/>
  <c r="M135" i="2" s="1"/>
  <c r="S134" i="2"/>
  <c r="S135" i="2" s="1"/>
  <c r="S106" i="2" l="1"/>
  <c r="W126" i="2"/>
  <c r="Y126" i="2" s="1"/>
  <c r="Z126" i="2" s="1"/>
  <c r="S92" i="2"/>
  <c r="M47" i="2"/>
  <c r="S47" i="2"/>
  <c r="W39" i="2"/>
  <c r="W43" i="2"/>
  <c r="W29" i="2"/>
  <c r="Y29" i="2" s="1"/>
  <c r="Z29" i="2" s="1"/>
  <c r="W17" i="2"/>
  <c r="Y17" i="2" s="1"/>
  <c r="Z17" i="2" s="1"/>
  <c r="W13" i="2"/>
  <c r="Y160" i="2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9" i="2"/>
  <c r="Y170" i="2"/>
  <c r="Z170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5" i="2"/>
  <c r="Y165" i="2" s="1"/>
  <c r="Z165" i="2" s="1"/>
  <c r="Y166" i="2"/>
  <c r="Z166" i="2" s="1"/>
  <c r="W35" i="2"/>
  <c r="Y35" i="2" s="1"/>
  <c r="Z35" i="2" s="1"/>
  <c r="W80" i="2"/>
  <c r="W84" i="2"/>
  <c r="Y84" i="2" s="1"/>
  <c r="Z84" i="2" s="1"/>
  <c r="Y85" i="2"/>
  <c r="Z85" i="2" s="1"/>
  <c r="Z30" i="2"/>
  <c r="Y18" i="2"/>
  <c r="Z18" i="2" s="1"/>
  <c r="W94" i="2"/>
  <c r="Y94" i="2" s="1"/>
  <c r="Z94" i="2" s="1"/>
  <c r="Y95" i="2"/>
  <c r="Z95" i="2" s="1"/>
  <c r="Y44" i="2"/>
  <c r="Z44" i="2" s="1"/>
  <c r="M78" i="2"/>
  <c r="M186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K25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1" i="2" s="1"/>
  <c r="Z21" i="2" s="1"/>
  <c r="Y22" i="2"/>
  <c r="Z22" i="2" s="1"/>
  <c r="W102" i="2"/>
  <c r="S152" i="2"/>
  <c r="W151" i="2"/>
  <c r="Y151" i="2" s="1"/>
  <c r="Z151" i="2" s="1"/>
  <c r="Y169" i="2"/>
  <c r="Z169" i="2" s="1"/>
  <c r="W119" i="2"/>
  <c r="Y119" i="2" s="1"/>
  <c r="Z119" i="2" s="1"/>
  <c r="W164" i="2"/>
  <c r="Y164" i="2" s="1"/>
  <c r="Z164" i="2" s="1"/>
  <c r="G47" i="2"/>
  <c r="G106" i="2"/>
  <c r="G92" i="2"/>
  <c r="G134" i="2"/>
  <c r="W134" i="2" s="1"/>
  <c r="G127" i="2"/>
  <c r="E28" i="2"/>
  <c r="G28" i="2" s="1"/>
  <c r="W28" i="2" s="1"/>
  <c r="Y28" i="2" s="1"/>
  <c r="Z28" i="2" s="1"/>
  <c r="E26" i="2"/>
  <c r="G26" i="2" s="1"/>
  <c r="M127" i="2"/>
  <c r="G119" i="2"/>
  <c r="G56" i="2"/>
  <c r="E27" i="2"/>
  <c r="G27" i="2" s="1"/>
  <c r="W27" i="2" s="1"/>
  <c r="Y27" i="2" s="1"/>
  <c r="Z27" i="2" s="1"/>
  <c r="S169" i="2"/>
  <c r="S186" i="2" s="1"/>
  <c r="G159" i="2"/>
  <c r="G152" i="2"/>
  <c r="G78" i="2"/>
  <c r="M141" i="2"/>
  <c r="M142" i="2" s="1"/>
  <c r="G141" i="2"/>
  <c r="S26" i="2"/>
  <c r="S25" i="2" s="1"/>
  <c r="S33" i="2" s="1"/>
  <c r="S141" i="2"/>
  <c r="S142" i="2" s="1"/>
  <c r="W127" i="2" l="1"/>
  <c r="Y127" i="2" s="1"/>
  <c r="Z127" i="2" s="1"/>
  <c r="M26" i="2"/>
  <c r="M25" i="2" s="1"/>
  <c r="M33" i="2" s="1"/>
  <c r="M187" i="2" s="1"/>
  <c r="M189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87" i="2"/>
  <c r="S189" i="2" s="1"/>
  <c r="G25" i="2"/>
  <c r="G142" i="2"/>
  <c r="E25" i="2"/>
  <c r="G186" i="2"/>
  <c r="G135" i="2"/>
  <c r="W26" i="2" l="1"/>
  <c r="W25" i="2" s="1"/>
  <c r="W33" i="2" s="1"/>
  <c r="W186" i="2"/>
  <c r="Y186" i="2" s="1"/>
  <c r="Z186" i="2" s="1"/>
  <c r="W142" i="2"/>
  <c r="Y142" i="2" s="1"/>
  <c r="Z142" i="2" s="1"/>
  <c r="Y141" i="2"/>
  <c r="Z141" i="2" s="1"/>
  <c r="G33" i="2"/>
  <c r="G187" i="2" s="1"/>
  <c r="G189" i="2" s="1"/>
  <c r="Y26" i="2" l="1"/>
  <c r="Z26" i="2" s="1"/>
  <c r="Y25" i="2"/>
  <c r="Z25" i="2" s="1"/>
  <c r="Y33" i="2" l="1"/>
  <c r="W187" i="2"/>
  <c r="W189" i="2" s="1"/>
  <c r="Z33" i="2" l="1"/>
  <c r="Y187" i="2"/>
  <c r="Z187" i="2" s="1"/>
</calcChain>
</file>

<file path=xl/sharedStrings.xml><?xml version="1.0" encoding="utf-8"?>
<sst xmlns="http://schemas.openxmlformats.org/spreadsheetml/2006/main" count="688" uniqueCount="373">
  <si>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</si>
  <si>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</si>
  <si>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</si>
  <si>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</si>
  <si>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</si>
  <si>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</si>
  <si>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</si>
  <si>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</si>
  <si>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</si>
  <si>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</si>
  <si>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</si>
  <si>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</si>
  <si>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</si>
  <si>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</si>
  <si>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</si>
  <si>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</si>
  <si>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</si>
  <si>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</si>
  <si>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</si>
  <si>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</si>
  <si>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</si>
  <si>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</si>
  <si>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</si>
  <si>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</si>
  <si>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</si>
  <si>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</si>
  <si>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</si>
  <si>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</si>
  <si>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</si>
  <si>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</si>
  <si>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</si>
  <si>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</si>
  <si>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</si>
  <si>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</si>
  <si>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</si>
  <si>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</si>
  <si>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</si>
  <si>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</si>
  <si>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</si>
  <si>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</si>
  <si>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</si>
  <si>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</si>
  <si>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</si>
  <si>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</si>
  <si>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</si>
  <si>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</si>
  <si>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</si>
  <si>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</si>
  <si>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</si>
  <si>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</si>
  <si>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</si>
  <si>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</si>
  <si>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</si>
  <si>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</si>
  <si>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</si>
  <si>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</si>
  <si>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</si>
  <si>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</si>
  <si>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</si>
  <si>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</si>
  <si>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</si>
  <si>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</si>
  <si>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</si>
  <si>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</si>
  <si>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</si>
  <si>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</si>
  <si>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</si>
  <si>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</si>
  <si>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</si>
  <si>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</si>
  <si>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</si>
  <si>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</si>
  <si>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</si>
  <si>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</si>
  <si>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</si>
  <si>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</si>
  <si>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</si>
  <si>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</si>
  <si>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</si>
  <si>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</si>
  <si>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</si>
  <si>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</si>
  <si>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</si>
  <si>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</si>
  <si>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</si>
  <si>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</si>
  <si>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</si>
  <si>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</si>
  <si>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</si>
  <si>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</si>
  <si>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</si>
  <si>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</si>
  <si>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</si>
  <si>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</si>
  <si>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</si>
  <si>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</si>
  <si>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</si>
  <si>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</si>
  <si>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</si>
  <si>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</si>
  <si>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</si>
  <si>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</si>
  <si>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</si>
  <si>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</si>
  <si>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</si>
  <si>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</si>
  <si>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</si>
  <si>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</si>
  <si>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</si>
  <si>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</si>
  <si>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</si>
  <si>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</si>
  <si>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</si>
  <si>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</si>
  <si>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</si>
  <si>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</si>
  <si>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</si>
  <si>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</si>
  <si>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</si>
  <si>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</si>
  <si>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</si>
  <si>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</si>
  <si>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</si>
  <si>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</si>
  <si>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</si>
  <si>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</si>
  <si>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</si>
  <si>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</si>
  <si>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</si>
  <si>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</si>
  <si>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</si>
  <si>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</si>
  <si>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</si>
  <si>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</si>
  <si>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</si>
  <si>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</si>
  <si>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</si>
  <si>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</si>
  <si>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</si>
  <si>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</si>
  <si>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</si>
  <si>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</si>
  <si>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</si>
  <si>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</si>
  <si>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</si>
  <si>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</si>
  <si>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</si>
  <si>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</si>
  <si>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</si>
  <si>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</si>
  <si>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</si>
  <si>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</si>
  <si>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</si>
  <si>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</si>
  <si>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</si>
  <si>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</si>
  <si>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</si>
  <si>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</si>
  <si>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</si>
  <si>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</si>
  <si>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</si>
  <si>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</si>
  <si>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</si>
  <si>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</si>
  <si>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</si>
  <si>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</si>
  <si>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</si>
  <si>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</si>
  <si>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</si>
  <si>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</si>
  <si>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</si>
  <si>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</si>
  <si>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</si>
  <si>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</si>
  <si>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</si>
  <si>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</si>
  <si>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</si>
  <si>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</si>
  <si>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</si>
  <si>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</si>
  <si>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</si>
  <si>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</si>
  <si>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</si>
  <si>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</si>
  <si>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</si>
  <si>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</si>
  <si>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</si>
  <si>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</si>
  <si>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</si>
  <si>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</si>
  <si>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</si>
  <si>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</si>
  <si>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</si>
  <si>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</si>
  <si>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</si>
  <si>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</si>
  <si>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</si>
  <si>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</si>
  <si>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</si>
  <si>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</si>
  <si>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</si>
  <si>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</si>
  <si>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</si>
  <si>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</si>
  <si>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</si>
  <si>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</si>
  <si>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</si>
  <si>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</si>
  <si>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</si>
  <si>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</si>
  <si>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</si>
  <si>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</si>
  <si>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</si>
  <si>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</si>
  <si>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</si>
  <si>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</si>
  <si>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</si>
  <si>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</si>
  <si>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</si>
  <si>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</si>
  <si>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</si>
  <si>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</si>
  <si>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</si>
  <si>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</si>
  <si>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</si>
  <si>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</si>
  <si>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</si>
  <si>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</si>
  <si>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</si>
  <si>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</si>
  <si>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</si>
  <si>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</si>
  <si>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</si>
  <si>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</si>
  <si>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</si>
  <si>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</si>
  <si>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</si>
  <si>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</si>
  <si>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</si>
  <si>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</si>
  <si>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</si>
  <si>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</si>
  <si>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</si>
  <si>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</si>
  <si>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</si>
  <si>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</si>
  <si>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</si>
  <si>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</si>
  <si>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</si>
  <si>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</si>
  <si>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</si>
  <si>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</si>
  <si>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</si>
  <si>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</si>
  <si>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</si>
  <si>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</si>
  <si>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</si>
  <si>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</si>
  <si>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</si>
  <si>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</si>
  <si>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</si>
  <si>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</si>
  <si>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</si>
  <si>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</si>
  <si>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</si>
  <si>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</si>
  <si>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</si>
  <si>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</si>
  <si>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</si>
  <si>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</si>
  <si>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</si>
  <si>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</si>
  <si>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</si>
  <si>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</si>
  <si>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</si>
  <si>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</si>
  <si>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</si>
  <si>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</si>
  <si>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</si>
  <si>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</si>
  <si>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</si>
  <si>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</si>
  <si>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</si>
  <si>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</si>
  <si>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</si>
  <si>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</si>
  <si>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</si>
  <si>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</si>
  <si>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</si>
  <si>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</si>
  <si>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</si>
  <si>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</si>
  <si>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</si>
  <si>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</si>
  <si>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</si>
  <si>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</si>
  <si>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</si>
  <si>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</si>
  <si>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</si>
  <si>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</si>
  <si>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</si>
  <si>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</si>
  <si>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</si>
  <si>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</si>
  <si>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</si>
  <si>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</si>
  <si>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</si>
  <si>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</si>
  <si>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</si>
  <si>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</si>
  <si>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</si>
  <si>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</si>
  <si>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</si>
  <si>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</si>
  <si>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</si>
  <si>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</si>
  <si>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</si>
  <si>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</si>
  <si>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</si>
  <si>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</si>
  <si>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</si>
  <si>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</si>
  <si>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</si>
  <si>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Гасинець Оксана Михайлівна, бухгалтер</t>
  </si>
  <si>
    <t>Белеканич Михайло Іванович, директор музею</t>
  </si>
  <si>
    <t>Шершун Олександр Олександрович, послуга експерта з розробки контенту інтерактивної експозиції</t>
  </si>
  <si>
    <t>Белей Ярина Любомирвна, послуги комунікаційного менеджера проекту</t>
  </si>
  <si>
    <t>Послуги з харчування (кава-брейк)</t>
  </si>
  <si>
    <t>Друк листівок (інформаційні листівки експозиції)</t>
  </si>
  <si>
    <t>Рекламні витрати</t>
  </si>
  <si>
    <t>пакет</t>
  </si>
  <si>
    <t>Послуга SMM, SO (SEO)</t>
  </si>
  <si>
    <t>місяць</t>
  </si>
  <si>
    <t>Виготовлення відео-розповідей з життя замку та проморолику</t>
  </si>
  <si>
    <t>Послуга оцифрування документів</t>
  </si>
  <si>
    <t>документів</t>
  </si>
  <si>
    <t>Послуга анімування та графічного дизайну мап</t>
  </si>
  <si>
    <t>Послуги 3Д фотографування і цифрової обробки</t>
  </si>
  <si>
    <t>Послуги виготовлення і обробки цифрових фото</t>
  </si>
  <si>
    <t>13.4.9</t>
  </si>
  <si>
    <t>13.4.10</t>
  </si>
  <si>
    <t>13.4.11</t>
  </si>
  <si>
    <t>13.4.12</t>
  </si>
  <si>
    <t>13.4.13</t>
  </si>
  <si>
    <t>13.4.14</t>
  </si>
  <si>
    <t>13.4.16</t>
  </si>
  <si>
    <t>13.4.15</t>
  </si>
  <si>
    <t>Послуга оформлення фотозони "ЗАМКОВА СТОРОЖА"</t>
  </si>
  <si>
    <t>Послуга з виготовлення шолому середньовічного воїна14 століття</t>
  </si>
  <si>
    <t>Послуга з виготовлення шолому 15 століття</t>
  </si>
  <si>
    <t>Послуга з виготовлення клинкової зброї (репліки)</t>
  </si>
  <si>
    <t>Послуга з виготовлення булави воїна 17 століття</t>
  </si>
  <si>
    <t>Послуга пошиття нижньої білизни</t>
  </si>
  <si>
    <t>компл.</t>
  </si>
  <si>
    <t>Послуга виготовлення взуття</t>
  </si>
  <si>
    <t>пар</t>
  </si>
  <si>
    <t>Послуга пошиття головного убору</t>
  </si>
  <si>
    <t>Послуга пошиття верхнього одягу</t>
  </si>
  <si>
    <t>Послуга виготовлення фурнітури зі шкіри</t>
  </si>
  <si>
    <t>Мукачівський історичний музей</t>
  </si>
  <si>
    <t>Хроніки Замку "Паланок"</t>
  </si>
  <si>
    <t>економія коштів за рахунок проведення процедур публічних закупівель</t>
  </si>
  <si>
    <t>Додаток № 4</t>
  </si>
  <si>
    <t>до Договору про надання гранту               № 4REG21-29851</t>
  </si>
  <si>
    <t>від " 30 "  червня  2021 року</t>
  </si>
  <si>
    <t>Культура.Туризм.Регіони</t>
  </si>
  <si>
    <t>Лот 2. Локальний музей</t>
  </si>
  <si>
    <t>30.06.2021р.</t>
  </si>
  <si>
    <t>за період з 30.06.2021 по 15.11.2021 року</t>
  </si>
  <si>
    <t>15.11.2021р.</t>
  </si>
  <si>
    <t>різниця між плановими та профінансованими фактичними витратами, яка виникла в результаті економії коштів, та підлягає поверненню Грантоотримувачем</t>
  </si>
  <si>
    <t>Бухгалтер</t>
  </si>
  <si>
    <t>Оксана ГАСИНЕЦЬ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</si>
</sst>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/>
    </xf>
    <xf numFmtId="4" fontId="37" fillId="0" borderId="129" xfId="0" applyNumberFormat="1" applyFont="1" applyBorder="1" applyAlignment="1">
      <alignment horizontal="center" vertical="center"/>
    </xf>
    <xf numFmtId="10" fontId="37" fillId="0" borderId="130" xfId="0" applyNumberFormat="1" applyFont="1" applyBorder="1" applyAlignment="1">
      <alignment horizontal="center" vertical="center"/>
    </xf>
    <xf numFmtId="4" fontId="37" fillId="0" borderId="129" xfId="0" applyNumberFormat="1" applyFont="1" applyBorder="1" applyAlignment="1">
      <alignment horizontal="center" vertical="center" wrapText="1"/>
    </xf>
    <xf numFmtId="10" fontId="38" fillId="0" borderId="128" xfId="0" applyNumberFormat="1" applyFont="1" applyBorder="1" applyAlignment="1">
      <alignment horizontal="center" vertical="center"/>
    </xf>
    <xf numFmtId="4" fontId="38" fillId="0" borderId="131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4" fontId="2" fillId="7" borderId="138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39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0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1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37" fillId="0" borderId="115" xfId="0" applyFont="1" applyBorder="1" applyAlignment="1">
      <alignment horizontal="center" vertical="center" wrapText="1"/>
    </xf>
    <xf numFmtId="4" fontId="41" fillId="0" borderId="115" xfId="0" applyNumberFormat="1" applyFont="1" applyBorder="1" applyAlignment="1">
      <alignment horizontal="center" vertical="center"/>
    </xf>
    <xf numFmtId="4" fontId="41" fillId="0" borderId="119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35" xfId="0" applyFont="1" applyBorder="1" applyAlignment="1">
      <alignment horizontal="center" vertical="center" wrapText="1"/>
    </xf>
    <xf numFmtId="0" fontId="15" fillId="0" borderId="136" xfId="0" applyFont="1" applyBorder="1"/>
    <xf numFmtId="0" fontId="15" fillId="0" borderId="137" xfId="0" applyFont="1" applyBorder="1"/>
    <xf numFmtId="0" fontId="39" fillId="0" borderId="120" xfId="0" applyFont="1" applyBorder="1" applyAlignment="1">
      <alignment horizontal="center" vertical="center" wrapText="1"/>
    </xf>
    <xf numFmtId="0" fontId="15" fillId="0" borderId="121" xfId="0" applyFont="1" applyBorder="1"/>
    <xf numFmtId="0" fontId="15" fillId="0" borderId="85" xfId="0" applyFont="1" applyBorder="1"/>
    <xf numFmtId="0" fontId="39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26" xfId="0" applyFont="1" applyBorder="1"/>
    <xf numFmtId="0" fontId="15" fillId="0" borderId="127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1"/>
  <sheetViews>
    <sheetView topLeftCell="A28" zoomScale="80" zoomScaleNormal="80" workbookViewId="0">
      <selection activeCell="J33" sqref="J33:N33"/>
    </sheetView>
  </sheetViews>
  <sheetFormatPr defaultColWidth="12.625" defaultRowHeight="15" customHeight="1" x14ac:dyDescent="0.2"/>
  <cols>
    <col min="1" max="1" width="18.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7" customWidth="1"/>
    <col min="10" max="10" width="8.875" customWidth="1"/>
    <col min="11" max="11" width="6.62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64" t="s">
        <v>0</v>
      </c>
      <c r="B1" s="363"/>
      <c r="C1" s="1"/>
      <c r="D1" s="2"/>
      <c r="E1" s="1"/>
      <c r="F1" s="1"/>
      <c r="G1" s="1"/>
      <c r="H1" s="351" t="s">
        <v>362</v>
      </c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82" t="s">
        <v>363</v>
      </c>
      <c r="I2" s="382"/>
      <c r="J2" s="3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382" t="s">
        <v>364</v>
      </c>
      <c r="I3" s="382"/>
      <c r="J3" s="38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6.5" customHeight="1" x14ac:dyDescent="0.2">
      <c r="A10" s="190" t="s">
        <v>1</v>
      </c>
      <c r="B10" s="191"/>
      <c r="C10" s="359" t="s">
        <v>365</v>
      </c>
      <c r="D10" s="359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">
      <c r="A11" s="193" t="s">
        <v>2</v>
      </c>
      <c r="B11" s="191"/>
      <c r="C11" s="359" t="s">
        <v>366</v>
      </c>
      <c r="D11" s="359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">
      <c r="A12" s="193" t="s">
        <v>322</v>
      </c>
      <c r="B12" s="191"/>
      <c r="C12" s="359" t="s">
        <v>359</v>
      </c>
      <c r="D12" s="359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">
      <c r="A13" s="193" t="s">
        <v>3</v>
      </c>
      <c r="B13" s="191"/>
      <c r="C13" s="359" t="s">
        <v>360</v>
      </c>
      <c r="D13" s="359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">
      <c r="A14" s="193" t="s">
        <v>4</v>
      </c>
      <c r="B14" s="191"/>
      <c r="C14" s="359" t="s">
        <v>367</v>
      </c>
      <c r="D14" s="359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">
      <c r="A15" s="193" t="s">
        <v>5</v>
      </c>
      <c r="B15" s="191"/>
      <c r="C15" s="359" t="s">
        <v>369</v>
      </c>
      <c r="D15" s="359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6" customFormat="1" ht="15.75" x14ac:dyDescent="0.25">
      <c r="A18" s="294"/>
      <c r="B18" s="365" t="s">
        <v>281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295"/>
      <c r="P18" s="296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</row>
    <row r="19" spans="1:31" s="286" customFormat="1" ht="15.75" x14ac:dyDescent="0.25">
      <c r="A19" s="294"/>
      <c r="B19" s="365" t="s">
        <v>282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295"/>
      <c r="P19" s="296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</row>
    <row r="20" spans="1:31" s="286" customFormat="1" ht="15.75" x14ac:dyDescent="0.25">
      <c r="A20" s="294"/>
      <c r="B20" s="366" t="s">
        <v>368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295"/>
      <c r="P20" s="296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</row>
    <row r="21" spans="1:31" s="286" customFormat="1" ht="15.75" x14ac:dyDescent="0.25">
      <c r="A21" s="294"/>
      <c r="B21" s="3"/>
      <c r="C21" s="1"/>
      <c r="D21" s="297"/>
      <c r="E21" s="297"/>
      <c r="F21" s="297"/>
      <c r="G21" s="297"/>
      <c r="H21" s="297"/>
      <c r="I21" s="297"/>
      <c r="J21" s="298"/>
      <c r="K21" s="297"/>
      <c r="L21" s="298"/>
      <c r="M21" s="297"/>
      <c r="N21" s="298"/>
      <c r="O21" s="295"/>
      <c r="P21" s="296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</row>
    <row r="22" spans="1:31" s="286" customFormat="1" ht="15.75" thickBot="1" x14ac:dyDescent="0.3">
      <c r="D22" s="299"/>
      <c r="E22" s="299"/>
      <c r="F22" s="299"/>
      <c r="G22" s="299"/>
      <c r="H22" s="299"/>
      <c r="I22" s="299"/>
      <c r="J22" s="300"/>
      <c r="K22" s="299"/>
      <c r="L22" s="300"/>
      <c r="M22" s="299"/>
      <c r="N22" s="300"/>
      <c r="O22" s="299"/>
      <c r="P22" s="300"/>
    </row>
    <row r="23" spans="1:31" s="286" customFormat="1" x14ac:dyDescent="0.2">
      <c r="A23" s="367"/>
      <c r="B23" s="370" t="s">
        <v>283</v>
      </c>
      <c r="C23" s="371"/>
      <c r="D23" s="373" t="s">
        <v>284</v>
      </c>
      <c r="E23" s="374"/>
      <c r="F23" s="374"/>
      <c r="G23" s="374"/>
      <c r="H23" s="374"/>
      <c r="I23" s="374"/>
      <c r="J23" s="375"/>
      <c r="K23" s="376" t="s">
        <v>285</v>
      </c>
      <c r="L23" s="371"/>
      <c r="M23" s="376" t="s">
        <v>286</v>
      </c>
      <c r="N23" s="378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</row>
    <row r="24" spans="1:31" s="286" customFormat="1" ht="135.6" customHeight="1" x14ac:dyDescent="0.25">
      <c r="A24" s="368"/>
      <c r="B24" s="361"/>
      <c r="C24" s="372"/>
      <c r="D24" s="302" t="s">
        <v>318</v>
      </c>
      <c r="E24" s="303" t="s">
        <v>319</v>
      </c>
      <c r="F24" s="303" t="s">
        <v>287</v>
      </c>
      <c r="G24" s="303" t="s">
        <v>288</v>
      </c>
      <c r="H24" s="303" t="s">
        <v>6</v>
      </c>
      <c r="I24" s="380" t="s">
        <v>289</v>
      </c>
      <c r="J24" s="381"/>
      <c r="K24" s="377"/>
      <c r="L24" s="372"/>
      <c r="M24" s="377"/>
      <c r="N24" s="379"/>
      <c r="Q24" s="304"/>
    </row>
    <row r="25" spans="1:31" s="286" customFormat="1" ht="60.75" thickBot="1" x14ac:dyDescent="0.25">
      <c r="A25" s="369"/>
      <c r="B25" s="331" t="s">
        <v>278</v>
      </c>
      <c r="C25" s="326" t="s">
        <v>290</v>
      </c>
      <c r="D25" s="325" t="s">
        <v>290</v>
      </c>
      <c r="E25" s="327" t="s">
        <v>290</v>
      </c>
      <c r="F25" s="327" t="s">
        <v>290</v>
      </c>
      <c r="G25" s="327" t="s">
        <v>290</v>
      </c>
      <c r="H25" s="327" t="s">
        <v>290</v>
      </c>
      <c r="I25" s="327" t="s">
        <v>278</v>
      </c>
      <c r="J25" s="328" t="s">
        <v>291</v>
      </c>
      <c r="K25" s="325" t="s">
        <v>278</v>
      </c>
      <c r="L25" s="326" t="s">
        <v>290</v>
      </c>
      <c r="M25" s="329" t="s">
        <v>278</v>
      </c>
      <c r="N25" s="330" t="s">
        <v>290</v>
      </c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</row>
    <row r="26" spans="1:31" s="286" customFormat="1" x14ac:dyDescent="0.2">
      <c r="A26" s="334" t="s">
        <v>292</v>
      </c>
      <c r="B26" s="314" t="s">
        <v>293</v>
      </c>
      <c r="C26" s="315" t="s">
        <v>294</v>
      </c>
      <c r="D26" s="316" t="s">
        <v>295</v>
      </c>
      <c r="E26" s="317" t="s">
        <v>296</v>
      </c>
      <c r="F26" s="317" t="s">
        <v>297</v>
      </c>
      <c r="G26" s="317" t="s">
        <v>298</v>
      </c>
      <c r="H26" s="317" t="s">
        <v>299</v>
      </c>
      <c r="I26" s="317" t="s">
        <v>300</v>
      </c>
      <c r="J26" s="315" t="s">
        <v>301</v>
      </c>
      <c r="K26" s="316" t="s">
        <v>302</v>
      </c>
      <c r="L26" s="315" t="s">
        <v>303</v>
      </c>
      <c r="M26" s="316" t="s">
        <v>304</v>
      </c>
      <c r="N26" s="315" t="s">
        <v>305</v>
      </c>
      <c r="O26" s="306"/>
      <c r="P26" s="306"/>
      <c r="Q26" s="307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</row>
    <row r="27" spans="1:31" s="286" customFormat="1" x14ac:dyDescent="0.2">
      <c r="A27" s="335" t="s">
        <v>306</v>
      </c>
      <c r="B27" s="332">
        <v>1</v>
      </c>
      <c r="C27" s="319">
        <v>757900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8">
        <v>0</v>
      </c>
      <c r="J27" s="319">
        <f>D27+E27+F27+G27+H27</f>
        <v>0</v>
      </c>
      <c r="K27" s="318">
        <v>0</v>
      </c>
      <c r="L27" s="319">
        <v>0</v>
      </c>
      <c r="M27" s="320">
        <v>1</v>
      </c>
      <c r="N27" s="321">
        <f>C27+J27+L27</f>
        <v>757900</v>
      </c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s="286" customFormat="1" x14ac:dyDescent="0.2">
      <c r="A28" s="336" t="s">
        <v>307</v>
      </c>
      <c r="B28" s="333">
        <v>0.96660000000000001</v>
      </c>
      <c r="C28" s="355">
        <v>732560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2">
        <v>0</v>
      </c>
      <c r="J28" s="323">
        <f>D28+E28+F28+G28+H28</f>
        <v>0</v>
      </c>
      <c r="K28" s="322"/>
      <c r="L28" s="323"/>
      <c r="M28" s="357">
        <f>(N28*M27)/N27</f>
        <v>0.9665655099617364</v>
      </c>
      <c r="N28" s="324">
        <f>C28+J28+L28</f>
        <v>732560</v>
      </c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</row>
    <row r="29" spans="1:31" s="286" customFormat="1" x14ac:dyDescent="0.2">
      <c r="A29" s="353" t="s">
        <v>308</v>
      </c>
      <c r="B29" s="318">
        <v>0.98880000000000001</v>
      </c>
      <c r="C29" s="354">
        <v>749425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8">
        <v>0</v>
      </c>
      <c r="J29" s="319">
        <f t="shared" ref="J29:J31" si="0">D29+E29+F29+G29+H29</f>
        <v>0</v>
      </c>
      <c r="K29" s="318"/>
      <c r="L29" s="319"/>
      <c r="M29" s="356">
        <f>(N29*M27)/N27</f>
        <v>0.98881778598759729</v>
      </c>
      <c r="N29" s="321">
        <f>C29+J29+L29</f>
        <v>749425</v>
      </c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</row>
    <row r="30" spans="1:31" s="352" customFormat="1" ht="76.5" customHeight="1" x14ac:dyDescent="0.2">
      <c r="A30" s="353" t="s">
        <v>361</v>
      </c>
      <c r="B30" s="318">
        <v>3.3399999999999999E-2</v>
      </c>
      <c r="C30" s="354">
        <v>25340</v>
      </c>
      <c r="D30" s="319">
        <v>0</v>
      </c>
      <c r="E30" s="319">
        <v>0</v>
      </c>
      <c r="F30" s="319">
        <v>0</v>
      </c>
      <c r="G30" s="319">
        <v>0</v>
      </c>
      <c r="H30" s="319">
        <v>0</v>
      </c>
      <c r="I30" s="318">
        <v>0</v>
      </c>
      <c r="J30" s="319">
        <v>0</v>
      </c>
      <c r="K30" s="318">
        <v>0</v>
      </c>
      <c r="L30" s="319">
        <v>0</v>
      </c>
      <c r="M30" s="356">
        <v>3.3399999999999999E-2</v>
      </c>
      <c r="N30" s="321">
        <v>25340</v>
      </c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</row>
    <row r="31" spans="1:31" s="286" customFormat="1" ht="139.5" customHeight="1" x14ac:dyDescent="0.25">
      <c r="A31" s="358" t="s">
        <v>370</v>
      </c>
      <c r="B31" s="318">
        <v>2.2200000000000001E-2</v>
      </c>
      <c r="C31" s="354">
        <v>16865</v>
      </c>
      <c r="D31" s="319">
        <f t="shared" ref="D31:H31" si="1">D28-D29</f>
        <v>0</v>
      </c>
      <c r="E31" s="319">
        <f t="shared" si="1"/>
        <v>0</v>
      </c>
      <c r="F31" s="319">
        <f t="shared" si="1"/>
        <v>0</v>
      </c>
      <c r="G31" s="319">
        <f t="shared" si="1"/>
        <v>0</v>
      </c>
      <c r="H31" s="319">
        <f t="shared" si="1"/>
        <v>0</v>
      </c>
      <c r="I31" s="318">
        <v>0</v>
      </c>
      <c r="J31" s="319">
        <f t="shared" si="0"/>
        <v>0</v>
      </c>
      <c r="K31" s="318"/>
      <c r="L31" s="319">
        <f>L28-L29</f>
        <v>0</v>
      </c>
      <c r="M31" s="356">
        <v>2.2200000000000001E-2</v>
      </c>
      <c r="N31" s="321">
        <f>C31+J31+L31</f>
        <v>16865</v>
      </c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</row>
    <row r="32" spans="1:31" ht="15.75" customHeight="1" x14ac:dyDescent="0.2">
      <c r="A32" s="3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s="286" customFormat="1" ht="15.75" customHeight="1" x14ac:dyDescent="0.25">
      <c r="A33" s="308"/>
      <c r="B33" s="308" t="s">
        <v>309</v>
      </c>
      <c r="C33" s="360" t="s">
        <v>371</v>
      </c>
      <c r="D33" s="361"/>
      <c r="E33" s="361"/>
      <c r="F33" s="308"/>
      <c r="G33" s="309"/>
      <c r="H33" s="309"/>
      <c r="I33" s="310"/>
      <c r="J33" s="360" t="s">
        <v>372</v>
      </c>
      <c r="K33" s="361"/>
      <c r="L33" s="361"/>
      <c r="M33" s="361"/>
      <c r="N33" s="361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</row>
    <row r="34" spans="1:31" s="286" customFormat="1" ht="15.75" customHeight="1" x14ac:dyDescent="0.25">
      <c r="D34" s="311" t="s">
        <v>310</v>
      </c>
      <c r="F34" s="312"/>
      <c r="G34" s="362" t="s">
        <v>311</v>
      </c>
      <c r="H34" s="363"/>
      <c r="I34" s="299"/>
      <c r="J34" s="362" t="s">
        <v>312</v>
      </c>
      <c r="K34" s="363"/>
      <c r="L34" s="363"/>
      <c r="M34" s="363"/>
      <c r="N34" s="363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2">
    <mergeCell ref="C33:E33"/>
    <mergeCell ref="J33:N33"/>
    <mergeCell ref="G34:H34"/>
    <mergeCell ref="J34:N34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  <mergeCell ref="C15:D15"/>
    <mergeCell ref="C10:D10"/>
    <mergeCell ref="C11:D11"/>
    <mergeCell ref="C12:D12"/>
    <mergeCell ref="C13:D13"/>
    <mergeCell ref="C14:D14"/>
  </mergeCells>
  <pageMargins left="1.0900000000000001" right="0.70866141732283472" top="0.74803149606299213" bottom="0.57999999999999996" header="0" footer="0"/>
  <pageSetup paperSize="9" scale="5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21"/>
  <sheetViews>
    <sheetView tabSelected="1" topLeftCell="M1" zoomScale="75" zoomScaleNormal="75" workbookViewId="0">
      <pane ySplit="10" topLeftCell="A185" activePane="bottomLeft" state="frozen"/>
      <selection pane="bottomLeft" activeCell="C133" sqref="C133"/>
    </sheetView>
  </sheetViews>
  <sheetFormatPr defaultColWidth="12.625" defaultRowHeight="15" customHeight="1" outlineLevelCol="1" x14ac:dyDescent="0.2"/>
  <cols>
    <col min="1" max="1" width="10.625" customWidth="1"/>
    <col min="2" max="2" width="11.625" customWidth="1"/>
    <col min="3" max="3" width="44.125" customWidth="1"/>
    <col min="4" max="4" width="9.875" customWidth="1"/>
    <col min="5" max="5" width="11.125" customWidth="1"/>
    <col min="6" max="7" width="13.625" customWidth="1"/>
    <col min="8" max="8" width="10.125" style="282" customWidth="1"/>
    <col min="9" max="10" width="13.625" style="282" customWidth="1"/>
    <col min="11" max="11" width="9.125" customWidth="1" outlineLevel="1"/>
    <col min="12" max="13" width="13.625" customWidth="1" outlineLevel="1"/>
    <col min="14" max="14" width="9.125" style="282" customWidth="1" outlineLevel="1"/>
    <col min="15" max="16" width="13.625" style="282" customWidth="1" outlineLevel="1"/>
    <col min="17" max="17" width="9.125" customWidth="1" outlineLevel="1"/>
    <col min="18" max="19" width="13.625" customWidth="1" outlineLevel="1"/>
    <col min="20" max="20" width="9.125" style="282" customWidth="1" outlineLevel="1"/>
    <col min="21" max="22" width="13.625" style="282" customWidth="1" outlineLevel="1"/>
    <col min="23" max="25" width="12.625" style="282" customWidth="1"/>
    <col min="26" max="26" width="13.625" style="282" customWidth="1"/>
    <col min="27" max="27" width="17.375" style="273" customWidth="1"/>
    <col min="28" max="28" width="16" style="282" customWidth="1"/>
    <col min="29" max="33" width="5.875" customWidth="1"/>
  </cols>
  <sheetData>
    <row r="1" spans="1:33" ht="15.75" x14ac:dyDescent="0.25">
      <c r="A1" s="383" t="s">
        <v>320</v>
      </c>
      <c r="B1" s="363"/>
      <c r="C1" s="363"/>
      <c r="D1" s="363"/>
      <c r="E1" s="36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9"/>
      <c r="AB1" s="1"/>
      <c r="AC1" s="1"/>
      <c r="AD1" s="1"/>
      <c r="AE1" s="1"/>
      <c r="AF1" s="1"/>
      <c r="AG1" s="1"/>
    </row>
    <row r="2" spans="1:33" s="192" customFormat="1" ht="19.5" customHeight="1" x14ac:dyDescent="0.2">
      <c r="A2" s="194" t="str">
        <f>Фінансування!A12</f>
        <v>Назва Грантоотримувача:</v>
      </c>
      <c r="B2" s="195"/>
      <c r="C2" s="194" t="s">
        <v>359</v>
      </c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50"/>
      <c r="AB2" s="199"/>
      <c r="AC2" s="199"/>
      <c r="AD2" s="199"/>
      <c r="AE2" s="199"/>
      <c r="AF2" s="199"/>
      <c r="AG2" s="199"/>
    </row>
    <row r="3" spans="1:33" s="192" customFormat="1" ht="19.5" customHeight="1" x14ac:dyDescent="0.2">
      <c r="A3" s="200" t="str">
        <f>Фінансування!A13</f>
        <v>Назва проєкту:</v>
      </c>
      <c r="B3" s="195"/>
      <c r="C3" s="194" t="s">
        <v>360</v>
      </c>
      <c r="D3" s="196"/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50"/>
      <c r="AB3" s="199"/>
      <c r="AC3" s="199"/>
      <c r="AD3" s="199"/>
      <c r="AE3" s="199"/>
      <c r="AF3" s="199"/>
      <c r="AG3" s="199"/>
    </row>
    <row r="4" spans="1:33" s="192" customFormat="1" ht="19.5" customHeight="1" x14ac:dyDescent="0.2">
      <c r="A4" s="200" t="str">
        <f>Фінансування!A14</f>
        <v>Дата початку проєкту:</v>
      </c>
      <c r="B4" s="199"/>
      <c r="C4" s="350">
        <v>44377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51"/>
      <c r="AB4" s="199"/>
      <c r="AC4" s="199"/>
      <c r="AD4" s="199"/>
      <c r="AE4" s="199"/>
      <c r="AF4" s="199"/>
      <c r="AG4" s="199"/>
    </row>
    <row r="5" spans="1:33" s="192" customFormat="1" ht="19.5" customHeight="1" x14ac:dyDescent="0.2">
      <c r="A5" s="200" t="str">
        <f>Фінансування!A15</f>
        <v>Дата завершення проєкту:</v>
      </c>
      <c r="B5" s="199"/>
      <c r="C5" s="350">
        <v>44515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51"/>
      <c r="AB5" s="199"/>
      <c r="AC5" s="199"/>
      <c r="AD5" s="199"/>
      <c r="AE5" s="199"/>
      <c r="AF5" s="199"/>
      <c r="AG5" s="199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2"/>
      <c r="AB6" s="1"/>
      <c r="AC6" s="1"/>
      <c r="AD6" s="1"/>
      <c r="AE6" s="1"/>
      <c r="AF6" s="1"/>
      <c r="AG6" s="1"/>
    </row>
    <row r="7" spans="1:33" ht="26.25" customHeight="1" thickBot="1" x14ac:dyDescent="0.25">
      <c r="A7" s="384" t="s">
        <v>273</v>
      </c>
      <c r="B7" s="387" t="s">
        <v>10</v>
      </c>
      <c r="C7" s="390" t="s">
        <v>11</v>
      </c>
      <c r="D7" s="393" t="s">
        <v>12</v>
      </c>
      <c r="E7" s="412" t="s">
        <v>13</v>
      </c>
      <c r="F7" s="413"/>
      <c r="G7" s="413"/>
      <c r="H7" s="413"/>
      <c r="I7" s="413"/>
      <c r="J7" s="414"/>
      <c r="K7" s="412" t="s">
        <v>257</v>
      </c>
      <c r="L7" s="413"/>
      <c r="M7" s="413"/>
      <c r="N7" s="413"/>
      <c r="O7" s="413"/>
      <c r="P7" s="414"/>
      <c r="Q7" s="412" t="s">
        <v>258</v>
      </c>
      <c r="R7" s="413"/>
      <c r="S7" s="413"/>
      <c r="T7" s="413"/>
      <c r="U7" s="413"/>
      <c r="V7" s="414"/>
      <c r="W7" s="420" t="s">
        <v>275</v>
      </c>
      <c r="X7" s="421"/>
      <c r="Y7" s="421"/>
      <c r="Z7" s="422"/>
      <c r="AA7" s="417" t="s">
        <v>321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85"/>
      <c r="B8" s="388"/>
      <c r="C8" s="391"/>
      <c r="D8" s="394"/>
      <c r="E8" s="415" t="s">
        <v>14</v>
      </c>
      <c r="F8" s="401"/>
      <c r="G8" s="416"/>
      <c r="H8" s="415" t="s">
        <v>274</v>
      </c>
      <c r="I8" s="401"/>
      <c r="J8" s="416"/>
      <c r="K8" s="415" t="s">
        <v>14</v>
      </c>
      <c r="L8" s="401"/>
      <c r="M8" s="416"/>
      <c r="N8" s="415" t="s">
        <v>274</v>
      </c>
      <c r="O8" s="401"/>
      <c r="P8" s="416"/>
      <c r="Q8" s="415" t="s">
        <v>14</v>
      </c>
      <c r="R8" s="401"/>
      <c r="S8" s="416"/>
      <c r="T8" s="415" t="s">
        <v>274</v>
      </c>
      <c r="U8" s="401"/>
      <c r="V8" s="416"/>
      <c r="W8" s="423" t="s">
        <v>279</v>
      </c>
      <c r="X8" s="423" t="s">
        <v>280</v>
      </c>
      <c r="Y8" s="420" t="s">
        <v>276</v>
      </c>
      <c r="Z8" s="422"/>
      <c r="AA8" s="418"/>
      <c r="AB8" s="1"/>
      <c r="AC8" s="1"/>
      <c r="AD8" s="1"/>
      <c r="AE8" s="1"/>
      <c r="AF8" s="1"/>
      <c r="AG8" s="1"/>
    </row>
    <row r="9" spans="1:33" ht="30" customHeight="1" thickBot="1" x14ac:dyDescent="0.25">
      <c r="A9" s="386"/>
      <c r="B9" s="389"/>
      <c r="C9" s="392"/>
      <c r="D9" s="395"/>
      <c r="E9" s="24" t="s">
        <v>15</v>
      </c>
      <c r="F9" s="25" t="s">
        <v>16</v>
      </c>
      <c r="G9" s="246" t="s">
        <v>271</v>
      </c>
      <c r="H9" s="24" t="s">
        <v>15</v>
      </c>
      <c r="I9" s="25" t="s">
        <v>16</v>
      </c>
      <c r="J9" s="313" t="s">
        <v>317</v>
      </c>
      <c r="K9" s="24" t="s">
        <v>15</v>
      </c>
      <c r="L9" s="25" t="s">
        <v>17</v>
      </c>
      <c r="M9" s="313" t="s">
        <v>313</v>
      </c>
      <c r="N9" s="24" t="s">
        <v>15</v>
      </c>
      <c r="O9" s="25" t="s">
        <v>17</v>
      </c>
      <c r="P9" s="313" t="s">
        <v>314</v>
      </c>
      <c r="Q9" s="24" t="s">
        <v>15</v>
      </c>
      <c r="R9" s="25" t="s">
        <v>17</v>
      </c>
      <c r="S9" s="313" t="s">
        <v>315</v>
      </c>
      <c r="T9" s="24" t="s">
        <v>15</v>
      </c>
      <c r="U9" s="25" t="s">
        <v>17</v>
      </c>
      <c r="V9" s="313" t="s">
        <v>316</v>
      </c>
      <c r="W9" s="424"/>
      <c r="X9" s="424"/>
      <c r="Y9" s="283" t="s">
        <v>277</v>
      </c>
      <c r="Z9" s="284" t="s">
        <v>278</v>
      </c>
      <c r="AA9" s="419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18</v>
      </c>
      <c r="B11" s="30"/>
      <c r="C11" s="31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4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20</v>
      </c>
      <c r="B12" s="37">
        <v>1</v>
      </c>
      <c r="C12" s="203" t="s">
        <v>267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5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21</v>
      </c>
      <c r="B13" s="42" t="s">
        <v>22</v>
      </c>
      <c r="C13" s="204" t="s">
        <v>268</v>
      </c>
      <c r="D13" s="44"/>
      <c r="E13" s="45">
        <f>SUM(E14:E16)</f>
        <v>8</v>
      </c>
      <c r="F13" s="46"/>
      <c r="G13" s="47">
        <f>SUM(G14:G16)</f>
        <v>85000</v>
      </c>
      <c r="H13" s="45">
        <f>SUM(H14:H16)</f>
        <v>8</v>
      </c>
      <c r="I13" s="46"/>
      <c r="J13" s="47">
        <f>SUM(J14:J16)</f>
        <v>85000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85000</v>
      </c>
      <c r="X13" s="47">
        <f>SUM(X14:X16)</f>
        <v>85000</v>
      </c>
      <c r="Y13" s="48">
        <f>W13-X13</f>
        <v>0</v>
      </c>
      <c r="Z13" s="287">
        <f>Y13/W13</f>
        <v>0</v>
      </c>
      <c r="AA13" s="256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23</v>
      </c>
      <c r="B14" s="51" t="s">
        <v>24</v>
      </c>
      <c r="C14" s="52" t="s">
        <v>324</v>
      </c>
      <c r="D14" s="53" t="s">
        <v>26</v>
      </c>
      <c r="E14" s="54">
        <v>4</v>
      </c>
      <c r="F14" s="55">
        <v>11250</v>
      </c>
      <c r="G14" s="56">
        <f t="shared" ref="G14:G16" si="0">E14*F14</f>
        <v>45000</v>
      </c>
      <c r="H14" s="54">
        <v>4</v>
      </c>
      <c r="I14" s="55">
        <v>11250</v>
      </c>
      <c r="J14" s="56">
        <f t="shared" ref="J14:J16" si="1">H14*I14</f>
        <v>45000</v>
      </c>
      <c r="K14" s="54">
        <v>0</v>
      </c>
      <c r="L14" s="55">
        <v>0</v>
      </c>
      <c r="M14" s="56">
        <f t="shared" ref="M14:M16" si="2">K14*L14</f>
        <v>0</v>
      </c>
      <c r="N14" s="54">
        <v>0</v>
      </c>
      <c r="O14" s="55">
        <v>0</v>
      </c>
      <c r="P14" s="56">
        <v>0</v>
      </c>
      <c r="Q14" s="54">
        <v>0</v>
      </c>
      <c r="R14" s="55">
        <v>0</v>
      </c>
      <c r="S14" s="56">
        <f t="shared" ref="S14:S16" si="3">Q14*R14</f>
        <v>0</v>
      </c>
      <c r="T14" s="54">
        <v>0</v>
      </c>
      <c r="U14" s="55">
        <v>0</v>
      </c>
      <c r="V14" s="56">
        <f t="shared" ref="V14:V16" si="4">T14*U14</f>
        <v>0</v>
      </c>
      <c r="W14" s="57">
        <f>G14+M14+S14</f>
        <v>45000</v>
      </c>
      <c r="X14" s="285">
        <f t="shared" ref="X14:X32" si="5">J14+P14+V14</f>
        <v>45000</v>
      </c>
      <c r="Y14" s="285">
        <f t="shared" ref="Y14:Y77" si="6">W14-X14</f>
        <v>0</v>
      </c>
      <c r="Z14" s="293">
        <f>Y14/W14</f>
        <v>0</v>
      </c>
      <c r="AA14" s="248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23</v>
      </c>
      <c r="B15" s="51" t="s">
        <v>27</v>
      </c>
      <c r="C15" s="52" t="s">
        <v>323</v>
      </c>
      <c r="D15" s="53" t="s">
        <v>26</v>
      </c>
      <c r="E15" s="54">
        <v>4</v>
      </c>
      <c r="F15" s="55">
        <v>10000</v>
      </c>
      <c r="G15" s="56">
        <f t="shared" si="0"/>
        <v>40000</v>
      </c>
      <c r="H15" s="54">
        <v>4</v>
      </c>
      <c r="I15" s="55">
        <v>10000</v>
      </c>
      <c r="J15" s="56">
        <f t="shared" si="1"/>
        <v>40000</v>
      </c>
      <c r="K15" s="54">
        <v>0</v>
      </c>
      <c r="L15" s="55">
        <v>0</v>
      </c>
      <c r="M15" s="56">
        <v>0</v>
      </c>
      <c r="N15" s="54">
        <v>0</v>
      </c>
      <c r="O15" s="55">
        <v>0</v>
      </c>
      <c r="P15" s="56">
        <f t="shared" ref="P15:P16" si="7">N15*O15</f>
        <v>0</v>
      </c>
      <c r="Q15" s="54">
        <v>0</v>
      </c>
      <c r="R15" s="55">
        <v>0</v>
      </c>
      <c r="S15" s="56">
        <f t="shared" si="3"/>
        <v>0</v>
      </c>
      <c r="T15" s="54">
        <v>0</v>
      </c>
      <c r="U15" s="55">
        <v>0</v>
      </c>
      <c r="V15" s="56">
        <f t="shared" si="4"/>
        <v>0</v>
      </c>
      <c r="W15" s="57">
        <f t="shared" ref="W15:W32" si="8">G15+M15+S15</f>
        <v>40000</v>
      </c>
      <c r="X15" s="285">
        <f t="shared" si="5"/>
        <v>40000</v>
      </c>
      <c r="Y15" s="285">
        <f t="shared" si="6"/>
        <v>0</v>
      </c>
      <c r="Z15" s="293">
        <f t="shared" ref="Z15:Z32" si="9">Y15/W15</f>
        <v>0</v>
      </c>
      <c r="AA15" s="248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23</v>
      </c>
      <c r="B16" s="61" t="s">
        <v>28</v>
      </c>
      <c r="C16" s="52" t="s">
        <v>25</v>
      </c>
      <c r="D16" s="62" t="s">
        <v>26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7"/>
        <v>0</v>
      </c>
      <c r="Q16" s="63"/>
      <c r="R16" s="55"/>
      <c r="S16" s="65">
        <f t="shared" si="3"/>
        <v>0</v>
      </c>
      <c r="T16" s="63"/>
      <c r="U16" s="55"/>
      <c r="V16" s="65">
        <f t="shared" si="4"/>
        <v>0</v>
      </c>
      <c r="W16" s="66">
        <f t="shared" si="8"/>
        <v>0</v>
      </c>
      <c r="X16" s="285">
        <f t="shared" si="5"/>
        <v>0</v>
      </c>
      <c r="Y16" s="285">
        <f t="shared" si="6"/>
        <v>0</v>
      </c>
      <c r="Z16" s="293" t="e">
        <f t="shared" si="9"/>
        <v>#DIV/0!</v>
      </c>
      <c r="AA16" s="257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21</v>
      </c>
      <c r="B17" s="42" t="s">
        <v>29</v>
      </c>
      <c r="C17" s="67" t="s">
        <v>30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44">
        <f>SUM(X18:X20)</f>
        <v>0</v>
      </c>
      <c r="Y17" s="344">
        <f t="shared" si="6"/>
        <v>0</v>
      </c>
      <c r="Z17" s="344" t="e">
        <f>Y17/W17</f>
        <v>#DIV/0!</v>
      </c>
      <c r="AA17" s="258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23</v>
      </c>
      <c r="B18" s="51" t="s">
        <v>31</v>
      </c>
      <c r="C18" s="52" t="s">
        <v>25</v>
      </c>
      <c r="D18" s="53" t="s">
        <v>26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85">
        <f t="shared" si="5"/>
        <v>0</v>
      </c>
      <c r="Y18" s="285">
        <f t="shared" si="6"/>
        <v>0</v>
      </c>
      <c r="Z18" s="293" t="e">
        <f t="shared" si="9"/>
        <v>#DIV/0!</v>
      </c>
      <c r="AA18" s="248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23</v>
      </c>
      <c r="B19" s="51" t="s">
        <v>32</v>
      </c>
      <c r="C19" s="52" t="s">
        <v>25</v>
      </c>
      <c r="D19" s="53" t="s">
        <v>26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5">
        <f t="shared" si="5"/>
        <v>0</v>
      </c>
      <c r="Y19" s="285">
        <f t="shared" si="6"/>
        <v>0</v>
      </c>
      <c r="Z19" s="293" t="e">
        <f t="shared" si="9"/>
        <v>#DIV/0!</v>
      </c>
      <c r="AA19" s="248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23</v>
      </c>
      <c r="B20" s="61" t="s">
        <v>33</v>
      </c>
      <c r="C20" s="52" t="s">
        <v>25</v>
      </c>
      <c r="D20" s="74" t="s">
        <v>26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5">
        <f t="shared" si="5"/>
        <v>0</v>
      </c>
      <c r="Y20" s="285">
        <f t="shared" si="6"/>
        <v>0</v>
      </c>
      <c r="Z20" s="293" t="e">
        <f t="shared" si="9"/>
        <v>#DIV/0!</v>
      </c>
      <c r="AA20" s="259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21</v>
      </c>
      <c r="B21" s="42" t="s">
        <v>34</v>
      </c>
      <c r="C21" s="78" t="s">
        <v>35</v>
      </c>
      <c r="D21" s="68"/>
      <c r="E21" s="69">
        <f>SUM(E22:E24)</f>
        <v>10</v>
      </c>
      <c r="F21" s="70"/>
      <c r="G21" s="71">
        <f>SUM(G22:G24)</f>
        <v>165000</v>
      </c>
      <c r="H21" s="69">
        <f>SUM(H22:H24)</f>
        <v>6</v>
      </c>
      <c r="I21" s="70"/>
      <c r="J21" s="71">
        <f>SUM(J22:J24)</f>
        <v>165000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165000</v>
      </c>
      <c r="X21" s="71">
        <f>SUM(X22:X24)</f>
        <v>165000</v>
      </c>
      <c r="Y21" s="48">
        <f t="shared" si="6"/>
        <v>0</v>
      </c>
      <c r="Z21" s="287">
        <f>Y21/W21</f>
        <v>0</v>
      </c>
      <c r="AA21" s="258"/>
      <c r="AB21" s="49"/>
      <c r="AC21" s="49"/>
      <c r="AD21" s="49"/>
      <c r="AE21" s="49"/>
      <c r="AF21" s="49"/>
      <c r="AG21" s="49"/>
    </row>
    <row r="22" spans="1:33" s="184" customFormat="1" ht="45.75" customHeight="1" x14ac:dyDescent="0.2">
      <c r="A22" s="50" t="s">
        <v>23</v>
      </c>
      <c r="B22" s="51" t="s">
        <v>36</v>
      </c>
      <c r="C22" s="52" t="s">
        <v>325</v>
      </c>
      <c r="D22" s="274" t="s">
        <v>26</v>
      </c>
      <c r="E22" s="54">
        <v>5</v>
      </c>
      <c r="F22" s="55">
        <v>25000</v>
      </c>
      <c r="G22" s="56">
        <f t="shared" ref="G22:G24" si="16">E22*F22</f>
        <v>125000</v>
      </c>
      <c r="H22" s="54">
        <v>3</v>
      </c>
      <c r="I22" s="55">
        <v>41666.67</v>
      </c>
      <c r="J22" s="56">
        <v>125000</v>
      </c>
      <c r="K22" s="54">
        <v>0</v>
      </c>
      <c r="L22" s="55">
        <v>0</v>
      </c>
      <c r="M22" s="56">
        <f t="shared" ref="M22:M24" si="17">K22*L22</f>
        <v>0</v>
      </c>
      <c r="N22" s="54">
        <v>0</v>
      </c>
      <c r="O22" s="55">
        <v>0</v>
      </c>
      <c r="P22" s="56">
        <f t="shared" ref="P22:P24" si="18">N22*O22</f>
        <v>0</v>
      </c>
      <c r="Q22" s="54">
        <v>0</v>
      </c>
      <c r="R22" s="55">
        <v>0</v>
      </c>
      <c r="S22" s="56">
        <f t="shared" ref="S22:S24" si="19">Q22*R22</f>
        <v>0</v>
      </c>
      <c r="T22" s="54">
        <v>0</v>
      </c>
      <c r="U22" s="55">
        <v>0</v>
      </c>
      <c r="V22" s="56">
        <f t="shared" ref="V22:V24" si="20">T22*U22</f>
        <v>0</v>
      </c>
      <c r="W22" s="57">
        <f t="shared" si="8"/>
        <v>125000</v>
      </c>
      <c r="X22" s="285">
        <f t="shared" si="5"/>
        <v>125000</v>
      </c>
      <c r="Y22" s="285">
        <f t="shared" si="6"/>
        <v>0</v>
      </c>
      <c r="Z22" s="293">
        <f t="shared" si="9"/>
        <v>0</v>
      </c>
      <c r="AA22" s="248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23</v>
      </c>
      <c r="B23" s="51" t="s">
        <v>38</v>
      </c>
      <c r="C23" s="52" t="s">
        <v>326</v>
      </c>
      <c r="D23" s="274" t="s">
        <v>26</v>
      </c>
      <c r="E23" s="54">
        <v>5</v>
      </c>
      <c r="F23" s="55">
        <v>8000</v>
      </c>
      <c r="G23" s="56">
        <f t="shared" si="16"/>
        <v>40000</v>
      </c>
      <c r="H23" s="54">
        <v>3</v>
      </c>
      <c r="I23" s="55">
        <v>13333.33</v>
      </c>
      <c r="J23" s="56">
        <v>40000</v>
      </c>
      <c r="K23" s="54">
        <v>0</v>
      </c>
      <c r="L23" s="55">
        <v>0</v>
      </c>
      <c r="M23" s="56">
        <f t="shared" si="17"/>
        <v>0</v>
      </c>
      <c r="N23" s="54">
        <v>0</v>
      </c>
      <c r="O23" s="55">
        <v>0</v>
      </c>
      <c r="P23" s="56">
        <f t="shared" si="18"/>
        <v>0</v>
      </c>
      <c r="Q23" s="54">
        <v>0</v>
      </c>
      <c r="R23" s="55">
        <v>0</v>
      </c>
      <c r="S23" s="56">
        <f t="shared" si="19"/>
        <v>0</v>
      </c>
      <c r="T23" s="54">
        <v>0</v>
      </c>
      <c r="U23" s="55">
        <v>0</v>
      </c>
      <c r="V23" s="56">
        <f t="shared" si="20"/>
        <v>0</v>
      </c>
      <c r="W23" s="57">
        <f t="shared" si="8"/>
        <v>40000</v>
      </c>
      <c r="X23" s="285">
        <f t="shared" si="5"/>
        <v>40000</v>
      </c>
      <c r="Y23" s="285">
        <f t="shared" si="6"/>
        <v>0</v>
      </c>
      <c r="Z23" s="293">
        <f t="shared" si="9"/>
        <v>0</v>
      </c>
      <c r="AA23" s="248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60" t="s">
        <v>23</v>
      </c>
      <c r="B24" s="79" t="s">
        <v>39</v>
      </c>
      <c r="C24" s="52" t="s">
        <v>37</v>
      </c>
      <c r="D24" s="275" t="s">
        <v>26</v>
      </c>
      <c r="E24" s="63"/>
      <c r="F24" s="64"/>
      <c r="G24" s="65">
        <f t="shared" si="16"/>
        <v>0</v>
      </c>
      <c r="H24" s="63"/>
      <c r="I24" s="64"/>
      <c r="J24" s="65">
        <f t="shared" ref="J24" si="21">H24*I24</f>
        <v>0</v>
      </c>
      <c r="K24" s="75"/>
      <c r="L24" s="76"/>
      <c r="M24" s="77">
        <f t="shared" si="17"/>
        <v>0</v>
      </c>
      <c r="N24" s="75"/>
      <c r="O24" s="76"/>
      <c r="P24" s="77">
        <f t="shared" si="18"/>
        <v>0</v>
      </c>
      <c r="Q24" s="75"/>
      <c r="R24" s="76"/>
      <c r="S24" s="77">
        <f t="shared" si="19"/>
        <v>0</v>
      </c>
      <c r="T24" s="75"/>
      <c r="U24" s="76"/>
      <c r="V24" s="77">
        <f t="shared" si="20"/>
        <v>0</v>
      </c>
      <c r="W24" s="66">
        <f t="shared" si="8"/>
        <v>0</v>
      </c>
      <c r="X24" s="285">
        <f t="shared" si="5"/>
        <v>0</v>
      </c>
      <c r="Y24" s="285">
        <f t="shared" si="6"/>
        <v>0</v>
      </c>
      <c r="Z24" s="293" t="e">
        <f t="shared" si="9"/>
        <v>#DIV/0!</v>
      </c>
      <c r="AA24" s="259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20</v>
      </c>
      <c r="B25" s="80" t="s">
        <v>40</v>
      </c>
      <c r="C25" s="67" t="s">
        <v>41</v>
      </c>
      <c r="D25" s="68"/>
      <c r="E25" s="69">
        <f>SUM(E26:E28)</f>
        <v>250000</v>
      </c>
      <c r="F25" s="70"/>
      <c r="G25" s="71">
        <f>SUM(G26:G28)</f>
        <v>55000</v>
      </c>
      <c r="H25" s="69">
        <f>SUM(H26:H28)</f>
        <v>250000</v>
      </c>
      <c r="I25" s="70"/>
      <c r="J25" s="71">
        <f>SUM(J26:J28)</f>
        <v>55000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55000</v>
      </c>
      <c r="X25" s="71">
        <f>SUM(X26:X28)</f>
        <v>55000</v>
      </c>
      <c r="Y25" s="48">
        <f t="shared" si="6"/>
        <v>0</v>
      </c>
      <c r="Z25" s="287">
        <f>Y25/W25</f>
        <v>0</v>
      </c>
      <c r="AA25" s="258"/>
      <c r="AB25" s="5"/>
      <c r="AC25" s="5"/>
      <c r="AD25" s="5"/>
      <c r="AE25" s="5"/>
      <c r="AF25" s="5"/>
      <c r="AG25" s="5"/>
    </row>
    <row r="26" spans="1:33" ht="30" customHeight="1" x14ac:dyDescent="0.2">
      <c r="A26" s="81" t="s">
        <v>23</v>
      </c>
      <c r="B26" s="82" t="s">
        <v>42</v>
      </c>
      <c r="C26" s="52" t="s">
        <v>43</v>
      </c>
      <c r="D26" s="83"/>
      <c r="E26" s="84">
        <f>G13</f>
        <v>85000</v>
      </c>
      <c r="F26" s="85">
        <v>0.22</v>
      </c>
      <c r="G26" s="86">
        <f t="shared" ref="G26:G28" si="22">E26*F26</f>
        <v>18700</v>
      </c>
      <c r="H26" s="84">
        <f>J13</f>
        <v>85000</v>
      </c>
      <c r="I26" s="85">
        <v>0.22</v>
      </c>
      <c r="J26" s="86">
        <f t="shared" ref="J26:J28" si="23">H26*I26</f>
        <v>18700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18700</v>
      </c>
      <c r="X26" s="285">
        <f>J26+P26+V26</f>
        <v>18700</v>
      </c>
      <c r="Y26" s="285">
        <f t="shared" si="6"/>
        <v>0</v>
      </c>
      <c r="Z26" s="293">
        <f t="shared" si="9"/>
        <v>0</v>
      </c>
      <c r="AA26" s="260"/>
      <c r="AB26" s="58"/>
      <c r="AC26" s="59"/>
      <c r="AD26" s="59"/>
      <c r="AE26" s="59"/>
      <c r="AF26" s="59"/>
      <c r="AG26" s="59"/>
    </row>
    <row r="27" spans="1:33" ht="30" customHeight="1" x14ac:dyDescent="0.2">
      <c r="A27" s="50" t="s">
        <v>23</v>
      </c>
      <c r="B27" s="51" t="s">
        <v>44</v>
      </c>
      <c r="C27" s="52" t="s">
        <v>45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85">
        <f t="shared" si="5"/>
        <v>0</v>
      </c>
      <c r="Y27" s="285">
        <f t="shared" si="6"/>
        <v>0</v>
      </c>
      <c r="Z27" s="293" t="e">
        <f t="shared" si="9"/>
        <v>#DIV/0!</v>
      </c>
      <c r="AA27" s="248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23</v>
      </c>
      <c r="B28" s="79" t="s">
        <v>46</v>
      </c>
      <c r="C28" s="88" t="s">
        <v>35</v>
      </c>
      <c r="D28" s="62"/>
      <c r="E28" s="63">
        <f>G21</f>
        <v>165000</v>
      </c>
      <c r="F28" s="64">
        <v>0.22</v>
      </c>
      <c r="G28" s="65">
        <f t="shared" si="22"/>
        <v>36300</v>
      </c>
      <c r="H28" s="63">
        <f>J21</f>
        <v>165000</v>
      </c>
      <c r="I28" s="64">
        <v>0.22</v>
      </c>
      <c r="J28" s="65">
        <f t="shared" si="23"/>
        <v>36300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36300</v>
      </c>
      <c r="X28" s="285">
        <f t="shared" si="5"/>
        <v>36300</v>
      </c>
      <c r="Y28" s="285">
        <f t="shared" si="6"/>
        <v>0</v>
      </c>
      <c r="Z28" s="293">
        <f t="shared" si="9"/>
        <v>0</v>
      </c>
      <c r="AA28" s="257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21</v>
      </c>
      <c r="B29" s="80" t="s">
        <v>47</v>
      </c>
      <c r="C29" s="67" t="s">
        <v>48</v>
      </c>
      <c r="D29" s="68"/>
      <c r="E29" s="69">
        <f>SUM(E30:E32)</f>
        <v>0</v>
      </c>
      <c r="F29" s="70"/>
      <c r="G29" s="71">
        <f>SUM(G30:G32)</f>
        <v>0</v>
      </c>
      <c r="H29" s="69">
        <f>SUM(H30:H32)</f>
        <v>0</v>
      </c>
      <c r="I29" s="70"/>
      <c r="J29" s="71">
        <f>SUM(J30:J32)</f>
        <v>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0</v>
      </c>
      <c r="X29" s="71">
        <f>SUM(X30:X32)</f>
        <v>0</v>
      </c>
      <c r="Y29" s="71">
        <f t="shared" si="6"/>
        <v>0</v>
      </c>
      <c r="Z29" s="71" t="e">
        <f>Y29/W29</f>
        <v>#DIV/0!</v>
      </c>
      <c r="AA29" s="258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23</v>
      </c>
      <c r="B30" s="82" t="s">
        <v>49</v>
      </c>
      <c r="C30" s="52" t="s">
        <v>37</v>
      </c>
      <c r="D30" s="274" t="s">
        <v>26</v>
      </c>
      <c r="E30" s="54"/>
      <c r="F30" s="55"/>
      <c r="G30" s="56">
        <f t="shared" ref="G30:G32" si="28">E30*F30</f>
        <v>0</v>
      </c>
      <c r="H30" s="54"/>
      <c r="I30" s="55"/>
      <c r="J30" s="56">
        <f t="shared" ref="J30:J32" si="29">H30*I30</f>
        <v>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0</v>
      </c>
      <c r="X30" s="285">
        <f>J30+P30+V30</f>
        <v>0</v>
      </c>
      <c r="Y30" s="285">
        <f>W30-X30</f>
        <v>0</v>
      </c>
      <c r="Z30" s="293" t="e">
        <f t="shared" si="9"/>
        <v>#DIV/0!</v>
      </c>
      <c r="AA30" s="248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23</v>
      </c>
      <c r="B31" s="51" t="s">
        <v>50</v>
      </c>
      <c r="C31" s="52" t="s">
        <v>37</v>
      </c>
      <c r="D31" s="274" t="s">
        <v>26</v>
      </c>
      <c r="E31" s="54"/>
      <c r="F31" s="55"/>
      <c r="G31" s="56">
        <f t="shared" si="28"/>
        <v>0</v>
      </c>
      <c r="H31" s="54"/>
      <c r="I31" s="55"/>
      <c r="J31" s="56">
        <f t="shared" si="29"/>
        <v>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0</v>
      </c>
      <c r="X31" s="285">
        <f t="shared" si="5"/>
        <v>0</v>
      </c>
      <c r="Y31" s="285">
        <f t="shared" si="6"/>
        <v>0</v>
      </c>
      <c r="Z31" s="293" t="e">
        <f t="shared" si="9"/>
        <v>#DIV/0!</v>
      </c>
      <c r="AA31" s="248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60" t="s">
        <v>23</v>
      </c>
      <c r="B32" s="61" t="s">
        <v>51</v>
      </c>
      <c r="C32" s="221" t="s">
        <v>37</v>
      </c>
      <c r="D32" s="275" t="s">
        <v>26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85">
        <f t="shared" si="5"/>
        <v>0</v>
      </c>
      <c r="Y32" s="289">
        <f t="shared" si="6"/>
        <v>0</v>
      </c>
      <c r="Z32" s="293" t="e">
        <f t="shared" si="9"/>
        <v>#DIV/0!</v>
      </c>
      <c r="AA32" s="259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26" t="s">
        <v>52</v>
      </c>
      <c r="B33" s="227"/>
      <c r="C33" s="228"/>
      <c r="D33" s="229"/>
      <c r="E33" s="276"/>
      <c r="F33" s="230"/>
      <c r="G33" s="89">
        <f>G13+G17+G21+G25+G29</f>
        <v>305000</v>
      </c>
      <c r="H33" s="276"/>
      <c r="I33" s="230"/>
      <c r="J33" s="89">
        <f>J13+J17+J21+J25+J29</f>
        <v>305000</v>
      </c>
      <c r="K33" s="276"/>
      <c r="L33" s="115"/>
      <c r="M33" s="89">
        <f>M13+M17+M21+M25+M29</f>
        <v>0</v>
      </c>
      <c r="N33" s="276"/>
      <c r="O33" s="115"/>
      <c r="P33" s="89">
        <f>P13+P17+P21+P25+P29</f>
        <v>0</v>
      </c>
      <c r="Q33" s="276"/>
      <c r="R33" s="115"/>
      <c r="S33" s="89">
        <f>S13+S17+S21+S25+S29</f>
        <v>0</v>
      </c>
      <c r="T33" s="276"/>
      <c r="U33" s="115"/>
      <c r="V33" s="89">
        <f>V13+V17+V21+V25+V29</f>
        <v>0</v>
      </c>
      <c r="W33" s="89">
        <f>W13+W17+W21+W25+W29</f>
        <v>305000</v>
      </c>
      <c r="X33" s="337">
        <f>X13+X17+X21+X25+X29</f>
        <v>305000</v>
      </c>
      <c r="Y33" s="339">
        <f t="shared" si="6"/>
        <v>0</v>
      </c>
      <c r="Z33" s="338">
        <f>Y33/W33</f>
        <v>0</v>
      </c>
      <c r="AA33" s="261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22" t="s">
        <v>20</v>
      </c>
      <c r="B34" s="121">
        <v>2</v>
      </c>
      <c r="C34" s="223" t="s">
        <v>53</v>
      </c>
      <c r="D34" s="22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42"/>
      <c r="Z34" s="40"/>
      <c r="AA34" s="255"/>
      <c r="AB34" s="5"/>
      <c r="AC34" s="5"/>
      <c r="AD34" s="5"/>
      <c r="AE34" s="5"/>
      <c r="AF34" s="5"/>
      <c r="AG34" s="5"/>
    </row>
    <row r="35" spans="1:33" ht="30" customHeight="1" x14ac:dyDescent="0.2">
      <c r="A35" s="41" t="s">
        <v>21</v>
      </c>
      <c r="B35" s="80" t="s">
        <v>54</v>
      </c>
      <c r="C35" s="43" t="s">
        <v>55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40">
        <f>SUM(X36:X38)</f>
        <v>0</v>
      </c>
      <c r="Y35" s="343">
        <f t="shared" si="6"/>
        <v>0</v>
      </c>
      <c r="Z35" s="341" t="e">
        <f>Y35/W35</f>
        <v>#DIV/0!</v>
      </c>
      <c r="AA35" s="256"/>
      <c r="AB35" s="95"/>
      <c r="AC35" s="49"/>
      <c r="AD35" s="49"/>
      <c r="AE35" s="49"/>
      <c r="AF35" s="49"/>
      <c r="AG35" s="49"/>
    </row>
    <row r="36" spans="1:33" ht="30" customHeight="1" x14ac:dyDescent="0.2">
      <c r="A36" s="50" t="s">
        <v>23</v>
      </c>
      <c r="B36" s="51" t="s">
        <v>56</v>
      </c>
      <c r="C36" s="52" t="s">
        <v>57</v>
      </c>
      <c r="D36" s="53" t="s">
        <v>58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85">
        <f>J36+P36+V36</f>
        <v>0</v>
      </c>
      <c r="Y36" s="285">
        <f t="shared" si="6"/>
        <v>0</v>
      </c>
      <c r="Z36" s="293" t="e">
        <f t="shared" ref="Z36:Z46" si="40">Y36/W36</f>
        <v>#DIV/0!</v>
      </c>
      <c r="AA36" s="248"/>
      <c r="AB36" s="59"/>
      <c r="AC36" s="59"/>
      <c r="AD36" s="59"/>
      <c r="AE36" s="59"/>
      <c r="AF36" s="59"/>
      <c r="AG36" s="59"/>
    </row>
    <row r="37" spans="1:33" ht="30" customHeight="1" x14ac:dyDescent="0.2">
      <c r="A37" s="50" t="s">
        <v>23</v>
      </c>
      <c r="B37" s="51" t="s">
        <v>59</v>
      </c>
      <c r="C37" s="52" t="s">
        <v>57</v>
      </c>
      <c r="D37" s="53" t="s">
        <v>58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85">
        <f t="shared" ref="X37:X46" si="42">J37+P37+V37</f>
        <v>0</v>
      </c>
      <c r="Y37" s="285">
        <f t="shared" si="6"/>
        <v>0</v>
      </c>
      <c r="Z37" s="293" t="e">
        <f t="shared" si="40"/>
        <v>#DIV/0!</v>
      </c>
      <c r="AA37" s="248"/>
      <c r="AB37" s="59"/>
      <c r="AC37" s="59"/>
      <c r="AD37" s="59"/>
      <c r="AE37" s="59"/>
      <c r="AF37" s="59"/>
      <c r="AG37" s="59"/>
    </row>
    <row r="38" spans="1:33" ht="30" customHeight="1" thickBot="1" x14ac:dyDescent="0.25">
      <c r="A38" s="73" t="s">
        <v>23</v>
      </c>
      <c r="B38" s="79" t="s">
        <v>60</v>
      </c>
      <c r="C38" s="52" t="s">
        <v>57</v>
      </c>
      <c r="D38" s="74" t="s">
        <v>58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85">
        <f t="shared" si="42"/>
        <v>0</v>
      </c>
      <c r="Y38" s="285">
        <f t="shared" si="6"/>
        <v>0</v>
      </c>
      <c r="Z38" s="293" t="e">
        <f t="shared" si="40"/>
        <v>#DIV/0!</v>
      </c>
      <c r="AA38" s="259"/>
      <c r="AB38" s="59"/>
      <c r="AC38" s="59"/>
      <c r="AD38" s="59"/>
      <c r="AE38" s="59"/>
      <c r="AF38" s="59"/>
      <c r="AG38" s="59"/>
    </row>
    <row r="39" spans="1:33" ht="30" customHeight="1" x14ac:dyDescent="0.2">
      <c r="A39" s="41" t="s">
        <v>21</v>
      </c>
      <c r="B39" s="80" t="s">
        <v>61</v>
      </c>
      <c r="C39" s="78" t="s">
        <v>62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45">
        <f t="shared" si="6"/>
        <v>0</v>
      </c>
      <c r="Z39" s="345" t="e">
        <f>Y39/W39</f>
        <v>#DIV/0!</v>
      </c>
      <c r="AA39" s="258"/>
      <c r="AB39" s="49"/>
      <c r="AC39" s="49"/>
      <c r="AD39" s="49"/>
      <c r="AE39" s="49"/>
      <c r="AF39" s="49"/>
      <c r="AG39" s="49"/>
    </row>
    <row r="40" spans="1:33" ht="30" customHeight="1" x14ac:dyDescent="0.2">
      <c r="A40" s="50" t="s">
        <v>23</v>
      </c>
      <c r="B40" s="51" t="s">
        <v>63</v>
      </c>
      <c r="C40" s="52" t="s">
        <v>64</v>
      </c>
      <c r="D40" s="53" t="s">
        <v>65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85">
        <f t="shared" si="42"/>
        <v>0</v>
      </c>
      <c r="Y40" s="285">
        <f t="shared" si="6"/>
        <v>0</v>
      </c>
      <c r="Z40" s="293" t="e">
        <f t="shared" si="40"/>
        <v>#DIV/0!</v>
      </c>
      <c r="AA40" s="248"/>
      <c r="AB40" s="59"/>
      <c r="AC40" s="59"/>
      <c r="AD40" s="59"/>
      <c r="AE40" s="59"/>
      <c r="AF40" s="59"/>
      <c r="AG40" s="59"/>
    </row>
    <row r="41" spans="1:33" ht="30" customHeight="1" x14ac:dyDescent="0.2">
      <c r="A41" s="50" t="s">
        <v>23</v>
      </c>
      <c r="B41" s="51" t="s">
        <v>66</v>
      </c>
      <c r="C41" s="96" t="s">
        <v>64</v>
      </c>
      <c r="D41" s="53" t="s">
        <v>65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85">
        <f t="shared" si="42"/>
        <v>0</v>
      </c>
      <c r="Y41" s="285">
        <f t="shared" si="6"/>
        <v>0</v>
      </c>
      <c r="Z41" s="293" t="e">
        <f t="shared" si="40"/>
        <v>#DIV/0!</v>
      </c>
      <c r="AA41" s="248"/>
      <c r="AB41" s="59"/>
      <c r="AC41" s="59"/>
      <c r="AD41" s="59"/>
      <c r="AE41" s="59"/>
      <c r="AF41" s="59"/>
      <c r="AG41" s="59"/>
    </row>
    <row r="42" spans="1:33" ht="30" customHeight="1" thickBot="1" x14ac:dyDescent="0.25">
      <c r="A42" s="73" t="s">
        <v>23</v>
      </c>
      <c r="B42" s="79" t="s">
        <v>67</v>
      </c>
      <c r="C42" s="97" t="s">
        <v>64</v>
      </c>
      <c r="D42" s="74" t="s">
        <v>65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85">
        <f t="shared" si="42"/>
        <v>0</v>
      </c>
      <c r="Y42" s="285">
        <f t="shared" si="6"/>
        <v>0</v>
      </c>
      <c r="Z42" s="293" t="e">
        <f t="shared" si="40"/>
        <v>#DIV/0!</v>
      </c>
      <c r="AA42" s="259"/>
      <c r="AB42" s="59"/>
      <c r="AC42" s="59"/>
      <c r="AD42" s="59"/>
      <c r="AE42" s="59"/>
      <c r="AF42" s="59"/>
      <c r="AG42" s="59"/>
    </row>
    <row r="43" spans="1:33" ht="30" customHeight="1" x14ac:dyDescent="0.2">
      <c r="A43" s="41" t="s">
        <v>21</v>
      </c>
      <c r="B43" s="80" t="s">
        <v>68</v>
      </c>
      <c r="C43" s="78" t="s">
        <v>69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6"/>
        <v>0</v>
      </c>
      <c r="Z43" s="70" t="e">
        <f>Y43/W43</f>
        <v>#DIV/0!</v>
      </c>
      <c r="AA43" s="258"/>
      <c r="AB43" s="49"/>
      <c r="AC43" s="49"/>
      <c r="AD43" s="49"/>
      <c r="AE43" s="49"/>
      <c r="AF43" s="49"/>
      <c r="AG43" s="49"/>
    </row>
    <row r="44" spans="1:33" ht="30" customHeight="1" x14ac:dyDescent="0.2">
      <c r="A44" s="50" t="s">
        <v>23</v>
      </c>
      <c r="B44" s="51" t="s">
        <v>70</v>
      </c>
      <c r="C44" s="52" t="s">
        <v>71</v>
      </c>
      <c r="D44" s="53" t="s">
        <v>65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85">
        <f t="shared" si="42"/>
        <v>0</v>
      </c>
      <c r="Y44" s="285">
        <f t="shared" si="6"/>
        <v>0</v>
      </c>
      <c r="Z44" s="293" t="e">
        <f t="shared" si="40"/>
        <v>#DIV/0!</v>
      </c>
      <c r="AA44" s="248"/>
      <c r="AB44" s="58"/>
      <c r="AC44" s="59"/>
      <c r="AD44" s="59"/>
      <c r="AE44" s="59"/>
      <c r="AF44" s="59"/>
      <c r="AG44" s="59"/>
    </row>
    <row r="45" spans="1:33" ht="30" customHeight="1" x14ac:dyDescent="0.2">
      <c r="A45" s="50" t="s">
        <v>23</v>
      </c>
      <c r="B45" s="51" t="s">
        <v>72</v>
      </c>
      <c r="C45" s="52" t="s">
        <v>73</v>
      </c>
      <c r="D45" s="53" t="s">
        <v>65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85">
        <f t="shared" si="42"/>
        <v>0</v>
      </c>
      <c r="Y45" s="285">
        <f t="shared" si="6"/>
        <v>0</v>
      </c>
      <c r="Z45" s="293" t="e">
        <f t="shared" si="40"/>
        <v>#DIV/0!</v>
      </c>
      <c r="AA45" s="248"/>
      <c r="AB45" s="59"/>
      <c r="AC45" s="59"/>
      <c r="AD45" s="59"/>
      <c r="AE45" s="59"/>
      <c r="AF45" s="59"/>
      <c r="AG45" s="59"/>
    </row>
    <row r="46" spans="1:33" ht="30" customHeight="1" thickBot="1" x14ac:dyDescent="0.25">
      <c r="A46" s="60" t="s">
        <v>23</v>
      </c>
      <c r="B46" s="61" t="s">
        <v>74</v>
      </c>
      <c r="C46" s="221" t="s">
        <v>71</v>
      </c>
      <c r="D46" s="62" t="s">
        <v>65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85">
        <f t="shared" si="42"/>
        <v>0</v>
      </c>
      <c r="Y46" s="285">
        <f t="shared" si="6"/>
        <v>0</v>
      </c>
      <c r="Z46" s="293" t="e">
        <f t="shared" si="40"/>
        <v>#DIV/0!</v>
      </c>
      <c r="AA46" s="259"/>
      <c r="AB46" s="59"/>
      <c r="AC46" s="59"/>
      <c r="AD46" s="59"/>
      <c r="AE46" s="59"/>
      <c r="AF46" s="59"/>
      <c r="AG46" s="59"/>
    </row>
    <row r="47" spans="1:33" ht="30" customHeight="1" thickBot="1" x14ac:dyDescent="0.25">
      <c r="A47" s="231" t="s">
        <v>255</v>
      </c>
      <c r="B47" s="227"/>
      <c r="C47" s="228"/>
      <c r="D47" s="229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6"/>
        <v>0</v>
      </c>
      <c r="Z47" s="98" t="e">
        <f>Y47/W47</f>
        <v>#DIV/0!</v>
      </c>
      <c r="AA47" s="261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22" t="s">
        <v>20</v>
      </c>
      <c r="B48" s="121">
        <v>3</v>
      </c>
      <c r="C48" s="223" t="s">
        <v>75</v>
      </c>
      <c r="D48" s="22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55"/>
      <c r="AB48" s="5"/>
      <c r="AC48" s="5"/>
      <c r="AD48" s="5"/>
      <c r="AE48" s="5"/>
      <c r="AF48" s="5"/>
      <c r="AG48" s="5"/>
    </row>
    <row r="49" spans="1:33" ht="45" customHeight="1" x14ac:dyDescent="0.2">
      <c r="A49" s="41" t="s">
        <v>21</v>
      </c>
      <c r="B49" s="80" t="s">
        <v>76</v>
      </c>
      <c r="C49" s="43" t="s">
        <v>77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6"/>
        <v>0</v>
      </c>
      <c r="Z49" s="287" t="e">
        <f>Y49/W49</f>
        <v>#DIV/0!</v>
      </c>
      <c r="AA49" s="256"/>
      <c r="AB49" s="49"/>
      <c r="AC49" s="49"/>
      <c r="AD49" s="49"/>
      <c r="AE49" s="49"/>
      <c r="AF49" s="49"/>
      <c r="AG49" s="49"/>
    </row>
    <row r="50" spans="1:33" ht="30" customHeight="1" x14ac:dyDescent="0.2">
      <c r="A50" s="50" t="s">
        <v>23</v>
      </c>
      <c r="B50" s="51" t="s">
        <v>78</v>
      </c>
      <c r="C50" s="96" t="s">
        <v>79</v>
      </c>
      <c r="D50" s="53" t="s">
        <v>58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85">
        <f t="shared" ref="X50:X55" si="65">J50+P50+V50</f>
        <v>0</v>
      </c>
      <c r="Y50" s="285">
        <f t="shared" si="6"/>
        <v>0</v>
      </c>
      <c r="Z50" s="293" t="e">
        <f t="shared" ref="Z50:Z55" si="66">Y50/W50</f>
        <v>#DIV/0!</v>
      </c>
      <c r="AA50" s="248"/>
      <c r="AB50" s="59"/>
      <c r="AC50" s="59"/>
      <c r="AD50" s="59"/>
      <c r="AE50" s="59"/>
      <c r="AF50" s="59"/>
      <c r="AG50" s="59"/>
    </row>
    <row r="51" spans="1:33" ht="30" customHeight="1" x14ac:dyDescent="0.2">
      <c r="A51" s="50" t="s">
        <v>23</v>
      </c>
      <c r="B51" s="51" t="s">
        <v>80</v>
      </c>
      <c r="C51" s="189" t="s">
        <v>81</v>
      </c>
      <c r="D51" s="53" t="s">
        <v>58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85">
        <f t="shared" si="65"/>
        <v>0</v>
      </c>
      <c r="Y51" s="285">
        <f t="shared" si="6"/>
        <v>0</v>
      </c>
      <c r="Z51" s="293" t="e">
        <f t="shared" si="66"/>
        <v>#DIV/0!</v>
      </c>
      <c r="AA51" s="248"/>
      <c r="AB51" s="59"/>
      <c r="AC51" s="59"/>
      <c r="AD51" s="59"/>
      <c r="AE51" s="59"/>
      <c r="AF51" s="59"/>
      <c r="AG51" s="59"/>
    </row>
    <row r="52" spans="1:33" ht="30" customHeight="1" thickBot="1" x14ac:dyDescent="0.25">
      <c r="A52" s="60" t="s">
        <v>23</v>
      </c>
      <c r="B52" s="61" t="s">
        <v>82</v>
      </c>
      <c r="C52" s="88" t="s">
        <v>83</v>
      </c>
      <c r="D52" s="62" t="s">
        <v>58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85">
        <f t="shared" si="65"/>
        <v>0</v>
      </c>
      <c r="Y52" s="285">
        <f t="shared" si="6"/>
        <v>0</v>
      </c>
      <c r="Z52" s="293" t="e">
        <f t="shared" si="66"/>
        <v>#DIV/0!</v>
      </c>
      <c r="AA52" s="257"/>
      <c r="AB52" s="59"/>
      <c r="AC52" s="59"/>
      <c r="AD52" s="59"/>
      <c r="AE52" s="59"/>
      <c r="AF52" s="59"/>
      <c r="AG52" s="59"/>
    </row>
    <row r="53" spans="1:33" ht="58.5" customHeight="1" x14ac:dyDescent="0.2">
      <c r="A53" s="41" t="s">
        <v>21</v>
      </c>
      <c r="B53" s="80" t="s">
        <v>84</v>
      </c>
      <c r="C53" s="67" t="s">
        <v>85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6"/>
        <v>0</v>
      </c>
      <c r="Z53" s="71" t="e">
        <f>Y53/W53</f>
        <v>#DIV/0!</v>
      </c>
      <c r="AA53" s="258"/>
      <c r="AB53" s="49"/>
      <c r="AC53" s="49"/>
      <c r="AD53" s="49"/>
      <c r="AE53" s="49"/>
      <c r="AF53" s="49"/>
      <c r="AG53" s="49"/>
    </row>
    <row r="54" spans="1:33" ht="30" customHeight="1" x14ac:dyDescent="0.2">
      <c r="A54" s="50" t="s">
        <v>23</v>
      </c>
      <c r="B54" s="51" t="s">
        <v>86</v>
      </c>
      <c r="C54" s="96" t="s">
        <v>87</v>
      </c>
      <c r="D54" s="53" t="s">
        <v>88</v>
      </c>
      <c r="E54" s="403" t="s">
        <v>89</v>
      </c>
      <c r="F54" s="404"/>
      <c r="G54" s="405"/>
      <c r="H54" s="403" t="s">
        <v>89</v>
      </c>
      <c r="I54" s="404"/>
      <c r="J54" s="405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85">
        <f t="shared" si="65"/>
        <v>0</v>
      </c>
      <c r="Y54" s="285">
        <f t="shared" si="6"/>
        <v>0</v>
      </c>
      <c r="Z54" s="293" t="e">
        <f t="shared" si="66"/>
        <v>#DIV/0!</v>
      </c>
      <c r="AA54" s="248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60" t="s">
        <v>23</v>
      </c>
      <c r="B55" s="61" t="s">
        <v>90</v>
      </c>
      <c r="C55" s="88" t="s">
        <v>91</v>
      </c>
      <c r="D55" s="62" t="s">
        <v>88</v>
      </c>
      <c r="E55" s="406"/>
      <c r="F55" s="407"/>
      <c r="G55" s="408"/>
      <c r="H55" s="406"/>
      <c r="I55" s="407"/>
      <c r="J55" s="408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85">
        <f t="shared" si="65"/>
        <v>0</v>
      </c>
      <c r="Y55" s="289">
        <f t="shared" si="6"/>
        <v>0</v>
      </c>
      <c r="Z55" s="293" t="e">
        <f t="shared" si="66"/>
        <v>#DIV/0!</v>
      </c>
      <c r="AA55" s="259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226" t="s">
        <v>92</v>
      </c>
      <c r="B56" s="227"/>
      <c r="C56" s="228"/>
      <c r="D56" s="229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6"/>
        <v>0</v>
      </c>
      <c r="Z56" s="98" t="e">
        <f>Y56/W56</f>
        <v>#DIV/0!</v>
      </c>
      <c r="AA56" s="261"/>
      <c r="AB56" s="59"/>
      <c r="AC56" s="59"/>
      <c r="AD56" s="59"/>
      <c r="AE56" s="5"/>
      <c r="AF56" s="5"/>
      <c r="AG56" s="5"/>
    </row>
    <row r="57" spans="1:33" ht="30" customHeight="1" thickBot="1" x14ac:dyDescent="0.25">
      <c r="A57" s="222" t="s">
        <v>20</v>
      </c>
      <c r="B57" s="121">
        <v>4</v>
      </c>
      <c r="C57" s="223" t="s">
        <v>93</v>
      </c>
      <c r="D57" s="224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46"/>
      <c r="Z57" s="40"/>
      <c r="AA57" s="255"/>
      <c r="AB57" s="5"/>
      <c r="AC57" s="5"/>
      <c r="AD57" s="5"/>
      <c r="AE57" s="5"/>
      <c r="AF57" s="5"/>
      <c r="AG57" s="5"/>
    </row>
    <row r="58" spans="1:33" ht="30" customHeight="1" x14ac:dyDescent="0.2">
      <c r="A58" s="41" t="s">
        <v>21</v>
      </c>
      <c r="B58" s="80" t="s">
        <v>94</v>
      </c>
      <c r="C58" s="99" t="s">
        <v>95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47">
        <f t="shared" si="6"/>
        <v>0</v>
      </c>
      <c r="Z58" s="287" t="e">
        <f>Y58/W58</f>
        <v>#DIV/0!</v>
      </c>
      <c r="AA58" s="256"/>
      <c r="AB58" s="49"/>
      <c r="AC58" s="49"/>
      <c r="AD58" s="49"/>
      <c r="AE58" s="49"/>
      <c r="AF58" s="49"/>
      <c r="AG58" s="49"/>
    </row>
    <row r="59" spans="1:33" ht="30" customHeight="1" x14ac:dyDescent="0.2">
      <c r="A59" s="50" t="s">
        <v>23</v>
      </c>
      <c r="B59" s="51" t="s">
        <v>96</v>
      </c>
      <c r="C59" s="96" t="s">
        <v>97</v>
      </c>
      <c r="D59" s="100" t="s">
        <v>98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0</v>
      </c>
      <c r="X59" s="285">
        <f t="shared" ref="X59:X77" si="78">J59+P59+V59</f>
        <v>0</v>
      </c>
      <c r="Y59" s="285">
        <f t="shared" si="6"/>
        <v>0</v>
      </c>
      <c r="Z59" s="293" t="e">
        <f t="shared" ref="Z59:Z77" si="79">Y59/W59</f>
        <v>#DIV/0!</v>
      </c>
      <c r="AA59" s="248"/>
      <c r="AB59" s="59"/>
      <c r="AC59" s="59"/>
      <c r="AD59" s="59"/>
      <c r="AE59" s="59"/>
      <c r="AF59" s="59"/>
      <c r="AG59" s="59"/>
    </row>
    <row r="60" spans="1:33" ht="30" customHeight="1" x14ac:dyDescent="0.2">
      <c r="A60" s="50" t="s">
        <v>23</v>
      </c>
      <c r="B60" s="51" t="s">
        <v>99</v>
      </c>
      <c r="C60" s="96" t="s">
        <v>97</v>
      </c>
      <c r="D60" s="100" t="s">
        <v>98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85">
        <f t="shared" si="78"/>
        <v>0</v>
      </c>
      <c r="Y60" s="285">
        <f t="shared" si="6"/>
        <v>0</v>
      </c>
      <c r="Z60" s="293" t="e">
        <f t="shared" si="79"/>
        <v>#DIV/0!</v>
      </c>
      <c r="AA60" s="248"/>
      <c r="AB60" s="59"/>
      <c r="AC60" s="59"/>
      <c r="AD60" s="59"/>
      <c r="AE60" s="59"/>
      <c r="AF60" s="59"/>
      <c r="AG60" s="59"/>
    </row>
    <row r="61" spans="1:33" ht="30" customHeight="1" thickBot="1" x14ac:dyDescent="0.25">
      <c r="A61" s="73" t="s">
        <v>23</v>
      </c>
      <c r="B61" s="61" t="s">
        <v>100</v>
      </c>
      <c r="C61" s="88" t="s">
        <v>97</v>
      </c>
      <c r="D61" s="100" t="s">
        <v>98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85">
        <f t="shared" si="78"/>
        <v>0</v>
      </c>
      <c r="Y61" s="285">
        <f t="shared" si="6"/>
        <v>0</v>
      </c>
      <c r="Z61" s="293" t="e">
        <f t="shared" si="79"/>
        <v>#DIV/0!</v>
      </c>
      <c r="AA61" s="257"/>
      <c r="AB61" s="59"/>
      <c r="AC61" s="59"/>
      <c r="AD61" s="59"/>
      <c r="AE61" s="59"/>
      <c r="AF61" s="59"/>
      <c r="AG61" s="59"/>
    </row>
    <row r="62" spans="1:33" ht="30" customHeight="1" x14ac:dyDescent="0.2">
      <c r="A62" s="41" t="s">
        <v>21</v>
      </c>
      <c r="B62" s="80" t="s">
        <v>101</v>
      </c>
      <c r="C62" s="78" t="s">
        <v>102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6"/>
        <v>0</v>
      </c>
      <c r="Z62" s="71" t="e">
        <f>Y62/W62</f>
        <v>#DIV/0!</v>
      </c>
      <c r="AA62" s="258"/>
      <c r="AB62" s="49"/>
      <c r="AC62" s="49"/>
      <c r="AD62" s="49"/>
      <c r="AE62" s="49"/>
      <c r="AF62" s="49"/>
      <c r="AG62" s="49"/>
    </row>
    <row r="63" spans="1:33" ht="30" customHeight="1" x14ac:dyDescent="0.2">
      <c r="A63" s="50" t="s">
        <v>23</v>
      </c>
      <c r="B63" s="51" t="s">
        <v>103</v>
      </c>
      <c r="C63" s="107" t="s">
        <v>104</v>
      </c>
      <c r="D63" s="245" t="s">
        <v>270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85">
        <f t="shared" si="78"/>
        <v>0</v>
      </c>
      <c r="Y63" s="285">
        <f t="shared" si="6"/>
        <v>0</v>
      </c>
      <c r="Z63" s="293" t="e">
        <f t="shared" si="79"/>
        <v>#DIV/0!</v>
      </c>
      <c r="AA63" s="248"/>
      <c r="AB63" s="59"/>
      <c r="AC63" s="59"/>
      <c r="AD63" s="59"/>
      <c r="AE63" s="59"/>
      <c r="AF63" s="59"/>
      <c r="AG63" s="59"/>
    </row>
    <row r="64" spans="1:33" ht="30" customHeight="1" x14ac:dyDescent="0.2">
      <c r="A64" s="50" t="s">
        <v>23</v>
      </c>
      <c r="B64" s="51" t="s">
        <v>105</v>
      </c>
      <c r="C64" s="107" t="s">
        <v>79</v>
      </c>
      <c r="D64" s="245" t="s">
        <v>270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85">
        <f t="shared" si="78"/>
        <v>0</v>
      </c>
      <c r="Y64" s="285">
        <f t="shared" si="6"/>
        <v>0</v>
      </c>
      <c r="Z64" s="293" t="e">
        <f t="shared" si="79"/>
        <v>#DIV/0!</v>
      </c>
      <c r="AA64" s="248"/>
      <c r="AB64" s="59"/>
      <c r="AC64" s="59"/>
      <c r="AD64" s="59"/>
      <c r="AE64" s="59"/>
      <c r="AF64" s="59"/>
      <c r="AG64" s="59"/>
    </row>
    <row r="65" spans="1:33" ht="30" customHeight="1" thickBot="1" x14ac:dyDescent="0.25">
      <c r="A65" s="60" t="s">
        <v>23</v>
      </c>
      <c r="B65" s="79" t="s">
        <v>106</v>
      </c>
      <c r="C65" s="109" t="s">
        <v>81</v>
      </c>
      <c r="D65" s="245" t="s">
        <v>270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85">
        <f t="shared" si="78"/>
        <v>0</v>
      </c>
      <c r="Y65" s="285">
        <f t="shared" si="6"/>
        <v>0</v>
      </c>
      <c r="Z65" s="293" t="e">
        <f t="shared" si="79"/>
        <v>#DIV/0!</v>
      </c>
      <c r="AA65" s="257"/>
      <c r="AB65" s="59"/>
      <c r="AC65" s="59"/>
      <c r="AD65" s="59"/>
      <c r="AE65" s="59"/>
      <c r="AF65" s="59"/>
      <c r="AG65" s="59"/>
    </row>
    <row r="66" spans="1:33" ht="30" customHeight="1" x14ac:dyDescent="0.2">
      <c r="A66" s="41" t="s">
        <v>21</v>
      </c>
      <c r="B66" s="80" t="s">
        <v>107</v>
      </c>
      <c r="C66" s="78" t="s">
        <v>108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6"/>
        <v>0</v>
      </c>
      <c r="Z66" s="71" t="e">
        <f>Y66/W66</f>
        <v>#DIV/0!</v>
      </c>
      <c r="AA66" s="258"/>
      <c r="AB66" s="49"/>
      <c r="AC66" s="49"/>
      <c r="AD66" s="49"/>
      <c r="AE66" s="49"/>
      <c r="AF66" s="49"/>
      <c r="AG66" s="49"/>
    </row>
    <row r="67" spans="1:33" ht="30" customHeight="1" x14ac:dyDescent="0.2">
      <c r="A67" s="50" t="s">
        <v>23</v>
      </c>
      <c r="B67" s="51" t="s">
        <v>109</v>
      </c>
      <c r="C67" s="107" t="s">
        <v>110</v>
      </c>
      <c r="D67" s="108" t="s">
        <v>111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85">
        <f t="shared" si="78"/>
        <v>0</v>
      </c>
      <c r="Y67" s="285">
        <f t="shared" si="6"/>
        <v>0</v>
      </c>
      <c r="Z67" s="293" t="e">
        <f t="shared" si="79"/>
        <v>#DIV/0!</v>
      </c>
      <c r="AA67" s="248"/>
      <c r="AB67" s="59"/>
      <c r="AC67" s="59"/>
      <c r="AD67" s="59"/>
      <c r="AE67" s="59"/>
      <c r="AF67" s="59"/>
      <c r="AG67" s="59"/>
    </row>
    <row r="68" spans="1:33" ht="30" customHeight="1" x14ac:dyDescent="0.2">
      <c r="A68" s="50" t="s">
        <v>23</v>
      </c>
      <c r="B68" s="51" t="s">
        <v>112</v>
      </c>
      <c r="C68" s="107" t="s">
        <v>113</v>
      </c>
      <c r="D68" s="108" t="s">
        <v>111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85">
        <f t="shared" si="78"/>
        <v>0</v>
      </c>
      <c r="Y68" s="285">
        <f t="shared" si="6"/>
        <v>0</v>
      </c>
      <c r="Z68" s="293" t="e">
        <f t="shared" si="79"/>
        <v>#DIV/0!</v>
      </c>
      <c r="AA68" s="248"/>
      <c r="AB68" s="59"/>
      <c r="AC68" s="59"/>
      <c r="AD68" s="59"/>
      <c r="AE68" s="59"/>
      <c r="AF68" s="59"/>
      <c r="AG68" s="59"/>
    </row>
    <row r="69" spans="1:33" ht="30" customHeight="1" thickBot="1" x14ac:dyDescent="0.25">
      <c r="A69" s="60" t="s">
        <v>23</v>
      </c>
      <c r="B69" s="79" t="s">
        <v>114</v>
      </c>
      <c r="C69" s="109" t="s">
        <v>115</v>
      </c>
      <c r="D69" s="110" t="s">
        <v>111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85">
        <f t="shared" si="78"/>
        <v>0</v>
      </c>
      <c r="Y69" s="285">
        <f t="shared" si="6"/>
        <v>0</v>
      </c>
      <c r="Z69" s="293" t="e">
        <f t="shared" si="79"/>
        <v>#DIV/0!</v>
      </c>
      <c r="AA69" s="257"/>
      <c r="AB69" s="59"/>
      <c r="AC69" s="59"/>
      <c r="AD69" s="59"/>
      <c r="AE69" s="59"/>
      <c r="AF69" s="59"/>
      <c r="AG69" s="59"/>
    </row>
    <row r="70" spans="1:33" ht="30" customHeight="1" x14ac:dyDescent="0.2">
      <c r="A70" s="41" t="s">
        <v>21</v>
      </c>
      <c r="B70" s="80" t="s">
        <v>116</v>
      </c>
      <c r="C70" s="78" t="s">
        <v>117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6"/>
        <v>0</v>
      </c>
      <c r="Z70" s="71" t="e">
        <f>Y70/W70</f>
        <v>#DIV/0!</v>
      </c>
      <c r="AA70" s="258"/>
      <c r="AB70" s="49"/>
      <c r="AC70" s="49"/>
      <c r="AD70" s="49"/>
      <c r="AE70" s="49"/>
      <c r="AF70" s="49"/>
      <c r="AG70" s="49"/>
    </row>
    <row r="71" spans="1:33" ht="30" customHeight="1" x14ac:dyDescent="0.2">
      <c r="A71" s="50" t="s">
        <v>23</v>
      </c>
      <c r="B71" s="51" t="s">
        <v>118</v>
      </c>
      <c r="C71" s="96" t="s">
        <v>119</v>
      </c>
      <c r="D71" s="108" t="s">
        <v>58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85">
        <f t="shared" si="78"/>
        <v>0</v>
      </c>
      <c r="Y71" s="285">
        <f t="shared" si="6"/>
        <v>0</v>
      </c>
      <c r="Z71" s="293" t="e">
        <f t="shared" si="79"/>
        <v>#DIV/0!</v>
      </c>
      <c r="AA71" s="248"/>
      <c r="AB71" s="59"/>
      <c r="AC71" s="59"/>
      <c r="AD71" s="59"/>
      <c r="AE71" s="59"/>
      <c r="AF71" s="59"/>
      <c r="AG71" s="59"/>
    </row>
    <row r="72" spans="1:33" ht="30" customHeight="1" x14ac:dyDescent="0.2">
      <c r="A72" s="50" t="s">
        <v>23</v>
      </c>
      <c r="B72" s="51" t="s">
        <v>120</v>
      </c>
      <c r="C72" s="96" t="s">
        <v>119</v>
      </c>
      <c r="D72" s="108" t="s">
        <v>58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85">
        <f t="shared" si="78"/>
        <v>0</v>
      </c>
      <c r="Y72" s="285">
        <f t="shared" si="6"/>
        <v>0</v>
      </c>
      <c r="Z72" s="293" t="e">
        <f t="shared" si="79"/>
        <v>#DIV/0!</v>
      </c>
      <c r="AA72" s="248"/>
      <c r="AB72" s="59"/>
      <c r="AC72" s="59"/>
      <c r="AD72" s="59"/>
      <c r="AE72" s="59"/>
      <c r="AF72" s="59"/>
      <c r="AG72" s="59"/>
    </row>
    <row r="73" spans="1:33" ht="30" customHeight="1" thickBot="1" x14ac:dyDescent="0.25">
      <c r="A73" s="60" t="s">
        <v>23</v>
      </c>
      <c r="B73" s="61" t="s">
        <v>121</v>
      </c>
      <c r="C73" s="88" t="s">
        <v>119</v>
      </c>
      <c r="D73" s="110" t="s">
        <v>58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85">
        <f t="shared" si="78"/>
        <v>0</v>
      </c>
      <c r="Y73" s="285">
        <f t="shared" si="6"/>
        <v>0</v>
      </c>
      <c r="Z73" s="293" t="e">
        <f t="shared" si="79"/>
        <v>#DIV/0!</v>
      </c>
      <c r="AA73" s="257"/>
      <c r="AB73" s="59"/>
      <c r="AC73" s="59"/>
      <c r="AD73" s="59"/>
      <c r="AE73" s="59"/>
      <c r="AF73" s="59"/>
      <c r="AG73" s="59"/>
    </row>
    <row r="74" spans="1:33" ht="30" customHeight="1" x14ac:dyDescent="0.2">
      <c r="A74" s="41" t="s">
        <v>21</v>
      </c>
      <c r="B74" s="80" t="s">
        <v>122</v>
      </c>
      <c r="C74" s="78" t="s">
        <v>123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6"/>
        <v>0</v>
      </c>
      <c r="Z74" s="71" t="e">
        <f>Y74/W74</f>
        <v>#DIV/0!</v>
      </c>
      <c r="AA74" s="258"/>
      <c r="AB74" s="49"/>
      <c r="AC74" s="49"/>
      <c r="AD74" s="49"/>
      <c r="AE74" s="49"/>
      <c r="AF74" s="49"/>
      <c r="AG74" s="49"/>
    </row>
    <row r="75" spans="1:33" ht="30" customHeight="1" x14ac:dyDescent="0.2">
      <c r="A75" s="50" t="s">
        <v>23</v>
      </c>
      <c r="B75" s="51" t="s">
        <v>124</v>
      </c>
      <c r="C75" s="96" t="s">
        <v>119</v>
      </c>
      <c r="D75" s="108" t="s">
        <v>58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85">
        <f t="shared" si="78"/>
        <v>0</v>
      </c>
      <c r="Y75" s="285">
        <f t="shared" si="6"/>
        <v>0</v>
      </c>
      <c r="Z75" s="293" t="e">
        <f t="shared" si="79"/>
        <v>#DIV/0!</v>
      </c>
      <c r="AA75" s="248"/>
      <c r="AB75" s="59"/>
      <c r="AC75" s="59"/>
      <c r="AD75" s="59"/>
      <c r="AE75" s="59"/>
      <c r="AF75" s="59"/>
      <c r="AG75" s="59"/>
    </row>
    <row r="76" spans="1:33" ht="30" customHeight="1" x14ac:dyDescent="0.2">
      <c r="A76" s="50" t="s">
        <v>23</v>
      </c>
      <c r="B76" s="51" t="s">
        <v>125</v>
      </c>
      <c r="C76" s="96" t="s">
        <v>119</v>
      </c>
      <c r="D76" s="108" t="s">
        <v>58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85">
        <f t="shared" si="78"/>
        <v>0</v>
      </c>
      <c r="Y76" s="285">
        <f t="shared" si="6"/>
        <v>0</v>
      </c>
      <c r="Z76" s="293" t="e">
        <f t="shared" si="79"/>
        <v>#DIV/0!</v>
      </c>
      <c r="AA76" s="248"/>
      <c r="AB76" s="59"/>
      <c r="AC76" s="59"/>
      <c r="AD76" s="59"/>
      <c r="AE76" s="59"/>
      <c r="AF76" s="59"/>
      <c r="AG76" s="59"/>
    </row>
    <row r="77" spans="1:33" ht="30" customHeight="1" thickBot="1" x14ac:dyDescent="0.25">
      <c r="A77" s="60" t="s">
        <v>23</v>
      </c>
      <c r="B77" s="79" t="s">
        <v>126</v>
      </c>
      <c r="C77" s="88" t="s">
        <v>119</v>
      </c>
      <c r="D77" s="110" t="s">
        <v>58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85">
        <f t="shared" si="78"/>
        <v>0</v>
      </c>
      <c r="Y77" s="289">
        <f t="shared" si="6"/>
        <v>0</v>
      </c>
      <c r="Z77" s="293" t="e">
        <f t="shared" si="79"/>
        <v>#DIV/0!</v>
      </c>
      <c r="AA77" s="257"/>
      <c r="AB77" s="59"/>
      <c r="AC77" s="59"/>
      <c r="AD77" s="59"/>
      <c r="AE77" s="59"/>
      <c r="AF77" s="59"/>
      <c r="AG77" s="59"/>
    </row>
    <row r="78" spans="1:33" ht="30" customHeight="1" thickBot="1" x14ac:dyDescent="0.25">
      <c r="A78" s="111" t="s">
        <v>127</v>
      </c>
      <c r="B78" s="112"/>
      <c r="C78" s="113"/>
      <c r="D78" s="114"/>
      <c r="E78" s="115">
        <f>E74+E70+E66+E62+E58</f>
        <v>0</v>
      </c>
      <c r="F78" s="90"/>
      <c r="G78" s="89">
        <f>G74+G70+G66+G62+G58</f>
        <v>0</v>
      </c>
      <c r="H78" s="115">
        <f>H74+H70+H66+H62+H58</f>
        <v>0</v>
      </c>
      <c r="I78" s="90"/>
      <c r="J78" s="89">
        <f>J74+J70+J66+J62+J58</f>
        <v>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0</v>
      </c>
      <c r="X78" s="288">
        <f>X74+X70+X66+X62+X58</f>
        <v>0</v>
      </c>
      <c r="Y78" s="290">
        <f t="shared" ref="Y78:Y141" si="108">W78-X78</f>
        <v>0</v>
      </c>
      <c r="Z78" s="290" t="e">
        <f>Y78/W78</f>
        <v>#DIV/0!</v>
      </c>
      <c r="AA78" s="261"/>
      <c r="AB78" s="5"/>
      <c r="AC78" s="5"/>
      <c r="AD78" s="5"/>
      <c r="AE78" s="5"/>
      <c r="AF78" s="5"/>
      <c r="AG78" s="5"/>
    </row>
    <row r="79" spans="1:33" s="184" customFormat="1" ht="30" customHeight="1" thickBot="1" x14ac:dyDescent="0.25">
      <c r="A79" s="92" t="s">
        <v>20</v>
      </c>
      <c r="B79" s="93">
        <v>5</v>
      </c>
      <c r="C79" s="205" t="s">
        <v>259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91"/>
      <c r="Z79" s="40"/>
      <c r="AA79" s="255"/>
      <c r="AB79" s="5"/>
      <c r="AC79" s="5"/>
      <c r="AD79" s="5"/>
      <c r="AE79" s="5"/>
      <c r="AF79" s="5"/>
      <c r="AG79" s="5"/>
    </row>
    <row r="80" spans="1:33" ht="30" customHeight="1" x14ac:dyDescent="0.2">
      <c r="A80" s="41" t="s">
        <v>21</v>
      </c>
      <c r="B80" s="80" t="s">
        <v>128</v>
      </c>
      <c r="C80" s="67" t="s">
        <v>129</v>
      </c>
      <c r="D80" s="68"/>
      <c r="E80" s="69">
        <f>SUM(E81:E83)</f>
        <v>50</v>
      </c>
      <c r="F80" s="70"/>
      <c r="G80" s="71">
        <f>SUM(G81:G83)</f>
        <v>5000</v>
      </c>
      <c r="H80" s="69">
        <f>SUM(H81:H83)</f>
        <v>50</v>
      </c>
      <c r="I80" s="70"/>
      <c r="J80" s="71">
        <f>SUM(J81:J83)</f>
        <v>5000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5000</v>
      </c>
      <c r="X80" s="72">
        <f>SUM(X81:X83)</f>
        <v>5000</v>
      </c>
      <c r="Y80" s="72">
        <f t="shared" si="108"/>
        <v>0</v>
      </c>
      <c r="Z80" s="287">
        <f>Y80/W80</f>
        <v>0</v>
      </c>
      <c r="AA80" s="258"/>
      <c r="AB80" s="59"/>
      <c r="AC80" s="59"/>
      <c r="AD80" s="59"/>
      <c r="AE80" s="59"/>
      <c r="AF80" s="59"/>
      <c r="AG80" s="59"/>
    </row>
    <row r="81" spans="1:33" ht="30" customHeight="1" x14ac:dyDescent="0.2">
      <c r="A81" s="50" t="s">
        <v>23</v>
      </c>
      <c r="B81" s="51" t="s">
        <v>130</v>
      </c>
      <c r="C81" s="117" t="s">
        <v>327</v>
      </c>
      <c r="D81" s="108" t="s">
        <v>132</v>
      </c>
      <c r="E81" s="54">
        <v>50</v>
      </c>
      <c r="F81" s="55">
        <v>100</v>
      </c>
      <c r="G81" s="56">
        <f t="shared" ref="G81:G83" si="109">E81*F81</f>
        <v>5000</v>
      </c>
      <c r="H81" s="54">
        <v>50</v>
      </c>
      <c r="I81" s="55">
        <v>100</v>
      </c>
      <c r="J81" s="56">
        <f t="shared" ref="J81:J83" si="110">H81*I81</f>
        <v>5000</v>
      </c>
      <c r="K81" s="54">
        <v>0</v>
      </c>
      <c r="L81" s="55">
        <v>0</v>
      </c>
      <c r="M81" s="56">
        <f t="shared" ref="M81:M83" si="111">K81*L81</f>
        <v>0</v>
      </c>
      <c r="N81" s="54">
        <v>0</v>
      </c>
      <c r="O81" s="55">
        <v>0</v>
      </c>
      <c r="P81" s="56">
        <f t="shared" ref="P81:P83" si="112">N81*O81</f>
        <v>0</v>
      </c>
      <c r="Q81" s="54">
        <v>0</v>
      </c>
      <c r="R81" s="55">
        <v>0</v>
      </c>
      <c r="S81" s="56">
        <f t="shared" ref="S81:S83" si="113">Q81*R81</f>
        <v>0</v>
      </c>
      <c r="T81" s="54">
        <v>0</v>
      </c>
      <c r="U81" s="55">
        <v>0</v>
      </c>
      <c r="V81" s="56">
        <f t="shared" ref="V81:V83" si="114">T81*U81</f>
        <v>0</v>
      </c>
      <c r="W81" s="57">
        <f>G81+M81+S81</f>
        <v>5000</v>
      </c>
      <c r="X81" s="285">
        <f t="shared" ref="X81:X91" si="115">J81+P81+V81</f>
        <v>5000</v>
      </c>
      <c r="Y81" s="285">
        <f t="shared" si="108"/>
        <v>0</v>
      </c>
      <c r="Z81" s="293">
        <f t="shared" ref="Z81:Z91" si="116">Y81/W81</f>
        <v>0</v>
      </c>
      <c r="AA81" s="248"/>
      <c r="AB81" s="59"/>
      <c r="AC81" s="59"/>
      <c r="AD81" s="59"/>
      <c r="AE81" s="59"/>
      <c r="AF81" s="59"/>
      <c r="AG81" s="59"/>
    </row>
    <row r="82" spans="1:33" ht="30" customHeight="1" x14ac:dyDescent="0.2">
      <c r="A82" s="50" t="s">
        <v>23</v>
      </c>
      <c r="B82" s="51" t="s">
        <v>133</v>
      </c>
      <c r="C82" s="117" t="s">
        <v>131</v>
      </c>
      <c r="D82" s="108" t="s">
        <v>132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85">
        <f t="shared" si="115"/>
        <v>0</v>
      </c>
      <c r="Y82" s="285">
        <f t="shared" si="108"/>
        <v>0</v>
      </c>
      <c r="Z82" s="293" t="e">
        <f t="shared" si="116"/>
        <v>#DIV/0!</v>
      </c>
      <c r="AA82" s="248"/>
      <c r="AB82" s="59"/>
      <c r="AC82" s="59"/>
      <c r="AD82" s="59"/>
      <c r="AE82" s="59"/>
      <c r="AF82" s="59"/>
      <c r="AG82" s="59"/>
    </row>
    <row r="83" spans="1:33" ht="30" customHeight="1" thickBot="1" x14ac:dyDescent="0.25">
      <c r="A83" s="60" t="s">
        <v>23</v>
      </c>
      <c r="B83" s="61" t="s">
        <v>134</v>
      </c>
      <c r="C83" s="117" t="s">
        <v>131</v>
      </c>
      <c r="D83" s="110" t="s">
        <v>132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85">
        <f t="shared" si="115"/>
        <v>0</v>
      </c>
      <c r="Y83" s="285">
        <f t="shared" si="108"/>
        <v>0</v>
      </c>
      <c r="Z83" s="293" t="e">
        <f t="shared" si="116"/>
        <v>#DIV/0!</v>
      </c>
      <c r="AA83" s="257"/>
      <c r="AB83" s="59"/>
      <c r="AC83" s="59"/>
      <c r="AD83" s="59"/>
      <c r="AE83" s="59"/>
      <c r="AF83" s="59"/>
      <c r="AG83" s="59"/>
    </row>
    <row r="84" spans="1:33" ht="30" customHeight="1" thickBot="1" x14ac:dyDescent="0.25">
      <c r="A84" s="41" t="s">
        <v>21</v>
      </c>
      <c r="B84" s="80" t="s">
        <v>135</v>
      </c>
      <c r="C84" s="67" t="s">
        <v>136</v>
      </c>
      <c r="D84" s="279"/>
      <c r="E84" s="278">
        <f>SUM(E85:E87)</f>
        <v>0</v>
      </c>
      <c r="F84" s="70"/>
      <c r="G84" s="71">
        <f>SUM(G85:G87)</f>
        <v>0</v>
      </c>
      <c r="H84" s="278">
        <f>SUM(H85:H87)</f>
        <v>0</v>
      </c>
      <c r="I84" s="70"/>
      <c r="J84" s="71">
        <f>SUM(J85:J87)</f>
        <v>0</v>
      </c>
      <c r="K84" s="278">
        <f>SUM(K85:K87)</f>
        <v>0</v>
      </c>
      <c r="L84" s="70"/>
      <c r="M84" s="71">
        <f>SUM(M85:M87)</f>
        <v>0</v>
      </c>
      <c r="N84" s="278">
        <f>SUM(N85:N87)</f>
        <v>0</v>
      </c>
      <c r="O84" s="70"/>
      <c r="P84" s="71">
        <f>SUM(P85:P87)</f>
        <v>0</v>
      </c>
      <c r="Q84" s="278">
        <f>SUM(Q85:Q87)</f>
        <v>0</v>
      </c>
      <c r="R84" s="70"/>
      <c r="S84" s="71">
        <f>SUM(S85:S87)</f>
        <v>0</v>
      </c>
      <c r="T84" s="278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8"/>
      <c r="AB84" s="59"/>
      <c r="AC84" s="59"/>
      <c r="AD84" s="59"/>
      <c r="AE84" s="59"/>
      <c r="AF84" s="59"/>
      <c r="AG84" s="59"/>
    </row>
    <row r="85" spans="1:33" s="184" customFormat="1" ht="30" customHeight="1" x14ac:dyDescent="0.2">
      <c r="A85" s="50" t="s">
        <v>23</v>
      </c>
      <c r="B85" s="51" t="s">
        <v>137</v>
      </c>
      <c r="C85" s="117" t="s">
        <v>138</v>
      </c>
      <c r="D85" s="277" t="s">
        <v>58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85">
        <f t="shared" si="115"/>
        <v>0</v>
      </c>
      <c r="Y85" s="285">
        <f t="shared" si="108"/>
        <v>0</v>
      </c>
      <c r="Z85" s="293" t="e">
        <f t="shared" si="116"/>
        <v>#DIV/0!</v>
      </c>
      <c r="AA85" s="248"/>
      <c r="AB85" s="59"/>
      <c r="AC85" s="59"/>
      <c r="AD85" s="59"/>
      <c r="AE85" s="59"/>
      <c r="AF85" s="59"/>
      <c r="AG85" s="59"/>
    </row>
    <row r="86" spans="1:33" s="184" customFormat="1" ht="30" customHeight="1" x14ac:dyDescent="0.2">
      <c r="A86" s="50" t="s">
        <v>23</v>
      </c>
      <c r="B86" s="51" t="s">
        <v>139</v>
      </c>
      <c r="C86" s="96" t="s">
        <v>138</v>
      </c>
      <c r="D86" s="108" t="s">
        <v>58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85">
        <f t="shared" si="115"/>
        <v>0</v>
      </c>
      <c r="Y86" s="285">
        <f t="shared" si="108"/>
        <v>0</v>
      </c>
      <c r="Z86" s="293" t="e">
        <f t="shared" si="116"/>
        <v>#DIV/0!</v>
      </c>
      <c r="AA86" s="248"/>
      <c r="AB86" s="59"/>
      <c r="AC86" s="59"/>
      <c r="AD86" s="59"/>
      <c r="AE86" s="59"/>
      <c r="AF86" s="59"/>
      <c r="AG86" s="59"/>
    </row>
    <row r="87" spans="1:33" s="184" customFormat="1" ht="30" customHeight="1" thickBot="1" x14ac:dyDescent="0.25">
      <c r="A87" s="60" t="s">
        <v>23</v>
      </c>
      <c r="B87" s="61" t="s">
        <v>140</v>
      </c>
      <c r="C87" s="88" t="s">
        <v>138</v>
      </c>
      <c r="D87" s="110" t="s">
        <v>58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85">
        <f t="shared" si="115"/>
        <v>0</v>
      </c>
      <c r="Y87" s="285">
        <f t="shared" si="108"/>
        <v>0</v>
      </c>
      <c r="Z87" s="293" t="e">
        <f t="shared" si="116"/>
        <v>#DIV/0!</v>
      </c>
      <c r="AA87" s="257"/>
      <c r="AB87" s="59"/>
      <c r="AC87" s="59"/>
      <c r="AD87" s="59"/>
      <c r="AE87" s="59"/>
      <c r="AF87" s="59"/>
      <c r="AG87" s="59"/>
    </row>
    <row r="88" spans="1:33" ht="30" customHeight="1" x14ac:dyDescent="0.2">
      <c r="A88" s="206" t="s">
        <v>21</v>
      </c>
      <c r="B88" s="207" t="s">
        <v>141</v>
      </c>
      <c r="C88" s="212" t="s">
        <v>142</v>
      </c>
      <c r="D88" s="210"/>
      <c r="E88" s="278">
        <f>SUM(E89:E91)</f>
        <v>0</v>
      </c>
      <c r="F88" s="70"/>
      <c r="G88" s="71">
        <f>SUM(G89:G91)</f>
        <v>0</v>
      </c>
      <c r="H88" s="278">
        <f>SUM(H89:H91)</f>
        <v>0</v>
      </c>
      <c r="I88" s="70"/>
      <c r="J88" s="71">
        <f>SUM(J89:J91)</f>
        <v>0</v>
      </c>
      <c r="K88" s="278">
        <f>SUM(K89:K91)</f>
        <v>0</v>
      </c>
      <c r="L88" s="70"/>
      <c r="M88" s="71">
        <f>SUM(M89:M91)</f>
        <v>0</v>
      </c>
      <c r="N88" s="278">
        <f>SUM(N89:N91)</f>
        <v>0</v>
      </c>
      <c r="O88" s="70"/>
      <c r="P88" s="71">
        <f>SUM(P89:P91)</f>
        <v>0</v>
      </c>
      <c r="Q88" s="278">
        <f>SUM(Q89:Q91)</f>
        <v>0</v>
      </c>
      <c r="R88" s="70"/>
      <c r="S88" s="71">
        <f>SUM(S89:S91)</f>
        <v>0</v>
      </c>
      <c r="T88" s="278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8"/>
      <c r="AB88" s="59"/>
      <c r="AC88" s="59"/>
      <c r="AD88" s="59"/>
      <c r="AE88" s="59"/>
      <c r="AF88" s="59"/>
      <c r="AG88" s="59"/>
    </row>
    <row r="89" spans="1:33" ht="30" customHeight="1" x14ac:dyDescent="0.2">
      <c r="A89" s="50" t="s">
        <v>23</v>
      </c>
      <c r="B89" s="208" t="s">
        <v>143</v>
      </c>
      <c r="C89" s="213" t="s">
        <v>64</v>
      </c>
      <c r="D89" s="211" t="s">
        <v>65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85">
        <f t="shared" si="115"/>
        <v>0</v>
      </c>
      <c r="Y89" s="285">
        <f t="shared" si="108"/>
        <v>0</v>
      </c>
      <c r="Z89" s="293" t="e">
        <f t="shared" si="116"/>
        <v>#DIV/0!</v>
      </c>
      <c r="AA89" s="248"/>
      <c r="AB89" s="58"/>
      <c r="AC89" s="59"/>
      <c r="AD89" s="59"/>
      <c r="AE89" s="59"/>
      <c r="AF89" s="59"/>
      <c r="AG89" s="59"/>
    </row>
    <row r="90" spans="1:33" ht="30" customHeight="1" x14ac:dyDescent="0.2">
      <c r="A90" s="50" t="s">
        <v>23</v>
      </c>
      <c r="B90" s="208" t="s">
        <v>144</v>
      </c>
      <c r="C90" s="213" t="s">
        <v>64</v>
      </c>
      <c r="D90" s="211" t="s">
        <v>65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85">
        <f t="shared" si="115"/>
        <v>0</v>
      </c>
      <c r="Y90" s="285">
        <f t="shared" si="108"/>
        <v>0</v>
      </c>
      <c r="Z90" s="293" t="e">
        <f t="shared" si="116"/>
        <v>#DIV/0!</v>
      </c>
      <c r="AA90" s="248"/>
      <c r="AB90" s="59"/>
      <c r="AC90" s="59"/>
      <c r="AD90" s="59"/>
      <c r="AE90" s="59"/>
      <c r="AF90" s="59"/>
      <c r="AG90" s="59"/>
    </row>
    <row r="91" spans="1:33" ht="30" customHeight="1" thickBot="1" x14ac:dyDescent="0.25">
      <c r="A91" s="60" t="s">
        <v>23</v>
      </c>
      <c r="B91" s="232" t="s">
        <v>145</v>
      </c>
      <c r="C91" s="233" t="s">
        <v>64</v>
      </c>
      <c r="D91" s="211" t="s">
        <v>65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85">
        <f t="shared" si="115"/>
        <v>0</v>
      </c>
      <c r="Y91" s="285">
        <f t="shared" si="108"/>
        <v>0</v>
      </c>
      <c r="Z91" s="293" t="e">
        <f t="shared" si="116"/>
        <v>#DIV/0!</v>
      </c>
      <c r="AA91" s="259"/>
      <c r="AB91" s="59"/>
      <c r="AC91" s="59"/>
      <c r="AD91" s="59"/>
      <c r="AE91" s="59"/>
      <c r="AF91" s="59"/>
      <c r="AG91" s="59"/>
    </row>
    <row r="92" spans="1:33" ht="39.75" customHeight="1" thickBot="1" x14ac:dyDescent="0.25">
      <c r="A92" s="409" t="s">
        <v>269</v>
      </c>
      <c r="B92" s="410"/>
      <c r="C92" s="410"/>
      <c r="D92" s="411"/>
      <c r="E92" s="90"/>
      <c r="F92" s="90"/>
      <c r="G92" s="89">
        <f>G80+G84+G88</f>
        <v>5000</v>
      </c>
      <c r="H92" s="90"/>
      <c r="I92" s="90"/>
      <c r="J92" s="89">
        <f>J80+J84+J88</f>
        <v>5000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5000</v>
      </c>
      <c r="X92" s="98">
        <f>X80+X84+X88</f>
        <v>5000</v>
      </c>
      <c r="Y92" s="98">
        <f t="shared" si="108"/>
        <v>0</v>
      </c>
      <c r="Z92" s="98">
        <f>Y92/W92</f>
        <v>0</v>
      </c>
      <c r="AA92" s="261"/>
      <c r="AC92" s="5"/>
      <c r="AD92" s="5"/>
      <c r="AE92" s="5"/>
      <c r="AF92" s="5"/>
      <c r="AG92" s="5"/>
    </row>
    <row r="93" spans="1:33" ht="30" customHeight="1" thickBot="1" x14ac:dyDescent="0.25">
      <c r="A93" s="120" t="s">
        <v>20</v>
      </c>
      <c r="B93" s="121">
        <v>6</v>
      </c>
      <c r="C93" s="122" t="s">
        <v>146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91"/>
      <c r="Z93" s="40"/>
      <c r="AA93" s="255"/>
      <c r="AB93" s="5"/>
      <c r="AC93" s="5"/>
      <c r="AD93" s="5"/>
      <c r="AE93" s="5"/>
      <c r="AF93" s="5"/>
      <c r="AG93" s="5"/>
    </row>
    <row r="94" spans="1:33" ht="30" customHeight="1" x14ac:dyDescent="0.2">
      <c r="A94" s="41" t="s">
        <v>21</v>
      </c>
      <c r="B94" s="80" t="s">
        <v>147</v>
      </c>
      <c r="C94" s="123" t="s">
        <v>148</v>
      </c>
      <c r="D94" s="44"/>
      <c r="E94" s="45">
        <f>SUM(E95:E97)</f>
        <v>0</v>
      </c>
      <c r="F94" s="46"/>
      <c r="G94" s="47">
        <f>SUM(G95:G97)</f>
        <v>0</v>
      </c>
      <c r="H94" s="45">
        <f>SUM(H95:H97)</f>
        <v>0</v>
      </c>
      <c r="I94" s="46"/>
      <c r="J94" s="47">
        <f>SUM(J95:J97)</f>
        <v>0</v>
      </c>
      <c r="K94" s="45">
        <f>SUM(K95:K97)</f>
        <v>0</v>
      </c>
      <c r="L94" s="46"/>
      <c r="M94" s="47">
        <f>SUM(M95:M97)</f>
        <v>0</v>
      </c>
      <c r="N94" s="45">
        <f>SUM(N95:N97)</f>
        <v>0</v>
      </c>
      <c r="O94" s="46"/>
      <c r="P94" s="47">
        <f>SUM(P95:P97)</f>
        <v>0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0</v>
      </c>
      <c r="X94" s="47">
        <f>SUM(X95:X97)</f>
        <v>0</v>
      </c>
      <c r="Y94" s="47">
        <f t="shared" si="108"/>
        <v>0</v>
      </c>
      <c r="Z94" s="287" t="e">
        <f>Y94/W94</f>
        <v>#DIV/0!</v>
      </c>
      <c r="AA94" s="256"/>
      <c r="AB94" s="49"/>
      <c r="AC94" s="49"/>
      <c r="AD94" s="49"/>
      <c r="AE94" s="49"/>
      <c r="AF94" s="49"/>
      <c r="AG94" s="49"/>
    </row>
    <row r="95" spans="1:33" ht="30" customHeight="1" x14ac:dyDescent="0.2">
      <c r="A95" s="50" t="s">
        <v>23</v>
      </c>
      <c r="B95" s="51" t="s">
        <v>149</v>
      </c>
      <c r="C95" s="96" t="s">
        <v>150</v>
      </c>
      <c r="D95" s="53" t="s">
        <v>58</v>
      </c>
      <c r="E95" s="54"/>
      <c r="F95" s="55"/>
      <c r="G95" s="56">
        <f t="shared" ref="G95:G97" si="129">E95*F95</f>
        <v>0</v>
      </c>
      <c r="H95" s="54"/>
      <c r="I95" s="55"/>
      <c r="J95" s="56">
        <f t="shared" ref="J95:J97" si="130">H95*I95</f>
        <v>0</v>
      </c>
      <c r="K95" s="54"/>
      <c r="L95" s="55"/>
      <c r="M95" s="56">
        <f t="shared" ref="M95:M97" si="131">K95*L95</f>
        <v>0</v>
      </c>
      <c r="N95" s="54"/>
      <c r="O95" s="55"/>
      <c r="P95" s="56">
        <f t="shared" ref="P95:P97" si="132">N95*O95</f>
        <v>0</v>
      </c>
      <c r="Q95" s="54"/>
      <c r="R95" s="55"/>
      <c r="S95" s="56">
        <f t="shared" ref="S95:S97" si="133">Q95*R95</f>
        <v>0</v>
      </c>
      <c r="T95" s="54"/>
      <c r="U95" s="55"/>
      <c r="V95" s="56">
        <f t="shared" ref="V95:V97" si="134">T95*U95</f>
        <v>0</v>
      </c>
      <c r="W95" s="57">
        <f t="shared" ref="W95:W101" si="135">G95+M95+S95</f>
        <v>0</v>
      </c>
      <c r="X95" s="285">
        <f t="shared" ref="X95:X105" si="136">J95+P95+V95</f>
        <v>0</v>
      </c>
      <c r="Y95" s="285">
        <f t="shared" si="108"/>
        <v>0</v>
      </c>
      <c r="Z95" s="293" t="e">
        <f t="shared" ref="Z95:Z105" si="137">Y95/W95</f>
        <v>#DIV/0!</v>
      </c>
      <c r="AA95" s="248"/>
      <c r="AB95" s="59"/>
      <c r="AC95" s="59"/>
      <c r="AD95" s="59"/>
      <c r="AE95" s="59"/>
      <c r="AF95" s="59"/>
      <c r="AG95" s="59"/>
    </row>
    <row r="96" spans="1:33" ht="30" customHeight="1" x14ac:dyDescent="0.2">
      <c r="A96" s="50" t="s">
        <v>23</v>
      </c>
      <c r="B96" s="51" t="s">
        <v>151</v>
      </c>
      <c r="C96" s="96" t="s">
        <v>150</v>
      </c>
      <c r="D96" s="53" t="s">
        <v>58</v>
      </c>
      <c r="E96" s="54"/>
      <c r="F96" s="55"/>
      <c r="G96" s="56">
        <f t="shared" si="129"/>
        <v>0</v>
      </c>
      <c r="H96" s="54"/>
      <c r="I96" s="55"/>
      <c r="J96" s="56">
        <f t="shared" si="130"/>
        <v>0</v>
      </c>
      <c r="K96" s="54"/>
      <c r="L96" s="55"/>
      <c r="M96" s="56">
        <f t="shared" si="131"/>
        <v>0</v>
      </c>
      <c r="N96" s="54"/>
      <c r="O96" s="55"/>
      <c r="P96" s="56">
        <f t="shared" si="132"/>
        <v>0</v>
      </c>
      <c r="Q96" s="54"/>
      <c r="R96" s="55"/>
      <c r="S96" s="56">
        <f t="shared" si="133"/>
        <v>0</v>
      </c>
      <c r="T96" s="54"/>
      <c r="U96" s="55"/>
      <c r="V96" s="56">
        <f t="shared" si="134"/>
        <v>0</v>
      </c>
      <c r="W96" s="57">
        <f t="shared" si="135"/>
        <v>0</v>
      </c>
      <c r="X96" s="285">
        <f t="shared" si="136"/>
        <v>0</v>
      </c>
      <c r="Y96" s="285">
        <f t="shared" si="108"/>
        <v>0</v>
      </c>
      <c r="Z96" s="293" t="e">
        <f t="shared" si="137"/>
        <v>#DIV/0!</v>
      </c>
      <c r="AA96" s="248"/>
      <c r="AB96" s="59"/>
      <c r="AC96" s="59"/>
      <c r="AD96" s="59"/>
      <c r="AE96" s="59"/>
      <c r="AF96" s="59"/>
      <c r="AG96" s="59"/>
    </row>
    <row r="97" spans="1:33" ht="30" customHeight="1" thickBot="1" x14ac:dyDescent="0.25">
      <c r="A97" s="60" t="s">
        <v>23</v>
      </c>
      <c r="B97" s="61" t="s">
        <v>152</v>
      </c>
      <c r="C97" s="88" t="s">
        <v>150</v>
      </c>
      <c r="D97" s="62" t="s">
        <v>58</v>
      </c>
      <c r="E97" s="63"/>
      <c r="F97" s="64"/>
      <c r="G97" s="65">
        <f t="shared" si="129"/>
        <v>0</v>
      </c>
      <c r="H97" s="63"/>
      <c r="I97" s="64"/>
      <c r="J97" s="65">
        <f t="shared" si="130"/>
        <v>0</v>
      </c>
      <c r="K97" s="63"/>
      <c r="L97" s="64"/>
      <c r="M97" s="65">
        <f t="shared" si="131"/>
        <v>0</v>
      </c>
      <c r="N97" s="63"/>
      <c r="O97" s="64"/>
      <c r="P97" s="65">
        <f t="shared" si="132"/>
        <v>0</v>
      </c>
      <c r="Q97" s="63"/>
      <c r="R97" s="64"/>
      <c r="S97" s="65">
        <f t="shared" si="133"/>
        <v>0</v>
      </c>
      <c r="T97" s="63"/>
      <c r="U97" s="64"/>
      <c r="V97" s="65">
        <f t="shared" si="134"/>
        <v>0</v>
      </c>
      <c r="W97" s="66">
        <f t="shared" si="135"/>
        <v>0</v>
      </c>
      <c r="X97" s="285">
        <f t="shared" si="136"/>
        <v>0</v>
      </c>
      <c r="Y97" s="285">
        <f t="shared" si="108"/>
        <v>0</v>
      </c>
      <c r="Z97" s="293" t="e">
        <f t="shared" si="137"/>
        <v>#DIV/0!</v>
      </c>
      <c r="AA97" s="257"/>
      <c r="AB97" s="59"/>
      <c r="AC97" s="59"/>
      <c r="AD97" s="59"/>
      <c r="AE97" s="59"/>
      <c r="AF97" s="59"/>
      <c r="AG97" s="59"/>
    </row>
    <row r="98" spans="1:33" ht="30" customHeight="1" x14ac:dyDescent="0.2">
      <c r="A98" s="41" t="s">
        <v>20</v>
      </c>
      <c r="B98" s="80" t="s">
        <v>153</v>
      </c>
      <c r="C98" s="124" t="s">
        <v>154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0</v>
      </c>
      <c r="X98" s="71">
        <f>SUM(X99:X101)</f>
        <v>0</v>
      </c>
      <c r="Y98" s="71">
        <f t="shared" si="108"/>
        <v>0</v>
      </c>
      <c r="Z98" s="71" t="e">
        <f>Y98/W98</f>
        <v>#DIV/0!</v>
      </c>
      <c r="AA98" s="258"/>
      <c r="AB98" s="49"/>
      <c r="AC98" s="49"/>
      <c r="AD98" s="49"/>
      <c r="AE98" s="49"/>
      <c r="AF98" s="49"/>
      <c r="AG98" s="49"/>
    </row>
    <row r="99" spans="1:33" ht="30" customHeight="1" x14ac:dyDescent="0.2">
      <c r="A99" s="50" t="s">
        <v>23</v>
      </c>
      <c r="B99" s="51" t="s">
        <v>155</v>
      </c>
      <c r="C99" s="96" t="s">
        <v>150</v>
      </c>
      <c r="D99" s="53" t="s">
        <v>58</v>
      </c>
      <c r="E99" s="54"/>
      <c r="F99" s="55"/>
      <c r="G99" s="56">
        <f t="shared" ref="G99:G101" si="138">E99*F99</f>
        <v>0</v>
      </c>
      <c r="H99" s="54"/>
      <c r="I99" s="55"/>
      <c r="J99" s="56">
        <f t="shared" ref="J99:J101" si="139">H99*I99</f>
        <v>0</v>
      </c>
      <c r="K99" s="54"/>
      <c r="L99" s="55"/>
      <c r="M99" s="56">
        <f t="shared" ref="M99:M101" si="140">K99*L99</f>
        <v>0</v>
      </c>
      <c r="N99" s="54"/>
      <c r="O99" s="55"/>
      <c r="P99" s="56">
        <f t="shared" ref="P99:P101" si="141">N99*O99</f>
        <v>0</v>
      </c>
      <c r="Q99" s="54"/>
      <c r="R99" s="55"/>
      <c r="S99" s="56">
        <f t="shared" ref="S99:S101" si="142">Q99*R99</f>
        <v>0</v>
      </c>
      <c r="T99" s="54"/>
      <c r="U99" s="55"/>
      <c r="V99" s="56">
        <f t="shared" ref="V99:V101" si="143">T99*U99</f>
        <v>0</v>
      </c>
      <c r="W99" s="57">
        <f t="shared" si="135"/>
        <v>0</v>
      </c>
      <c r="X99" s="285">
        <f t="shared" si="136"/>
        <v>0</v>
      </c>
      <c r="Y99" s="285">
        <f t="shared" si="108"/>
        <v>0</v>
      </c>
      <c r="Z99" s="293" t="e">
        <f t="shared" si="137"/>
        <v>#DIV/0!</v>
      </c>
      <c r="AA99" s="248"/>
      <c r="AB99" s="59"/>
      <c r="AC99" s="59"/>
      <c r="AD99" s="59"/>
      <c r="AE99" s="59"/>
      <c r="AF99" s="59"/>
      <c r="AG99" s="59"/>
    </row>
    <row r="100" spans="1:33" ht="30" customHeight="1" x14ac:dyDescent="0.2">
      <c r="A100" s="50" t="s">
        <v>23</v>
      </c>
      <c r="B100" s="51" t="s">
        <v>156</v>
      </c>
      <c r="C100" s="96" t="s">
        <v>150</v>
      </c>
      <c r="D100" s="53" t="s">
        <v>58</v>
      </c>
      <c r="E100" s="54"/>
      <c r="F100" s="55"/>
      <c r="G100" s="56">
        <f t="shared" si="138"/>
        <v>0</v>
      </c>
      <c r="H100" s="54"/>
      <c r="I100" s="55"/>
      <c r="J100" s="56">
        <f t="shared" si="139"/>
        <v>0</v>
      </c>
      <c r="K100" s="54"/>
      <c r="L100" s="55"/>
      <c r="M100" s="56">
        <f t="shared" si="140"/>
        <v>0</v>
      </c>
      <c r="N100" s="54"/>
      <c r="O100" s="55"/>
      <c r="P100" s="56">
        <f t="shared" si="141"/>
        <v>0</v>
      </c>
      <c r="Q100" s="54"/>
      <c r="R100" s="55"/>
      <c r="S100" s="56">
        <f t="shared" si="142"/>
        <v>0</v>
      </c>
      <c r="T100" s="54"/>
      <c r="U100" s="55"/>
      <c r="V100" s="56">
        <f t="shared" si="143"/>
        <v>0</v>
      </c>
      <c r="W100" s="57">
        <f t="shared" si="135"/>
        <v>0</v>
      </c>
      <c r="X100" s="285">
        <f t="shared" si="136"/>
        <v>0</v>
      </c>
      <c r="Y100" s="285">
        <f t="shared" si="108"/>
        <v>0</v>
      </c>
      <c r="Z100" s="293" t="e">
        <f t="shared" si="137"/>
        <v>#DIV/0!</v>
      </c>
      <c r="AA100" s="248"/>
      <c r="AB100" s="59"/>
      <c r="AC100" s="59"/>
      <c r="AD100" s="59"/>
      <c r="AE100" s="59"/>
      <c r="AF100" s="59"/>
      <c r="AG100" s="59"/>
    </row>
    <row r="101" spans="1:33" ht="30" customHeight="1" thickBot="1" x14ac:dyDescent="0.25">
      <c r="A101" s="60" t="s">
        <v>23</v>
      </c>
      <c r="B101" s="61" t="s">
        <v>157</v>
      </c>
      <c r="C101" s="88" t="s">
        <v>150</v>
      </c>
      <c r="D101" s="62" t="s">
        <v>58</v>
      </c>
      <c r="E101" s="63"/>
      <c r="F101" s="64"/>
      <c r="G101" s="65">
        <f t="shared" si="138"/>
        <v>0</v>
      </c>
      <c r="H101" s="63"/>
      <c r="I101" s="64"/>
      <c r="J101" s="65">
        <f t="shared" si="139"/>
        <v>0</v>
      </c>
      <c r="K101" s="63"/>
      <c r="L101" s="64"/>
      <c r="M101" s="65">
        <f t="shared" si="140"/>
        <v>0</v>
      </c>
      <c r="N101" s="63"/>
      <c r="O101" s="64"/>
      <c r="P101" s="65">
        <f t="shared" si="141"/>
        <v>0</v>
      </c>
      <c r="Q101" s="63"/>
      <c r="R101" s="64"/>
      <c r="S101" s="65">
        <f t="shared" si="142"/>
        <v>0</v>
      </c>
      <c r="T101" s="63"/>
      <c r="U101" s="64"/>
      <c r="V101" s="65">
        <f t="shared" si="143"/>
        <v>0</v>
      </c>
      <c r="W101" s="66">
        <f t="shared" si="135"/>
        <v>0</v>
      </c>
      <c r="X101" s="285">
        <f t="shared" si="136"/>
        <v>0</v>
      </c>
      <c r="Y101" s="285">
        <f t="shared" si="108"/>
        <v>0</v>
      </c>
      <c r="Z101" s="293" t="e">
        <f t="shared" si="137"/>
        <v>#DIV/0!</v>
      </c>
      <c r="AA101" s="257"/>
      <c r="AB101" s="59"/>
      <c r="AC101" s="59"/>
      <c r="AD101" s="59"/>
      <c r="AE101" s="59"/>
      <c r="AF101" s="59"/>
      <c r="AG101" s="59"/>
    </row>
    <row r="102" spans="1:33" ht="30" customHeight="1" x14ac:dyDescent="0.2">
      <c r="A102" s="41" t="s">
        <v>20</v>
      </c>
      <c r="B102" s="80" t="s">
        <v>158</v>
      </c>
      <c r="C102" s="124" t="s">
        <v>159</v>
      </c>
      <c r="D102" s="68"/>
      <c r="E102" s="69">
        <f>SUM(E103:E105)</f>
        <v>0</v>
      </c>
      <c r="F102" s="70"/>
      <c r="G102" s="71">
        <f>SUM(G103:G105)</f>
        <v>0</v>
      </c>
      <c r="H102" s="69">
        <f>SUM(H103:H105)</f>
        <v>0</v>
      </c>
      <c r="I102" s="70"/>
      <c r="J102" s="71">
        <f>SUM(J103:J105)</f>
        <v>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0</v>
      </c>
      <c r="X102" s="71">
        <f>SUM(X103:X105)</f>
        <v>0</v>
      </c>
      <c r="Y102" s="71">
        <f t="shared" si="108"/>
        <v>0</v>
      </c>
      <c r="Z102" s="71" t="e">
        <f>Y102/W102</f>
        <v>#DIV/0!</v>
      </c>
      <c r="AA102" s="258"/>
      <c r="AB102" s="49"/>
      <c r="AC102" s="49"/>
      <c r="AD102" s="49"/>
      <c r="AE102" s="49"/>
      <c r="AF102" s="49"/>
      <c r="AG102" s="49"/>
    </row>
    <row r="103" spans="1:33" ht="30" customHeight="1" x14ac:dyDescent="0.2">
      <c r="A103" s="50" t="s">
        <v>23</v>
      </c>
      <c r="B103" s="51" t="s">
        <v>160</v>
      </c>
      <c r="C103" s="96" t="s">
        <v>150</v>
      </c>
      <c r="D103" s="53" t="s">
        <v>58</v>
      </c>
      <c r="E103" s="54"/>
      <c r="F103" s="55"/>
      <c r="G103" s="56">
        <f t="shared" ref="G103:G105" si="144">E103*F103</f>
        <v>0</v>
      </c>
      <c r="H103" s="54"/>
      <c r="I103" s="55"/>
      <c r="J103" s="56">
        <f t="shared" ref="J103:J105" si="145">H103*I103</f>
        <v>0</v>
      </c>
      <c r="K103" s="54"/>
      <c r="L103" s="55"/>
      <c r="M103" s="56">
        <f t="shared" ref="M103:M105" si="146">K103*L103</f>
        <v>0</v>
      </c>
      <c r="N103" s="54"/>
      <c r="O103" s="55"/>
      <c r="P103" s="56">
        <f t="shared" ref="P103:P105" si="147">N103*O103</f>
        <v>0</v>
      </c>
      <c r="Q103" s="54"/>
      <c r="R103" s="55"/>
      <c r="S103" s="56">
        <f t="shared" ref="S103:S105" si="148">Q103*R103</f>
        <v>0</v>
      </c>
      <c r="T103" s="54"/>
      <c r="U103" s="55"/>
      <c r="V103" s="56">
        <f t="shared" ref="V103:V105" si="149">T103*U103</f>
        <v>0</v>
      </c>
      <c r="W103" s="57">
        <f>G103+M103+S103</f>
        <v>0</v>
      </c>
      <c r="X103" s="285">
        <f t="shared" si="136"/>
        <v>0</v>
      </c>
      <c r="Y103" s="285">
        <f t="shared" si="108"/>
        <v>0</v>
      </c>
      <c r="Z103" s="293" t="e">
        <f t="shared" si="137"/>
        <v>#DIV/0!</v>
      </c>
      <c r="AA103" s="248"/>
      <c r="AB103" s="59"/>
      <c r="AC103" s="59"/>
      <c r="AD103" s="59"/>
      <c r="AE103" s="59"/>
      <c r="AF103" s="59"/>
      <c r="AG103" s="59"/>
    </row>
    <row r="104" spans="1:33" ht="30" customHeight="1" x14ac:dyDescent="0.2">
      <c r="A104" s="50" t="s">
        <v>23</v>
      </c>
      <c r="B104" s="51" t="s">
        <v>161</v>
      </c>
      <c r="C104" s="96" t="s">
        <v>150</v>
      </c>
      <c r="D104" s="53" t="s">
        <v>58</v>
      </c>
      <c r="E104" s="54"/>
      <c r="F104" s="55"/>
      <c r="G104" s="56">
        <f t="shared" si="144"/>
        <v>0</v>
      </c>
      <c r="H104" s="54"/>
      <c r="I104" s="55"/>
      <c r="J104" s="56">
        <f t="shared" si="145"/>
        <v>0</v>
      </c>
      <c r="K104" s="54"/>
      <c r="L104" s="55"/>
      <c r="M104" s="56">
        <f t="shared" si="146"/>
        <v>0</v>
      </c>
      <c r="N104" s="54"/>
      <c r="O104" s="55"/>
      <c r="P104" s="56">
        <f t="shared" si="147"/>
        <v>0</v>
      </c>
      <c r="Q104" s="54"/>
      <c r="R104" s="55"/>
      <c r="S104" s="56">
        <f t="shared" si="148"/>
        <v>0</v>
      </c>
      <c r="T104" s="54"/>
      <c r="U104" s="55"/>
      <c r="V104" s="56">
        <f t="shared" si="149"/>
        <v>0</v>
      </c>
      <c r="W104" s="57">
        <f>G104+M104+S104</f>
        <v>0</v>
      </c>
      <c r="X104" s="285">
        <f t="shared" si="136"/>
        <v>0</v>
      </c>
      <c r="Y104" s="285">
        <f t="shared" si="108"/>
        <v>0</v>
      </c>
      <c r="Z104" s="293" t="e">
        <f t="shared" si="137"/>
        <v>#DIV/0!</v>
      </c>
      <c r="AA104" s="248"/>
      <c r="AB104" s="59"/>
      <c r="AC104" s="59"/>
      <c r="AD104" s="59"/>
      <c r="AE104" s="59"/>
      <c r="AF104" s="59"/>
      <c r="AG104" s="59"/>
    </row>
    <row r="105" spans="1:33" ht="30" customHeight="1" thickBot="1" x14ac:dyDescent="0.25">
      <c r="A105" s="60" t="s">
        <v>23</v>
      </c>
      <c r="B105" s="61" t="s">
        <v>162</v>
      </c>
      <c r="C105" s="88" t="s">
        <v>150</v>
      </c>
      <c r="D105" s="62" t="s">
        <v>58</v>
      </c>
      <c r="E105" s="75"/>
      <c r="F105" s="76"/>
      <c r="G105" s="77">
        <f t="shared" si="144"/>
        <v>0</v>
      </c>
      <c r="H105" s="75"/>
      <c r="I105" s="76"/>
      <c r="J105" s="77">
        <f t="shared" si="145"/>
        <v>0</v>
      </c>
      <c r="K105" s="75"/>
      <c r="L105" s="76"/>
      <c r="M105" s="77">
        <f t="shared" si="146"/>
        <v>0</v>
      </c>
      <c r="N105" s="75"/>
      <c r="O105" s="76"/>
      <c r="P105" s="77">
        <f t="shared" si="147"/>
        <v>0</v>
      </c>
      <c r="Q105" s="75"/>
      <c r="R105" s="76"/>
      <c r="S105" s="77">
        <f t="shared" si="148"/>
        <v>0</v>
      </c>
      <c r="T105" s="75"/>
      <c r="U105" s="76"/>
      <c r="V105" s="77">
        <f t="shared" si="149"/>
        <v>0</v>
      </c>
      <c r="W105" s="66">
        <f>G105+M105+S105</f>
        <v>0</v>
      </c>
      <c r="X105" s="285">
        <f t="shared" si="136"/>
        <v>0</v>
      </c>
      <c r="Y105" s="285">
        <f t="shared" si="108"/>
        <v>0</v>
      </c>
      <c r="Z105" s="293" t="e">
        <f t="shared" si="137"/>
        <v>#DIV/0!</v>
      </c>
      <c r="AA105" s="259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111" t="s">
        <v>163</v>
      </c>
      <c r="B106" s="112"/>
      <c r="C106" s="113"/>
      <c r="D106" s="114"/>
      <c r="E106" s="115">
        <f>E102+E98+E94</f>
        <v>0</v>
      </c>
      <c r="F106" s="90"/>
      <c r="G106" s="89">
        <f>G102+G98+G94</f>
        <v>0</v>
      </c>
      <c r="H106" s="115">
        <f>H102+H98+H94</f>
        <v>0</v>
      </c>
      <c r="I106" s="90"/>
      <c r="J106" s="89">
        <f>J102+J98+J94</f>
        <v>0</v>
      </c>
      <c r="K106" s="91">
        <f>K102+K98+K94</f>
        <v>0</v>
      </c>
      <c r="L106" s="90"/>
      <c r="M106" s="89">
        <f>M102+M98+M94</f>
        <v>0</v>
      </c>
      <c r="N106" s="91">
        <f>N102+N98+N94</f>
        <v>0</v>
      </c>
      <c r="O106" s="90"/>
      <c r="P106" s="89">
        <f>P102+P98+P94</f>
        <v>0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89">
        <f>V102+V98+V94</f>
        <v>0</v>
      </c>
      <c r="W106" s="98">
        <f>W102+W98+W94</f>
        <v>0</v>
      </c>
      <c r="X106" s="98">
        <f>X102+X98+X94</f>
        <v>0</v>
      </c>
      <c r="Y106" s="98">
        <f t="shared" si="108"/>
        <v>0</v>
      </c>
      <c r="Z106" s="98" t="e">
        <f>Y106/W106</f>
        <v>#DIV/0!</v>
      </c>
      <c r="AA106" s="261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20" t="s">
        <v>20</v>
      </c>
      <c r="B107" s="93">
        <v>7</v>
      </c>
      <c r="C107" s="122" t="s">
        <v>164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0"/>
      <c r="X107" s="40"/>
      <c r="Y107" s="291"/>
      <c r="Z107" s="40"/>
      <c r="AA107" s="255"/>
      <c r="AB107" s="5"/>
      <c r="AC107" s="5"/>
      <c r="AD107" s="5"/>
      <c r="AE107" s="5"/>
      <c r="AF107" s="5"/>
      <c r="AG107" s="5"/>
    </row>
    <row r="108" spans="1:33" ht="30" customHeight="1" x14ac:dyDescent="0.2">
      <c r="A108" s="50" t="s">
        <v>23</v>
      </c>
      <c r="B108" s="51" t="s">
        <v>165</v>
      </c>
      <c r="C108" s="96" t="s">
        <v>166</v>
      </c>
      <c r="D108" s="53" t="s">
        <v>58</v>
      </c>
      <c r="E108" s="54"/>
      <c r="F108" s="55"/>
      <c r="G108" s="56">
        <f t="shared" ref="G108:G118" si="150">E108*F108</f>
        <v>0</v>
      </c>
      <c r="H108" s="54"/>
      <c r="I108" s="55"/>
      <c r="J108" s="56">
        <f t="shared" ref="J108:J118" si="151">H108*I108</f>
        <v>0</v>
      </c>
      <c r="K108" s="54"/>
      <c r="L108" s="55"/>
      <c r="M108" s="56">
        <f t="shared" ref="M108:M118" si="152">K108*L108</f>
        <v>0</v>
      </c>
      <c r="N108" s="54"/>
      <c r="O108" s="55"/>
      <c r="P108" s="56">
        <f t="shared" ref="P108:P118" si="153">N108*O108</f>
        <v>0</v>
      </c>
      <c r="Q108" s="54"/>
      <c r="R108" s="55"/>
      <c r="S108" s="56">
        <f t="shared" ref="S108:S118" si="154">Q108*R108</f>
        <v>0</v>
      </c>
      <c r="T108" s="54"/>
      <c r="U108" s="55"/>
      <c r="V108" s="56">
        <f t="shared" ref="V108:V118" si="155">T108*U108</f>
        <v>0</v>
      </c>
      <c r="W108" s="57">
        <f t="shared" ref="W108:W118" si="156">G108+M108+S108</f>
        <v>0</v>
      </c>
      <c r="X108" s="285">
        <f t="shared" ref="X108:X118" si="157">J108+P108+V108</f>
        <v>0</v>
      </c>
      <c r="Y108" s="285">
        <f t="shared" si="108"/>
        <v>0</v>
      </c>
      <c r="Z108" s="293" t="e">
        <f t="shared" ref="Z108:Z118" si="158">Y108/W108</f>
        <v>#DIV/0!</v>
      </c>
      <c r="AA108" s="248"/>
      <c r="AB108" s="59"/>
      <c r="AC108" s="59"/>
      <c r="AD108" s="59"/>
      <c r="AE108" s="59"/>
      <c r="AF108" s="59"/>
      <c r="AG108" s="59"/>
    </row>
    <row r="109" spans="1:33" ht="30" customHeight="1" x14ac:dyDescent="0.2">
      <c r="A109" s="50" t="s">
        <v>23</v>
      </c>
      <c r="B109" s="51" t="s">
        <v>167</v>
      </c>
      <c r="C109" s="96" t="s">
        <v>168</v>
      </c>
      <c r="D109" s="53" t="s">
        <v>58</v>
      </c>
      <c r="E109" s="54"/>
      <c r="F109" s="55"/>
      <c r="G109" s="56">
        <f t="shared" si="150"/>
        <v>0</v>
      </c>
      <c r="H109" s="54"/>
      <c r="I109" s="55"/>
      <c r="J109" s="56">
        <f t="shared" si="151"/>
        <v>0</v>
      </c>
      <c r="K109" s="54"/>
      <c r="L109" s="55"/>
      <c r="M109" s="56">
        <f t="shared" si="152"/>
        <v>0</v>
      </c>
      <c r="N109" s="54"/>
      <c r="O109" s="55"/>
      <c r="P109" s="56">
        <f t="shared" si="153"/>
        <v>0</v>
      </c>
      <c r="Q109" s="54"/>
      <c r="R109" s="55"/>
      <c r="S109" s="56">
        <f t="shared" si="154"/>
        <v>0</v>
      </c>
      <c r="T109" s="54"/>
      <c r="U109" s="55"/>
      <c r="V109" s="56">
        <f t="shared" si="155"/>
        <v>0</v>
      </c>
      <c r="W109" s="57">
        <f t="shared" si="156"/>
        <v>0</v>
      </c>
      <c r="X109" s="285">
        <f t="shared" si="157"/>
        <v>0</v>
      </c>
      <c r="Y109" s="285">
        <f t="shared" si="108"/>
        <v>0</v>
      </c>
      <c r="Z109" s="293" t="e">
        <f t="shared" si="158"/>
        <v>#DIV/0!</v>
      </c>
      <c r="AA109" s="248"/>
      <c r="AB109" s="59"/>
      <c r="AC109" s="59"/>
      <c r="AD109" s="59"/>
      <c r="AE109" s="59"/>
      <c r="AF109" s="59"/>
      <c r="AG109" s="59"/>
    </row>
    <row r="110" spans="1:33" ht="30" customHeight="1" x14ac:dyDescent="0.2">
      <c r="A110" s="50" t="s">
        <v>23</v>
      </c>
      <c r="B110" s="51" t="s">
        <v>169</v>
      </c>
      <c r="C110" s="96" t="s">
        <v>170</v>
      </c>
      <c r="D110" s="53" t="s">
        <v>58</v>
      </c>
      <c r="E110" s="54"/>
      <c r="F110" s="55"/>
      <c r="G110" s="56">
        <f t="shared" si="150"/>
        <v>0</v>
      </c>
      <c r="H110" s="54"/>
      <c r="I110" s="55"/>
      <c r="J110" s="56">
        <f t="shared" si="151"/>
        <v>0</v>
      </c>
      <c r="K110" s="54"/>
      <c r="L110" s="55"/>
      <c r="M110" s="56">
        <f t="shared" si="152"/>
        <v>0</v>
      </c>
      <c r="N110" s="54"/>
      <c r="O110" s="55"/>
      <c r="P110" s="56">
        <f t="shared" si="153"/>
        <v>0</v>
      </c>
      <c r="Q110" s="54"/>
      <c r="R110" s="55"/>
      <c r="S110" s="56">
        <f t="shared" si="154"/>
        <v>0</v>
      </c>
      <c r="T110" s="54"/>
      <c r="U110" s="55"/>
      <c r="V110" s="56">
        <f t="shared" si="155"/>
        <v>0</v>
      </c>
      <c r="W110" s="57">
        <f t="shared" si="156"/>
        <v>0</v>
      </c>
      <c r="X110" s="285">
        <f t="shared" si="157"/>
        <v>0</v>
      </c>
      <c r="Y110" s="285">
        <f t="shared" si="108"/>
        <v>0</v>
      </c>
      <c r="Z110" s="293" t="e">
        <f t="shared" si="158"/>
        <v>#DIV/0!</v>
      </c>
      <c r="AA110" s="248"/>
      <c r="AB110" s="59"/>
      <c r="AC110" s="59"/>
      <c r="AD110" s="59"/>
      <c r="AE110" s="59"/>
      <c r="AF110" s="59"/>
      <c r="AG110" s="59"/>
    </row>
    <row r="111" spans="1:33" ht="30" customHeight="1" x14ac:dyDescent="0.2">
      <c r="A111" s="50" t="s">
        <v>23</v>
      </c>
      <c r="B111" s="51" t="s">
        <v>171</v>
      </c>
      <c r="C111" s="96" t="s">
        <v>172</v>
      </c>
      <c r="D111" s="53" t="s">
        <v>58</v>
      </c>
      <c r="E111" s="54"/>
      <c r="F111" s="55"/>
      <c r="G111" s="56">
        <f t="shared" si="150"/>
        <v>0</v>
      </c>
      <c r="H111" s="54"/>
      <c r="I111" s="55"/>
      <c r="J111" s="56">
        <f t="shared" si="151"/>
        <v>0</v>
      </c>
      <c r="K111" s="54"/>
      <c r="L111" s="55"/>
      <c r="M111" s="56">
        <f t="shared" si="152"/>
        <v>0</v>
      </c>
      <c r="N111" s="54"/>
      <c r="O111" s="55"/>
      <c r="P111" s="56">
        <f t="shared" si="153"/>
        <v>0</v>
      </c>
      <c r="Q111" s="54"/>
      <c r="R111" s="55"/>
      <c r="S111" s="56">
        <f t="shared" si="154"/>
        <v>0</v>
      </c>
      <c r="T111" s="54"/>
      <c r="U111" s="55"/>
      <c r="V111" s="56">
        <f t="shared" si="155"/>
        <v>0</v>
      </c>
      <c r="W111" s="57">
        <f t="shared" si="156"/>
        <v>0</v>
      </c>
      <c r="X111" s="285">
        <f t="shared" si="157"/>
        <v>0</v>
      </c>
      <c r="Y111" s="285">
        <f t="shared" si="108"/>
        <v>0</v>
      </c>
      <c r="Z111" s="293" t="e">
        <f t="shared" si="158"/>
        <v>#DIV/0!</v>
      </c>
      <c r="AA111" s="248"/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23</v>
      </c>
      <c r="B112" s="51" t="s">
        <v>173</v>
      </c>
      <c r="C112" s="96" t="s">
        <v>328</v>
      </c>
      <c r="D112" s="53" t="s">
        <v>58</v>
      </c>
      <c r="E112" s="54">
        <v>10000</v>
      </c>
      <c r="F112" s="55">
        <v>1.05</v>
      </c>
      <c r="G112" s="56">
        <f t="shared" si="150"/>
        <v>10500</v>
      </c>
      <c r="H112" s="54">
        <v>10000</v>
      </c>
      <c r="I112" s="55">
        <v>1.05</v>
      </c>
      <c r="J112" s="56">
        <f t="shared" si="151"/>
        <v>10500</v>
      </c>
      <c r="K112" s="54">
        <v>0</v>
      </c>
      <c r="L112" s="55">
        <v>0</v>
      </c>
      <c r="M112" s="56">
        <f t="shared" si="152"/>
        <v>0</v>
      </c>
      <c r="N112" s="54">
        <v>0</v>
      </c>
      <c r="O112" s="55">
        <v>0</v>
      </c>
      <c r="P112" s="56">
        <f t="shared" si="153"/>
        <v>0</v>
      </c>
      <c r="Q112" s="54">
        <v>0</v>
      </c>
      <c r="R112" s="55">
        <v>0</v>
      </c>
      <c r="S112" s="56">
        <f t="shared" si="154"/>
        <v>0</v>
      </c>
      <c r="T112" s="54">
        <v>0</v>
      </c>
      <c r="U112" s="55">
        <v>0</v>
      </c>
      <c r="V112" s="56">
        <f t="shared" si="155"/>
        <v>0</v>
      </c>
      <c r="W112" s="57">
        <f t="shared" si="156"/>
        <v>10500</v>
      </c>
      <c r="X112" s="285">
        <f t="shared" si="157"/>
        <v>10500</v>
      </c>
      <c r="Y112" s="285">
        <f t="shared" si="108"/>
        <v>0</v>
      </c>
      <c r="Z112" s="293">
        <f t="shared" si="158"/>
        <v>0</v>
      </c>
      <c r="AA112" s="248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23</v>
      </c>
      <c r="B113" s="51" t="s">
        <v>174</v>
      </c>
      <c r="C113" s="96" t="s">
        <v>175</v>
      </c>
      <c r="D113" s="53" t="s">
        <v>58</v>
      </c>
      <c r="E113" s="54"/>
      <c r="F113" s="55"/>
      <c r="G113" s="56">
        <f t="shared" si="150"/>
        <v>0</v>
      </c>
      <c r="H113" s="54"/>
      <c r="I113" s="55"/>
      <c r="J113" s="56">
        <f t="shared" si="151"/>
        <v>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56">
        <f t="shared" si="155"/>
        <v>0</v>
      </c>
      <c r="W113" s="57">
        <f t="shared" si="156"/>
        <v>0</v>
      </c>
      <c r="X113" s="285">
        <f t="shared" si="157"/>
        <v>0</v>
      </c>
      <c r="Y113" s="285">
        <f t="shared" si="108"/>
        <v>0</v>
      </c>
      <c r="Z113" s="293" t="e">
        <f t="shared" si="158"/>
        <v>#DIV/0!</v>
      </c>
      <c r="AA113" s="248"/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23</v>
      </c>
      <c r="B114" s="51" t="s">
        <v>176</v>
      </c>
      <c r="C114" s="96" t="s">
        <v>177</v>
      </c>
      <c r="D114" s="53" t="s">
        <v>58</v>
      </c>
      <c r="E114" s="54"/>
      <c r="F114" s="55"/>
      <c r="G114" s="56">
        <f t="shared" si="150"/>
        <v>0</v>
      </c>
      <c r="H114" s="54"/>
      <c r="I114" s="55"/>
      <c r="J114" s="56">
        <f t="shared" si="151"/>
        <v>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56">
        <f t="shared" si="155"/>
        <v>0</v>
      </c>
      <c r="W114" s="57">
        <f t="shared" si="156"/>
        <v>0</v>
      </c>
      <c r="X114" s="285">
        <f t="shared" si="157"/>
        <v>0</v>
      </c>
      <c r="Y114" s="285">
        <f t="shared" si="108"/>
        <v>0</v>
      </c>
      <c r="Z114" s="293" t="e">
        <f t="shared" si="158"/>
        <v>#DIV/0!</v>
      </c>
      <c r="AA114" s="248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23</v>
      </c>
      <c r="B115" s="51" t="s">
        <v>178</v>
      </c>
      <c r="C115" s="96" t="s">
        <v>179</v>
      </c>
      <c r="D115" s="53" t="s">
        <v>58</v>
      </c>
      <c r="E115" s="54"/>
      <c r="F115" s="55"/>
      <c r="G115" s="56">
        <f t="shared" si="150"/>
        <v>0</v>
      </c>
      <c r="H115" s="54"/>
      <c r="I115" s="55"/>
      <c r="J115" s="56">
        <f t="shared" si="151"/>
        <v>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56">
        <f t="shared" si="155"/>
        <v>0</v>
      </c>
      <c r="W115" s="57">
        <f t="shared" si="156"/>
        <v>0</v>
      </c>
      <c r="X115" s="285">
        <f t="shared" si="157"/>
        <v>0</v>
      </c>
      <c r="Y115" s="285">
        <f t="shared" si="108"/>
        <v>0</v>
      </c>
      <c r="Z115" s="293" t="e">
        <f t="shared" si="158"/>
        <v>#DIV/0!</v>
      </c>
      <c r="AA115" s="248"/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60" t="s">
        <v>23</v>
      </c>
      <c r="B116" s="51" t="s">
        <v>180</v>
      </c>
      <c r="C116" s="88" t="s">
        <v>181</v>
      </c>
      <c r="D116" s="53" t="s">
        <v>58</v>
      </c>
      <c r="E116" s="63"/>
      <c r="F116" s="64"/>
      <c r="G116" s="56">
        <f t="shared" si="150"/>
        <v>0</v>
      </c>
      <c r="H116" s="63"/>
      <c r="I116" s="64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56">
        <f t="shared" si="155"/>
        <v>0</v>
      </c>
      <c r="W116" s="57">
        <f t="shared" si="156"/>
        <v>0</v>
      </c>
      <c r="X116" s="285">
        <f t="shared" si="157"/>
        <v>0</v>
      </c>
      <c r="Y116" s="285">
        <f t="shared" si="108"/>
        <v>0</v>
      </c>
      <c r="Z116" s="293" t="e">
        <f t="shared" si="158"/>
        <v>#DIV/0!</v>
      </c>
      <c r="AA116" s="257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60" t="s">
        <v>23</v>
      </c>
      <c r="B117" s="51" t="s">
        <v>182</v>
      </c>
      <c r="C117" s="88" t="s">
        <v>183</v>
      </c>
      <c r="D117" s="62" t="s">
        <v>58</v>
      </c>
      <c r="E117" s="54"/>
      <c r="F117" s="55"/>
      <c r="G117" s="56">
        <f t="shared" si="150"/>
        <v>0</v>
      </c>
      <c r="H117" s="54"/>
      <c r="I117" s="55"/>
      <c r="J117" s="56">
        <f t="shared" si="151"/>
        <v>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56">
        <f t="shared" si="155"/>
        <v>0</v>
      </c>
      <c r="W117" s="57">
        <f t="shared" si="156"/>
        <v>0</v>
      </c>
      <c r="X117" s="285">
        <f t="shared" si="157"/>
        <v>0</v>
      </c>
      <c r="Y117" s="285">
        <f t="shared" si="108"/>
        <v>0</v>
      </c>
      <c r="Z117" s="293" t="e">
        <f t="shared" si="158"/>
        <v>#DIV/0!</v>
      </c>
      <c r="AA117" s="248"/>
      <c r="AB117" s="59"/>
      <c r="AC117" s="59"/>
      <c r="AD117" s="59"/>
      <c r="AE117" s="59"/>
      <c r="AF117" s="59"/>
      <c r="AG117" s="59"/>
    </row>
    <row r="118" spans="1:33" ht="30" customHeight="1" thickBot="1" x14ac:dyDescent="0.25">
      <c r="A118" s="60" t="s">
        <v>23</v>
      </c>
      <c r="B118" s="51" t="s">
        <v>184</v>
      </c>
      <c r="C118" s="247" t="s">
        <v>256</v>
      </c>
      <c r="D118" s="62"/>
      <c r="E118" s="63"/>
      <c r="F118" s="64">
        <v>0.22</v>
      </c>
      <c r="G118" s="65">
        <f t="shared" si="150"/>
        <v>0</v>
      </c>
      <c r="H118" s="63"/>
      <c r="I118" s="64">
        <v>0.22</v>
      </c>
      <c r="J118" s="65">
        <f t="shared" si="151"/>
        <v>0</v>
      </c>
      <c r="K118" s="63"/>
      <c r="L118" s="64">
        <v>0.22</v>
      </c>
      <c r="M118" s="65">
        <f t="shared" si="152"/>
        <v>0</v>
      </c>
      <c r="N118" s="63"/>
      <c r="O118" s="64">
        <v>0.22</v>
      </c>
      <c r="P118" s="65">
        <f t="shared" si="153"/>
        <v>0</v>
      </c>
      <c r="Q118" s="63"/>
      <c r="R118" s="64">
        <v>0.22</v>
      </c>
      <c r="S118" s="65">
        <f t="shared" si="154"/>
        <v>0</v>
      </c>
      <c r="T118" s="63"/>
      <c r="U118" s="64">
        <v>0.22</v>
      </c>
      <c r="V118" s="65">
        <f t="shared" si="155"/>
        <v>0</v>
      </c>
      <c r="W118" s="66">
        <f t="shared" si="156"/>
        <v>0</v>
      </c>
      <c r="X118" s="285">
        <f t="shared" si="157"/>
        <v>0</v>
      </c>
      <c r="Y118" s="285">
        <f t="shared" si="108"/>
        <v>0</v>
      </c>
      <c r="Z118" s="293" t="e">
        <f t="shared" si="158"/>
        <v>#DIV/0!</v>
      </c>
      <c r="AA118" s="259"/>
      <c r="AB118" s="5"/>
      <c r="AC118" s="5"/>
      <c r="AD118" s="5"/>
      <c r="AE118" s="5"/>
      <c r="AF118" s="5"/>
      <c r="AG118" s="5"/>
    </row>
    <row r="119" spans="1:33" ht="30" customHeight="1" thickBot="1" x14ac:dyDescent="0.25">
      <c r="A119" s="111" t="s">
        <v>185</v>
      </c>
      <c r="B119" s="112"/>
      <c r="C119" s="113"/>
      <c r="D119" s="114"/>
      <c r="E119" s="115">
        <f>SUM(E108:E117)</f>
        <v>10000</v>
      </c>
      <c r="F119" s="90"/>
      <c r="G119" s="89">
        <f>SUM(G108:G118)</f>
        <v>10500</v>
      </c>
      <c r="H119" s="115">
        <f>SUM(H108:H117)</f>
        <v>10000</v>
      </c>
      <c r="I119" s="90"/>
      <c r="J119" s="89">
        <f>SUM(J108:J118)</f>
        <v>10500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0</v>
      </c>
      <c r="R119" s="90"/>
      <c r="S119" s="89">
        <f>SUM(S108:S118)</f>
        <v>0</v>
      </c>
      <c r="T119" s="91">
        <f>SUM(T108:T117)</f>
        <v>0</v>
      </c>
      <c r="U119" s="90"/>
      <c r="V119" s="89">
        <f>SUM(V108:V118)</f>
        <v>0</v>
      </c>
      <c r="W119" s="98">
        <f>SUM(W108:W118)</f>
        <v>10500</v>
      </c>
      <c r="X119" s="98">
        <f>SUM(X108:X118)</f>
        <v>10500</v>
      </c>
      <c r="Y119" s="98">
        <f t="shared" si="108"/>
        <v>0</v>
      </c>
      <c r="Z119" s="98">
        <f>Y119/W119</f>
        <v>0</v>
      </c>
      <c r="AA119" s="261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20" t="s">
        <v>20</v>
      </c>
      <c r="B120" s="93">
        <v>8</v>
      </c>
      <c r="C120" s="126" t="s">
        <v>186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0"/>
      <c r="X120" s="40"/>
      <c r="Y120" s="291"/>
      <c r="Z120" s="40"/>
      <c r="AA120" s="255"/>
      <c r="AB120" s="49"/>
      <c r="AC120" s="49"/>
      <c r="AD120" s="49"/>
      <c r="AE120" s="49"/>
      <c r="AF120" s="49"/>
      <c r="AG120" s="49"/>
    </row>
    <row r="121" spans="1:33" ht="30" customHeight="1" x14ac:dyDescent="0.2">
      <c r="A121" s="118" t="s">
        <v>23</v>
      </c>
      <c r="B121" s="119" t="s">
        <v>187</v>
      </c>
      <c r="C121" s="127" t="s">
        <v>188</v>
      </c>
      <c r="D121" s="53" t="s">
        <v>189</v>
      </c>
      <c r="E121" s="54"/>
      <c r="F121" s="55"/>
      <c r="G121" s="56">
        <f t="shared" ref="G121:G126" si="159">E121*F121</f>
        <v>0</v>
      </c>
      <c r="H121" s="54"/>
      <c r="I121" s="55"/>
      <c r="J121" s="56">
        <f t="shared" ref="J121:J126" si="160">H121*I121</f>
        <v>0</v>
      </c>
      <c r="K121" s="54"/>
      <c r="L121" s="55"/>
      <c r="M121" s="56">
        <f t="shared" ref="M121:M126" si="161">K121*L121</f>
        <v>0</v>
      </c>
      <c r="N121" s="54"/>
      <c r="O121" s="55"/>
      <c r="P121" s="56">
        <f t="shared" ref="P121:P126" si="162">N121*O121</f>
        <v>0</v>
      </c>
      <c r="Q121" s="54"/>
      <c r="R121" s="55"/>
      <c r="S121" s="56">
        <f t="shared" ref="S121:S126" si="163">Q121*R121</f>
        <v>0</v>
      </c>
      <c r="T121" s="54"/>
      <c r="U121" s="55"/>
      <c r="V121" s="56">
        <f t="shared" ref="V121:V126" si="164">T121*U121</f>
        <v>0</v>
      </c>
      <c r="W121" s="57">
        <f t="shared" ref="W121:W126" si="165">G121+M121+S121</f>
        <v>0</v>
      </c>
      <c r="X121" s="285">
        <f t="shared" ref="X121:X126" si="166">J121+P121+V121</f>
        <v>0</v>
      </c>
      <c r="Y121" s="285">
        <f t="shared" si="108"/>
        <v>0</v>
      </c>
      <c r="Z121" s="293" t="e">
        <f t="shared" ref="Z121:Z126" si="167">Y121/W121</f>
        <v>#DIV/0!</v>
      </c>
      <c r="AA121" s="248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118" t="s">
        <v>23</v>
      </c>
      <c r="B122" s="119" t="s">
        <v>190</v>
      </c>
      <c r="C122" s="127" t="s">
        <v>191</v>
      </c>
      <c r="D122" s="53" t="s">
        <v>189</v>
      </c>
      <c r="E122" s="54"/>
      <c r="F122" s="55"/>
      <c r="G122" s="56">
        <f t="shared" si="159"/>
        <v>0</v>
      </c>
      <c r="H122" s="54"/>
      <c r="I122" s="55"/>
      <c r="J122" s="56">
        <f t="shared" si="160"/>
        <v>0</v>
      </c>
      <c r="K122" s="54"/>
      <c r="L122" s="55"/>
      <c r="M122" s="56">
        <f t="shared" si="161"/>
        <v>0</v>
      </c>
      <c r="N122" s="54"/>
      <c r="O122" s="55"/>
      <c r="P122" s="56">
        <f t="shared" si="162"/>
        <v>0</v>
      </c>
      <c r="Q122" s="54"/>
      <c r="R122" s="55"/>
      <c r="S122" s="56">
        <f t="shared" si="163"/>
        <v>0</v>
      </c>
      <c r="T122" s="54"/>
      <c r="U122" s="55"/>
      <c r="V122" s="56">
        <f t="shared" si="164"/>
        <v>0</v>
      </c>
      <c r="W122" s="57">
        <f t="shared" si="165"/>
        <v>0</v>
      </c>
      <c r="X122" s="285">
        <f t="shared" si="166"/>
        <v>0</v>
      </c>
      <c r="Y122" s="285">
        <f t="shared" si="108"/>
        <v>0</v>
      </c>
      <c r="Z122" s="293" t="e">
        <f t="shared" si="167"/>
        <v>#DIV/0!</v>
      </c>
      <c r="AA122" s="248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118" t="s">
        <v>23</v>
      </c>
      <c r="B123" s="119" t="s">
        <v>192</v>
      </c>
      <c r="C123" s="185" t="s">
        <v>193</v>
      </c>
      <c r="D123" s="53" t="s">
        <v>194</v>
      </c>
      <c r="E123" s="128"/>
      <c r="F123" s="129"/>
      <c r="G123" s="56">
        <f t="shared" si="159"/>
        <v>0</v>
      </c>
      <c r="H123" s="128"/>
      <c r="I123" s="129"/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56">
        <f t="shared" si="164"/>
        <v>0</v>
      </c>
      <c r="W123" s="66">
        <f t="shared" si="165"/>
        <v>0</v>
      </c>
      <c r="X123" s="285">
        <f t="shared" si="166"/>
        <v>0</v>
      </c>
      <c r="Y123" s="285">
        <f t="shared" si="108"/>
        <v>0</v>
      </c>
      <c r="Z123" s="293" t="e">
        <f t="shared" si="167"/>
        <v>#DIV/0!</v>
      </c>
      <c r="AA123" s="248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118" t="s">
        <v>23</v>
      </c>
      <c r="B124" s="119" t="s">
        <v>195</v>
      </c>
      <c r="C124" s="185" t="s">
        <v>266</v>
      </c>
      <c r="D124" s="53" t="s">
        <v>194</v>
      </c>
      <c r="E124" s="54"/>
      <c r="F124" s="55"/>
      <c r="G124" s="56">
        <f t="shared" si="159"/>
        <v>0</v>
      </c>
      <c r="H124" s="54"/>
      <c r="I124" s="55"/>
      <c r="J124" s="56">
        <f t="shared" si="160"/>
        <v>0</v>
      </c>
      <c r="K124" s="128"/>
      <c r="L124" s="129"/>
      <c r="M124" s="56">
        <f t="shared" si="161"/>
        <v>0</v>
      </c>
      <c r="N124" s="128"/>
      <c r="O124" s="129"/>
      <c r="P124" s="56">
        <f t="shared" si="162"/>
        <v>0</v>
      </c>
      <c r="Q124" s="128"/>
      <c r="R124" s="129"/>
      <c r="S124" s="56">
        <f t="shared" si="163"/>
        <v>0</v>
      </c>
      <c r="T124" s="128"/>
      <c r="U124" s="129"/>
      <c r="V124" s="56">
        <f t="shared" si="164"/>
        <v>0</v>
      </c>
      <c r="W124" s="66">
        <f t="shared" si="165"/>
        <v>0</v>
      </c>
      <c r="X124" s="285">
        <f t="shared" si="166"/>
        <v>0</v>
      </c>
      <c r="Y124" s="285">
        <f t="shared" si="108"/>
        <v>0</v>
      </c>
      <c r="Z124" s="293" t="e">
        <f t="shared" si="167"/>
        <v>#DIV/0!</v>
      </c>
      <c r="AA124" s="248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118" t="s">
        <v>23</v>
      </c>
      <c r="B125" s="119" t="s">
        <v>196</v>
      </c>
      <c r="C125" s="127" t="s">
        <v>197</v>
      </c>
      <c r="D125" s="53" t="s">
        <v>194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56">
        <f t="shared" si="164"/>
        <v>0</v>
      </c>
      <c r="W125" s="57">
        <f t="shared" si="165"/>
        <v>0</v>
      </c>
      <c r="X125" s="285">
        <f t="shared" si="166"/>
        <v>0</v>
      </c>
      <c r="Y125" s="285">
        <f t="shared" si="108"/>
        <v>0</v>
      </c>
      <c r="Z125" s="293" t="e">
        <f t="shared" si="167"/>
        <v>#DIV/0!</v>
      </c>
      <c r="AA125" s="248"/>
      <c r="AB125" s="59"/>
      <c r="AC125" s="59"/>
      <c r="AD125" s="59"/>
      <c r="AE125" s="59"/>
      <c r="AF125" s="59"/>
      <c r="AG125" s="59"/>
    </row>
    <row r="126" spans="1:33" ht="30" customHeight="1" thickBot="1" x14ac:dyDescent="0.25">
      <c r="A126" s="157" t="s">
        <v>23</v>
      </c>
      <c r="B126" s="158" t="s">
        <v>198</v>
      </c>
      <c r="C126" s="234" t="s">
        <v>199</v>
      </c>
      <c r="D126" s="62"/>
      <c r="E126" s="63"/>
      <c r="F126" s="64">
        <v>0.22</v>
      </c>
      <c r="G126" s="65">
        <f t="shared" si="159"/>
        <v>0</v>
      </c>
      <c r="H126" s="63"/>
      <c r="I126" s="64">
        <v>0.22</v>
      </c>
      <c r="J126" s="65">
        <f t="shared" si="160"/>
        <v>0</v>
      </c>
      <c r="K126" s="63"/>
      <c r="L126" s="64">
        <v>0.22</v>
      </c>
      <c r="M126" s="65">
        <f t="shared" si="161"/>
        <v>0</v>
      </c>
      <c r="N126" s="63"/>
      <c r="O126" s="64">
        <v>0.22</v>
      </c>
      <c r="P126" s="65">
        <f t="shared" si="162"/>
        <v>0</v>
      </c>
      <c r="Q126" s="63"/>
      <c r="R126" s="64">
        <v>0.22</v>
      </c>
      <c r="S126" s="65">
        <f t="shared" si="163"/>
        <v>0</v>
      </c>
      <c r="T126" s="63"/>
      <c r="U126" s="64">
        <v>0.22</v>
      </c>
      <c r="V126" s="65">
        <f t="shared" si="164"/>
        <v>0</v>
      </c>
      <c r="W126" s="66">
        <f t="shared" si="165"/>
        <v>0</v>
      </c>
      <c r="X126" s="285">
        <f t="shared" si="166"/>
        <v>0</v>
      </c>
      <c r="Y126" s="285">
        <f t="shared" si="108"/>
        <v>0</v>
      </c>
      <c r="Z126" s="293" t="e">
        <f t="shared" si="167"/>
        <v>#DIV/0!</v>
      </c>
      <c r="AA126" s="259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226" t="s">
        <v>200</v>
      </c>
      <c r="B127" s="227"/>
      <c r="C127" s="228"/>
      <c r="D127" s="229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115">
        <f>SUM(V121:V126)</f>
        <v>0</v>
      </c>
      <c r="W127" s="98">
        <f>SUM(W121:W126)</f>
        <v>0</v>
      </c>
      <c r="X127" s="98">
        <f>SUM(X121:X126)</f>
        <v>0</v>
      </c>
      <c r="Y127" s="98">
        <f t="shared" si="108"/>
        <v>0</v>
      </c>
      <c r="Z127" s="98" t="e">
        <f>Y127/W127</f>
        <v>#DIV/0!</v>
      </c>
      <c r="AA127" s="261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22" t="s">
        <v>20</v>
      </c>
      <c r="B128" s="121">
        <v>9</v>
      </c>
      <c r="C128" s="223" t="s">
        <v>201</v>
      </c>
      <c r="D128" s="224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40"/>
      <c r="Y128" s="291"/>
      <c r="Z128" s="40"/>
      <c r="AA128" s="255"/>
      <c r="AB128" s="5"/>
      <c r="AC128" s="5"/>
      <c r="AD128" s="5"/>
      <c r="AE128" s="5"/>
      <c r="AF128" s="5"/>
      <c r="AG128" s="5"/>
    </row>
    <row r="129" spans="1:33" ht="30" customHeight="1" x14ac:dyDescent="0.2">
      <c r="A129" s="130" t="s">
        <v>23</v>
      </c>
      <c r="B129" s="131">
        <v>43839</v>
      </c>
      <c r="C129" s="188" t="s">
        <v>264</v>
      </c>
      <c r="D129" s="132"/>
      <c r="E129" s="133"/>
      <c r="F129" s="134"/>
      <c r="G129" s="135">
        <f t="shared" ref="G129:G134" si="168">E129*F129</f>
        <v>0</v>
      </c>
      <c r="H129" s="133"/>
      <c r="I129" s="134"/>
      <c r="J129" s="135">
        <f t="shared" ref="J129:J134" si="169">H129*I129</f>
        <v>0</v>
      </c>
      <c r="K129" s="136"/>
      <c r="L129" s="134"/>
      <c r="M129" s="135">
        <f t="shared" ref="M129:M134" si="170">K129*L129</f>
        <v>0</v>
      </c>
      <c r="N129" s="136"/>
      <c r="O129" s="134"/>
      <c r="P129" s="135">
        <f t="shared" ref="P129:P134" si="171">N129*O129</f>
        <v>0</v>
      </c>
      <c r="Q129" s="136"/>
      <c r="R129" s="134"/>
      <c r="S129" s="135">
        <f t="shared" ref="S129:S134" si="172">Q129*R129</f>
        <v>0</v>
      </c>
      <c r="T129" s="136"/>
      <c r="U129" s="134"/>
      <c r="V129" s="135">
        <f t="shared" ref="V129:V134" si="173">T129*U129</f>
        <v>0</v>
      </c>
      <c r="W129" s="137">
        <f t="shared" ref="W129:W134" si="174">G129+M129+S129</f>
        <v>0</v>
      </c>
      <c r="X129" s="285">
        <f t="shared" ref="X129:X134" si="175">J129+P129+V129</f>
        <v>0</v>
      </c>
      <c r="Y129" s="285">
        <f t="shared" si="108"/>
        <v>0</v>
      </c>
      <c r="Z129" s="293" t="e">
        <f t="shared" ref="Z129:Z134" si="176">Y129/W129</f>
        <v>#DIV/0!</v>
      </c>
      <c r="AA129" s="262"/>
      <c r="AB129" s="58"/>
      <c r="AC129" s="59"/>
      <c r="AD129" s="59"/>
      <c r="AE129" s="59"/>
      <c r="AF129" s="59"/>
      <c r="AG129" s="59"/>
    </row>
    <row r="130" spans="1:33" ht="30" customHeight="1" x14ac:dyDescent="0.2">
      <c r="A130" s="50" t="s">
        <v>23</v>
      </c>
      <c r="B130" s="138">
        <v>43870</v>
      </c>
      <c r="C130" s="189" t="s">
        <v>265</v>
      </c>
      <c r="D130" s="139"/>
      <c r="E130" s="140"/>
      <c r="F130" s="55"/>
      <c r="G130" s="56">
        <f t="shared" si="168"/>
        <v>0</v>
      </c>
      <c r="H130" s="140"/>
      <c r="I130" s="55"/>
      <c r="J130" s="56">
        <f t="shared" si="169"/>
        <v>0</v>
      </c>
      <c r="K130" s="54"/>
      <c r="L130" s="55"/>
      <c r="M130" s="56">
        <f t="shared" si="170"/>
        <v>0</v>
      </c>
      <c r="N130" s="54"/>
      <c r="O130" s="55"/>
      <c r="P130" s="56">
        <f t="shared" si="171"/>
        <v>0</v>
      </c>
      <c r="Q130" s="54"/>
      <c r="R130" s="55"/>
      <c r="S130" s="56">
        <f t="shared" si="172"/>
        <v>0</v>
      </c>
      <c r="T130" s="54"/>
      <c r="U130" s="55"/>
      <c r="V130" s="56">
        <f t="shared" si="173"/>
        <v>0</v>
      </c>
      <c r="W130" s="57">
        <f t="shared" si="174"/>
        <v>0</v>
      </c>
      <c r="X130" s="285">
        <f t="shared" si="175"/>
        <v>0</v>
      </c>
      <c r="Y130" s="285">
        <f t="shared" si="108"/>
        <v>0</v>
      </c>
      <c r="Z130" s="293" t="e">
        <f t="shared" si="176"/>
        <v>#DIV/0!</v>
      </c>
      <c r="AA130" s="248"/>
      <c r="AB130" s="59"/>
      <c r="AC130" s="59"/>
      <c r="AD130" s="59"/>
      <c r="AE130" s="59"/>
      <c r="AF130" s="59"/>
      <c r="AG130" s="59"/>
    </row>
    <row r="131" spans="1:33" ht="30" customHeight="1" x14ac:dyDescent="0.2">
      <c r="A131" s="50" t="s">
        <v>23</v>
      </c>
      <c r="B131" s="138">
        <v>43899</v>
      </c>
      <c r="C131" s="189" t="s">
        <v>329</v>
      </c>
      <c r="D131" s="139" t="s">
        <v>330</v>
      </c>
      <c r="E131" s="140">
        <v>1</v>
      </c>
      <c r="F131" s="55">
        <v>8000</v>
      </c>
      <c r="G131" s="56">
        <f t="shared" si="168"/>
        <v>8000</v>
      </c>
      <c r="H131" s="140">
        <v>1</v>
      </c>
      <c r="I131" s="55">
        <v>8000</v>
      </c>
      <c r="J131" s="56">
        <f t="shared" si="169"/>
        <v>8000</v>
      </c>
      <c r="K131" s="54">
        <v>0</v>
      </c>
      <c r="L131" s="55">
        <v>0</v>
      </c>
      <c r="M131" s="56">
        <f t="shared" si="170"/>
        <v>0</v>
      </c>
      <c r="N131" s="54">
        <v>0</v>
      </c>
      <c r="O131" s="55">
        <v>0</v>
      </c>
      <c r="P131" s="56">
        <f t="shared" si="171"/>
        <v>0</v>
      </c>
      <c r="Q131" s="54">
        <v>0</v>
      </c>
      <c r="R131" s="55">
        <v>0</v>
      </c>
      <c r="S131" s="56">
        <f t="shared" si="172"/>
        <v>0</v>
      </c>
      <c r="T131" s="54">
        <v>0</v>
      </c>
      <c r="U131" s="55">
        <v>0</v>
      </c>
      <c r="V131" s="56">
        <f t="shared" si="173"/>
        <v>0</v>
      </c>
      <c r="W131" s="57">
        <f t="shared" si="174"/>
        <v>8000</v>
      </c>
      <c r="X131" s="285">
        <f t="shared" si="175"/>
        <v>8000</v>
      </c>
      <c r="Y131" s="285">
        <f t="shared" si="108"/>
        <v>0</v>
      </c>
      <c r="Z131" s="293">
        <f t="shared" si="176"/>
        <v>0</v>
      </c>
      <c r="AA131" s="248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50" t="s">
        <v>23</v>
      </c>
      <c r="B132" s="138">
        <v>43930</v>
      </c>
      <c r="C132" s="96" t="s">
        <v>331</v>
      </c>
      <c r="D132" s="139" t="s">
        <v>332</v>
      </c>
      <c r="E132" s="140">
        <v>2</v>
      </c>
      <c r="F132" s="55">
        <v>7500</v>
      </c>
      <c r="G132" s="56">
        <f t="shared" si="168"/>
        <v>15000</v>
      </c>
      <c r="H132" s="140">
        <v>2</v>
      </c>
      <c r="I132" s="55">
        <v>7500</v>
      </c>
      <c r="J132" s="56">
        <f t="shared" si="169"/>
        <v>15000</v>
      </c>
      <c r="K132" s="54">
        <v>0</v>
      </c>
      <c r="L132" s="55">
        <v>0</v>
      </c>
      <c r="M132" s="56">
        <v>0</v>
      </c>
      <c r="N132" s="54">
        <v>0</v>
      </c>
      <c r="O132" s="55">
        <v>0</v>
      </c>
      <c r="P132" s="56">
        <v>0</v>
      </c>
      <c r="Q132" s="54">
        <v>0</v>
      </c>
      <c r="R132" s="55">
        <v>0</v>
      </c>
      <c r="S132" s="56">
        <v>0</v>
      </c>
      <c r="T132" s="54">
        <v>0</v>
      </c>
      <c r="U132" s="55">
        <v>0</v>
      </c>
      <c r="V132" s="56">
        <f t="shared" si="173"/>
        <v>0</v>
      </c>
      <c r="W132" s="57">
        <f t="shared" si="174"/>
        <v>15000</v>
      </c>
      <c r="X132" s="285">
        <f t="shared" si="175"/>
        <v>15000</v>
      </c>
      <c r="Y132" s="285">
        <f t="shared" si="108"/>
        <v>0</v>
      </c>
      <c r="Z132" s="293">
        <f t="shared" si="176"/>
        <v>0</v>
      </c>
      <c r="AA132" s="248"/>
      <c r="AB132" s="59"/>
      <c r="AC132" s="59"/>
      <c r="AD132" s="59"/>
      <c r="AE132" s="59"/>
      <c r="AF132" s="59"/>
      <c r="AG132" s="59"/>
    </row>
    <row r="133" spans="1:33" s="348" customFormat="1" ht="30" customHeight="1" x14ac:dyDescent="0.2">
      <c r="A133" s="60" t="s">
        <v>23</v>
      </c>
      <c r="B133" s="138">
        <v>44325</v>
      </c>
      <c r="C133" s="88" t="s">
        <v>333</v>
      </c>
      <c r="D133" s="141" t="s">
        <v>58</v>
      </c>
      <c r="E133" s="142">
        <v>11</v>
      </c>
      <c r="F133" s="64">
        <v>8000</v>
      </c>
      <c r="G133" s="65">
        <v>88000</v>
      </c>
      <c r="H133" s="142">
        <v>11</v>
      </c>
      <c r="I133" s="64">
        <v>7718.18</v>
      </c>
      <c r="J133" s="65">
        <v>84900</v>
      </c>
      <c r="K133" s="63"/>
      <c r="L133" s="64"/>
      <c r="M133" s="65">
        <f t="shared" ref="M133" si="177">K133*L133</f>
        <v>0</v>
      </c>
      <c r="N133" s="63"/>
      <c r="O133" s="64"/>
      <c r="P133" s="65">
        <f t="shared" ref="P133" si="178">N133*O133</f>
        <v>0</v>
      </c>
      <c r="Q133" s="63"/>
      <c r="R133" s="64"/>
      <c r="S133" s="65">
        <f t="shared" ref="S133" si="179">Q133*R133</f>
        <v>0</v>
      </c>
      <c r="T133" s="63"/>
      <c r="U133" s="64"/>
      <c r="V133" s="65">
        <f t="shared" ref="V133" si="180">T133*U133</f>
        <v>0</v>
      </c>
      <c r="W133" s="66">
        <f t="shared" ref="W133" si="181">G133+M133+S133</f>
        <v>88000</v>
      </c>
      <c r="X133" s="285">
        <f t="shared" ref="X133" si="182">J133+P133+V133</f>
        <v>84900</v>
      </c>
      <c r="Y133" s="285">
        <f t="shared" ref="Y133" si="183">W133-X133</f>
        <v>3100</v>
      </c>
      <c r="Z133" s="293">
        <f t="shared" ref="Z133" si="184">Y133/W133</f>
        <v>3.5227272727272725E-2</v>
      </c>
      <c r="AA133" s="257"/>
      <c r="AB133" s="59"/>
      <c r="AC133" s="59"/>
      <c r="AD133" s="59"/>
      <c r="AE133" s="59"/>
      <c r="AF133" s="59"/>
      <c r="AG133" s="59"/>
    </row>
    <row r="134" spans="1:33" ht="30" customHeight="1" thickBot="1" x14ac:dyDescent="0.25">
      <c r="A134" s="60" t="s">
        <v>23</v>
      </c>
      <c r="B134" s="138">
        <v>43991</v>
      </c>
      <c r="C134" s="125" t="s">
        <v>202</v>
      </c>
      <c r="D134" s="74"/>
      <c r="E134" s="63"/>
      <c r="F134" s="64">
        <v>0.22</v>
      </c>
      <c r="G134" s="65">
        <f t="shared" si="168"/>
        <v>0</v>
      </c>
      <c r="H134" s="63"/>
      <c r="I134" s="64">
        <v>0.22</v>
      </c>
      <c r="J134" s="65">
        <f t="shared" si="169"/>
        <v>0</v>
      </c>
      <c r="K134" s="63"/>
      <c r="L134" s="64">
        <v>0.22</v>
      </c>
      <c r="M134" s="65">
        <f t="shared" si="170"/>
        <v>0</v>
      </c>
      <c r="N134" s="63"/>
      <c r="O134" s="64">
        <v>0.22</v>
      </c>
      <c r="P134" s="65">
        <f t="shared" si="171"/>
        <v>0</v>
      </c>
      <c r="Q134" s="63"/>
      <c r="R134" s="64">
        <v>0.22</v>
      </c>
      <c r="S134" s="65">
        <f t="shared" si="172"/>
        <v>0</v>
      </c>
      <c r="T134" s="63"/>
      <c r="U134" s="64">
        <v>0.22</v>
      </c>
      <c r="V134" s="65">
        <f t="shared" si="173"/>
        <v>0</v>
      </c>
      <c r="W134" s="66">
        <f t="shared" si="174"/>
        <v>0</v>
      </c>
      <c r="X134" s="285">
        <f t="shared" si="175"/>
        <v>0</v>
      </c>
      <c r="Y134" s="285">
        <f t="shared" si="108"/>
        <v>0</v>
      </c>
      <c r="Z134" s="293" t="e">
        <f t="shared" si="176"/>
        <v>#DIV/0!</v>
      </c>
      <c r="AA134" s="259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11" t="s">
        <v>203</v>
      </c>
      <c r="B135" s="112"/>
      <c r="C135" s="113"/>
      <c r="D135" s="114"/>
      <c r="E135" s="115">
        <f>SUM(E129:E133)</f>
        <v>14</v>
      </c>
      <c r="F135" s="90"/>
      <c r="G135" s="89">
        <f>SUM(G129:G134)</f>
        <v>111000</v>
      </c>
      <c r="H135" s="115">
        <f>SUM(H129:H133)</f>
        <v>14</v>
      </c>
      <c r="I135" s="90"/>
      <c r="J135" s="89">
        <f>SUM(J129:J134)</f>
        <v>107900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0</v>
      </c>
      <c r="R135" s="90"/>
      <c r="S135" s="89">
        <f>SUM(S129:S134)</f>
        <v>0</v>
      </c>
      <c r="T135" s="91">
        <f>SUM(T129:T133)</f>
        <v>0</v>
      </c>
      <c r="U135" s="90"/>
      <c r="V135" s="89">
        <f>SUM(V129:V134)</f>
        <v>0</v>
      </c>
      <c r="W135" s="98">
        <f>SUM(W129:W134)</f>
        <v>111000</v>
      </c>
      <c r="X135" s="98">
        <f>SUM(X129:X134)</f>
        <v>107900</v>
      </c>
      <c r="Y135" s="98">
        <f t="shared" si="108"/>
        <v>3100</v>
      </c>
      <c r="Z135" s="98">
        <f>Y135/W135</f>
        <v>2.7927927927927927E-2</v>
      </c>
      <c r="AA135" s="261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20" t="s">
        <v>20</v>
      </c>
      <c r="B136" s="93">
        <v>10</v>
      </c>
      <c r="C136" s="126" t="s">
        <v>204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40"/>
      <c r="X136" s="40"/>
      <c r="Y136" s="291"/>
      <c r="Z136" s="40"/>
      <c r="AA136" s="255"/>
      <c r="AB136" s="5"/>
      <c r="AC136" s="5"/>
      <c r="AD136" s="5"/>
      <c r="AE136" s="5"/>
      <c r="AF136" s="5"/>
      <c r="AG136" s="5"/>
    </row>
    <row r="137" spans="1:33" ht="30" customHeight="1" x14ac:dyDescent="0.2">
      <c r="A137" s="50" t="s">
        <v>23</v>
      </c>
      <c r="B137" s="138">
        <v>43840</v>
      </c>
      <c r="C137" s="143" t="s">
        <v>205</v>
      </c>
      <c r="D137" s="132"/>
      <c r="E137" s="144"/>
      <c r="F137" s="85"/>
      <c r="G137" s="86">
        <f t="shared" ref="G137:G141" si="185">E137*F137</f>
        <v>0</v>
      </c>
      <c r="H137" s="144"/>
      <c r="I137" s="85"/>
      <c r="J137" s="86">
        <f t="shared" ref="J137:J141" si="186">H137*I137</f>
        <v>0</v>
      </c>
      <c r="K137" s="84"/>
      <c r="L137" s="85"/>
      <c r="M137" s="86">
        <f t="shared" ref="M137:M141" si="187">K137*L137</f>
        <v>0</v>
      </c>
      <c r="N137" s="84"/>
      <c r="O137" s="85"/>
      <c r="P137" s="86">
        <f t="shared" ref="P137:P141" si="188">N137*O137</f>
        <v>0</v>
      </c>
      <c r="Q137" s="84"/>
      <c r="R137" s="85"/>
      <c r="S137" s="86">
        <f t="shared" ref="S137:S141" si="189">Q137*R137</f>
        <v>0</v>
      </c>
      <c r="T137" s="84"/>
      <c r="U137" s="85"/>
      <c r="V137" s="86">
        <f t="shared" ref="V137:V141" si="190">T137*U137</f>
        <v>0</v>
      </c>
      <c r="W137" s="145">
        <f>G137+M137+S137</f>
        <v>0</v>
      </c>
      <c r="X137" s="285">
        <f t="shared" ref="X137:X141" si="191">J137+P137+V137</f>
        <v>0</v>
      </c>
      <c r="Y137" s="285">
        <f t="shared" si="108"/>
        <v>0</v>
      </c>
      <c r="Z137" s="293" t="e">
        <f t="shared" ref="Z137:Z141" si="192">Y137/W137</f>
        <v>#DIV/0!</v>
      </c>
      <c r="AA137" s="263"/>
      <c r="AB137" s="59"/>
      <c r="AC137" s="59"/>
      <c r="AD137" s="59"/>
      <c r="AE137" s="59"/>
      <c r="AF137" s="59"/>
      <c r="AG137" s="59"/>
    </row>
    <row r="138" spans="1:33" ht="30" customHeight="1" x14ac:dyDescent="0.2">
      <c r="A138" s="50" t="s">
        <v>23</v>
      </c>
      <c r="B138" s="138">
        <v>43871</v>
      </c>
      <c r="C138" s="143" t="s">
        <v>205</v>
      </c>
      <c r="D138" s="139"/>
      <c r="E138" s="140"/>
      <c r="F138" s="55"/>
      <c r="G138" s="56">
        <f t="shared" si="185"/>
        <v>0</v>
      </c>
      <c r="H138" s="140"/>
      <c r="I138" s="55"/>
      <c r="J138" s="56">
        <f t="shared" si="186"/>
        <v>0</v>
      </c>
      <c r="K138" s="54"/>
      <c r="L138" s="55"/>
      <c r="M138" s="56">
        <f t="shared" si="187"/>
        <v>0</v>
      </c>
      <c r="N138" s="54"/>
      <c r="O138" s="55"/>
      <c r="P138" s="56">
        <f t="shared" si="188"/>
        <v>0</v>
      </c>
      <c r="Q138" s="54"/>
      <c r="R138" s="55"/>
      <c r="S138" s="56">
        <f t="shared" si="189"/>
        <v>0</v>
      </c>
      <c r="T138" s="54"/>
      <c r="U138" s="55"/>
      <c r="V138" s="56">
        <f t="shared" si="190"/>
        <v>0</v>
      </c>
      <c r="W138" s="57">
        <f>G138+M138+S138</f>
        <v>0</v>
      </c>
      <c r="X138" s="285">
        <f t="shared" si="191"/>
        <v>0</v>
      </c>
      <c r="Y138" s="285">
        <f t="shared" si="108"/>
        <v>0</v>
      </c>
      <c r="Z138" s="293" t="e">
        <f t="shared" si="192"/>
        <v>#DIV/0!</v>
      </c>
      <c r="AA138" s="248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23</v>
      </c>
      <c r="B139" s="138">
        <v>43900</v>
      </c>
      <c r="C139" s="186" t="s">
        <v>205</v>
      </c>
      <c r="D139" s="139"/>
      <c r="E139" s="140"/>
      <c r="F139" s="55"/>
      <c r="G139" s="56">
        <f t="shared" si="185"/>
        <v>0</v>
      </c>
      <c r="H139" s="140"/>
      <c r="I139" s="55"/>
      <c r="J139" s="56">
        <f t="shared" si="186"/>
        <v>0</v>
      </c>
      <c r="K139" s="54"/>
      <c r="L139" s="55"/>
      <c r="M139" s="56">
        <f t="shared" si="187"/>
        <v>0</v>
      </c>
      <c r="N139" s="54"/>
      <c r="O139" s="55"/>
      <c r="P139" s="56">
        <f t="shared" si="188"/>
        <v>0</v>
      </c>
      <c r="Q139" s="54"/>
      <c r="R139" s="55"/>
      <c r="S139" s="56">
        <f t="shared" si="189"/>
        <v>0</v>
      </c>
      <c r="T139" s="54"/>
      <c r="U139" s="55"/>
      <c r="V139" s="56">
        <f t="shared" si="190"/>
        <v>0</v>
      </c>
      <c r="W139" s="57">
        <f>G139+M139+S139</f>
        <v>0</v>
      </c>
      <c r="X139" s="285">
        <f t="shared" si="191"/>
        <v>0</v>
      </c>
      <c r="Y139" s="285">
        <f t="shared" si="108"/>
        <v>0</v>
      </c>
      <c r="Z139" s="293" t="e">
        <f t="shared" si="192"/>
        <v>#DIV/0!</v>
      </c>
      <c r="AA139" s="248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60" t="s">
        <v>23</v>
      </c>
      <c r="B140" s="146">
        <v>43931</v>
      </c>
      <c r="C140" s="187" t="s">
        <v>263</v>
      </c>
      <c r="D140" s="141" t="s">
        <v>26</v>
      </c>
      <c r="E140" s="142"/>
      <c r="F140" s="64"/>
      <c r="G140" s="56">
        <f t="shared" si="185"/>
        <v>0</v>
      </c>
      <c r="H140" s="142"/>
      <c r="I140" s="64"/>
      <c r="J140" s="56">
        <f t="shared" si="186"/>
        <v>0</v>
      </c>
      <c r="K140" s="63"/>
      <c r="L140" s="64"/>
      <c r="M140" s="65">
        <f t="shared" si="187"/>
        <v>0</v>
      </c>
      <c r="N140" s="63"/>
      <c r="O140" s="64"/>
      <c r="P140" s="65">
        <f t="shared" si="188"/>
        <v>0</v>
      </c>
      <c r="Q140" s="63"/>
      <c r="R140" s="64"/>
      <c r="S140" s="65">
        <f t="shared" si="189"/>
        <v>0</v>
      </c>
      <c r="T140" s="63"/>
      <c r="U140" s="64"/>
      <c r="V140" s="65">
        <f t="shared" si="190"/>
        <v>0</v>
      </c>
      <c r="W140" s="147">
        <f>G140+M140+S140</f>
        <v>0</v>
      </c>
      <c r="X140" s="285">
        <f t="shared" si="191"/>
        <v>0</v>
      </c>
      <c r="Y140" s="285">
        <f t="shared" si="108"/>
        <v>0</v>
      </c>
      <c r="Z140" s="293" t="e">
        <f t="shared" si="192"/>
        <v>#DIV/0!</v>
      </c>
      <c r="AA140" s="264"/>
      <c r="AB140" s="59"/>
      <c r="AC140" s="59"/>
      <c r="AD140" s="59"/>
      <c r="AE140" s="59"/>
      <c r="AF140" s="59"/>
      <c r="AG140" s="59"/>
    </row>
    <row r="141" spans="1:33" ht="30" customHeight="1" thickBot="1" x14ac:dyDescent="0.25">
      <c r="A141" s="60" t="s">
        <v>23</v>
      </c>
      <c r="B141" s="148">
        <v>43961</v>
      </c>
      <c r="C141" s="125" t="s">
        <v>206</v>
      </c>
      <c r="D141" s="149"/>
      <c r="E141" s="63"/>
      <c r="F141" s="64">
        <v>0.22</v>
      </c>
      <c r="G141" s="65">
        <f t="shared" si="185"/>
        <v>0</v>
      </c>
      <c r="H141" s="63"/>
      <c r="I141" s="64">
        <v>0.22</v>
      </c>
      <c r="J141" s="65">
        <f t="shared" si="186"/>
        <v>0</v>
      </c>
      <c r="K141" s="63"/>
      <c r="L141" s="64">
        <v>0.22</v>
      </c>
      <c r="M141" s="65">
        <f t="shared" si="187"/>
        <v>0</v>
      </c>
      <c r="N141" s="63"/>
      <c r="O141" s="64">
        <v>0.22</v>
      </c>
      <c r="P141" s="65">
        <f t="shared" si="188"/>
        <v>0</v>
      </c>
      <c r="Q141" s="63"/>
      <c r="R141" s="64">
        <v>0.22</v>
      </c>
      <c r="S141" s="65">
        <f t="shared" si="189"/>
        <v>0</v>
      </c>
      <c r="T141" s="63"/>
      <c r="U141" s="64">
        <v>0.22</v>
      </c>
      <c r="V141" s="65">
        <f t="shared" si="190"/>
        <v>0</v>
      </c>
      <c r="W141" s="66">
        <f>G141+M141+S141</f>
        <v>0</v>
      </c>
      <c r="X141" s="285">
        <f t="shared" si="191"/>
        <v>0</v>
      </c>
      <c r="Y141" s="285">
        <f t="shared" si="108"/>
        <v>0</v>
      </c>
      <c r="Z141" s="293" t="e">
        <f t="shared" si="192"/>
        <v>#DIV/0!</v>
      </c>
      <c r="AA141" s="264"/>
      <c r="AB141" s="5"/>
      <c r="AC141" s="5"/>
      <c r="AD141" s="5"/>
      <c r="AE141" s="5"/>
      <c r="AF141" s="5"/>
      <c r="AG141" s="5"/>
    </row>
    <row r="142" spans="1:33" ht="30" customHeight="1" thickBot="1" x14ac:dyDescent="0.25">
      <c r="A142" s="111" t="s">
        <v>207</v>
      </c>
      <c r="B142" s="112"/>
      <c r="C142" s="113"/>
      <c r="D142" s="114"/>
      <c r="E142" s="115">
        <f>SUM(E137:E140)</f>
        <v>0</v>
      </c>
      <c r="F142" s="90"/>
      <c r="G142" s="89">
        <f>SUM(G137:G141)</f>
        <v>0</v>
      </c>
      <c r="H142" s="115">
        <f>SUM(H137:H140)</f>
        <v>0</v>
      </c>
      <c r="I142" s="90"/>
      <c r="J142" s="89">
        <f>SUM(J137:J141)</f>
        <v>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89">
        <f>SUM(V137:V141)</f>
        <v>0</v>
      </c>
      <c r="W142" s="98">
        <f>SUM(W137:W141)</f>
        <v>0</v>
      </c>
      <c r="X142" s="98">
        <f>SUM(X137:X141)</f>
        <v>0</v>
      </c>
      <c r="Y142" s="98">
        <f t="shared" ref="Y142:Y186" si="193">W142-X142</f>
        <v>0</v>
      </c>
      <c r="Z142" s="98" t="e">
        <f>Y142/W142</f>
        <v>#DIV/0!</v>
      </c>
      <c r="AA142" s="261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20" t="s">
        <v>20</v>
      </c>
      <c r="B143" s="93">
        <v>11</v>
      </c>
      <c r="C143" s="122" t="s">
        <v>208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0"/>
      <c r="X143" s="40"/>
      <c r="Y143" s="291"/>
      <c r="Z143" s="40"/>
      <c r="AA143" s="255"/>
      <c r="AB143" s="5"/>
      <c r="AC143" s="5"/>
      <c r="AD143" s="5"/>
      <c r="AE143" s="5"/>
      <c r="AF143" s="5"/>
      <c r="AG143" s="5"/>
    </row>
    <row r="144" spans="1:33" ht="30" customHeight="1" x14ac:dyDescent="0.2">
      <c r="A144" s="150" t="s">
        <v>23</v>
      </c>
      <c r="B144" s="138">
        <v>43841</v>
      </c>
      <c r="C144" s="143" t="s">
        <v>209</v>
      </c>
      <c r="D144" s="83" t="s">
        <v>58</v>
      </c>
      <c r="E144" s="84"/>
      <c r="F144" s="85"/>
      <c r="G144" s="86">
        <f t="shared" ref="G144" si="194">E144*F144</f>
        <v>0</v>
      </c>
      <c r="H144" s="84"/>
      <c r="I144" s="85"/>
      <c r="J144" s="86">
        <f t="shared" ref="J144" si="195">H144*I144</f>
        <v>0</v>
      </c>
      <c r="K144" s="84"/>
      <c r="L144" s="85"/>
      <c r="M144" s="86">
        <f t="shared" ref="M144" si="196">K144*L144</f>
        <v>0</v>
      </c>
      <c r="N144" s="84"/>
      <c r="O144" s="85"/>
      <c r="P144" s="86">
        <f t="shared" ref="P144" si="197">N144*O144</f>
        <v>0</v>
      </c>
      <c r="Q144" s="84"/>
      <c r="R144" s="85"/>
      <c r="S144" s="86">
        <f t="shared" ref="S144" si="198">Q144*R144</f>
        <v>0</v>
      </c>
      <c r="T144" s="84"/>
      <c r="U144" s="85"/>
      <c r="V144" s="86">
        <f t="shared" ref="V144" si="199">T144*U144</f>
        <v>0</v>
      </c>
      <c r="W144" s="145">
        <f>G144+M144+S144</f>
        <v>0</v>
      </c>
      <c r="X144" s="285">
        <f t="shared" ref="X144:X145" si="200">J144+P144+V144</f>
        <v>0</v>
      </c>
      <c r="Y144" s="285">
        <f t="shared" si="193"/>
        <v>0</v>
      </c>
      <c r="Z144" s="293" t="e">
        <f t="shared" ref="Z144:Z145" si="201">Y144/W144</f>
        <v>#DIV/0!</v>
      </c>
      <c r="AA144" s="263"/>
      <c r="AB144" s="59"/>
      <c r="AC144" s="59"/>
      <c r="AD144" s="59"/>
      <c r="AE144" s="59"/>
      <c r="AF144" s="59"/>
      <c r="AG144" s="59"/>
    </row>
    <row r="145" spans="1:33" ht="30" customHeight="1" thickBot="1" x14ac:dyDescent="0.25">
      <c r="A145" s="151" t="s">
        <v>23</v>
      </c>
      <c r="B145" s="138">
        <v>43872</v>
      </c>
      <c r="C145" s="88" t="s">
        <v>209</v>
      </c>
      <c r="D145" s="62" t="s">
        <v>58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65">
        <f>T145*U145</f>
        <v>0</v>
      </c>
      <c r="W145" s="147">
        <f>G145+M145+S145</f>
        <v>0</v>
      </c>
      <c r="X145" s="285">
        <f t="shared" si="200"/>
        <v>0</v>
      </c>
      <c r="Y145" s="285">
        <f t="shared" si="193"/>
        <v>0</v>
      </c>
      <c r="Z145" s="293" t="e">
        <f t="shared" si="201"/>
        <v>#DIV/0!</v>
      </c>
      <c r="AA145" s="264"/>
      <c r="AB145" s="58"/>
      <c r="AC145" s="59"/>
      <c r="AD145" s="59"/>
      <c r="AE145" s="59"/>
      <c r="AF145" s="59"/>
      <c r="AG145" s="59"/>
    </row>
    <row r="146" spans="1:33" ht="30" customHeight="1" thickBot="1" x14ac:dyDescent="0.25">
      <c r="A146" s="396" t="s">
        <v>210</v>
      </c>
      <c r="B146" s="397"/>
      <c r="C146" s="397"/>
      <c r="D146" s="398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89">
        <f>SUM(V144:V145)</f>
        <v>0</v>
      </c>
      <c r="W146" s="98">
        <f>SUM(W144:W145)</f>
        <v>0</v>
      </c>
      <c r="X146" s="98">
        <f>SUM(X144:X145)</f>
        <v>0</v>
      </c>
      <c r="Y146" s="98">
        <f t="shared" si="193"/>
        <v>0</v>
      </c>
      <c r="Z146" s="98" t="e">
        <f>Y146/W146</f>
        <v>#DIV/0!</v>
      </c>
      <c r="AA146" s="261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92" t="s">
        <v>20</v>
      </c>
      <c r="B147" s="93">
        <v>12</v>
      </c>
      <c r="C147" s="94" t="s">
        <v>211</v>
      </c>
      <c r="D147" s="215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40"/>
      <c r="X147" s="40"/>
      <c r="Y147" s="291"/>
      <c r="Z147" s="40"/>
      <c r="AA147" s="255"/>
      <c r="AB147" s="5"/>
      <c r="AC147" s="5"/>
      <c r="AD147" s="5"/>
      <c r="AE147" s="5"/>
      <c r="AF147" s="5"/>
      <c r="AG147" s="5"/>
    </row>
    <row r="148" spans="1:33" ht="30" customHeight="1" x14ac:dyDescent="0.2">
      <c r="A148" s="81" t="s">
        <v>23</v>
      </c>
      <c r="B148" s="152">
        <v>43842</v>
      </c>
      <c r="C148" s="214" t="s">
        <v>212</v>
      </c>
      <c r="D148" s="217" t="s">
        <v>213</v>
      </c>
      <c r="E148" s="144"/>
      <c r="F148" s="85"/>
      <c r="G148" s="86">
        <f t="shared" ref="G148:G150" si="202">E148*F148</f>
        <v>0</v>
      </c>
      <c r="H148" s="144"/>
      <c r="I148" s="85"/>
      <c r="J148" s="86">
        <f t="shared" ref="J148:J150" si="203">H148*I148</f>
        <v>0</v>
      </c>
      <c r="K148" s="84"/>
      <c r="L148" s="85"/>
      <c r="M148" s="86">
        <f t="shared" ref="M148:M150" si="204">K148*L148</f>
        <v>0</v>
      </c>
      <c r="N148" s="84"/>
      <c r="O148" s="85"/>
      <c r="P148" s="86">
        <f t="shared" ref="P148:P150" si="205">N148*O148</f>
        <v>0</v>
      </c>
      <c r="Q148" s="84"/>
      <c r="R148" s="85"/>
      <c r="S148" s="86">
        <f t="shared" ref="S148:S151" si="206">Q148*R148</f>
        <v>0</v>
      </c>
      <c r="T148" s="84"/>
      <c r="U148" s="85"/>
      <c r="V148" s="86">
        <f t="shared" ref="V148:V151" si="207">T148*U148</f>
        <v>0</v>
      </c>
      <c r="W148" s="153">
        <f>G148+M148+S148</f>
        <v>0</v>
      </c>
      <c r="X148" s="285">
        <f t="shared" ref="X148:X151" si="208">J148+P148+V148</f>
        <v>0</v>
      </c>
      <c r="Y148" s="285">
        <f t="shared" si="193"/>
        <v>0</v>
      </c>
      <c r="Z148" s="293" t="e">
        <f t="shared" ref="Z148:Z151" si="209">Y148/W148</f>
        <v>#DIV/0!</v>
      </c>
      <c r="AA148" s="265"/>
      <c r="AB148" s="58"/>
      <c r="AC148" s="59"/>
      <c r="AD148" s="59"/>
      <c r="AE148" s="59"/>
      <c r="AF148" s="59"/>
      <c r="AG148" s="59"/>
    </row>
    <row r="149" spans="1:33" ht="30" customHeight="1" x14ac:dyDescent="0.2">
      <c r="A149" s="50" t="s">
        <v>23</v>
      </c>
      <c r="B149" s="138">
        <v>43873</v>
      </c>
      <c r="C149" s="189" t="s">
        <v>262</v>
      </c>
      <c r="D149" s="218" t="s">
        <v>189</v>
      </c>
      <c r="E149" s="140"/>
      <c r="F149" s="55"/>
      <c r="G149" s="56">
        <f t="shared" si="202"/>
        <v>0</v>
      </c>
      <c r="H149" s="140"/>
      <c r="I149" s="55"/>
      <c r="J149" s="56">
        <f t="shared" si="203"/>
        <v>0</v>
      </c>
      <c r="K149" s="54"/>
      <c r="L149" s="55"/>
      <c r="M149" s="56">
        <f t="shared" si="204"/>
        <v>0</v>
      </c>
      <c r="N149" s="54"/>
      <c r="O149" s="55"/>
      <c r="P149" s="56">
        <f t="shared" si="205"/>
        <v>0</v>
      </c>
      <c r="Q149" s="54"/>
      <c r="R149" s="55"/>
      <c r="S149" s="56">
        <f t="shared" si="206"/>
        <v>0</v>
      </c>
      <c r="T149" s="54"/>
      <c r="U149" s="55"/>
      <c r="V149" s="56">
        <f t="shared" si="207"/>
        <v>0</v>
      </c>
      <c r="W149" s="154">
        <f>G149+M149+S149</f>
        <v>0</v>
      </c>
      <c r="X149" s="285">
        <f t="shared" si="208"/>
        <v>0</v>
      </c>
      <c r="Y149" s="285">
        <f t="shared" si="193"/>
        <v>0</v>
      </c>
      <c r="Z149" s="293" t="e">
        <f t="shared" si="209"/>
        <v>#DIV/0!</v>
      </c>
      <c r="AA149" s="266"/>
      <c r="AB149" s="59"/>
      <c r="AC149" s="59"/>
      <c r="AD149" s="59"/>
      <c r="AE149" s="59"/>
      <c r="AF149" s="59"/>
      <c r="AG149" s="59"/>
    </row>
    <row r="150" spans="1:33" ht="30" customHeight="1" x14ac:dyDescent="0.2">
      <c r="A150" s="60" t="s">
        <v>23</v>
      </c>
      <c r="B150" s="146">
        <v>43902</v>
      </c>
      <c r="C150" s="88" t="s">
        <v>214</v>
      </c>
      <c r="D150" s="219" t="s">
        <v>189</v>
      </c>
      <c r="E150" s="142"/>
      <c r="F150" s="64"/>
      <c r="G150" s="65">
        <f t="shared" si="202"/>
        <v>0</v>
      </c>
      <c r="H150" s="142"/>
      <c r="I150" s="64"/>
      <c r="J150" s="65">
        <f t="shared" si="203"/>
        <v>0</v>
      </c>
      <c r="K150" s="63"/>
      <c r="L150" s="64"/>
      <c r="M150" s="65">
        <f t="shared" si="204"/>
        <v>0</v>
      </c>
      <c r="N150" s="63"/>
      <c r="O150" s="64"/>
      <c r="P150" s="65">
        <f t="shared" si="205"/>
        <v>0</v>
      </c>
      <c r="Q150" s="63"/>
      <c r="R150" s="64"/>
      <c r="S150" s="65">
        <f t="shared" si="206"/>
        <v>0</v>
      </c>
      <c r="T150" s="63"/>
      <c r="U150" s="64"/>
      <c r="V150" s="65">
        <f t="shared" si="207"/>
        <v>0</v>
      </c>
      <c r="W150" s="155">
        <f>G150+M150+S150</f>
        <v>0</v>
      </c>
      <c r="X150" s="285">
        <f t="shared" si="208"/>
        <v>0</v>
      </c>
      <c r="Y150" s="285">
        <f t="shared" si="193"/>
        <v>0</v>
      </c>
      <c r="Z150" s="293" t="e">
        <f t="shared" si="209"/>
        <v>#DIV/0!</v>
      </c>
      <c r="AA150" s="267"/>
      <c r="AB150" s="59"/>
      <c r="AC150" s="59"/>
      <c r="AD150" s="59"/>
      <c r="AE150" s="59"/>
      <c r="AF150" s="59"/>
      <c r="AG150" s="59"/>
    </row>
    <row r="151" spans="1:33" ht="30" customHeight="1" thickBot="1" x14ac:dyDescent="0.25">
      <c r="A151" s="60" t="s">
        <v>23</v>
      </c>
      <c r="B151" s="146">
        <v>43933</v>
      </c>
      <c r="C151" s="247" t="s">
        <v>272</v>
      </c>
      <c r="D151" s="220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206"/>
        <v>0</v>
      </c>
      <c r="T151" s="63"/>
      <c r="U151" s="64">
        <v>0.22</v>
      </c>
      <c r="V151" s="65">
        <f t="shared" si="207"/>
        <v>0</v>
      </c>
      <c r="W151" s="66">
        <f>G151+M151+S151</f>
        <v>0</v>
      </c>
      <c r="X151" s="285">
        <f t="shared" si="208"/>
        <v>0</v>
      </c>
      <c r="Y151" s="285">
        <f t="shared" si="193"/>
        <v>0</v>
      </c>
      <c r="Z151" s="293" t="e">
        <f t="shared" si="209"/>
        <v>#DIV/0!</v>
      </c>
      <c r="AA151" s="259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11" t="s">
        <v>215</v>
      </c>
      <c r="B152" s="112"/>
      <c r="C152" s="113"/>
      <c r="D152" s="216"/>
      <c r="E152" s="115">
        <f>SUM(E148:E150)</f>
        <v>0</v>
      </c>
      <c r="F152" s="90"/>
      <c r="G152" s="89">
        <f>SUM(G148:G151)</f>
        <v>0</v>
      </c>
      <c r="H152" s="115">
        <f>SUM(H148:H150)</f>
        <v>0</v>
      </c>
      <c r="I152" s="90"/>
      <c r="J152" s="89">
        <f>SUM(J148:J151)</f>
        <v>0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89">
        <f>SUM(V148:V151)</f>
        <v>0</v>
      </c>
      <c r="W152" s="98">
        <f t="shared" ref="W152:X152" si="210">SUM(W148:W151)</f>
        <v>0</v>
      </c>
      <c r="X152" s="98">
        <f t="shared" si="210"/>
        <v>0</v>
      </c>
      <c r="Y152" s="98">
        <f t="shared" si="193"/>
        <v>0</v>
      </c>
      <c r="Z152" s="98" t="e">
        <f>Y152/W152</f>
        <v>#DIV/0!</v>
      </c>
      <c r="AA152" s="261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92" t="s">
        <v>20</v>
      </c>
      <c r="B153" s="241">
        <v>13</v>
      </c>
      <c r="C153" s="94" t="s">
        <v>216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40"/>
      <c r="X153" s="40"/>
      <c r="Y153" s="291"/>
      <c r="Z153" s="40"/>
      <c r="AA153" s="255"/>
      <c r="AB153" s="4"/>
      <c r="AC153" s="5"/>
      <c r="AD153" s="5"/>
      <c r="AE153" s="5"/>
      <c r="AF153" s="5"/>
      <c r="AG153" s="5"/>
    </row>
    <row r="154" spans="1:33" ht="30" customHeight="1" x14ac:dyDescent="0.2">
      <c r="A154" s="206" t="s">
        <v>21</v>
      </c>
      <c r="B154" s="207" t="s">
        <v>217</v>
      </c>
      <c r="C154" s="236" t="s">
        <v>218</v>
      </c>
      <c r="D154" s="68"/>
      <c r="E154" s="69">
        <f>SUM(E155:E157)</f>
        <v>0</v>
      </c>
      <c r="F154" s="70"/>
      <c r="G154" s="71">
        <f>SUM(G155:G158)</f>
        <v>0</v>
      </c>
      <c r="H154" s="69">
        <f>SUM(H155:H157)</f>
        <v>0</v>
      </c>
      <c r="I154" s="70"/>
      <c r="J154" s="71">
        <f>SUM(J155:J158)</f>
        <v>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71">
        <f>SUM(V155:V158)</f>
        <v>0</v>
      </c>
      <c r="W154" s="71">
        <f>SUM(W155:W158)</f>
        <v>0</v>
      </c>
      <c r="X154" s="71">
        <f>SUM(X155:X158)</f>
        <v>0</v>
      </c>
      <c r="Y154" s="71">
        <f t="shared" si="193"/>
        <v>0</v>
      </c>
      <c r="Z154" s="71" t="e">
        <f>Y154/W154</f>
        <v>#DIV/0!</v>
      </c>
      <c r="AA154" s="258"/>
      <c r="AB154" s="49"/>
      <c r="AC154" s="49"/>
      <c r="AD154" s="49"/>
      <c r="AE154" s="49"/>
      <c r="AF154" s="49"/>
      <c r="AG154" s="49"/>
    </row>
    <row r="155" spans="1:33" ht="30" customHeight="1" x14ac:dyDescent="0.2">
      <c r="A155" s="50" t="s">
        <v>23</v>
      </c>
      <c r="B155" s="208" t="s">
        <v>219</v>
      </c>
      <c r="C155" s="237" t="s">
        <v>220</v>
      </c>
      <c r="D155" s="274" t="s">
        <v>88</v>
      </c>
      <c r="E155" s="54"/>
      <c r="F155" s="55"/>
      <c r="G155" s="56">
        <f t="shared" ref="G155:G157" si="211">E155*F155</f>
        <v>0</v>
      </c>
      <c r="H155" s="54"/>
      <c r="I155" s="55"/>
      <c r="J155" s="56">
        <f t="shared" ref="J155:J157" si="212">H155*I155</f>
        <v>0</v>
      </c>
      <c r="K155" s="54"/>
      <c r="L155" s="55"/>
      <c r="M155" s="56">
        <f t="shared" ref="M155:M158" si="213">K155*L155</f>
        <v>0</v>
      </c>
      <c r="N155" s="54"/>
      <c r="O155" s="55"/>
      <c r="P155" s="56">
        <f t="shared" ref="P155:P158" si="214">N155*O155</f>
        <v>0</v>
      </c>
      <c r="Q155" s="54"/>
      <c r="R155" s="55"/>
      <c r="S155" s="56">
        <f t="shared" ref="S155:S158" si="215">Q155*R155</f>
        <v>0</v>
      </c>
      <c r="T155" s="54"/>
      <c r="U155" s="55"/>
      <c r="V155" s="56">
        <f t="shared" ref="V155:V158" si="216">T155*U155</f>
        <v>0</v>
      </c>
      <c r="W155" s="57">
        <f t="shared" ref="W155:W185" si="217">G155+M155+S155</f>
        <v>0</v>
      </c>
      <c r="X155" s="285">
        <f t="shared" ref="X155:X185" si="218">J155+P155+V155</f>
        <v>0</v>
      </c>
      <c r="Y155" s="285">
        <f t="shared" si="193"/>
        <v>0</v>
      </c>
      <c r="Z155" s="293" t="e">
        <f t="shared" ref="Z155:Z185" si="219">Y155/W155</f>
        <v>#DIV/0!</v>
      </c>
      <c r="AA155" s="248"/>
      <c r="AB155" s="59"/>
      <c r="AC155" s="59"/>
      <c r="AD155" s="59"/>
      <c r="AE155" s="59"/>
      <c r="AF155" s="59"/>
      <c r="AG155" s="59"/>
    </row>
    <row r="156" spans="1:33" ht="30" customHeight="1" x14ac:dyDescent="0.2">
      <c r="A156" s="50" t="s">
        <v>23</v>
      </c>
      <c r="B156" s="208" t="s">
        <v>221</v>
      </c>
      <c r="C156" s="238" t="s">
        <v>222</v>
      </c>
      <c r="D156" s="274" t="s">
        <v>88</v>
      </c>
      <c r="E156" s="54"/>
      <c r="F156" s="55"/>
      <c r="G156" s="56">
        <f t="shared" si="211"/>
        <v>0</v>
      </c>
      <c r="H156" s="54"/>
      <c r="I156" s="55"/>
      <c r="J156" s="56">
        <f t="shared" si="212"/>
        <v>0</v>
      </c>
      <c r="K156" s="54"/>
      <c r="L156" s="55"/>
      <c r="M156" s="56">
        <f t="shared" si="213"/>
        <v>0</v>
      </c>
      <c r="N156" s="54"/>
      <c r="O156" s="55"/>
      <c r="P156" s="56">
        <f t="shared" si="214"/>
        <v>0</v>
      </c>
      <c r="Q156" s="54"/>
      <c r="R156" s="55"/>
      <c r="S156" s="56">
        <f t="shared" si="215"/>
        <v>0</v>
      </c>
      <c r="T156" s="54"/>
      <c r="U156" s="55"/>
      <c r="V156" s="56">
        <f t="shared" si="216"/>
        <v>0</v>
      </c>
      <c r="W156" s="57">
        <f t="shared" si="217"/>
        <v>0</v>
      </c>
      <c r="X156" s="285">
        <f t="shared" si="218"/>
        <v>0</v>
      </c>
      <c r="Y156" s="285">
        <f t="shared" si="193"/>
        <v>0</v>
      </c>
      <c r="Z156" s="293" t="e">
        <f t="shared" si="219"/>
        <v>#DIV/0!</v>
      </c>
      <c r="AA156" s="248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50" t="s">
        <v>23</v>
      </c>
      <c r="B157" s="208" t="s">
        <v>223</v>
      </c>
      <c r="C157" s="238" t="s">
        <v>224</v>
      </c>
      <c r="D157" s="53" t="s">
        <v>88</v>
      </c>
      <c r="E157" s="54"/>
      <c r="F157" s="55"/>
      <c r="G157" s="56">
        <f t="shared" si="211"/>
        <v>0</v>
      </c>
      <c r="H157" s="54"/>
      <c r="I157" s="55"/>
      <c r="J157" s="56">
        <f t="shared" si="212"/>
        <v>0</v>
      </c>
      <c r="K157" s="54"/>
      <c r="L157" s="55"/>
      <c r="M157" s="56">
        <f t="shared" si="213"/>
        <v>0</v>
      </c>
      <c r="N157" s="54"/>
      <c r="O157" s="55"/>
      <c r="P157" s="56">
        <f t="shared" si="214"/>
        <v>0</v>
      </c>
      <c r="Q157" s="54"/>
      <c r="R157" s="55"/>
      <c r="S157" s="56">
        <f t="shared" si="215"/>
        <v>0</v>
      </c>
      <c r="T157" s="54"/>
      <c r="U157" s="55"/>
      <c r="V157" s="56">
        <f t="shared" si="216"/>
        <v>0</v>
      </c>
      <c r="W157" s="57">
        <f t="shared" si="217"/>
        <v>0</v>
      </c>
      <c r="X157" s="285">
        <f t="shared" si="218"/>
        <v>0</v>
      </c>
      <c r="Y157" s="285">
        <f t="shared" si="193"/>
        <v>0</v>
      </c>
      <c r="Z157" s="293" t="e">
        <f t="shared" si="219"/>
        <v>#DIV/0!</v>
      </c>
      <c r="AA157" s="248"/>
      <c r="AB157" s="59"/>
      <c r="AC157" s="59"/>
      <c r="AD157" s="59"/>
      <c r="AE157" s="59"/>
      <c r="AF157" s="59"/>
      <c r="AG157" s="59"/>
    </row>
    <row r="158" spans="1:33" ht="30" customHeight="1" thickBot="1" x14ac:dyDescent="0.25">
      <c r="A158" s="73" t="s">
        <v>23</v>
      </c>
      <c r="B158" s="242" t="s">
        <v>225</v>
      </c>
      <c r="C158" s="238" t="s">
        <v>226</v>
      </c>
      <c r="D158" s="74"/>
      <c r="E158" s="75"/>
      <c r="F158" s="280">
        <v>0.22</v>
      </c>
      <c r="G158" s="77">
        <f>E158*F158</f>
        <v>0</v>
      </c>
      <c r="H158" s="75"/>
      <c r="I158" s="280">
        <v>0.22</v>
      </c>
      <c r="J158" s="77">
        <f>H158*I158</f>
        <v>0</v>
      </c>
      <c r="K158" s="75"/>
      <c r="L158" s="280">
        <v>0.22</v>
      </c>
      <c r="M158" s="77">
        <f t="shared" si="213"/>
        <v>0</v>
      </c>
      <c r="N158" s="75"/>
      <c r="O158" s="280">
        <v>0.22</v>
      </c>
      <c r="P158" s="77">
        <f t="shared" si="214"/>
        <v>0</v>
      </c>
      <c r="Q158" s="75"/>
      <c r="R158" s="280">
        <v>0.22</v>
      </c>
      <c r="S158" s="77">
        <f t="shared" si="215"/>
        <v>0</v>
      </c>
      <c r="T158" s="75"/>
      <c r="U158" s="280">
        <v>0.22</v>
      </c>
      <c r="V158" s="77">
        <f t="shared" si="216"/>
        <v>0</v>
      </c>
      <c r="W158" s="156">
        <f t="shared" si="217"/>
        <v>0</v>
      </c>
      <c r="X158" s="285">
        <f t="shared" si="218"/>
        <v>0</v>
      </c>
      <c r="Y158" s="285">
        <f t="shared" si="193"/>
        <v>0</v>
      </c>
      <c r="Z158" s="293" t="e">
        <f t="shared" si="219"/>
        <v>#DIV/0!</v>
      </c>
      <c r="AA158" s="259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235" t="s">
        <v>21</v>
      </c>
      <c r="B159" s="243" t="s">
        <v>217</v>
      </c>
      <c r="C159" s="239" t="s">
        <v>227</v>
      </c>
      <c r="D159" s="44"/>
      <c r="E159" s="45">
        <f>SUM(E160:E162)</f>
        <v>217</v>
      </c>
      <c r="F159" s="46"/>
      <c r="G159" s="47">
        <f>SUM(G160:G164)</f>
        <v>205000</v>
      </c>
      <c r="H159" s="45">
        <f>SUM(H160:H162)</f>
        <v>217</v>
      </c>
      <c r="I159" s="46"/>
      <c r="J159" s="47">
        <f>SUM(J160:J164)</f>
        <v>182760</v>
      </c>
      <c r="K159" s="45">
        <f>SUM(K160:K162)</f>
        <v>0</v>
      </c>
      <c r="L159" s="46"/>
      <c r="M159" s="47">
        <f>SUM(M160:M164)</f>
        <v>0</v>
      </c>
      <c r="N159" s="45">
        <f>SUM(N160:N162)</f>
        <v>0</v>
      </c>
      <c r="O159" s="46"/>
      <c r="P159" s="47">
        <f>SUM(P160:P164)</f>
        <v>0</v>
      </c>
      <c r="Q159" s="45">
        <f>SUM(Q160:Q162)</f>
        <v>0</v>
      </c>
      <c r="R159" s="46"/>
      <c r="S159" s="47">
        <f>SUM(S160:S164)</f>
        <v>0</v>
      </c>
      <c r="T159" s="45">
        <f>SUM(T160:T162)</f>
        <v>0</v>
      </c>
      <c r="U159" s="46"/>
      <c r="V159" s="47">
        <f>SUM(V160:V164)</f>
        <v>0</v>
      </c>
      <c r="W159" s="47">
        <f>SUM(W160:W164)</f>
        <v>205000</v>
      </c>
      <c r="X159" s="47">
        <f>SUM(X160:X164)</f>
        <v>182760</v>
      </c>
      <c r="Y159" s="47">
        <f t="shared" si="193"/>
        <v>22240</v>
      </c>
      <c r="Z159" s="47">
        <f>Y159/W159</f>
        <v>0.10848780487804878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">
      <c r="A160" s="50" t="s">
        <v>23</v>
      </c>
      <c r="B160" s="208" t="s">
        <v>228</v>
      </c>
      <c r="C160" s="96" t="s">
        <v>334</v>
      </c>
      <c r="D160" s="53" t="s">
        <v>335</v>
      </c>
      <c r="E160" s="54">
        <v>200</v>
      </c>
      <c r="F160" s="55">
        <v>120</v>
      </c>
      <c r="G160" s="56">
        <f t="shared" ref="G160:G164" si="220">E160*F160</f>
        <v>24000</v>
      </c>
      <c r="H160" s="54">
        <v>200</v>
      </c>
      <c r="I160" s="55">
        <v>120</v>
      </c>
      <c r="J160" s="56">
        <f t="shared" ref="J160:J164" si="221">H160*I160</f>
        <v>24000</v>
      </c>
      <c r="K160" s="54">
        <v>0</v>
      </c>
      <c r="L160" s="55">
        <v>0</v>
      </c>
      <c r="M160" s="56">
        <f t="shared" ref="M160:M164" si="222">K160*L160</f>
        <v>0</v>
      </c>
      <c r="N160" s="54">
        <v>0</v>
      </c>
      <c r="O160" s="55">
        <v>0</v>
      </c>
      <c r="P160" s="56">
        <f t="shared" ref="P160:P164" si="223">N160*O160</f>
        <v>0</v>
      </c>
      <c r="Q160" s="54">
        <v>0</v>
      </c>
      <c r="R160" s="55">
        <v>0</v>
      </c>
      <c r="S160" s="56">
        <f t="shared" ref="S160:S164" si="224">Q160*R160</f>
        <v>0</v>
      </c>
      <c r="T160" s="54">
        <v>0</v>
      </c>
      <c r="U160" s="55">
        <v>0</v>
      </c>
      <c r="V160" s="56">
        <f t="shared" ref="V160:V164" si="225">T160*U160</f>
        <v>0</v>
      </c>
      <c r="W160" s="57">
        <f t="shared" si="217"/>
        <v>24000</v>
      </c>
      <c r="X160" s="285">
        <f t="shared" si="218"/>
        <v>24000</v>
      </c>
      <c r="Y160" s="285">
        <f t="shared" si="193"/>
        <v>0</v>
      </c>
      <c r="Z160" s="293">
        <f t="shared" si="219"/>
        <v>0</v>
      </c>
      <c r="AA160" s="248"/>
      <c r="AB160" s="59"/>
      <c r="AC160" s="59"/>
      <c r="AD160" s="59"/>
      <c r="AE160" s="59"/>
      <c r="AF160" s="59"/>
      <c r="AG160" s="59"/>
    </row>
    <row r="161" spans="1:33" ht="30" customHeight="1" x14ac:dyDescent="0.2">
      <c r="A161" s="50" t="s">
        <v>23</v>
      </c>
      <c r="B161" s="208" t="s">
        <v>229</v>
      </c>
      <c r="C161" s="96" t="s">
        <v>336</v>
      </c>
      <c r="D161" s="53" t="s">
        <v>58</v>
      </c>
      <c r="E161" s="54">
        <v>10</v>
      </c>
      <c r="F161" s="55">
        <v>9000</v>
      </c>
      <c r="G161" s="56">
        <f t="shared" si="220"/>
        <v>90000</v>
      </c>
      <c r="H161" s="54">
        <v>10</v>
      </c>
      <c r="I161" s="55">
        <v>8960</v>
      </c>
      <c r="J161" s="56">
        <f t="shared" si="221"/>
        <v>89600</v>
      </c>
      <c r="K161" s="54">
        <v>0</v>
      </c>
      <c r="L161" s="55">
        <v>0</v>
      </c>
      <c r="M161" s="56">
        <f t="shared" si="222"/>
        <v>0</v>
      </c>
      <c r="N161" s="54">
        <v>0</v>
      </c>
      <c r="O161" s="55">
        <v>0</v>
      </c>
      <c r="P161" s="56">
        <f t="shared" si="223"/>
        <v>0</v>
      </c>
      <c r="Q161" s="54">
        <v>0</v>
      </c>
      <c r="R161" s="55">
        <v>0</v>
      </c>
      <c r="S161" s="56">
        <f t="shared" si="224"/>
        <v>0</v>
      </c>
      <c r="T161" s="54">
        <v>0</v>
      </c>
      <c r="U161" s="55">
        <v>0</v>
      </c>
      <c r="V161" s="56">
        <f t="shared" si="225"/>
        <v>0</v>
      </c>
      <c r="W161" s="57">
        <f t="shared" si="217"/>
        <v>90000</v>
      </c>
      <c r="X161" s="285">
        <f t="shared" si="218"/>
        <v>89600</v>
      </c>
      <c r="Y161" s="285">
        <f t="shared" si="193"/>
        <v>400</v>
      </c>
      <c r="Z161" s="293">
        <f t="shared" si="219"/>
        <v>4.4444444444444444E-3</v>
      </c>
      <c r="AA161" s="248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60" t="s">
        <v>23</v>
      </c>
      <c r="B162" s="232" t="s">
        <v>230</v>
      </c>
      <c r="C162" s="96" t="s">
        <v>337</v>
      </c>
      <c r="D162" s="62" t="s">
        <v>58</v>
      </c>
      <c r="E162" s="63">
        <v>7</v>
      </c>
      <c r="F162" s="64">
        <v>9000</v>
      </c>
      <c r="G162" s="65">
        <f t="shared" si="220"/>
        <v>63000</v>
      </c>
      <c r="H162" s="63">
        <v>7</v>
      </c>
      <c r="I162" s="64">
        <v>7280</v>
      </c>
      <c r="J162" s="65">
        <f t="shared" si="221"/>
        <v>50960</v>
      </c>
      <c r="K162" s="63">
        <v>0</v>
      </c>
      <c r="L162" s="64">
        <v>0</v>
      </c>
      <c r="M162" s="65">
        <f t="shared" si="222"/>
        <v>0</v>
      </c>
      <c r="N162" s="63">
        <v>0</v>
      </c>
      <c r="O162" s="64">
        <v>0</v>
      </c>
      <c r="P162" s="65">
        <f t="shared" si="223"/>
        <v>0</v>
      </c>
      <c r="Q162" s="63">
        <v>0</v>
      </c>
      <c r="R162" s="64">
        <v>0</v>
      </c>
      <c r="S162" s="65">
        <f t="shared" si="224"/>
        <v>0</v>
      </c>
      <c r="T162" s="63">
        <v>0</v>
      </c>
      <c r="U162" s="64">
        <v>0</v>
      </c>
      <c r="V162" s="65">
        <f t="shared" si="225"/>
        <v>0</v>
      </c>
      <c r="W162" s="66">
        <f t="shared" si="217"/>
        <v>63000</v>
      </c>
      <c r="X162" s="285">
        <f t="shared" si="218"/>
        <v>50960</v>
      </c>
      <c r="Y162" s="285">
        <f t="shared" si="193"/>
        <v>12040</v>
      </c>
      <c r="Z162" s="293">
        <f t="shared" si="219"/>
        <v>0.19111111111111112</v>
      </c>
      <c r="AA162" s="257"/>
      <c r="AB162" s="59"/>
      <c r="AC162" s="59"/>
      <c r="AD162" s="59"/>
      <c r="AE162" s="59"/>
      <c r="AF162" s="59"/>
      <c r="AG162" s="59"/>
    </row>
    <row r="163" spans="1:33" s="349" customFormat="1" ht="30" customHeight="1" x14ac:dyDescent="0.2">
      <c r="A163" s="60" t="s">
        <v>23</v>
      </c>
      <c r="B163" s="232" t="s">
        <v>231</v>
      </c>
      <c r="C163" s="96" t="s">
        <v>338</v>
      </c>
      <c r="D163" s="62" t="s">
        <v>58</v>
      </c>
      <c r="E163" s="63">
        <v>200</v>
      </c>
      <c r="F163" s="64">
        <v>140</v>
      </c>
      <c r="G163" s="65">
        <f t="shared" ref="G163" si="226">E163*F163</f>
        <v>28000</v>
      </c>
      <c r="H163" s="63">
        <v>200</v>
      </c>
      <c r="I163" s="64">
        <v>91</v>
      </c>
      <c r="J163" s="65">
        <f t="shared" ref="J163" si="227">H163*I163</f>
        <v>18200</v>
      </c>
      <c r="K163" s="63">
        <v>0</v>
      </c>
      <c r="L163" s="64">
        <v>0</v>
      </c>
      <c r="M163" s="65">
        <f t="shared" ref="M163" si="228">K163*L163</f>
        <v>0</v>
      </c>
      <c r="N163" s="63">
        <v>0</v>
      </c>
      <c r="O163" s="64">
        <v>0</v>
      </c>
      <c r="P163" s="65">
        <f t="shared" ref="P163" si="229">N163*O163</f>
        <v>0</v>
      </c>
      <c r="Q163" s="63">
        <v>0</v>
      </c>
      <c r="R163" s="64">
        <v>0</v>
      </c>
      <c r="S163" s="65">
        <f t="shared" ref="S163" si="230">Q163*R163</f>
        <v>0</v>
      </c>
      <c r="T163" s="63">
        <v>0</v>
      </c>
      <c r="U163" s="64">
        <v>0</v>
      </c>
      <c r="V163" s="65">
        <f t="shared" ref="V163" si="231">T163*U163</f>
        <v>0</v>
      </c>
      <c r="W163" s="66">
        <f t="shared" ref="W163" si="232">G163+M163+S163</f>
        <v>28000</v>
      </c>
      <c r="X163" s="285">
        <f t="shared" ref="X163" si="233">J163+P163+V163</f>
        <v>18200</v>
      </c>
      <c r="Y163" s="285">
        <f t="shared" ref="Y163" si="234">W163-X163</f>
        <v>9800</v>
      </c>
      <c r="Z163" s="293">
        <f t="shared" ref="Z163" si="235">Y163/W163</f>
        <v>0.35</v>
      </c>
      <c r="AA163" s="257"/>
      <c r="AB163" s="59"/>
      <c r="AC163" s="59"/>
      <c r="AD163" s="59"/>
      <c r="AE163" s="59"/>
      <c r="AF163" s="59"/>
      <c r="AG163" s="59"/>
    </row>
    <row r="164" spans="1:33" ht="30" customHeight="1" thickBot="1" x14ac:dyDescent="0.25">
      <c r="A164" s="60" t="s">
        <v>23</v>
      </c>
      <c r="B164" s="232" t="s">
        <v>231</v>
      </c>
      <c r="C164" s="97" t="s">
        <v>232</v>
      </c>
      <c r="D164" s="74"/>
      <c r="E164" s="281"/>
      <c r="F164" s="64">
        <v>0.22</v>
      </c>
      <c r="G164" s="65">
        <f t="shared" si="220"/>
        <v>0</v>
      </c>
      <c r="H164" s="281"/>
      <c r="I164" s="64">
        <v>0.22</v>
      </c>
      <c r="J164" s="65">
        <f t="shared" si="221"/>
        <v>0</v>
      </c>
      <c r="K164" s="281"/>
      <c r="L164" s="64">
        <v>0.22</v>
      </c>
      <c r="M164" s="65">
        <f t="shared" si="222"/>
        <v>0</v>
      </c>
      <c r="N164" s="281"/>
      <c r="O164" s="64">
        <v>0.22</v>
      </c>
      <c r="P164" s="65">
        <f t="shared" si="223"/>
        <v>0</v>
      </c>
      <c r="Q164" s="281"/>
      <c r="R164" s="64">
        <v>0.22</v>
      </c>
      <c r="S164" s="65">
        <f t="shared" si="224"/>
        <v>0</v>
      </c>
      <c r="T164" s="281"/>
      <c r="U164" s="64">
        <v>0.22</v>
      </c>
      <c r="V164" s="65">
        <f t="shared" si="225"/>
        <v>0</v>
      </c>
      <c r="W164" s="66">
        <f t="shared" si="217"/>
        <v>0</v>
      </c>
      <c r="X164" s="285">
        <f t="shared" si="218"/>
        <v>0</v>
      </c>
      <c r="Y164" s="285">
        <f t="shared" si="193"/>
        <v>0</v>
      </c>
      <c r="Z164" s="293" t="e">
        <f t="shared" si="219"/>
        <v>#DIV/0!</v>
      </c>
      <c r="AA164" s="259"/>
      <c r="AB164" s="59"/>
      <c r="AC164" s="59"/>
      <c r="AD164" s="59"/>
      <c r="AE164" s="59"/>
      <c r="AF164" s="59"/>
      <c r="AG164" s="59"/>
    </row>
    <row r="165" spans="1:33" ht="30" customHeight="1" x14ac:dyDescent="0.2">
      <c r="A165" s="206" t="s">
        <v>21</v>
      </c>
      <c r="B165" s="244" t="s">
        <v>233</v>
      </c>
      <c r="C165" s="239" t="s">
        <v>234</v>
      </c>
      <c r="D165" s="68"/>
      <c r="E165" s="69">
        <f>SUM(E166:E168)</f>
        <v>0</v>
      </c>
      <c r="F165" s="70"/>
      <c r="G165" s="71">
        <f>SUM(G166:G168)</f>
        <v>0</v>
      </c>
      <c r="H165" s="69">
        <f>SUM(H166:H168)</f>
        <v>0</v>
      </c>
      <c r="I165" s="70"/>
      <c r="J165" s="71">
        <f>SUM(J166:J168)</f>
        <v>0</v>
      </c>
      <c r="K165" s="69">
        <f>SUM(K166:K168)</f>
        <v>0</v>
      </c>
      <c r="L165" s="70"/>
      <c r="M165" s="71">
        <f>SUM(M166:M168)</f>
        <v>0</v>
      </c>
      <c r="N165" s="69">
        <f>SUM(N166:N168)</f>
        <v>0</v>
      </c>
      <c r="O165" s="70"/>
      <c r="P165" s="71">
        <f>SUM(P166:P168)</f>
        <v>0</v>
      </c>
      <c r="Q165" s="69">
        <f>SUM(Q166:Q168)</f>
        <v>0</v>
      </c>
      <c r="R165" s="70"/>
      <c r="S165" s="71">
        <f>SUM(S166:S168)</f>
        <v>0</v>
      </c>
      <c r="T165" s="69">
        <f>SUM(T166:T168)</f>
        <v>0</v>
      </c>
      <c r="U165" s="70"/>
      <c r="V165" s="71">
        <f>SUM(V166:V168)</f>
        <v>0</v>
      </c>
      <c r="W165" s="71">
        <f>SUM(W166:W168)</f>
        <v>0</v>
      </c>
      <c r="X165" s="71">
        <f>SUM(X166:X168)</f>
        <v>0</v>
      </c>
      <c r="Y165" s="71">
        <f t="shared" si="193"/>
        <v>0</v>
      </c>
      <c r="Z165" s="71" t="e">
        <f>Y165/W165</f>
        <v>#DIV/0!</v>
      </c>
      <c r="AA165" s="268"/>
      <c r="AB165" s="49"/>
      <c r="AC165" s="49"/>
      <c r="AD165" s="49"/>
      <c r="AE165" s="49"/>
      <c r="AF165" s="49"/>
      <c r="AG165" s="49"/>
    </row>
    <row r="166" spans="1:33" ht="30" customHeight="1" x14ac:dyDescent="0.2">
      <c r="A166" s="50" t="s">
        <v>23</v>
      </c>
      <c r="B166" s="208" t="s">
        <v>235</v>
      </c>
      <c r="C166" s="96" t="s">
        <v>236</v>
      </c>
      <c r="D166" s="53"/>
      <c r="E166" s="54"/>
      <c r="F166" s="55"/>
      <c r="G166" s="56">
        <f t="shared" ref="G166:G168" si="236">E166*F166</f>
        <v>0</v>
      </c>
      <c r="H166" s="54"/>
      <c r="I166" s="55"/>
      <c r="J166" s="56">
        <f t="shared" ref="J166:J168" si="237">H166*I166</f>
        <v>0</v>
      </c>
      <c r="K166" s="54"/>
      <c r="L166" s="55"/>
      <c r="M166" s="56">
        <f t="shared" ref="M166:M168" si="238">K166*L166</f>
        <v>0</v>
      </c>
      <c r="N166" s="54"/>
      <c r="O166" s="55"/>
      <c r="P166" s="56">
        <f t="shared" ref="P166:P168" si="239">N166*O166</f>
        <v>0</v>
      </c>
      <c r="Q166" s="54"/>
      <c r="R166" s="55"/>
      <c r="S166" s="56">
        <f t="shared" ref="S166:S168" si="240">Q166*R166</f>
        <v>0</v>
      </c>
      <c r="T166" s="54"/>
      <c r="U166" s="55"/>
      <c r="V166" s="56">
        <f t="shared" ref="V166:V168" si="241">T166*U166</f>
        <v>0</v>
      </c>
      <c r="W166" s="57">
        <f t="shared" si="217"/>
        <v>0</v>
      </c>
      <c r="X166" s="285">
        <f t="shared" si="218"/>
        <v>0</v>
      </c>
      <c r="Y166" s="285">
        <f t="shared" si="193"/>
        <v>0</v>
      </c>
      <c r="Z166" s="293" t="e">
        <f t="shared" si="219"/>
        <v>#DIV/0!</v>
      </c>
      <c r="AA166" s="266"/>
      <c r="AB166" s="59"/>
      <c r="AC166" s="59"/>
      <c r="AD166" s="59"/>
      <c r="AE166" s="59"/>
      <c r="AF166" s="59"/>
      <c r="AG166" s="59"/>
    </row>
    <row r="167" spans="1:33" ht="30" customHeight="1" x14ac:dyDescent="0.2">
      <c r="A167" s="50" t="s">
        <v>23</v>
      </c>
      <c r="B167" s="208" t="s">
        <v>237</v>
      </c>
      <c r="C167" s="96" t="s">
        <v>236</v>
      </c>
      <c r="D167" s="53"/>
      <c r="E167" s="54"/>
      <c r="F167" s="55"/>
      <c r="G167" s="56">
        <f t="shared" si="236"/>
        <v>0</v>
      </c>
      <c r="H167" s="54"/>
      <c r="I167" s="55"/>
      <c r="J167" s="56">
        <f t="shared" si="237"/>
        <v>0</v>
      </c>
      <c r="K167" s="54"/>
      <c r="L167" s="55"/>
      <c r="M167" s="56">
        <f t="shared" si="238"/>
        <v>0</v>
      </c>
      <c r="N167" s="54"/>
      <c r="O167" s="55"/>
      <c r="P167" s="56">
        <f t="shared" si="239"/>
        <v>0</v>
      </c>
      <c r="Q167" s="54"/>
      <c r="R167" s="55"/>
      <c r="S167" s="56">
        <f t="shared" si="240"/>
        <v>0</v>
      </c>
      <c r="T167" s="54"/>
      <c r="U167" s="55"/>
      <c r="V167" s="56">
        <f t="shared" si="241"/>
        <v>0</v>
      </c>
      <c r="W167" s="57">
        <f t="shared" si="217"/>
        <v>0</v>
      </c>
      <c r="X167" s="285">
        <f t="shared" si="218"/>
        <v>0</v>
      </c>
      <c r="Y167" s="285">
        <f t="shared" si="193"/>
        <v>0</v>
      </c>
      <c r="Z167" s="293" t="e">
        <f t="shared" si="219"/>
        <v>#DIV/0!</v>
      </c>
      <c r="AA167" s="266"/>
      <c r="AB167" s="59"/>
      <c r="AC167" s="59"/>
      <c r="AD167" s="59"/>
      <c r="AE167" s="59"/>
      <c r="AF167" s="59"/>
      <c r="AG167" s="59"/>
    </row>
    <row r="168" spans="1:33" ht="30" customHeight="1" thickBot="1" x14ac:dyDescent="0.25">
      <c r="A168" s="60" t="s">
        <v>23</v>
      </c>
      <c r="B168" s="232" t="s">
        <v>238</v>
      </c>
      <c r="C168" s="88" t="s">
        <v>236</v>
      </c>
      <c r="D168" s="62"/>
      <c r="E168" s="63"/>
      <c r="F168" s="64"/>
      <c r="G168" s="65">
        <f t="shared" si="236"/>
        <v>0</v>
      </c>
      <c r="H168" s="63"/>
      <c r="I168" s="64"/>
      <c r="J168" s="65">
        <f t="shared" si="237"/>
        <v>0</v>
      </c>
      <c r="K168" s="63"/>
      <c r="L168" s="64"/>
      <c r="M168" s="65">
        <f t="shared" si="238"/>
        <v>0</v>
      </c>
      <c r="N168" s="63"/>
      <c r="O168" s="64"/>
      <c r="P168" s="65">
        <f t="shared" si="239"/>
        <v>0</v>
      </c>
      <c r="Q168" s="63"/>
      <c r="R168" s="64"/>
      <c r="S168" s="65">
        <f t="shared" si="240"/>
        <v>0</v>
      </c>
      <c r="T168" s="63"/>
      <c r="U168" s="64"/>
      <c r="V168" s="65">
        <f t="shared" si="241"/>
        <v>0</v>
      </c>
      <c r="W168" s="66">
        <f t="shared" si="217"/>
        <v>0</v>
      </c>
      <c r="X168" s="285">
        <f t="shared" si="218"/>
        <v>0</v>
      </c>
      <c r="Y168" s="285">
        <f t="shared" si="193"/>
        <v>0</v>
      </c>
      <c r="Z168" s="293" t="e">
        <f t="shared" si="219"/>
        <v>#DIV/0!</v>
      </c>
      <c r="AA168" s="267"/>
      <c r="AB168" s="59"/>
      <c r="AC168" s="59"/>
      <c r="AD168" s="59"/>
      <c r="AE168" s="59"/>
      <c r="AF168" s="59"/>
      <c r="AG168" s="59"/>
    </row>
    <row r="169" spans="1:33" ht="30" customHeight="1" x14ac:dyDescent="0.2">
      <c r="A169" s="206" t="s">
        <v>21</v>
      </c>
      <c r="B169" s="244" t="s">
        <v>239</v>
      </c>
      <c r="C169" s="240" t="s">
        <v>216</v>
      </c>
      <c r="D169" s="68"/>
      <c r="E169" s="69">
        <f>SUM(E170:E184)</f>
        <v>46</v>
      </c>
      <c r="F169" s="70"/>
      <c r="G169" s="71">
        <f>SUM(G170:G185)</f>
        <v>121400</v>
      </c>
      <c r="H169" s="69">
        <f>SUM(H170:H184)</f>
        <v>46</v>
      </c>
      <c r="I169" s="70"/>
      <c r="J169" s="71">
        <f>SUM(J170:J185)</f>
        <v>121400</v>
      </c>
      <c r="K169" s="69">
        <f>SUM(K170:K184)</f>
        <v>0</v>
      </c>
      <c r="L169" s="70"/>
      <c r="M169" s="71">
        <f>SUM(M170:M185)</f>
        <v>0</v>
      </c>
      <c r="N169" s="69">
        <f>SUM(N170:N184)</f>
        <v>0</v>
      </c>
      <c r="O169" s="70"/>
      <c r="P169" s="71">
        <f>SUM(P170:P185)</f>
        <v>0</v>
      </c>
      <c r="Q169" s="69">
        <f>SUM(Q170:Q184)</f>
        <v>0</v>
      </c>
      <c r="R169" s="70"/>
      <c r="S169" s="71">
        <f>SUM(S170:S185)</f>
        <v>0</v>
      </c>
      <c r="T169" s="69">
        <f>SUM(T170:T184)</f>
        <v>0</v>
      </c>
      <c r="U169" s="70"/>
      <c r="V169" s="71">
        <f>SUM(V170:V185)</f>
        <v>0</v>
      </c>
      <c r="W169" s="71">
        <f>SUM(W170:W185)</f>
        <v>121400</v>
      </c>
      <c r="X169" s="71">
        <f>SUM(X170:X185)</f>
        <v>121400</v>
      </c>
      <c r="Y169" s="71">
        <f t="shared" si="193"/>
        <v>0</v>
      </c>
      <c r="Z169" s="71">
        <f>Y169/W169</f>
        <v>0</v>
      </c>
      <c r="AA169" s="268"/>
      <c r="AB169" s="49"/>
      <c r="AC169" s="49"/>
      <c r="AD169" s="49"/>
      <c r="AE169" s="49"/>
      <c r="AF169" s="49"/>
      <c r="AG169" s="49"/>
    </row>
    <row r="170" spans="1:33" ht="30" customHeight="1" x14ac:dyDescent="0.2">
      <c r="A170" s="50" t="s">
        <v>23</v>
      </c>
      <c r="B170" s="208" t="s">
        <v>240</v>
      </c>
      <c r="C170" s="189" t="s">
        <v>261</v>
      </c>
      <c r="D170" s="53"/>
      <c r="E170" s="54"/>
      <c r="F170" s="55"/>
      <c r="G170" s="56">
        <f t="shared" ref="G170:G173" si="242">E170*F170</f>
        <v>0</v>
      </c>
      <c r="H170" s="54"/>
      <c r="I170" s="55"/>
      <c r="J170" s="56">
        <f t="shared" ref="J170:J173" si="243">H170*I170</f>
        <v>0</v>
      </c>
      <c r="K170" s="54"/>
      <c r="L170" s="55"/>
      <c r="M170" s="56">
        <f t="shared" ref="M170:M184" si="244">K170*L170</f>
        <v>0</v>
      </c>
      <c r="N170" s="54"/>
      <c r="O170" s="55"/>
      <c r="P170" s="56">
        <f t="shared" ref="P170:P184" si="245">N170*O170</f>
        <v>0</v>
      </c>
      <c r="Q170" s="54"/>
      <c r="R170" s="55"/>
      <c r="S170" s="56">
        <f t="shared" ref="S170:S185" si="246">Q170*R170</f>
        <v>0</v>
      </c>
      <c r="T170" s="54"/>
      <c r="U170" s="55"/>
      <c r="V170" s="56">
        <f t="shared" ref="V170:V185" si="247">T170*U170</f>
        <v>0</v>
      </c>
      <c r="W170" s="57">
        <f t="shared" si="217"/>
        <v>0</v>
      </c>
      <c r="X170" s="285">
        <f t="shared" si="218"/>
        <v>0</v>
      </c>
      <c r="Y170" s="285">
        <f t="shared" si="193"/>
        <v>0</v>
      </c>
      <c r="Z170" s="293" t="e">
        <f t="shared" si="219"/>
        <v>#DIV/0!</v>
      </c>
      <c r="AA170" s="266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23</v>
      </c>
      <c r="B171" s="208" t="s">
        <v>241</v>
      </c>
      <c r="C171" s="96" t="s">
        <v>242</v>
      </c>
      <c r="D171" s="53"/>
      <c r="E171" s="54"/>
      <c r="F171" s="55"/>
      <c r="G171" s="56">
        <f t="shared" si="242"/>
        <v>0</v>
      </c>
      <c r="H171" s="54"/>
      <c r="I171" s="55"/>
      <c r="J171" s="56">
        <f t="shared" si="243"/>
        <v>0</v>
      </c>
      <c r="K171" s="54"/>
      <c r="L171" s="55"/>
      <c r="M171" s="56">
        <f t="shared" si="244"/>
        <v>0</v>
      </c>
      <c r="N171" s="54"/>
      <c r="O171" s="55"/>
      <c r="P171" s="56">
        <f t="shared" si="245"/>
        <v>0</v>
      </c>
      <c r="Q171" s="54"/>
      <c r="R171" s="55"/>
      <c r="S171" s="56">
        <f t="shared" si="246"/>
        <v>0</v>
      </c>
      <c r="T171" s="54"/>
      <c r="U171" s="55"/>
      <c r="V171" s="56">
        <f t="shared" si="247"/>
        <v>0</v>
      </c>
      <c r="W171" s="66">
        <f t="shared" si="217"/>
        <v>0</v>
      </c>
      <c r="X171" s="285">
        <f t="shared" si="218"/>
        <v>0</v>
      </c>
      <c r="Y171" s="285">
        <f t="shared" si="193"/>
        <v>0</v>
      </c>
      <c r="Z171" s="293" t="e">
        <f t="shared" si="219"/>
        <v>#DIV/0!</v>
      </c>
      <c r="AA171" s="266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23</v>
      </c>
      <c r="B172" s="208" t="s">
        <v>243</v>
      </c>
      <c r="C172" s="96" t="s">
        <v>244</v>
      </c>
      <c r="D172" s="53"/>
      <c r="E172" s="54"/>
      <c r="F172" s="55"/>
      <c r="G172" s="56">
        <f t="shared" si="242"/>
        <v>0</v>
      </c>
      <c r="H172" s="54"/>
      <c r="I172" s="55"/>
      <c r="J172" s="56">
        <f t="shared" si="243"/>
        <v>0</v>
      </c>
      <c r="K172" s="54"/>
      <c r="L172" s="55"/>
      <c r="M172" s="56">
        <f t="shared" si="244"/>
        <v>0</v>
      </c>
      <c r="N172" s="54"/>
      <c r="O172" s="55"/>
      <c r="P172" s="56">
        <f t="shared" si="245"/>
        <v>0</v>
      </c>
      <c r="Q172" s="54"/>
      <c r="R172" s="55"/>
      <c r="S172" s="56">
        <f t="shared" si="246"/>
        <v>0</v>
      </c>
      <c r="T172" s="54"/>
      <c r="U172" s="55"/>
      <c r="V172" s="56">
        <f t="shared" si="247"/>
        <v>0</v>
      </c>
      <c r="W172" s="66">
        <f t="shared" si="217"/>
        <v>0</v>
      </c>
      <c r="X172" s="285">
        <f t="shared" si="218"/>
        <v>0</v>
      </c>
      <c r="Y172" s="285">
        <f t="shared" si="193"/>
        <v>0</v>
      </c>
      <c r="Z172" s="293" t="e">
        <f t="shared" si="219"/>
        <v>#DIV/0!</v>
      </c>
      <c r="AA172" s="266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23</v>
      </c>
      <c r="B173" s="208" t="s">
        <v>245</v>
      </c>
      <c r="C173" s="96" t="s">
        <v>246</v>
      </c>
      <c r="D173" s="53"/>
      <c r="E173" s="54"/>
      <c r="F173" s="55"/>
      <c r="G173" s="56">
        <f t="shared" si="242"/>
        <v>0</v>
      </c>
      <c r="H173" s="54"/>
      <c r="I173" s="55"/>
      <c r="J173" s="56">
        <f t="shared" si="243"/>
        <v>0</v>
      </c>
      <c r="K173" s="54"/>
      <c r="L173" s="55"/>
      <c r="M173" s="56">
        <f t="shared" si="244"/>
        <v>0</v>
      </c>
      <c r="N173" s="54"/>
      <c r="O173" s="55"/>
      <c r="P173" s="56">
        <f t="shared" si="245"/>
        <v>0</v>
      </c>
      <c r="Q173" s="54"/>
      <c r="R173" s="55"/>
      <c r="S173" s="56">
        <f t="shared" si="246"/>
        <v>0</v>
      </c>
      <c r="T173" s="54"/>
      <c r="U173" s="55"/>
      <c r="V173" s="56">
        <f t="shared" si="247"/>
        <v>0</v>
      </c>
      <c r="W173" s="66">
        <f t="shared" si="217"/>
        <v>0</v>
      </c>
      <c r="X173" s="285">
        <f t="shared" si="218"/>
        <v>0</v>
      </c>
      <c r="Y173" s="285">
        <f t="shared" si="193"/>
        <v>0</v>
      </c>
      <c r="Z173" s="293" t="e">
        <f t="shared" si="219"/>
        <v>#DIV/0!</v>
      </c>
      <c r="AA173" s="266"/>
      <c r="AB173" s="59"/>
      <c r="AC173" s="59"/>
      <c r="AD173" s="59"/>
      <c r="AE173" s="59"/>
      <c r="AF173" s="59"/>
      <c r="AG173" s="59"/>
    </row>
    <row r="174" spans="1:33" ht="30" customHeight="1" x14ac:dyDescent="0.2">
      <c r="A174" s="50" t="s">
        <v>23</v>
      </c>
      <c r="B174" s="208" t="s">
        <v>247</v>
      </c>
      <c r="C174" s="187" t="s">
        <v>260</v>
      </c>
      <c r="D174" s="53"/>
      <c r="E174" s="54"/>
      <c r="F174" s="55"/>
      <c r="G174" s="56">
        <f t="shared" ref="G174:G183" si="248">E174*F174</f>
        <v>0</v>
      </c>
      <c r="H174" s="54"/>
      <c r="I174" s="55"/>
      <c r="J174" s="56">
        <f t="shared" ref="J174:J183" si="249">H174*I174</f>
        <v>0</v>
      </c>
      <c r="K174" s="54"/>
      <c r="L174" s="55"/>
      <c r="M174" s="56">
        <f t="shared" si="244"/>
        <v>0</v>
      </c>
      <c r="N174" s="54"/>
      <c r="O174" s="55"/>
      <c r="P174" s="56">
        <f t="shared" si="245"/>
        <v>0</v>
      </c>
      <c r="Q174" s="54"/>
      <c r="R174" s="55"/>
      <c r="S174" s="56">
        <f t="shared" si="246"/>
        <v>0</v>
      </c>
      <c r="T174" s="54"/>
      <c r="U174" s="55"/>
      <c r="V174" s="56">
        <f t="shared" si="247"/>
        <v>0</v>
      </c>
      <c r="W174" s="66">
        <f t="shared" si="217"/>
        <v>0</v>
      </c>
      <c r="X174" s="285">
        <f t="shared" si="218"/>
        <v>0</v>
      </c>
      <c r="Y174" s="285">
        <f t="shared" si="193"/>
        <v>0</v>
      </c>
      <c r="Z174" s="293" t="e">
        <f t="shared" si="219"/>
        <v>#DIV/0!</v>
      </c>
      <c r="AA174" s="266"/>
      <c r="AB174" s="58"/>
      <c r="AC174" s="59"/>
      <c r="AD174" s="59"/>
      <c r="AE174" s="59"/>
      <c r="AF174" s="59"/>
      <c r="AG174" s="59"/>
    </row>
    <row r="175" spans="1:33" s="349" customFormat="1" ht="30" customHeight="1" x14ac:dyDescent="0.2">
      <c r="A175" s="50" t="s">
        <v>23</v>
      </c>
      <c r="B175" s="208" t="s">
        <v>248</v>
      </c>
      <c r="C175" s="88" t="s">
        <v>347</v>
      </c>
      <c r="D175" s="53" t="s">
        <v>58</v>
      </c>
      <c r="E175" s="54">
        <v>1</v>
      </c>
      <c r="F175" s="55">
        <v>12000</v>
      </c>
      <c r="G175" s="56">
        <f t="shared" ref="G175:G179" si="250">E175*F175</f>
        <v>12000</v>
      </c>
      <c r="H175" s="54">
        <v>1</v>
      </c>
      <c r="I175" s="55">
        <v>12000</v>
      </c>
      <c r="J175" s="56">
        <f t="shared" ref="J175:J179" si="251">H175*I175</f>
        <v>12000</v>
      </c>
      <c r="K175" s="54">
        <v>0</v>
      </c>
      <c r="L175" s="55">
        <v>0</v>
      </c>
      <c r="M175" s="56">
        <f t="shared" ref="M175:M179" si="252">K175*L175</f>
        <v>0</v>
      </c>
      <c r="N175" s="54">
        <v>0</v>
      </c>
      <c r="O175" s="55">
        <v>0</v>
      </c>
      <c r="P175" s="56">
        <f t="shared" ref="P175:P178" si="253">N175*O175</f>
        <v>0</v>
      </c>
      <c r="Q175" s="54">
        <v>0</v>
      </c>
      <c r="R175" s="55">
        <v>0</v>
      </c>
      <c r="S175" s="56">
        <f t="shared" ref="S175:S179" si="254">Q175*R175</f>
        <v>0</v>
      </c>
      <c r="T175" s="54">
        <v>0</v>
      </c>
      <c r="U175" s="55">
        <v>0</v>
      </c>
      <c r="V175" s="56">
        <f t="shared" ref="V175:V179" si="255">T175*U175</f>
        <v>0</v>
      </c>
      <c r="W175" s="66">
        <f t="shared" ref="W175:W179" si="256">G175+M175+S175</f>
        <v>12000</v>
      </c>
      <c r="X175" s="285">
        <f t="shared" ref="X175:X179" si="257">J175+P175+V175</f>
        <v>12000</v>
      </c>
      <c r="Y175" s="285">
        <f t="shared" ref="Y175:Y179" si="258">W175-X175</f>
        <v>0</v>
      </c>
      <c r="Z175" s="293">
        <f t="shared" ref="Z175:Z179" si="259">Y175/W175</f>
        <v>0</v>
      </c>
      <c r="AA175" s="266"/>
      <c r="AB175" s="58"/>
      <c r="AC175" s="59"/>
      <c r="AD175" s="59"/>
      <c r="AE175" s="59"/>
      <c r="AF175" s="59"/>
      <c r="AG175" s="59"/>
    </row>
    <row r="176" spans="1:33" s="349" customFormat="1" ht="30" customHeight="1" x14ac:dyDescent="0.2">
      <c r="A176" s="50" t="s">
        <v>23</v>
      </c>
      <c r="B176" s="208" t="s">
        <v>249</v>
      </c>
      <c r="C176" s="88" t="s">
        <v>348</v>
      </c>
      <c r="D176" s="53" t="s">
        <v>58</v>
      </c>
      <c r="E176" s="54">
        <v>1</v>
      </c>
      <c r="F176" s="55">
        <v>2000</v>
      </c>
      <c r="G176" s="56">
        <f t="shared" si="250"/>
        <v>2000</v>
      </c>
      <c r="H176" s="54">
        <v>1</v>
      </c>
      <c r="I176" s="55">
        <v>2000</v>
      </c>
      <c r="J176" s="56">
        <f t="shared" si="251"/>
        <v>2000</v>
      </c>
      <c r="K176" s="54">
        <v>0</v>
      </c>
      <c r="L176" s="55">
        <v>0</v>
      </c>
      <c r="M176" s="56">
        <v>0</v>
      </c>
      <c r="N176" s="54">
        <v>0</v>
      </c>
      <c r="O176" s="55">
        <v>0</v>
      </c>
      <c r="P176" s="56">
        <f t="shared" si="253"/>
        <v>0</v>
      </c>
      <c r="Q176" s="54">
        <v>0</v>
      </c>
      <c r="R176" s="55">
        <v>0</v>
      </c>
      <c r="S176" s="56">
        <f t="shared" si="254"/>
        <v>0</v>
      </c>
      <c r="T176" s="54">
        <v>0</v>
      </c>
      <c r="U176" s="55">
        <v>0</v>
      </c>
      <c r="V176" s="56">
        <f t="shared" si="255"/>
        <v>0</v>
      </c>
      <c r="W176" s="66">
        <f t="shared" si="256"/>
        <v>2000</v>
      </c>
      <c r="X176" s="285">
        <f t="shared" si="257"/>
        <v>2000</v>
      </c>
      <c r="Y176" s="285">
        <f t="shared" si="258"/>
        <v>0</v>
      </c>
      <c r="Z176" s="293">
        <f t="shared" si="259"/>
        <v>0</v>
      </c>
      <c r="AA176" s="266"/>
      <c r="AB176" s="58"/>
      <c r="AC176" s="59"/>
      <c r="AD176" s="59"/>
      <c r="AE176" s="59"/>
      <c r="AF176" s="59"/>
      <c r="AG176" s="59"/>
    </row>
    <row r="177" spans="1:33" s="349" customFormat="1" ht="30" customHeight="1" x14ac:dyDescent="0.2">
      <c r="A177" s="50" t="s">
        <v>23</v>
      </c>
      <c r="B177" s="208" t="s">
        <v>250</v>
      </c>
      <c r="C177" s="88" t="s">
        <v>349</v>
      </c>
      <c r="D177" s="53" t="s">
        <v>58</v>
      </c>
      <c r="E177" s="54">
        <v>1</v>
      </c>
      <c r="F177" s="55">
        <v>1200</v>
      </c>
      <c r="G177" s="56">
        <f t="shared" si="250"/>
        <v>1200</v>
      </c>
      <c r="H177" s="54">
        <v>1</v>
      </c>
      <c r="I177" s="55">
        <v>1200</v>
      </c>
      <c r="J177" s="56">
        <f t="shared" si="251"/>
        <v>1200</v>
      </c>
      <c r="K177" s="54">
        <v>0</v>
      </c>
      <c r="L177" s="55">
        <v>0</v>
      </c>
      <c r="M177" s="56">
        <f t="shared" si="252"/>
        <v>0</v>
      </c>
      <c r="N177" s="54">
        <v>0</v>
      </c>
      <c r="O177" s="55">
        <v>0</v>
      </c>
      <c r="P177" s="56">
        <f t="shared" si="253"/>
        <v>0</v>
      </c>
      <c r="Q177" s="54">
        <v>0</v>
      </c>
      <c r="R177" s="55">
        <v>0</v>
      </c>
      <c r="S177" s="56">
        <f t="shared" si="254"/>
        <v>0</v>
      </c>
      <c r="T177" s="54">
        <v>0</v>
      </c>
      <c r="U177" s="55">
        <v>0</v>
      </c>
      <c r="V177" s="56">
        <f t="shared" si="255"/>
        <v>0</v>
      </c>
      <c r="W177" s="66">
        <f t="shared" si="256"/>
        <v>1200</v>
      </c>
      <c r="X177" s="285">
        <f t="shared" si="257"/>
        <v>1200</v>
      </c>
      <c r="Y177" s="285">
        <f t="shared" si="258"/>
        <v>0</v>
      </c>
      <c r="Z177" s="293">
        <f t="shared" si="259"/>
        <v>0</v>
      </c>
      <c r="AA177" s="266"/>
      <c r="AB177" s="58"/>
      <c r="AC177" s="59"/>
      <c r="AD177" s="59"/>
      <c r="AE177" s="59"/>
      <c r="AF177" s="59"/>
      <c r="AG177" s="59"/>
    </row>
    <row r="178" spans="1:33" s="349" customFormat="1" ht="30" customHeight="1" x14ac:dyDescent="0.2">
      <c r="A178" s="50" t="s">
        <v>23</v>
      </c>
      <c r="B178" s="208" t="s">
        <v>339</v>
      </c>
      <c r="C178" s="88" t="s">
        <v>350</v>
      </c>
      <c r="D178" s="53" t="s">
        <v>58</v>
      </c>
      <c r="E178" s="54">
        <v>7</v>
      </c>
      <c r="F178" s="55">
        <v>2500</v>
      </c>
      <c r="G178" s="56">
        <f t="shared" si="250"/>
        <v>17500</v>
      </c>
      <c r="H178" s="54">
        <v>7</v>
      </c>
      <c r="I178" s="55">
        <v>2500</v>
      </c>
      <c r="J178" s="56">
        <f t="shared" si="251"/>
        <v>17500</v>
      </c>
      <c r="K178" s="54">
        <v>0</v>
      </c>
      <c r="L178" s="55">
        <v>0</v>
      </c>
      <c r="M178" s="56">
        <v>0</v>
      </c>
      <c r="N178" s="54">
        <v>0</v>
      </c>
      <c r="O178" s="55">
        <v>0</v>
      </c>
      <c r="P178" s="56">
        <f t="shared" si="253"/>
        <v>0</v>
      </c>
      <c r="Q178" s="54">
        <v>0</v>
      </c>
      <c r="R178" s="55">
        <v>0</v>
      </c>
      <c r="S178" s="56">
        <v>0</v>
      </c>
      <c r="T178" s="54">
        <v>0</v>
      </c>
      <c r="U178" s="55">
        <v>0</v>
      </c>
      <c r="V178" s="56">
        <f t="shared" si="255"/>
        <v>0</v>
      </c>
      <c r="W178" s="66">
        <f t="shared" si="256"/>
        <v>17500</v>
      </c>
      <c r="X178" s="285">
        <f t="shared" si="257"/>
        <v>17500</v>
      </c>
      <c r="Y178" s="285">
        <f t="shared" si="258"/>
        <v>0</v>
      </c>
      <c r="Z178" s="293">
        <f t="shared" si="259"/>
        <v>0</v>
      </c>
      <c r="AA178" s="266"/>
      <c r="AB178" s="58"/>
      <c r="AC178" s="59"/>
      <c r="AD178" s="59"/>
      <c r="AE178" s="59"/>
      <c r="AF178" s="59"/>
      <c r="AG178" s="59"/>
    </row>
    <row r="179" spans="1:33" s="349" customFormat="1" ht="30" customHeight="1" x14ac:dyDescent="0.2">
      <c r="A179" s="50" t="s">
        <v>23</v>
      </c>
      <c r="B179" s="208" t="s">
        <v>340</v>
      </c>
      <c r="C179" s="88" t="s">
        <v>351</v>
      </c>
      <c r="D179" s="53" t="s">
        <v>58</v>
      </c>
      <c r="E179" s="54">
        <v>1</v>
      </c>
      <c r="F179" s="55">
        <v>1200</v>
      </c>
      <c r="G179" s="56">
        <f t="shared" si="250"/>
        <v>1200</v>
      </c>
      <c r="H179" s="54">
        <v>1</v>
      </c>
      <c r="I179" s="55">
        <v>1200</v>
      </c>
      <c r="J179" s="56">
        <f t="shared" si="251"/>
        <v>1200</v>
      </c>
      <c r="K179" s="54">
        <v>0</v>
      </c>
      <c r="L179" s="55">
        <v>0</v>
      </c>
      <c r="M179" s="56">
        <f t="shared" si="252"/>
        <v>0</v>
      </c>
      <c r="N179" s="54">
        <v>0</v>
      </c>
      <c r="O179" s="55">
        <v>0</v>
      </c>
      <c r="P179" s="56">
        <v>0</v>
      </c>
      <c r="Q179" s="54">
        <v>0</v>
      </c>
      <c r="R179" s="55">
        <v>0</v>
      </c>
      <c r="S179" s="56">
        <f t="shared" si="254"/>
        <v>0</v>
      </c>
      <c r="T179" s="54">
        <v>0</v>
      </c>
      <c r="U179" s="55">
        <v>0</v>
      </c>
      <c r="V179" s="56">
        <f t="shared" si="255"/>
        <v>0</v>
      </c>
      <c r="W179" s="66">
        <f t="shared" si="256"/>
        <v>1200</v>
      </c>
      <c r="X179" s="285">
        <f t="shared" si="257"/>
        <v>1200</v>
      </c>
      <c r="Y179" s="285">
        <f t="shared" si="258"/>
        <v>0</v>
      </c>
      <c r="Z179" s="293">
        <f t="shared" si="259"/>
        <v>0</v>
      </c>
      <c r="AA179" s="266"/>
      <c r="AB179" s="58"/>
      <c r="AC179" s="59"/>
      <c r="AD179" s="59"/>
      <c r="AE179" s="59"/>
      <c r="AF179" s="59"/>
      <c r="AG179" s="59"/>
    </row>
    <row r="180" spans="1:33" s="349" customFormat="1" ht="30" customHeight="1" x14ac:dyDescent="0.2">
      <c r="A180" s="50" t="s">
        <v>23</v>
      </c>
      <c r="B180" s="208" t="s">
        <v>341</v>
      </c>
      <c r="C180" s="88" t="s">
        <v>352</v>
      </c>
      <c r="D180" s="53" t="s">
        <v>353</v>
      </c>
      <c r="E180" s="54">
        <v>7</v>
      </c>
      <c r="F180" s="55">
        <v>1500</v>
      </c>
      <c r="G180" s="56">
        <f t="shared" ref="G180:G182" si="260">E180*F180</f>
        <v>10500</v>
      </c>
      <c r="H180" s="54">
        <v>7</v>
      </c>
      <c r="I180" s="55">
        <v>1500</v>
      </c>
      <c r="J180" s="56">
        <f t="shared" ref="J180:J182" si="261">H180*I180</f>
        <v>10500</v>
      </c>
      <c r="K180" s="54">
        <v>0</v>
      </c>
      <c r="L180" s="55">
        <v>0</v>
      </c>
      <c r="M180" s="56">
        <v>0</v>
      </c>
      <c r="N180" s="54">
        <v>0</v>
      </c>
      <c r="O180" s="55">
        <v>0</v>
      </c>
      <c r="P180" s="56">
        <f t="shared" ref="P180:P182" si="262">N180*O180</f>
        <v>0</v>
      </c>
      <c r="Q180" s="54">
        <v>0</v>
      </c>
      <c r="R180" s="55">
        <v>0</v>
      </c>
      <c r="S180" s="56">
        <f t="shared" ref="S180:S182" si="263">Q180*R180</f>
        <v>0</v>
      </c>
      <c r="T180" s="54">
        <v>0</v>
      </c>
      <c r="U180" s="55">
        <v>0</v>
      </c>
      <c r="V180" s="56">
        <f t="shared" ref="V180:V182" si="264">T180*U180</f>
        <v>0</v>
      </c>
      <c r="W180" s="66">
        <f t="shared" ref="W180:W182" si="265">G180+M180+S180</f>
        <v>10500</v>
      </c>
      <c r="X180" s="285">
        <f t="shared" ref="X180:X182" si="266">J180+P180+V180</f>
        <v>10500</v>
      </c>
      <c r="Y180" s="285">
        <f t="shared" ref="Y180:Y182" si="267">W180-X180</f>
        <v>0</v>
      </c>
      <c r="Z180" s="293">
        <f t="shared" ref="Z180:Z182" si="268">Y180/W180</f>
        <v>0</v>
      </c>
      <c r="AA180" s="266"/>
      <c r="AB180" s="58"/>
      <c r="AC180" s="59"/>
      <c r="AD180" s="59"/>
      <c r="AE180" s="59"/>
      <c r="AF180" s="59"/>
      <c r="AG180" s="59"/>
    </row>
    <row r="181" spans="1:33" s="349" customFormat="1" ht="30" customHeight="1" x14ac:dyDescent="0.2">
      <c r="A181" s="50" t="s">
        <v>23</v>
      </c>
      <c r="B181" s="208" t="s">
        <v>342</v>
      </c>
      <c r="C181" s="88" t="s">
        <v>354</v>
      </c>
      <c r="D181" s="53" t="s">
        <v>355</v>
      </c>
      <c r="E181" s="54">
        <v>7</v>
      </c>
      <c r="F181" s="55">
        <v>2500</v>
      </c>
      <c r="G181" s="56">
        <f t="shared" si="260"/>
        <v>17500</v>
      </c>
      <c r="H181" s="54">
        <v>7</v>
      </c>
      <c r="I181" s="55">
        <v>2500</v>
      </c>
      <c r="J181" s="56">
        <f t="shared" si="261"/>
        <v>17500</v>
      </c>
      <c r="K181" s="54">
        <v>0</v>
      </c>
      <c r="L181" s="55">
        <v>0</v>
      </c>
      <c r="M181" s="56">
        <f t="shared" ref="M181:M182" si="269">K181*L181</f>
        <v>0</v>
      </c>
      <c r="N181" s="54">
        <v>0</v>
      </c>
      <c r="O181" s="55">
        <v>0</v>
      </c>
      <c r="P181" s="56">
        <f t="shared" si="262"/>
        <v>0</v>
      </c>
      <c r="Q181" s="54">
        <v>0</v>
      </c>
      <c r="R181" s="55">
        <v>0</v>
      </c>
      <c r="S181" s="56">
        <f t="shared" si="263"/>
        <v>0</v>
      </c>
      <c r="T181" s="54">
        <v>0</v>
      </c>
      <c r="U181" s="55">
        <v>0</v>
      </c>
      <c r="V181" s="56">
        <f t="shared" si="264"/>
        <v>0</v>
      </c>
      <c r="W181" s="66">
        <f t="shared" si="265"/>
        <v>17500</v>
      </c>
      <c r="X181" s="285">
        <f t="shared" si="266"/>
        <v>17500</v>
      </c>
      <c r="Y181" s="285">
        <f t="shared" si="267"/>
        <v>0</v>
      </c>
      <c r="Z181" s="293">
        <f t="shared" si="268"/>
        <v>0</v>
      </c>
      <c r="AA181" s="266"/>
      <c r="AB181" s="58"/>
      <c r="AC181" s="59"/>
      <c r="AD181" s="59"/>
      <c r="AE181" s="59"/>
      <c r="AF181" s="59"/>
      <c r="AG181" s="59"/>
    </row>
    <row r="182" spans="1:33" s="349" customFormat="1" ht="30" customHeight="1" x14ac:dyDescent="0.2">
      <c r="A182" s="50" t="s">
        <v>23</v>
      </c>
      <c r="B182" s="208" t="s">
        <v>343</v>
      </c>
      <c r="C182" s="88" t="s">
        <v>356</v>
      </c>
      <c r="D182" s="53" t="s">
        <v>58</v>
      </c>
      <c r="E182" s="54">
        <v>7</v>
      </c>
      <c r="F182" s="55">
        <v>1500</v>
      </c>
      <c r="G182" s="56">
        <f t="shared" si="260"/>
        <v>10500</v>
      </c>
      <c r="H182" s="54">
        <v>7</v>
      </c>
      <c r="I182" s="55">
        <v>1500</v>
      </c>
      <c r="J182" s="56">
        <f t="shared" si="261"/>
        <v>10500</v>
      </c>
      <c r="K182" s="54">
        <v>0</v>
      </c>
      <c r="L182" s="55">
        <v>0</v>
      </c>
      <c r="M182" s="56">
        <f t="shared" si="269"/>
        <v>0</v>
      </c>
      <c r="N182" s="54">
        <v>0</v>
      </c>
      <c r="O182" s="55">
        <v>0</v>
      </c>
      <c r="P182" s="56">
        <f t="shared" si="262"/>
        <v>0</v>
      </c>
      <c r="Q182" s="54">
        <v>0</v>
      </c>
      <c r="R182" s="55">
        <v>0</v>
      </c>
      <c r="S182" s="56">
        <f t="shared" si="263"/>
        <v>0</v>
      </c>
      <c r="T182" s="54">
        <v>0</v>
      </c>
      <c r="U182" s="55">
        <v>0</v>
      </c>
      <c r="V182" s="56">
        <f t="shared" si="264"/>
        <v>0</v>
      </c>
      <c r="W182" s="66">
        <f t="shared" si="265"/>
        <v>10500</v>
      </c>
      <c r="X182" s="285">
        <f t="shared" si="266"/>
        <v>10500</v>
      </c>
      <c r="Y182" s="285">
        <f t="shared" si="267"/>
        <v>0</v>
      </c>
      <c r="Z182" s="293">
        <f t="shared" si="268"/>
        <v>0</v>
      </c>
      <c r="AA182" s="266"/>
      <c r="AB182" s="58"/>
      <c r="AC182" s="59"/>
      <c r="AD182" s="59"/>
      <c r="AE182" s="59"/>
      <c r="AF182" s="59"/>
      <c r="AG182" s="59"/>
    </row>
    <row r="183" spans="1:33" ht="30" customHeight="1" x14ac:dyDescent="0.2">
      <c r="A183" s="50" t="s">
        <v>23</v>
      </c>
      <c r="B183" s="208" t="s">
        <v>344</v>
      </c>
      <c r="C183" s="88" t="s">
        <v>357</v>
      </c>
      <c r="D183" s="53" t="s">
        <v>353</v>
      </c>
      <c r="E183" s="54">
        <v>7</v>
      </c>
      <c r="F183" s="55">
        <v>4000</v>
      </c>
      <c r="G183" s="56">
        <f t="shared" si="248"/>
        <v>28000</v>
      </c>
      <c r="H183" s="54">
        <v>7</v>
      </c>
      <c r="I183" s="55">
        <v>4000</v>
      </c>
      <c r="J183" s="56">
        <f t="shared" si="249"/>
        <v>28000</v>
      </c>
      <c r="K183" s="54">
        <v>0</v>
      </c>
      <c r="L183" s="55">
        <v>0</v>
      </c>
      <c r="M183" s="56">
        <f t="shared" si="244"/>
        <v>0</v>
      </c>
      <c r="N183" s="54">
        <v>0</v>
      </c>
      <c r="O183" s="55">
        <v>0</v>
      </c>
      <c r="P183" s="56">
        <f t="shared" si="245"/>
        <v>0</v>
      </c>
      <c r="Q183" s="54">
        <v>0</v>
      </c>
      <c r="R183" s="55">
        <v>0</v>
      </c>
      <c r="S183" s="56">
        <f t="shared" si="246"/>
        <v>0</v>
      </c>
      <c r="T183" s="54">
        <v>0</v>
      </c>
      <c r="U183" s="55">
        <v>0</v>
      </c>
      <c r="V183" s="56">
        <f t="shared" si="247"/>
        <v>0</v>
      </c>
      <c r="W183" s="66">
        <f t="shared" si="217"/>
        <v>28000</v>
      </c>
      <c r="X183" s="285">
        <f t="shared" si="218"/>
        <v>28000</v>
      </c>
      <c r="Y183" s="285">
        <f t="shared" si="193"/>
        <v>0</v>
      </c>
      <c r="Z183" s="293">
        <f t="shared" si="219"/>
        <v>0</v>
      </c>
      <c r="AA183" s="266"/>
      <c r="AB183" s="59"/>
      <c r="AC183" s="59"/>
      <c r="AD183" s="59"/>
      <c r="AE183" s="59"/>
      <c r="AF183" s="59"/>
      <c r="AG183" s="59"/>
    </row>
    <row r="184" spans="1:33" ht="30" customHeight="1" x14ac:dyDescent="0.2">
      <c r="A184" s="60" t="s">
        <v>23</v>
      </c>
      <c r="B184" s="232" t="s">
        <v>346</v>
      </c>
      <c r="C184" s="88" t="s">
        <v>358</v>
      </c>
      <c r="D184" s="62" t="s">
        <v>353</v>
      </c>
      <c r="E184" s="63">
        <v>7</v>
      </c>
      <c r="F184" s="64">
        <v>3000</v>
      </c>
      <c r="G184" s="65">
        <f>E184*F184</f>
        <v>21000</v>
      </c>
      <c r="H184" s="63">
        <v>7</v>
      </c>
      <c r="I184" s="64">
        <v>3000</v>
      </c>
      <c r="J184" s="65">
        <f>H184*I184</f>
        <v>21000</v>
      </c>
      <c r="K184" s="63">
        <v>0</v>
      </c>
      <c r="L184" s="64">
        <v>0</v>
      </c>
      <c r="M184" s="65">
        <f t="shared" si="244"/>
        <v>0</v>
      </c>
      <c r="N184" s="63">
        <v>0</v>
      </c>
      <c r="O184" s="64">
        <v>0</v>
      </c>
      <c r="P184" s="65">
        <f t="shared" si="245"/>
        <v>0</v>
      </c>
      <c r="Q184" s="63">
        <v>0</v>
      </c>
      <c r="R184" s="64">
        <v>0</v>
      </c>
      <c r="S184" s="65">
        <f t="shared" si="246"/>
        <v>0</v>
      </c>
      <c r="T184" s="63">
        <v>0</v>
      </c>
      <c r="U184" s="64">
        <v>0</v>
      </c>
      <c r="V184" s="65">
        <f t="shared" si="247"/>
        <v>0</v>
      </c>
      <c r="W184" s="66">
        <f t="shared" si="217"/>
        <v>21000</v>
      </c>
      <c r="X184" s="285">
        <f t="shared" si="218"/>
        <v>21000</v>
      </c>
      <c r="Y184" s="285">
        <f t="shared" si="193"/>
        <v>0</v>
      </c>
      <c r="Z184" s="293">
        <f t="shared" si="219"/>
        <v>0</v>
      </c>
      <c r="AA184" s="267"/>
      <c r="AB184" s="59"/>
      <c r="AC184" s="59"/>
      <c r="AD184" s="59"/>
      <c r="AE184" s="59"/>
      <c r="AF184" s="59"/>
      <c r="AG184" s="59"/>
    </row>
    <row r="185" spans="1:33" ht="30" customHeight="1" thickBot="1" x14ac:dyDescent="0.25">
      <c r="A185" s="60" t="s">
        <v>23</v>
      </c>
      <c r="B185" s="209" t="s">
        <v>345</v>
      </c>
      <c r="C185" s="97" t="s">
        <v>251</v>
      </c>
      <c r="D185" s="74"/>
      <c r="E185" s="281"/>
      <c r="F185" s="64">
        <v>0.22</v>
      </c>
      <c r="G185" s="65">
        <f>E185*F185</f>
        <v>0</v>
      </c>
      <c r="H185" s="281"/>
      <c r="I185" s="64">
        <v>0.22</v>
      </c>
      <c r="J185" s="65">
        <f>H185*I185</f>
        <v>0</v>
      </c>
      <c r="K185" s="281"/>
      <c r="L185" s="64">
        <v>0.22</v>
      </c>
      <c r="M185" s="65">
        <f>K185*L185</f>
        <v>0</v>
      </c>
      <c r="N185" s="281"/>
      <c r="O185" s="64">
        <v>0.22</v>
      </c>
      <c r="P185" s="65">
        <f>N185*O185</f>
        <v>0</v>
      </c>
      <c r="Q185" s="281"/>
      <c r="R185" s="64">
        <v>0.22</v>
      </c>
      <c r="S185" s="65">
        <f t="shared" si="246"/>
        <v>0</v>
      </c>
      <c r="T185" s="281"/>
      <c r="U185" s="64">
        <v>0.22</v>
      </c>
      <c r="V185" s="65">
        <f t="shared" si="247"/>
        <v>0</v>
      </c>
      <c r="W185" s="66">
        <f t="shared" si="217"/>
        <v>0</v>
      </c>
      <c r="X185" s="285">
        <f t="shared" si="218"/>
        <v>0</v>
      </c>
      <c r="Y185" s="285">
        <f t="shared" si="193"/>
        <v>0</v>
      </c>
      <c r="Z185" s="293" t="e">
        <f t="shared" si="219"/>
        <v>#DIV/0!</v>
      </c>
      <c r="AA185" s="259"/>
      <c r="AB185" s="5"/>
      <c r="AC185" s="5"/>
      <c r="AD185" s="5"/>
      <c r="AE185" s="5"/>
      <c r="AF185" s="5"/>
      <c r="AG185" s="5"/>
    </row>
    <row r="186" spans="1:33" ht="30" customHeight="1" thickBot="1" x14ac:dyDescent="0.25">
      <c r="A186" s="159" t="s">
        <v>252</v>
      </c>
      <c r="B186" s="225"/>
      <c r="C186" s="160"/>
      <c r="D186" s="161"/>
      <c r="E186" s="115">
        <f>E169+E165+E159+E154</f>
        <v>263</v>
      </c>
      <c r="F186" s="90"/>
      <c r="G186" s="162">
        <f>G169+G165+G159+G154</f>
        <v>326400</v>
      </c>
      <c r="H186" s="115">
        <f>H169+H165+H159+H154</f>
        <v>263</v>
      </c>
      <c r="I186" s="90"/>
      <c r="J186" s="162">
        <f>J169+J165+J159+J154</f>
        <v>304160</v>
      </c>
      <c r="K186" s="115">
        <f>K169+K165+K159+K154</f>
        <v>0</v>
      </c>
      <c r="L186" s="90"/>
      <c r="M186" s="162">
        <f>M169+M165+M159+M154</f>
        <v>0</v>
      </c>
      <c r="N186" s="115">
        <f>N169+N165+N159+N154</f>
        <v>0</v>
      </c>
      <c r="O186" s="90"/>
      <c r="P186" s="162">
        <f>P169+P165+P159+P154</f>
        <v>0</v>
      </c>
      <c r="Q186" s="115">
        <f>Q169+Q165+Q159+Q154</f>
        <v>0</v>
      </c>
      <c r="R186" s="90"/>
      <c r="S186" s="162">
        <f>S169+S165+S159+S154</f>
        <v>0</v>
      </c>
      <c r="T186" s="115">
        <f>T169+T165+T159+T154</f>
        <v>0</v>
      </c>
      <c r="U186" s="90"/>
      <c r="V186" s="162">
        <f>V169+V165+V159+V154</f>
        <v>0</v>
      </c>
      <c r="W186" s="163">
        <f>W169+W154+W165+W159</f>
        <v>326400</v>
      </c>
      <c r="X186" s="163">
        <f>X169+X154+X165+X159</f>
        <v>304160</v>
      </c>
      <c r="Y186" s="163">
        <f t="shared" si="193"/>
        <v>22240</v>
      </c>
      <c r="Z186" s="163">
        <f>Y186/W186</f>
        <v>6.8137254901960778E-2</v>
      </c>
      <c r="AA186" s="269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164" t="s">
        <v>253</v>
      </c>
      <c r="B187" s="165"/>
      <c r="C187" s="166"/>
      <c r="D187" s="167"/>
      <c r="E187" s="168"/>
      <c r="F187" s="169"/>
      <c r="G187" s="170">
        <f>G33+G47+G56+G78+G92+G106+G119+G127+G135+G142+G146+G152+G186</f>
        <v>757900</v>
      </c>
      <c r="H187" s="168"/>
      <c r="I187" s="169"/>
      <c r="J187" s="170">
        <f>J33+J47+J56+J78+J92+J106+J119+J127+J135+J142+J146+J152+J186</f>
        <v>732560</v>
      </c>
      <c r="K187" s="168"/>
      <c r="L187" s="169"/>
      <c r="M187" s="170">
        <f>M33+M47+M56+M78+M92+M106+M119+M127+M135+M142+M146+M152+M186</f>
        <v>0</v>
      </c>
      <c r="N187" s="168"/>
      <c r="O187" s="169"/>
      <c r="P187" s="170">
        <f>P33+P47+P56+P78+P92+P106+P119+P127+P135+P142+P146+P152+P186</f>
        <v>0</v>
      </c>
      <c r="Q187" s="168"/>
      <c r="R187" s="169"/>
      <c r="S187" s="170">
        <f>S33+S47+S56+S78+S92+S106+S119+S127+S135+S142+S146+S152+S186</f>
        <v>0</v>
      </c>
      <c r="T187" s="168"/>
      <c r="U187" s="169"/>
      <c r="V187" s="170">
        <f>V33+V47+V56+V78+V92+V106+V119+V127+V135+V142+V146+V152+V186</f>
        <v>0</v>
      </c>
      <c r="W187" s="170">
        <f>W33+W47+W56+W78+W92+W106+W119+W127+W135+W142+W146+W152+W186</f>
        <v>757900</v>
      </c>
      <c r="X187" s="170">
        <f>X33+X47+X56+X78+X92+X106+X119+X127+X135+X142+X146+X152+X186</f>
        <v>732560</v>
      </c>
      <c r="Y187" s="170">
        <f>Y33+Y47+Y56+Y78+Y92+Y106+Y119+Y127+Y135+Y142+Y146+Y152+Y186</f>
        <v>25340</v>
      </c>
      <c r="Z187" s="292">
        <f>Y187/W187</f>
        <v>3.3434490038263626E-2</v>
      </c>
      <c r="AA187" s="270"/>
      <c r="AB187" s="5"/>
      <c r="AC187" s="5"/>
      <c r="AD187" s="5"/>
      <c r="AE187" s="5"/>
      <c r="AF187" s="5"/>
      <c r="AG187" s="5"/>
    </row>
    <row r="188" spans="1:33" ht="15" customHeight="1" thickBot="1" x14ac:dyDescent="0.25">
      <c r="A188" s="399"/>
      <c r="B188" s="363"/>
      <c r="C188" s="363"/>
      <c r="D188" s="19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1"/>
      <c r="X188" s="21"/>
      <c r="Y188" s="21"/>
      <c r="Z188" s="21"/>
      <c r="AA188" s="252"/>
      <c r="AB188" s="5"/>
      <c r="AC188" s="5"/>
      <c r="AD188" s="5"/>
      <c r="AE188" s="5"/>
      <c r="AF188" s="5"/>
      <c r="AG188" s="5"/>
    </row>
    <row r="189" spans="1:33" ht="30" customHeight="1" thickBot="1" x14ac:dyDescent="0.25">
      <c r="A189" s="400" t="s">
        <v>254</v>
      </c>
      <c r="B189" s="401"/>
      <c r="C189" s="402"/>
      <c r="D189" s="171"/>
      <c r="E189" s="168"/>
      <c r="F189" s="169"/>
      <c r="G189" s="172">
        <f>Фінансування!C27-'Кошторис  витрат'!G187</f>
        <v>0</v>
      </c>
      <c r="H189" s="168"/>
      <c r="I189" s="169"/>
      <c r="J189" s="172">
        <f>Фінансування!C28-'Кошторис  витрат'!J187</f>
        <v>0</v>
      </c>
      <c r="K189" s="168"/>
      <c r="L189" s="169"/>
      <c r="M189" s="172">
        <f>'Кошторис  витрат'!J27-'Кошторис  витрат'!M187</f>
        <v>0</v>
      </c>
      <c r="N189" s="168"/>
      <c r="O189" s="169"/>
      <c r="P189" s="172">
        <v>0</v>
      </c>
      <c r="Q189" s="168"/>
      <c r="R189" s="169"/>
      <c r="S189" s="172">
        <f>Фінансування!L27-'Кошторис  витрат'!S187</f>
        <v>0</v>
      </c>
      <c r="T189" s="168"/>
      <c r="U189" s="169"/>
      <c r="V189" s="172">
        <f>Фінансування!L28-'Кошторис  витрат'!V187</f>
        <v>0</v>
      </c>
      <c r="W189" s="173">
        <f>Фінансування!N27-'Кошторис  витрат'!W187</f>
        <v>0</v>
      </c>
      <c r="X189" s="173">
        <f>Фінансування!N28-'Кошторис  витрат'!X187</f>
        <v>0</v>
      </c>
      <c r="Y189" s="173"/>
      <c r="Z189" s="173"/>
      <c r="AA189" s="271"/>
      <c r="AB189" s="5"/>
      <c r="AC189" s="5"/>
      <c r="AD189" s="5"/>
      <c r="AE189" s="5"/>
      <c r="AF189" s="5"/>
      <c r="AG189" s="5"/>
    </row>
    <row r="190" spans="1:33" ht="15.75" customHeight="1" x14ac:dyDescent="0.2">
      <c r="A190" s="1"/>
      <c r="B190" s="174"/>
      <c r="C190" s="2"/>
      <c r="D190" s="17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49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9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"/>
      <c r="X192" s="16"/>
      <c r="Y192" s="16"/>
      <c r="Z192" s="16"/>
      <c r="AA192" s="249"/>
      <c r="AB192" s="1"/>
      <c r="AC192" s="1"/>
      <c r="AD192" s="1"/>
      <c r="AE192" s="1"/>
      <c r="AF192" s="1"/>
      <c r="AG192" s="1"/>
    </row>
    <row r="193" spans="1:33" ht="15.75" customHeight="1" x14ac:dyDescent="0.2">
      <c r="A193" s="6"/>
      <c r="B193" s="7"/>
      <c r="C193" s="8"/>
      <c r="D193" s="175"/>
      <c r="E193" s="176"/>
      <c r="F193" s="176"/>
      <c r="G193" s="9"/>
      <c r="H193" s="176"/>
      <c r="I193" s="176"/>
      <c r="J193" s="9"/>
      <c r="K193" s="177"/>
      <c r="L193" s="6"/>
      <c r="M193" s="176"/>
      <c r="N193" s="177"/>
      <c r="O193" s="6"/>
      <c r="P193" s="176"/>
      <c r="Q193" s="9"/>
      <c r="R193" s="9"/>
      <c r="S193" s="9"/>
      <c r="T193" s="9"/>
      <c r="U193" s="9"/>
      <c r="V193" s="9"/>
      <c r="W193" s="16"/>
      <c r="X193" s="16"/>
      <c r="Y193" s="16"/>
      <c r="Z193" s="16"/>
      <c r="AA193" s="249"/>
      <c r="AB193" s="1"/>
      <c r="AC193" s="2"/>
      <c r="AD193" s="1"/>
      <c r="AE193" s="1"/>
      <c r="AF193" s="1"/>
      <c r="AG193" s="1"/>
    </row>
    <row r="194" spans="1:33" ht="15.75" customHeight="1" x14ac:dyDescent="0.2">
      <c r="A194" s="10"/>
      <c r="B194" s="178"/>
      <c r="C194" s="11" t="s">
        <v>7</v>
      </c>
      <c r="D194" s="179"/>
      <c r="E194" s="14"/>
      <c r="F194" s="12" t="s">
        <v>8</v>
      </c>
      <c r="G194" s="14"/>
      <c r="H194" s="14"/>
      <c r="I194" s="12" t="s">
        <v>8</v>
      </c>
      <c r="J194" s="14"/>
      <c r="K194" s="15"/>
      <c r="L194" s="13" t="s">
        <v>9</v>
      </c>
      <c r="M194" s="14"/>
      <c r="N194" s="15"/>
      <c r="O194" s="13" t="s">
        <v>9</v>
      </c>
      <c r="P194" s="14"/>
      <c r="Q194" s="14"/>
      <c r="R194" s="14"/>
      <c r="S194" s="14"/>
      <c r="T194" s="14"/>
      <c r="U194" s="14"/>
      <c r="V194" s="14"/>
      <c r="W194" s="180"/>
      <c r="X194" s="180"/>
      <c r="Y194" s="180"/>
      <c r="Z194" s="180"/>
      <c r="AA194" s="272"/>
      <c r="AB194" s="182"/>
      <c r="AC194" s="181"/>
      <c r="AD194" s="182"/>
      <c r="AE194" s="182"/>
      <c r="AF194" s="182"/>
      <c r="AG194" s="182"/>
    </row>
    <row r="195" spans="1:33" ht="15.75" customHeight="1" x14ac:dyDescent="0.2">
      <c r="A195" s="1"/>
      <c r="B195" s="174"/>
      <c r="C195" s="2"/>
      <c r="D195" s="17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6"/>
      <c r="X195" s="16"/>
      <c r="Y195" s="16"/>
      <c r="Z195" s="16"/>
      <c r="AA195" s="249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6"/>
      <c r="X196" s="16"/>
      <c r="Y196" s="16"/>
      <c r="Z196" s="16"/>
      <c r="AA196" s="249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6"/>
      <c r="X197" s="16"/>
      <c r="Y197" s="16"/>
      <c r="Z197" s="16"/>
      <c r="AA197" s="249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3"/>
      <c r="X198" s="183"/>
      <c r="Y198" s="183"/>
      <c r="Z198" s="183"/>
      <c r="AA198" s="249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9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9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9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9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9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9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9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9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9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9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9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9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9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9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9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9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9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74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74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74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74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74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74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9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9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9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9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7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3"/>
      <c r="X1016" s="183"/>
      <c r="Y1016" s="183"/>
      <c r="Z1016" s="183"/>
      <c r="AA1016" s="249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7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3"/>
      <c r="X1017" s="183"/>
      <c r="Y1017" s="183"/>
      <c r="Z1017" s="183"/>
      <c r="AA1017" s="249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75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83"/>
      <c r="X1018" s="183"/>
      <c r="Y1018" s="183"/>
      <c r="Z1018" s="183"/>
      <c r="AA1018" s="249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75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83"/>
      <c r="X1019" s="183"/>
      <c r="Y1019" s="183"/>
      <c r="Z1019" s="183"/>
      <c r="AA1019" s="249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75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83"/>
      <c r="X1020" s="183"/>
      <c r="Y1020" s="183"/>
      <c r="Z1020" s="183"/>
      <c r="AA1020" s="249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75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83"/>
      <c r="X1021" s="183"/>
      <c r="Y1021" s="183"/>
      <c r="Z1021" s="183"/>
      <c r="AA1021" s="249"/>
      <c r="AB1021" s="1"/>
      <c r="AC1021" s="1"/>
      <c r="AD1021" s="1"/>
      <c r="AE1021" s="1"/>
      <c r="AF1021" s="1"/>
      <c r="AG1021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6:D146"/>
    <mergeCell ref="A188:C188"/>
    <mergeCell ref="A189:C189"/>
    <mergeCell ref="E54:G55"/>
    <mergeCell ref="A92:D92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6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</cp:lastModifiedBy>
  <cp:lastPrinted>2021-11-11T15:17:26Z</cp:lastPrinted>
  <dcterms:created xsi:type="dcterms:W3CDTF">2020-11-14T13:09:40Z</dcterms:created>
  <dcterms:modified xsi:type="dcterms:W3CDTF">2021-11-30T10:41:01Z</dcterms:modified>
</cp:coreProperties>
</file>