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витрат'!$A$10:$AA$215</definedName>
    <definedName name="_xlnm.Print_Area" localSheetId="1">'Кошторис  витрат'!$A$1:$AB$222</definedName>
  </definedNames>
  <calcPr calcId="125725"/>
</workbook>
</file>

<file path=xl/calcChain.xml><?xml version="1.0" encoding="utf-8"?>
<calcChain xmlns="http://schemas.openxmlformats.org/spreadsheetml/2006/main">
  <c r="C30" i="1"/>
  <c r="J27" l="1"/>
  <c r="G137" i="2"/>
  <c r="J137"/>
  <c r="V150" l="1"/>
  <c r="S150"/>
  <c r="P150"/>
  <c r="M150"/>
  <c r="J150"/>
  <c r="G150"/>
  <c r="V149"/>
  <c r="S149"/>
  <c r="P149"/>
  <c r="M149"/>
  <c r="J149"/>
  <c r="G149"/>
  <c r="W149" s="1"/>
  <c r="V151"/>
  <c r="S151"/>
  <c r="P151"/>
  <c r="M151"/>
  <c r="J151"/>
  <c r="G151"/>
  <c r="V140"/>
  <c r="S140"/>
  <c r="P140"/>
  <c r="M140"/>
  <c r="J140"/>
  <c r="G140"/>
  <c r="V139"/>
  <c r="S139"/>
  <c r="P139"/>
  <c r="M139"/>
  <c r="J139"/>
  <c r="G139"/>
  <c r="V141"/>
  <c r="S141"/>
  <c r="P141"/>
  <c r="M141"/>
  <c r="J141"/>
  <c r="G141"/>
  <c r="V138"/>
  <c r="S138"/>
  <c r="P138"/>
  <c r="M138"/>
  <c r="J138"/>
  <c r="G138"/>
  <c r="V143"/>
  <c r="S143"/>
  <c r="P143"/>
  <c r="M143"/>
  <c r="J143"/>
  <c r="G143"/>
  <c r="V142"/>
  <c r="S142"/>
  <c r="P142"/>
  <c r="M142"/>
  <c r="J142"/>
  <c r="G142"/>
  <c r="V145"/>
  <c r="S145"/>
  <c r="P145"/>
  <c r="M145"/>
  <c r="J145"/>
  <c r="G145"/>
  <c r="V144"/>
  <c r="S144"/>
  <c r="P144"/>
  <c r="M144"/>
  <c r="J144"/>
  <c r="G144"/>
  <c r="V146"/>
  <c r="S146"/>
  <c r="P146"/>
  <c r="M146"/>
  <c r="J146"/>
  <c r="G146"/>
  <c r="V86"/>
  <c r="S86"/>
  <c r="P86"/>
  <c r="M86"/>
  <c r="J86"/>
  <c r="G86"/>
  <c r="J62"/>
  <c r="V65"/>
  <c r="S65"/>
  <c r="P65"/>
  <c r="M65"/>
  <c r="J65"/>
  <c r="G65"/>
  <c r="V64"/>
  <c r="S64"/>
  <c r="P64"/>
  <c r="M64"/>
  <c r="J64"/>
  <c r="G64"/>
  <c r="V63"/>
  <c r="S63"/>
  <c r="P63"/>
  <c r="M63"/>
  <c r="J63"/>
  <c r="X63" s="1"/>
  <c r="G63"/>
  <c r="V62"/>
  <c r="S62"/>
  <c r="P62"/>
  <c r="M62"/>
  <c r="G62"/>
  <c r="V61"/>
  <c r="S61"/>
  <c r="P61"/>
  <c r="M61"/>
  <c r="J61"/>
  <c r="G61"/>
  <c r="W61" s="1"/>
  <c r="V60"/>
  <c r="S60"/>
  <c r="P60"/>
  <c r="M60"/>
  <c r="J60"/>
  <c r="G60"/>
  <c r="V59"/>
  <c r="S59"/>
  <c r="P59"/>
  <c r="M59"/>
  <c r="J59"/>
  <c r="G59"/>
  <c r="W59" s="1"/>
  <c r="V69"/>
  <c r="S69"/>
  <c r="P69"/>
  <c r="M69"/>
  <c r="J69"/>
  <c r="G69"/>
  <c r="V68"/>
  <c r="S68"/>
  <c r="P68"/>
  <c r="M68"/>
  <c r="J68"/>
  <c r="G68"/>
  <c r="W68" s="1"/>
  <c r="V67"/>
  <c r="S67"/>
  <c r="P67"/>
  <c r="M67"/>
  <c r="J67"/>
  <c r="G67"/>
  <c r="V66"/>
  <c r="S66"/>
  <c r="P66"/>
  <c r="M66"/>
  <c r="J66"/>
  <c r="G66"/>
  <c r="V71"/>
  <c r="S71"/>
  <c r="P71"/>
  <c r="M71"/>
  <c r="J71"/>
  <c r="G71"/>
  <c r="V70"/>
  <c r="S70"/>
  <c r="P70"/>
  <c r="M70"/>
  <c r="J70"/>
  <c r="G70"/>
  <c r="V72"/>
  <c r="S72"/>
  <c r="P72"/>
  <c r="M72"/>
  <c r="J72"/>
  <c r="G72"/>
  <c r="J32"/>
  <c r="G32"/>
  <c r="V20"/>
  <c r="S20"/>
  <c r="P20"/>
  <c r="M20"/>
  <c r="J20"/>
  <c r="H34" s="1"/>
  <c r="G20"/>
  <c r="E34" s="1"/>
  <c r="V19"/>
  <c r="S19"/>
  <c r="P19"/>
  <c r="M19"/>
  <c r="J19"/>
  <c r="G19"/>
  <c r="V22"/>
  <c r="S22"/>
  <c r="P22"/>
  <c r="M22"/>
  <c r="J22"/>
  <c r="G22"/>
  <c r="V21"/>
  <c r="S21"/>
  <c r="P21"/>
  <c r="M21"/>
  <c r="J21"/>
  <c r="G21"/>
  <c r="V23"/>
  <c r="S23"/>
  <c r="P23"/>
  <c r="M23"/>
  <c r="J23"/>
  <c r="G23"/>
  <c r="X19" l="1"/>
  <c r="X59"/>
  <c r="W64"/>
  <c r="X146"/>
  <c r="X143"/>
  <c r="X141"/>
  <c r="X149"/>
  <c r="X21"/>
  <c r="Y21" s="1"/>
  <c r="Z21" s="1"/>
  <c r="W19"/>
  <c r="X72"/>
  <c r="X71"/>
  <c r="X67"/>
  <c r="X69"/>
  <c r="X60"/>
  <c r="W65"/>
  <c r="X86"/>
  <c r="X144"/>
  <c r="X138"/>
  <c r="X139"/>
  <c r="X151"/>
  <c r="X150"/>
  <c r="W70"/>
  <c r="W66"/>
  <c r="X62"/>
  <c r="W72"/>
  <c r="W71"/>
  <c r="W60"/>
  <c r="W62"/>
  <c r="Y62" s="1"/>
  <c r="Z62" s="1"/>
  <c r="W138"/>
  <c r="W151"/>
  <c r="W150"/>
  <c r="Y149"/>
  <c r="Z149" s="1"/>
  <c r="W21"/>
  <c r="X65"/>
  <c r="Y65" s="1"/>
  <c r="Z65" s="1"/>
  <c r="W146"/>
  <c r="W143"/>
  <c r="Y143" s="1"/>
  <c r="Z143" s="1"/>
  <c r="W63"/>
  <c r="W23"/>
  <c r="W139"/>
  <c r="Y139" s="1"/>
  <c r="Z139" s="1"/>
  <c r="X61"/>
  <c r="Y61" s="1"/>
  <c r="Z61" s="1"/>
  <c r="W141"/>
  <c r="X23"/>
  <c r="X145"/>
  <c r="X142"/>
  <c r="X140"/>
  <c r="X66"/>
  <c r="Y66" s="1"/>
  <c r="Z66" s="1"/>
  <c r="X64"/>
  <c r="Y64" s="1"/>
  <c r="Z64" s="1"/>
  <c r="W86"/>
  <c r="Y86" s="1"/>
  <c r="Z86" s="1"/>
  <c r="W144"/>
  <c r="W145"/>
  <c r="Y145" s="1"/>
  <c r="Z145" s="1"/>
  <c r="W142"/>
  <c r="W140"/>
  <c r="Y144"/>
  <c r="Z144" s="1"/>
  <c r="Y71"/>
  <c r="Z71" s="1"/>
  <c r="X68"/>
  <c r="Y68" s="1"/>
  <c r="Z68" s="1"/>
  <c r="Y59"/>
  <c r="Z59" s="1"/>
  <c r="Y63"/>
  <c r="Z63" s="1"/>
  <c r="Y60"/>
  <c r="Z60" s="1"/>
  <c r="W67"/>
  <c r="W69"/>
  <c r="Y69" s="1"/>
  <c r="Z69" s="1"/>
  <c r="X70"/>
  <c r="X20"/>
  <c r="Y19"/>
  <c r="Z19" s="1"/>
  <c r="W20"/>
  <c r="X22"/>
  <c r="W22"/>
  <c r="Y70" l="1"/>
  <c r="Z70" s="1"/>
  <c r="Y141"/>
  <c r="Z141" s="1"/>
  <c r="Y23"/>
  <c r="Z23" s="1"/>
  <c r="Y151"/>
  <c r="Z151" s="1"/>
  <c r="Y67"/>
  <c r="Z67" s="1"/>
  <c r="Y146"/>
  <c r="Z146" s="1"/>
  <c r="Y22"/>
  <c r="Z22" s="1"/>
  <c r="Y138"/>
  <c r="Z138" s="1"/>
  <c r="Y72"/>
  <c r="Z72" s="1"/>
  <c r="Y150"/>
  <c r="Z150" s="1"/>
  <c r="Y142"/>
  <c r="Z142" s="1"/>
  <c r="Y140"/>
  <c r="Z140" s="1"/>
  <c r="Y20"/>
  <c r="Z20" s="1"/>
  <c r="J207" l="1"/>
  <c r="G207"/>
  <c r="N27" i="1" l="1"/>
  <c r="J28"/>
  <c r="L30"/>
  <c r="H30"/>
  <c r="G30"/>
  <c r="F30"/>
  <c r="E30"/>
  <c r="D30"/>
  <c r="J29"/>
  <c r="N29" s="1"/>
  <c r="J30" l="1"/>
  <c r="N30" s="1"/>
  <c r="M30" s="1"/>
  <c r="N28"/>
  <c r="M29"/>
  <c r="M28" l="1"/>
  <c r="V211" i="2"/>
  <c r="V210"/>
  <c r="V209"/>
  <c r="V208"/>
  <c r="V207"/>
  <c r="V206"/>
  <c r="V205"/>
  <c r="V204"/>
  <c r="T203"/>
  <c r="V202"/>
  <c r="V201"/>
  <c r="V200"/>
  <c r="T199"/>
  <c r="V198"/>
  <c r="V197"/>
  <c r="V196"/>
  <c r="V195"/>
  <c r="T194"/>
  <c r="V193"/>
  <c r="V192"/>
  <c r="V191"/>
  <c r="V190"/>
  <c r="T189"/>
  <c r="T187"/>
  <c r="V186"/>
  <c r="V185"/>
  <c r="V184"/>
  <c r="V183"/>
  <c r="T181"/>
  <c r="V180"/>
  <c r="V179"/>
  <c r="T177"/>
  <c r="V176"/>
  <c r="V175"/>
  <c r="V174"/>
  <c r="V173"/>
  <c r="V172"/>
  <c r="T170"/>
  <c r="V169"/>
  <c r="V168"/>
  <c r="V167"/>
  <c r="V166"/>
  <c r="V165"/>
  <c r="V164"/>
  <c r="T162"/>
  <c r="V161"/>
  <c r="V160"/>
  <c r="V159"/>
  <c r="V158"/>
  <c r="V157"/>
  <c r="V156"/>
  <c r="T154"/>
  <c r="V153"/>
  <c r="V152"/>
  <c r="V148"/>
  <c r="V147"/>
  <c r="V137"/>
  <c r="V136"/>
  <c r="V135"/>
  <c r="V134"/>
  <c r="V133"/>
  <c r="V132"/>
  <c r="V131"/>
  <c r="V128"/>
  <c r="V127"/>
  <c r="V126"/>
  <c r="T125"/>
  <c r="V124"/>
  <c r="V123"/>
  <c r="V122"/>
  <c r="T121"/>
  <c r="V120"/>
  <c r="V119"/>
  <c r="V118"/>
  <c r="T117"/>
  <c r="V114"/>
  <c r="V113"/>
  <c r="V112"/>
  <c r="T111"/>
  <c r="V110"/>
  <c r="V109"/>
  <c r="V108"/>
  <c r="T107"/>
  <c r="V106"/>
  <c r="V105"/>
  <c r="V104"/>
  <c r="T103"/>
  <c r="V100"/>
  <c r="V99"/>
  <c r="V98"/>
  <c r="T97"/>
  <c r="V96"/>
  <c r="V95"/>
  <c r="V94"/>
  <c r="T93"/>
  <c r="V92"/>
  <c r="V91"/>
  <c r="V90"/>
  <c r="T89"/>
  <c r="V88"/>
  <c r="V87"/>
  <c r="V85"/>
  <c r="T84"/>
  <c r="V83"/>
  <c r="V82"/>
  <c r="V81"/>
  <c r="T80"/>
  <c r="V77"/>
  <c r="V76"/>
  <c r="T75"/>
  <c r="V74"/>
  <c r="V73"/>
  <c r="V58"/>
  <c r="T57"/>
  <c r="V54"/>
  <c r="V53"/>
  <c r="V52"/>
  <c r="T51"/>
  <c r="V50"/>
  <c r="V49"/>
  <c r="V48"/>
  <c r="T47"/>
  <c r="V46"/>
  <c r="V45"/>
  <c r="V44"/>
  <c r="T43"/>
  <c r="V40"/>
  <c r="V39"/>
  <c r="V38"/>
  <c r="T37"/>
  <c r="V29"/>
  <c r="V28"/>
  <c r="V27"/>
  <c r="T26"/>
  <c r="V25"/>
  <c r="T35" s="1"/>
  <c r="V35" s="1"/>
  <c r="V24"/>
  <c r="V18"/>
  <c r="T17"/>
  <c r="V16"/>
  <c r="T33" s="1"/>
  <c r="V33" s="1"/>
  <c r="V15"/>
  <c r="T32" s="1"/>
  <c r="V32" s="1"/>
  <c r="V14"/>
  <c r="T13"/>
  <c r="P211"/>
  <c r="P210"/>
  <c r="P209"/>
  <c r="P208"/>
  <c r="P207"/>
  <c r="X207" s="1"/>
  <c r="P206"/>
  <c r="P205"/>
  <c r="P204"/>
  <c r="N203"/>
  <c r="P202"/>
  <c r="P201"/>
  <c r="P200"/>
  <c r="N199"/>
  <c r="P198"/>
  <c r="P197"/>
  <c r="P196"/>
  <c r="P195"/>
  <c r="N194"/>
  <c r="P193"/>
  <c r="P192"/>
  <c r="P191"/>
  <c r="P190"/>
  <c r="N189"/>
  <c r="N187"/>
  <c r="P186"/>
  <c r="P185"/>
  <c r="P184"/>
  <c r="P183"/>
  <c r="N181"/>
  <c r="P180"/>
  <c r="P179"/>
  <c r="N177"/>
  <c r="P176"/>
  <c r="P175"/>
  <c r="P174"/>
  <c r="P173"/>
  <c r="P172"/>
  <c r="N170"/>
  <c r="P169"/>
  <c r="P168"/>
  <c r="P167"/>
  <c r="P166"/>
  <c r="P165"/>
  <c r="P164"/>
  <c r="N162"/>
  <c r="P161"/>
  <c r="P160"/>
  <c r="P159"/>
  <c r="P158"/>
  <c r="P157"/>
  <c r="P156"/>
  <c r="N154"/>
  <c r="P153"/>
  <c r="P152"/>
  <c r="P148"/>
  <c r="P147"/>
  <c r="P137"/>
  <c r="X137" s="1"/>
  <c r="P136"/>
  <c r="P135"/>
  <c r="P134"/>
  <c r="P133"/>
  <c r="P132"/>
  <c r="P131"/>
  <c r="P128"/>
  <c r="P127"/>
  <c r="P126"/>
  <c r="N125"/>
  <c r="P124"/>
  <c r="P123"/>
  <c r="P122"/>
  <c r="N121"/>
  <c r="P120"/>
  <c r="P119"/>
  <c r="P118"/>
  <c r="N117"/>
  <c r="P114"/>
  <c r="P113"/>
  <c r="P112"/>
  <c r="N111"/>
  <c r="P110"/>
  <c r="P109"/>
  <c r="P108"/>
  <c r="N107"/>
  <c r="P106"/>
  <c r="P105"/>
  <c r="P104"/>
  <c r="N103"/>
  <c r="P100"/>
  <c r="P99"/>
  <c r="P98"/>
  <c r="N97"/>
  <c r="P96"/>
  <c r="P95"/>
  <c r="P94"/>
  <c r="N93"/>
  <c r="P92"/>
  <c r="P91"/>
  <c r="P90"/>
  <c r="N89"/>
  <c r="P88"/>
  <c r="P87"/>
  <c r="P85"/>
  <c r="N84"/>
  <c r="P83"/>
  <c r="P82"/>
  <c r="P81"/>
  <c r="N80"/>
  <c r="P77"/>
  <c r="P76"/>
  <c r="X76" s="1"/>
  <c r="N75"/>
  <c r="P74"/>
  <c r="P73"/>
  <c r="P58"/>
  <c r="N57"/>
  <c r="P54"/>
  <c r="P53"/>
  <c r="P52"/>
  <c r="N51"/>
  <c r="P50"/>
  <c r="P49"/>
  <c r="P48"/>
  <c r="N47"/>
  <c r="P46"/>
  <c r="P45"/>
  <c r="P44"/>
  <c r="P43" s="1"/>
  <c r="N43"/>
  <c r="P40"/>
  <c r="P39"/>
  <c r="P38"/>
  <c r="N37"/>
  <c r="P29"/>
  <c r="P28"/>
  <c r="P27"/>
  <c r="N26"/>
  <c r="P25"/>
  <c r="N35" s="1"/>
  <c r="P35" s="1"/>
  <c r="P24"/>
  <c r="P18"/>
  <c r="N17"/>
  <c r="P16"/>
  <c r="N33" s="1"/>
  <c r="P33" s="1"/>
  <c r="P15"/>
  <c r="N32" s="1"/>
  <c r="P32" s="1"/>
  <c r="P14"/>
  <c r="N13"/>
  <c r="J211"/>
  <c r="J210"/>
  <c r="J209"/>
  <c r="X209" s="1"/>
  <c r="J208"/>
  <c r="X208" s="1"/>
  <c r="J206"/>
  <c r="J205"/>
  <c r="X205" s="1"/>
  <c r="J204"/>
  <c r="H203"/>
  <c r="J202"/>
  <c r="J201"/>
  <c r="X201" s="1"/>
  <c r="J200"/>
  <c r="H199"/>
  <c r="J198"/>
  <c r="J197"/>
  <c r="X197" s="1"/>
  <c r="J196"/>
  <c r="J195"/>
  <c r="H194"/>
  <c r="J193"/>
  <c r="X193" s="1"/>
  <c r="J192"/>
  <c r="J191"/>
  <c r="J190"/>
  <c r="H189"/>
  <c r="H187"/>
  <c r="J186"/>
  <c r="J185"/>
  <c r="J184"/>
  <c r="X184" s="1"/>
  <c r="J183"/>
  <c r="H181"/>
  <c r="J180"/>
  <c r="J179"/>
  <c r="H177"/>
  <c r="J176"/>
  <c r="J175"/>
  <c r="J174"/>
  <c r="X174" s="1"/>
  <c r="J173"/>
  <c r="J172"/>
  <c r="H170"/>
  <c r="J169"/>
  <c r="X169" s="1"/>
  <c r="J168"/>
  <c r="J167"/>
  <c r="J166"/>
  <c r="J165"/>
  <c r="J164"/>
  <c r="H162"/>
  <c r="J161"/>
  <c r="J160"/>
  <c r="X160" s="1"/>
  <c r="J159"/>
  <c r="J158"/>
  <c r="J157"/>
  <c r="J156"/>
  <c r="X156" s="1"/>
  <c r="H154"/>
  <c r="J153"/>
  <c r="J152"/>
  <c r="J148"/>
  <c r="X148" s="1"/>
  <c r="J147"/>
  <c r="J136"/>
  <c r="J135"/>
  <c r="X135" s="1"/>
  <c r="J134"/>
  <c r="J133"/>
  <c r="J132"/>
  <c r="J131"/>
  <c r="J128"/>
  <c r="J127"/>
  <c r="J126"/>
  <c r="H125"/>
  <c r="J124"/>
  <c r="J123"/>
  <c r="J122"/>
  <c r="H121"/>
  <c r="J120"/>
  <c r="J119"/>
  <c r="J118"/>
  <c r="H117"/>
  <c r="J114"/>
  <c r="J113"/>
  <c r="J112"/>
  <c r="H111"/>
  <c r="J110"/>
  <c r="J109"/>
  <c r="J108"/>
  <c r="H107"/>
  <c r="J106"/>
  <c r="J105"/>
  <c r="J104"/>
  <c r="H103"/>
  <c r="J100"/>
  <c r="J99"/>
  <c r="J98"/>
  <c r="H97"/>
  <c r="J96"/>
  <c r="J95"/>
  <c r="J94"/>
  <c r="H93"/>
  <c r="J92"/>
  <c r="J91"/>
  <c r="J90"/>
  <c r="H89"/>
  <c r="J88"/>
  <c r="J87"/>
  <c r="J85"/>
  <c r="H84"/>
  <c r="J83"/>
  <c r="J82"/>
  <c r="J81"/>
  <c r="H80"/>
  <c r="J74"/>
  <c r="X74" s="1"/>
  <c r="J73"/>
  <c r="X73" s="1"/>
  <c r="J58"/>
  <c r="H57"/>
  <c r="J54"/>
  <c r="J53"/>
  <c r="X53" s="1"/>
  <c r="J52"/>
  <c r="H51"/>
  <c r="J50"/>
  <c r="X50" s="1"/>
  <c r="J49"/>
  <c r="X49" s="1"/>
  <c r="J48"/>
  <c r="H47"/>
  <c r="J46"/>
  <c r="X46" s="1"/>
  <c r="J45"/>
  <c r="X45" s="1"/>
  <c r="J44"/>
  <c r="H43"/>
  <c r="J40"/>
  <c r="X40" s="1"/>
  <c r="J39"/>
  <c r="X39" s="1"/>
  <c r="J38"/>
  <c r="H37"/>
  <c r="J29"/>
  <c r="X29" s="1"/>
  <c r="J28"/>
  <c r="J27"/>
  <c r="H26"/>
  <c r="J25"/>
  <c r="X25" s="1"/>
  <c r="J24"/>
  <c r="X24" s="1"/>
  <c r="J18"/>
  <c r="H17"/>
  <c r="J16"/>
  <c r="J15"/>
  <c r="X15" s="1"/>
  <c r="J14"/>
  <c r="H13"/>
  <c r="X54" l="1"/>
  <c r="X82"/>
  <c r="X87"/>
  <c r="X91"/>
  <c r="X95"/>
  <c r="X127"/>
  <c r="X133"/>
  <c r="X153"/>
  <c r="X158"/>
  <c r="X167"/>
  <c r="J177"/>
  <c r="X176"/>
  <c r="X186"/>
  <c r="X191"/>
  <c r="X38"/>
  <c r="X44"/>
  <c r="X43" s="1"/>
  <c r="X48"/>
  <c r="X52"/>
  <c r="J154"/>
  <c r="X81"/>
  <c r="X94"/>
  <c r="X98"/>
  <c r="X112"/>
  <c r="X198"/>
  <c r="V43"/>
  <c r="V51"/>
  <c r="V75"/>
  <c r="X210"/>
  <c r="X32"/>
  <c r="X77"/>
  <c r="V97"/>
  <c r="V121"/>
  <c r="H33"/>
  <c r="J33" s="1"/>
  <c r="X33" s="1"/>
  <c r="X83"/>
  <c r="X96"/>
  <c r="X100"/>
  <c r="X106"/>
  <c r="X110"/>
  <c r="X114"/>
  <c r="X120"/>
  <c r="X124"/>
  <c r="X128"/>
  <c r="X134"/>
  <c r="X147"/>
  <c r="X159"/>
  <c r="X164"/>
  <c r="X168"/>
  <c r="X173"/>
  <c r="X183"/>
  <c r="X192"/>
  <c r="X196"/>
  <c r="X200"/>
  <c r="P51"/>
  <c r="P75"/>
  <c r="V189"/>
  <c r="H35"/>
  <c r="J35" s="1"/>
  <c r="X35" s="1"/>
  <c r="X28"/>
  <c r="H36"/>
  <c r="J103"/>
  <c r="X99"/>
  <c r="X97" s="1"/>
  <c r="X109"/>
  <c r="X113"/>
  <c r="X111" s="1"/>
  <c r="P177"/>
  <c r="P194"/>
  <c r="X211"/>
  <c r="J89"/>
  <c r="J93"/>
  <c r="X132"/>
  <c r="X136"/>
  <c r="X152"/>
  <c r="X202"/>
  <c r="X206"/>
  <c r="X37"/>
  <c r="P13"/>
  <c r="N31" s="1"/>
  <c r="P17"/>
  <c r="N34" s="1"/>
  <c r="P34" s="1"/>
  <c r="P37"/>
  <c r="N55"/>
  <c r="V17"/>
  <c r="T34" s="1"/>
  <c r="V34" s="1"/>
  <c r="V37"/>
  <c r="T55"/>
  <c r="J194"/>
  <c r="P80"/>
  <c r="V80"/>
  <c r="P57"/>
  <c r="P78" s="1"/>
  <c r="V57"/>
  <c r="X27"/>
  <c r="X47"/>
  <c r="J57"/>
  <c r="J78" s="1"/>
  <c r="X58"/>
  <c r="X57" s="1"/>
  <c r="J84"/>
  <c r="X85"/>
  <c r="X122"/>
  <c r="X190"/>
  <c r="X189" s="1"/>
  <c r="X16"/>
  <c r="J107"/>
  <c r="X108"/>
  <c r="J111"/>
  <c r="J203"/>
  <c r="X204"/>
  <c r="V177"/>
  <c r="V194"/>
  <c r="X18"/>
  <c r="X17" s="1"/>
  <c r="X75"/>
  <c r="X90"/>
  <c r="X88"/>
  <c r="X92"/>
  <c r="X105"/>
  <c r="J117"/>
  <c r="J121"/>
  <c r="J125"/>
  <c r="X131"/>
  <c r="J170"/>
  <c r="J181"/>
  <c r="X179"/>
  <c r="X104"/>
  <c r="X165"/>
  <c r="X195"/>
  <c r="X14"/>
  <c r="J13"/>
  <c r="H31" s="1"/>
  <c r="J26"/>
  <c r="J37"/>
  <c r="J43"/>
  <c r="J47"/>
  <c r="H55"/>
  <c r="X119"/>
  <c r="X123"/>
  <c r="X126"/>
  <c r="X125" s="1"/>
  <c r="X157"/>
  <c r="X161"/>
  <c r="X166"/>
  <c r="X175"/>
  <c r="X180"/>
  <c r="X185"/>
  <c r="X187" s="1"/>
  <c r="P97"/>
  <c r="P121"/>
  <c r="P189"/>
  <c r="X118"/>
  <c r="X172"/>
  <c r="P89"/>
  <c r="P93"/>
  <c r="P199"/>
  <c r="P212" s="1"/>
  <c r="P203"/>
  <c r="V89"/>
  <c r="V93"/>
  <c r="V199"/>
  <c r="V203"/>
  <c r="P107"/>
  <c r="P111"/>
  <c r="P117"/>
  <c r="N129"/>
  <c r="P154"/>
  <c r="P162"/>
  <c r="P187"/>
  <c r="V13"/>
  <c r="V107"/>
  <c r="V111"/>
  <c r="V117"/>
  <c r="T129"/>
  <c r="V154"/>
  <c r="V162"/>
  <c r="V187"/>
  <c r="H101"/>
  <c r="H212"/>
  <c r="J17"/>
  <c r="J51"/>
  <c r="H78"/>
  <c r="J80"/>
  <c r="J97"/>
  <c r="H129"/>
  <c r="J162"/>
  <c r="J187"/>
  <c r="J189"/>
  <c r="J199"/>
  <c r="P26"/>
  <c r="N36" s="1"/>
  <c r="P36" s="1"/>
  <c r="P47"/>
  <c r="N78"/>
  <c r="P84"/>
  <c r="N101"/>
  <c r="P103"/>
  <c r="P115" s="1"/>
  <c r="P125"/>
  <c r="P170"/>
  <c r="P181"/>
  <c r="N212"/>
  <c r="V26"/>
  <c r="T36" s="1"/>
  <c r="V36" s="1"/>
  <c r="V47"/>
  <c r="V55" s="1"/>
  <c r="T78"/>
  <c r="V84"/>
  <c r="T101"/>
  <c r="V103"/>
  <c r="V125"/>
  <c r="V170"/>
  <c r="V181"/>
  <c r="T212"/>
  <c r="T31"/>
  <c r="V78"/>
  <c r="S180"/>
  <c r="M180"/>
  <c r="G180"/>
  <c r="G186"/>
  <c r="M186"/>
  <c r="E203"/>
  <c r="J36" l="1"/>
  <c r="X107"/>
  <c r="X93"/>
  <c r="X51"/>
  <c r="X13"/>
  <c r="P55"/>
  <c r="X26"/>
  <c r="X199"/>
  <c r="X80"/>
  <c r="X194"/>
  <c r="X177"/>
  <c r="X203"/>
  <c r="X89"/>
  <c r="X55"/>
  <c r="J129"/>
  <c r="X181"/>
  <c r="J115"/>
  <c r="X84"/>
  <c r="P129"/>
  <c r="X154"/>
  <c r="X117"/>
  <c r="X162"/>
  <c r="X170"/>
  <c r="V101"/>
  <c r="P101"/>
  <c r="X78"/>
  <c r="X121"/>
  <c r="V115"/>
  <c r="J55"/>
  <c r="V129"/>
  <c r="W180"/>
  <c r="Y180" s="1"/>
  <c r="Z180" s="1"/>
  <c r="J101"/>
  <c r="X36"/>
  <c r="V212"/>
  <c r="X103"/>
  <c r="X115" s="1"/>
  <c r="J212"/>
  <c r="J34"/>
  <c r="T30"/>
  <c r="V31"/>
  <c r="V30" s="1"/>
  <c r="V41" s="1"/>
  <c r="N30"/>
  <c r="P31"/>
  <c r="P30" s="1"/>
  <c r="P41" s="1"/>
  <c r="P213" s="1"/>
  <c r="J31"/>
  <c r="H30"/>
  <c r="E107"/>
  <c r="E111"/>
  <c r="E103"/>
  <c r="E57"/>
  <c r="E78" s="1"/>
  <c r="V213" l="1"/>
  <c r="V215" s="1"/>
  <c r="X101"/>
  <c r="X212"/>
  <c r="X129"/>
  <c r="X31"/>
  <c r="J30"/>
  <c r="J41" s="1"/>
  <c r="J213" s="1"/>
  <c r="X34"/>
  <c r="Q203"/>
  <c r="K203"/>
  <c r="Q199"/>
  <c r="K199"/>
  <c r="E199"/>
  <c r="Q194"/>
  <c r="K194"/>
  <c r="E194"/>
  <c r="Q189"/>
  <c r="K189"/>
  <c r="E189"/>
  <c r="G193"/>
  <c r="Q187"/>
  <c r="K187"/>
  <c r="E187"/>
  <c r="Q181"/>
  <c r="K181"/>
  <c r="E181"/>
  <c r="E177"/>
  <c r="Q170"/>
  <c r="K170"/>
  <c r="E170"/>
  <c r="Q162"/>
  <c r="K162"/>
  <c r="E162"/>
  <c r="Q154"/>
  <c r="K154"/>
  <c r="E154"/>
  <c r="Q125"/>
  <c r="K125"/>
  <c r="E125"/>
  <c r="Q121"/>
  <c r="K121"/>
  <c r="E121"/>
  <c r="Q117"/>
  <c r="K117"/>
  <c r="E117"/>
  <c r="Q111"/>
  <c r="K111"/>
  <c r="Q107"/>
  <c r="K107"/>
  <c r="Q103"/>
  <c r="K103"/>
  <c r="Q97"/>
  <c r="K97"/>
  <c r="E97"/>
  <c r="Q93"/>
  <c r="K93"/>
  <c r="E93"/>
  <c r="Q89"/>
  <c r="K89"/>
  <c r="E89"/>
  <c r="Q84"/>
  <c r="K84"/>
  <c r="E84"/>
  <c r="Q80"/>
  <c r="K80"/>
  <c r="E80"/>
  <c r="E51"/>
  <c r="K51"/>
  <c r="Q51"/>
  <c r="Q47"/>
  <c r="K47"/>
  <c r="E47"/>
  <c r="Q43"/>
  <c r="K43"/>
  <c r="E43"/>
  <c r="Q37"/>
  <c r="K37"/>
  <c r="E37"/>
  <c r="E26"/>
  <c r="K26"/>
  <c r="Q26"/>
  <c r="Q17"/>
  <c r="K17"/>
  <c r="E17"/>
  <c r="Q13"/>
  <c r="K13"/>
  <c r="E13"/>
  <c r="X30" l="1"/>
  <c r="X41" s="1"/>
  <c r="X213" s="1"/>
  <c r="X215" s="1"/>
  <c r="J215"/>
  <c r="E212"/>
  <c r="K55"/>
  <c r="E101"/>
  <c r="K212"/>
  <c r="Q55"/>
  <c r="E55"/>
  <c r="Q212"/>
  <c r="M112" l="1"/>
  <c r="E129"/>
  <c r="Q129"/>
  <c r="K129"/>
  <c r="Q177"/>
  <c r="K177"/>
  <c r="K75"/>
  <c r="M211"/>
  <c r="G211"/>
  <c r="G210"/>
  <c r="Q75"/>
  <c r="A5" l="1"/>
  <c r="A4"/>
  <c r="A3"/>
  <c r="A2"/>
  <c r="S210" l="1"/>
  <c r="M210"/>
  <c r="S209"/>
  <c r="M209"/>
  <c r="G209"/>
  <c r="S208"/>
  <c r="M208"/>
  <c r="G208"/>
  <c r="S207"/>
  <c r="M207"/>
  <c r="S206"/>
  <c r="M206"/>
  <c r="G206"/>
  <c r="S205"/>
  <c r="M205"/>
  <c r="G205"/>
  <c r="S204"/>
  <c r="M204"/>
  <c r="G204"/>
  <c r="S202"/>
  <c r="M202"/>
  <c r="G202"/>
  <c r="S201"/>
  <c r="M201"/>
  <c r="G201"/>
  <c r="S200"/>
  <c r="M200"/>
  <c r="G200"/>
  <c r="S197"/>
  <c r="M197"/>
  <c r="G197"/>
  <c r="S196"/>
  <c r="M196"/>
  <c r="G196"/>
  <c r="S195"/>
  <c r="M195"/>
  <c r="G195"/>
  <c r="S193"/>
  <c r="M193"/>
  <c r="S192"/>
  <c r="M192"/>
  <c r="G192"/>
  <c r="S191"/>
  <c r="M191"/>
  <c r="G191"/>
  <c r="S190"/>
  <c r="M190"/>
  <c r="G190"/>
  <c r="S185"/>
  <c r="M185"/>
  <c r="G185"/>
  <c r="S184"/>
  <c r="M184"/>
  <c r="G184"/>
  <c r="S183"/>
  <c r="M183"/>
  <c r="G183"/>
  <c r="S179"/>
  <c r="M179"/>
  <c r="G179"/>
  <c r="S175"/>
  <c r="M175"/>
  <c r="G175"/>
  <c r="S174"/>
  <c r="M174"/>
  <c r="G174"/>
  <c r="S173"/>
  <c r="M173"/>
  <c r="G173"/>
  <c r="S172"/>
  <c r="M172"/>
  <c r="G172"/>
  <c r="S168"/>
  <c r="M168"/>
  <c r="G168"/>
  <c r="S167"/>
  <c r="M167"/>
  <c r="G167"/>
  <c r="S166"/>
  <c r="M166"/>
  <c r="G166"/>
  <c r="S165"/>
  <c r="M165"/>
  <c r="G165"/>
  <c r="S164"/>
  <c r="M164"/>
  <c r="G164"/>
  <c r="S160"/>
  <c r="M160"/>
  <c r="G160"/>
  <c r="S159"/>
  <c r="M159"/>
  <c r="G159"/>
  <c r="S158"/>
  <c r="M158"/>
  <c r="G158"/>
  <c r="S157"/>
  <c r="M157"/>
  <c r="G157"/>
  <c r="S156"/>
  <c r="M156"/>
  <c r="G156"/>
  <c r="S153"/>
  <c r="S161" s="1"/>
  <c r="S152"/>
  <c r="M152"/>
  <c r="G152"/>
  <c r="S148"/>
  <c r="M148"/>
  <c r="G148"/>
  <c r="S147"/>
  <c r="M147"/>
  <c r="G147"/>
  <c r="S137"/>
  <c r="M137"/>
  <c r="S136"/>
  <c r="M136"/>
  <c r="G136"/>
  <c r="S135"/>
  <c r="M135"/>
  <c r="G135"/>
  <c r="S134"/>
  <c r="M134"/>
  <c r="M153" s="1"/>
  <c r="G134"/>
  <c r="S133"/>
  <c r="M133"/>
  <c r="G133"/>
  <c r="S132"/>
  <c r="M132"/>
  <c r="G132"/>
  <c r="S131"/>
  <c r="M131"/>
  <c r="G131"/>
  <c r="S128"/>
  <c r="M128"/>
  <c r="G128"/>
  <c r="S127"/>
  <c r="M127"/>
  <c r="G127"/>
  <c r="S126"/>
  <c r="M126"/>
  <c r="G126"/>
  <c r="S124"/>
  <c r="M124"/>
  <c r="G124"/>
  <c r="S123"/>
  <c r="M123"/>
  <c r="G123"/>
  <c r="S122"/>
  <c r="M122"/>
  <c r="G122"/>
  <c r="S120"/>
  <c r="M120"/>
  <c r="G120"/>
  <c r="S119"/>
  <c r="M119"/>
  <c r="G119"/>
  <c r="S118"/>
  <c r="M118"/>
  <c r="G118"/>
  <c r="S114"/>
  <c r="M114"/>
  <c r="G114"/>
  <c r="S113"/>
  <c r="M113"/>
  <c r="G113"/>
  <c r="S112"/>
  <c r="G112"/>
  <c r="S110"/>
  <c r="M110"/>
  <c r="G110"/>
  <c r="S109"/>
  <c r="M109"/>
  <c r="G109"/>
  <c r="S108"/>
  <c r="M108"/>
  <c r="G108"/>
  <c r="S106"/>
  <c r="M106"/>
  <c r="G106"/>
  <c r="S105"/>
  <c r="M105"/>
  <c r="G105"/>
  <c r="S104"/>
  <c r="M104"/>
  <c r="G104"/>
  <c r="S100"/>
  <c r="M100"/>
  <c r="G100"/>
  <c r="S99"/>
  <c r="M99"/>
  <c r="G99"/>
  <c r="S98"/>
  <c r="M98"/>
  <c r="G98"/>
  <c r="K101"/>
  <c r="S96"/>
  <c r="M96"/>
  <c r="G96"/>
  <c r="S95"/>
  <c r="M95"/>
  <c r="G95"/>
  <c r="S94"/>
  <c r="M94"/>
  <c r="G94"/>
  <c r="S92"/>
  <c r="M92"/>
  <c r="G92"/>
  <c r="S91"/>
  <c r="M91"/>
  <c r="G91"/>
  <c r="S90"/>
  <c r="M90"/>
  <c r="G90"/>
  <c r="S88"/>
  <c r="M88"/>
  <c r="G88"/>
  <c r="S87"/>
  <c r="M87"/>
  <c r="G87"/>
  <c r="S85"/>
  <c r="M85"/>
  <c r="G85"/>
  <c r="S83"/>
  <c r="M83"/>
  <c r="G83"/>
  <c r="S82"/>
  <c r="M82"/>
  <c r="G82"/>
  <c r="S81"/>
  <c r="M81"/>
  <c r="G81"/>
  <c r="S77"/>
  <c r="M77"/>
  <c r="S76"/>
  <c r="M76"/>
  <c r="S74"/>
  <c r="M74"/>
  <c r="G74"/>
  <c r="S73"/>
  <c r="M73"/>
  <c r="G73"/>
  <c r="S58"/>
  <c r="M58"/>
  <c r="G58"/>
  <c r="Q57"/>
  <c r="Q78" s="1"/>
  <c r="K57"/>
  <c r="K78" s="1"/>
  <c r="S54"/>
  <c r="M54"/>
  <c r="G54"/>
  <c r="S53"/>
  <c r="M53"/>
  <c r="G53"/>
  <c r="S52"/>
  <c r="M52"/>
  <c r="G52"/>
  <c r="S50"/>
  <c r="M50"/>
  <c r="G50"/>
  <c r="S49"/>
  <c r="M49"/>
  <c r="G49"/>
  <c r="S48"/>
  <c r="M48"/>
  <c r="G48"/>
  <c r="S46"/>
  <c r="M46"/>
  <c r="G46"/>
  <c r="S45"/>
  <c r="M45"/>
  <c r="G45"/>
  <c r="S44"/>
  <c r="M44"/>
  <c r="G44"/>
  <c r="S40"/>
  <c r="M40"/>
  <c r="G40"/>
  <c r="S39"/>
  <c r="M39"/>
  <c r="G39"/>
  <c r="S38"/>
  <c r="M38"/>
  <c r="G38"/>
  <c r="S29"/>
  <c r="M29"/>
  <c r="G29"/>
  <c r="S28"/>
  <c r="M28"/>
  <c r="G28"/>
  <c r="E36" s="1"/>
  <c r="S27"/>
  <c r="M27"/>
  <c r="G27"/>
  <c r="S25"/>
  <c r="Q35" s="1"/>
  <c r="S35" s="1"/>
  <c r="M25"/>
  <c r="K35" s="1"/>
  <c r="M35" s="1"/>
  <c r="G25"/>
  <c r="S24"/>
  <c r="M24"/>
  <c r="G24"/>
  <c r="S18"/>
  <c r="M18"/>
  <c r="G18"/>
  <c r="S16"/>
  <c r="Q33" s="1"/>
  <c r="S33" s="1"/>
  <c r="M16"/>
  <c r="K33" s="1"/>
  <c r="M33" s="1"/>
  <c r="G16"/>
  <c r="S15"/>
  <c r="Q32" s="1"/>
  <c r="S32" s="1"/>
  <c r="M15"/>
  <c r="K32" s="1"/>
  <c r="M32" s="1"/>
  <c r="G15"/>
  <c r="S14"/>
  <c r="M14"/>
  <c r="G14"/>
  <c r="W14" l="1"/>
  <c r="W32"/>
  <c r="Y32" s="1"/>
  <c r="Z32" s="1"/>
  <c r="W24"/>
  <c r="Y24" s="1"/>
  <c r="Z24" s="1"/>
  <c r="W29"/>
  <c r="Y29" s="1"/>
  <c r="Z29" s="1"/>
  <c r="W44"/>
  <c r="W49"/>
  <c r="Y49" s="1"/>
  <c r="Z49" s="1"/>
  <c r="W54"/>
  <c r="Y54" s="1"/>
  <c r="Z54" s="1"/>
  <c r="W73"/>
  <c r="Y73" s="1"/>
  <c r="Z73" s="1"/>
  <c r="W77"/>
  <c r="Y77" s="1"/>
  <c r="Z77" s="1"/>
  <c r="W83"/>
  <c r="Y83" s="1"/>
  <c r="Z83" s="1"/>
  <c r="W90"/>
  <c r="W95"/>
  <c r="Y95" s="1"/>
  <c r="Z95" s="1"/>
  <c r="W104"/>
  <c r="W109"/>
  <c r="Y109" s="1"/>
  <c r="Z109" s="1"/>
  <c r="W113"/>
  <c r="Y113" s="1"/>
  <c r="Z113" s="1"/>
  <c r="W120"/>
  <c r="Y120" s="1"/>
  <c r="Z120" s="1"/>
  <c r="W126"/>
  <c r="W132"/>
  <c r="Y132" s="1"/>
  <c r="Z132" s="1"/>
  <c r="W136"/>
  <c r="Y136" s="1"/>
  <c r="Z136" s="1"/>
  <c r="W152"/>
  <c r="Y152" s="1"/>
  <c r="Z152" s="1"/>
  <c r="W156"/>
  <c r="Y156" s="1"/>
  <c r="Z156" s="1"/>
  <c r="W160"/>
  <c r="Y160" s="1"/>
  <c r="Z160" s="1"/>
  <c r="W167"/>
  <c r="Y167" s="1"/>
  <c r="Z167" s="1"/>
  <c r="W174"/>
  <c r="Y174" s="1"/>
  <c r="Z174" s="1"/>
  <c r="W184"/>
  <c r="Y184" s="1"/>
  <c r="Z184" s="1"/>
  <c r="W192"/>
  <c r="Y192" s="1"/>
  <c r="Z192" s="1"/>
  <c r="W196"/>
  <c r="Y196" s="1"/>
  <c r="Z196" s="1"/>
  <c r="W202"/>
  <c r="Y202" s="1"/>
  <c r="Z202" s="1"/>
  <c r="W207"/>
  <c r="Y207" s="1"/>
  <c r="Z207" s="1"/>
  <c r="W210"/>
  <c r="Y210" s="1"/>
  <c r="Z210" s="1"/>
  <c r="E35"/>
  <c r="G35" s="1"/>
  <c r="W35" s="1"/>
  <c r="Y35" s="1"/>
  <c r="Z35" s="1"/>
  <c r="W18"/>
  <c r="W38"/>
  <c r="E33"/>
  <c r="G33" s="1"/>
  <c r="W33" s="1"/>
  <c r="Y33" s="1"/>
  <c r="Z33" s="1"/>
  <c r="Y14"/>
  <c r="Z14" s="1"/>
  <c r="Y104"/>
  <c r="Z104" s="1"/>
  <c r="Y126"/>
  <c r="Z126" s="1"/>
  <c r="Y44"/>
  <c r="Z44" s="1"/>
  <c r="S80"/>
  <c r="Y90"/>
  <c r="Z90" s="1"/>
  <c r="W16"/>
  <c r="Y16" s="1"/>
  <c r="Z16" s="1"/>
  <c r="W27"/>
  <c r="W39"/>
  <c r="Y39" s="1"/>
  <c r="Z39" s="1"/>
  <c r="W46"/>
  <c r="Y46" s="1"/>
  <c r="Z46" s="1"/>
  <c r="W52"/>
  <c r="W76"/>
  <c r="W81"/>
  <c r="W87"/>
  <c r="Y87" s="1"/>
  <c r="Z87" s="1"/>
  <c r="W92"/>
  <c r="Y92" s="1"/>
  <c r="Z92" s="1"/>
  <c r="W99"/>
  <c r="Y99" s="1"/>
  <c r="Z99" s="1"/>
  <c r="W106"/>
  <c r="Y106" s="1"/>
  <c r="Z106" s="1"/>
  <c r="W112"/>
  <c r="Y112" s="1"/>
  <c r="Z112" s="1"/>
  <c r="W118"/>
  <c r="W123"/>
  <c r="Y123" s="1"/>
  <c r="Z123" s="1"/>
  <c r="W128"/>
  <c r="Y128" s="1"/>
  <c r="Z128" s="1"/>
  <c r="W134"/>
  <c r="Y134" s="1"/>
  <c r="Z134" s="1"/>
  <c r="W147"/>
  <c r="Y147" s="1"/>
  <c r="Z147" s="1"/>
  <c r="S162"/>
  <c r="W158"/>
  <c r="Y158" s="1"/>
  <c r="Z158" s="1"/>
  <c r="W165"/>
  <c r="Y165" s="1"/>
  <c r="Z165" s="1"/>
  <c r="W172"/>
  <c r="Y172" s="1"/>
  <c r="Z172" s="1"/>
  <c r="W179"/>
  <c r="W190"/>
  <c r="W200"/>
  <c r="W205"/>
  <c r="Y205" s="1"/>
  <c r="Z205" s="1"/>
  <c r="W208"/>
  <c r="Y208" s="1"/>
  <c r="Z208" s="1"/>
  <c r="W15"/>
  <c r="Y15" s="1"/>
  <c r="Z15" s="1"/>
  <c r="S17"/>
  <c r="W25"/>
  <c r="Y25" s="1"/>
  <c r="Z25" s="1"/>
  <c r="W28"/>
  <c r="Y28" s="1"/>
  <c r="Z28" s="1"/>
  <c r="S37"/>
  <c r="W40"/>
  <c r="Y40" s="1"/>
  <c r="Z40" s="1"/>
  <c r="W45"/>
  <c r="Y45" s="1"/>
  <c r="Z45" s="1"/>
  <c r="W48"/>
  <c r="W47" s="1"/>
  <c r="W50"/>
  <c r="Y50" s="1"/>
  <c r="Z50" s="1"/>
  <c r="W53"/>
  <c r="Y53" s="1"/>
  <c r="Z53" s="1"/>
  <c r="W58"/>
  <c r="S57"/>
  <c r="W74"/>
  <c r="Y74" s="1"/>
  <c r="Z74" s="1"/>
  <c r="W82"/>
  <c r="Y82" s="1"/>
  <c r="Z82" s="1"/>
  <c r="W85"/>
  <c r="S84"/>
  <c r="W88"/>
  <c r="Y88" s="1"/>
  <c r="Z88" s="1"/>
  <c r="M89"/>
  <c r="W91"/>
  <c r="Y91" s="1"/>
  <c r="Z91" s="1"/>
  <c r="W94"/>
  <c r="S93"/>
  <c r="W96"/>
  <c r="Y96" s="1"/>
  <c r="Z96" s="1"/>
  <c r="W98"/>
  <c r="S97"/>
  <c r="W100"/>
  <c r="Y100" s="1"/>
  <c r="Z100" s="1"/>
  <c r="M103"/>
  <c r="W105"/>
  <c r="Y105" s="1"/>
  <c r="Z105" s="1"/>
  <c r="W108"/>
  <c r="W110"/>
  <c r="Y110" s="1"/>
  <c r="Z110" s="1"/>
  <c r="S111"/>
  <c r="M111"/>
  <c r="W114"/>
  <c r="Y114" s="1"/>
  <c r="Z114" s="1"/>
  <c r="W119"/>
  <c r="Y119" s="1"/>
  <c r="Z119" s="1"/>
  <c r="W122"/>
  <c r="S121"/>
  <c r="W124"/>
  <c r="Y124" s="1"/>
  <c r="Z124" s="1"/>
  <c r="M125"/>
  <c r="W127"/>
  <c r="Y127" s="1"/>
  <c r="Z127" s="1"/>
  <c r="W131"/>
  <c r="Y131" s="1"/>
  <c r="Z131" s="1"/>
  <c r="S154"/>
  <c r="W133"/>
  <c r="Y133" s="1"/>
  <c r="Z133" s="1"/>
  <c r="W135"/>
  <c r="Y135" s="1"/>
  <c r="Z135" s="1"/>
  <c r="W137"/>
  <c r="Y137" s="1"/>
  <c r="Z137" s="1"/>
  <c r="W148"/>
  <c r="Y148" s="1"/>
  <c r="Z148" s="1"/>
  <c r="W157"/>
  <c r="W159"/>
  <c r="Y159" s="1"/>
  <c r="Z159" s="1"/>
  <c r="W164"/>
  <c r="Y164" s="1"/>
  <c r="Z164" s="1"/>
  <c r="W166"/>
  <c r="Y166" s="1"/>
  <c r="Z166" s="1"/>
  <c r="W168"/>
  <c r="Y168" s="1"/>
  <c r="Z168" s="1"/>
  <c r="W173"/>
  <c r="Y173" s="1"/>
  <c r="Z173" s="1"/>
  <c r="W175"/>
  <c r="Y175" s="1"/>
  <c r="Z175" s="1"/>
  <c r="W183"/>
  <c r="Y183" s="1"/>
  <c r="Z183" s="1"/>
  <c r="W185"/>
  <c r="Y185" s="1"/>
  <c r="Z185" s="1"/>
  <c r="W191"/>
  <c r="Y191" s="1"/>
  <c r="Z191" s="1"/>
  <c r="W193"/>
  <c r="Y193" s="1"/>
  <c r="Z193" s="1"/>
  <c r="W195"/>
  <c r="W197"/>
  <c r="Y197" s="1"/>
  <c r="Z197" s="1"/>
  <c r="W201"/>
  <c r="Y201" s="1"/>
  <c r="Z201" s="1"/>
  <c r="W204"/>
  <c r="W206"/>
  <c r="Y206" s="1"/>
  <c r="Z206" s="1"/>
  <c r="W209"/>
  <c r="Y209" s="1"/>
  <c r="Z209" s="1"/>
  <c r="S13"/>
  <c r="Q31" s="1"/>
  <c r="S47"/>
  <c r="S75"/>
  <c r="S107"/>
  <c r="M117"/>
  <c r="S199"/>
  <c r="S26"/>
  <c r="Q36" s="1"/>
  <c r="S36" s="1"/>
  <c r="M37"/>
  <c r="S43"/>
  <c r="M47"/>
  <c r="S51"/>
  <c r="S55" s="1"/>
  <c r="S181"/>
  <c r="M203"/>
  <c r="M57"/>
  <c r="M84"/>
  <c r="M13"/>
  <c r="Q34"/>
  <c r="S34" s="1"/>
  <c r="S89"/>
  <c r="M93"/>
  <c r="S117"/>
  <c r="M26"/>
  <c r="K36" s="1"/>
  <c r="M36" s="1"/>
  <c r="M43"/>
  <c r="M51"/>
  <c r="M80"/>
  <c r="M97"/>
  <c r="S103"/>
  <c r="M107"/>
  <c r="M121"/>
  <c r="S125"/>
  <c r="M154"/>
  <c r="M199"/>
  <c r="G17"/>
  <c r="G37"/>
  <c r="G47"/>
  <c r="G57"/>
  <c r="G84"/>
  <c r="G93"/>
  <c r="G97"/>
  <c r="G107"/>
  <c r="G121"/>
  <c r="M187"/>
  <c r="M181"/>
  <c r="G189"/>
  <c r="S198"/>
  <c r="S194" s="1"/>
  <c r="S189"/>
  <c r="G199"/>
  <c r="G13"/>
  <c r="M17"/>
  <c r="K34" s="1"/>
  <c r="M34" s="1"/>
  <c r="G26"/>
  <c r="G43"/>
  <c r="G51"/>
  <c r="G80"/>
  <c r="G89"/>
  <c r="G103"/>
  <c r="G111"/>
  <c r="G117"/>
  <c r="G125"/>
  <c r="G153"/>
  <c r="W153" s="1"/>
  <c r="Y153" s="1"/>
  <c r="Z153" s="1"/>
  <c r="G181"/>
  <c r="M198"/>
  <c r="M194" s="1"/>
  <c r="M189"/>
  <c r="G203"/>
  <c r="S211"/>
  <c r="W211" s="1"/>
  <c r="Y211" s="1"/>
  <c r="Z211" s="1"/>
  <c r="M75"/>
  <c r="G161"/>
  <c r="G198"/>
  <c r="S186"/>
  <c r="Q101"/>
  <c r="M161"/>
  <c r="M169" s="1"/>
  <c r="M170" s="1"/>
  <c r="S169"/>
  <c r="S170" s="1"/>
  <c r="S129" l="1"/>
  <c r="S115"/>
  <c r="M55"/>
  <c r="W13"/>
  <c r="W37"/>
  <c r="Y37" s="1"/>
  <c r="Z37" s="1"/>
  <c r="Y38"/>
  <c r="W161"/>
  <c r="Y161" s="1"/>
  <c r="Z161" s="1"/>
  <c r="W51"/>
  <c r="S78"/>
  <c r="W17"/>
  <c r="Y17" s="1"/>
  <c r="Z17" s="1"/>
  <c r="Y195"/>
  <c r="Z195" s="1"/>
  <c r="W93"/>
  <c r="Y93" s="1"/>
  <c r="Z93" s="1"/>
  <c r="Y94"/>
  <c r="Z94" s="1"/>
  <c r="Y47"/>
  <c r="Z47" s="1"/>
  <c r="Y48"/>
  <c r="Z48" s="1"/>
  <c r="M78"/>
  <c r="W203"/>
  <c r="Y203" s="1"/>
  <c r="Z203" s="1"/>
  <c r="Y204"/>
  <c r="Z204" s="1"/>
  <c r="W97"/>
  <c r="Y97" s="1"/>
  <c r="Z97" s="1"/>
  <c r="Y98"/>
  <c r="Z98" s="1"/>
  <c r="W84"/>
  <c r="Y85"/>
  <c r="Z85" s="1"/>
  <c r="W57"/>
  <c r="Y57" s="1"/>
  <c r="Z57" s="1"/>
  <c r="Y58"/>
  <c r="Z58" s="1"/>
  <c r="W199"/>
  <c r="Y199" s="1"/>
  <c r="Z199" s="1"/>
  <c r="Y200"/>
  <c r="Z200" s="1"/>
  <c r="W43"/>
  <c r="Y43" s="1"/>
  <c r="Z43" s="1"/>
  <c r="W103"/>
  <c r="W107"/>
  <c r="Y107" s="1"/>
  <c r="Z107" s="1"/>
  <c r="Y108"/>
  <c r="Z108" s="1"/>
  <c r="Z38"/>
  <c r="Y18"/>
  <c r="Z18" s="1"/>
  <c r="W117"/>
  <c r="Y117" s="1"/>
  <c r="Z117" s="1"/>
  <c r="Y118"/>
  <c r="Z118" s="1"/>
  <c r="Y52"/>
  <c r="Z52" s="1"/>
  <c r="M101"/>
  <c r="M212"/>
  <c r="Q30"/>
  <c r="W121"/>
  <c r="Y121" s="1"/>
  <c r="Z121" s="1"/>
  <c r="Y122"/>
  <c r="Z122" s="1"/>
  <c r="M115"/>
  <c r="W111"/>
  <c r="Y111" s="1"/>
  <c r="Z111" s="1"/>
  <c r="W189"/>
  <c r="Y189" s="1"/>
  <c r="Z189" s="1"/>
  <c r="Y190"/>
  <c r="Z190" s="1"/>
  <c r="W80"/>
  <c r="Y80" s="1"/>
  <c r="Z80" s="1"/>
  <c r="Y81"/>
  <c r="Z81" s="1"/>
  <c r="W89"/>
  <c r="Y89" s="1"/>
  <c r="Z89" s="1"/>
  <c r="K31"/>
  <c r="M31" s="1"/>
  <c r="M30" s="1"/>
  <c r="M41" s="1"/>
  <c r="Y157"/>
  <c r="Z157" s="1"/>
  <c r="M129"/>
  <c r="S101"/>
  <c r="W181"/>
  <c r="Y181" s="1"/>
  <c r="Z181" s="1"/>
  <c r="Y179"/>
  <c r="Z179" s="1"/>
  <c r="W75"/>
  <c r="Y76"/>
  <c r="Z76" s="1"/>
  <c r="W26"/>
  <c r="Y26" s="1"/>
  <c r="Z26" s="1"/>
  <c r="Y27"/>
  <c r="Z27" s="1"/>
  <c r="W125"/>
  <c r="S187"/>
  <c r="W186"/>
  <c r="Y186" s="1"/>
  <c r="Z186" s="1"/>
  <c r="W154"/>
  <c r="Y154" s="1"/>
  <c r="Z154" s="1"/>
  <c r="W198"/>
  <c r="Y198" s="1"/>
  <c r="Z198" s="1"/>
  <c r="G55"/>
  <c r="G129"/>
  <c r="G115"/>
  <c r="G169"/>
  <c r="W169" s="1"/>
  <c r="G162"/>
  <c r="G36"/>
  <c r="W36" s="1"/>
  <c r="Y36" s="1"/>
  <c r="Z36" s="1"/>
  <c r="E31"/>
  <c r="E30" s="1"/>
  <c r="M162"/>
  <c r="G154"/>
  <c r="G78"/>
  <c r="G34"/>
  <c r="W34" s="1"/>
  <c r="K30"/>
  <c r="S203"/>
  <c r="S212" s="1"/>
  <c r="G194"/>
  <c r="G187"/>
  <c r="G101"/>
  <c r="M176"/>
  <c r="M177" s="1"/>
  <c r="G176"/>
  <c r="S31"/>
  <c r="S30" s="1"/>
  <c r="S41" s="1"/>
  <c r="S176"/>
  <c r="S177" s="1"/>
  <c r="G31" l="1"/>
  <c r="W31" s="1"/>
  <c r="W30" s="1"/>
  <c r="W41" s="1"/>
  <c r="W162"/>
  <c r="Y162" s="1"/>
  <c r="Z162" s="1"/>
  <c r="Y34"/>
  <c r="Z34" s="1"/>
  <c r="M213"/>
  <c r="W170"/>
  <c r="Y170" s="1"/>
  <c r="Z170" s="1"/>
  <c r="Y169"/>
  <c r="Z169" s="1"/>
  <c r="W129"/>
  <c r="Y129" s="1"/>
  <c r="Z129" s="1"/>
  <c r="Y125"/>
  <c r="Z125" s="1"/>
  <c r="W78"/>
  <c r="Y78" s="1"/>
  <c r="Z78" s="1"/>
  <c r="Y75"/>
  <c r="Z75" s="1"/>
  <c r="W115"/>
  <c r="Y115" s="1"/>
  <c r="Z115" s="1"/>
  <c r="Y103"/>
  <c r="Z103" s="1"/>
  <c r="Y13"/>
  <c r="Z13" s="1"/>
  <c r="W187"/>
  <c r="Y187" s="1"/>
  <c r="Z187" s="1"/>
  <c r="W55"/>
  <c r="Y55" s="1"/>
  <c r="Z55" s="1"/>
  <c r="Y51"/>
  <c r="Z51" s="1"/>
  <c r="W101"/>
  <c r="Y101" s="1"/>
  <c r="Z101" s="1"/>
  <c r="Y84"/>
  <c r="Z84" s="1"/>
  <c r="W194"/>
  <c r="Y194" s="1"/>
  <c r="Z194" s="1"/>
  <c r="W176"/>
  <c r="S213"/>
  <c r="S215" s="1"/>
  <c r="G177"/>
  <c r="G212"/>
  <c r="G170"/>
  <c r="G30" l="1"/>
  <c r="G41" s="1"/>
  <c r="Y31"/>
  <c r="Z31" s="1"/>
  <c r="W212"/>
  <c r="Y212" s="1"/>
  <c r="Z212" s="1"/>
  <c r="W177"/>
  <c r="Y177" s="1"/>
  <c r="Z177" s="1"/>
  <c r="Y176"/>
  <c r="Z176" s="1"/>
  <c r="G213" l="1"/>
  <c r="G215" s="1"/>
  <c r="Y30"/>
  <c r="Z30" s="1"/>
  <c r="Y41" l="1"/>
  <c r="W213"/>
  <c r="W215" s="1"/>
  <c r="Z41" l="1"/>
  <c r="Y213"/>
  <c r="Z213" s="1"/>
</calcChain>
</file>

<file path=xl/sharedStrings.xml><?xml version="1.0" encoding="utf-8"?>
<sst xmlns="http://schemas.openxmlformats.org/spreadsheetml/2006/main" count="786" uniqueCount="421">
  <si>
    <t xml:space="preserve">
</t>
  </si>
  <si>
    <t>Додаток №______</t>
  </si>
  <si>
    <t>до Договору про надання гранту №_____________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</si>
  <si>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</si>
  <si>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</si>
  <si>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</si>
  <si>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</si>
  <si>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</si>
  <si>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</si>
  <si>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</si>
  <si>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</si>
  <si>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</si>
  <si>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</si>
  <si>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</si>
  <si>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</si>
  <si>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</si>
  <si>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</si>
  <si>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</si>
  <si>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</si>
  <si>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</si>
  <si>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</si>
  <si>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</si>
  <si>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</si>
  <si>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</si>
  <si>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</si>
  <si>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</si>
  <si>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</si>
  <si>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</si>
  <si>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</si>
  <si>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</si>
  <si>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</si>
  <si>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</si>
  <si>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</si>
  <si>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</si>
  <si>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</si>
  <si>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</si>
  <si>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</si>
  <si>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</si>
  <si>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</si>
  <si>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</si>
  <si>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</si>
  <si>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</si>
  <si>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</si>
  <si>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</si>
  <si>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</si>
  <si>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</si>
  <si>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</si>
  <si>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</si>
  <si>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</si>
  <si>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</si>
  <si>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</si>
  <si>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</si>
  <si>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</si>
  <si>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</si>
  <si>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</si>
  <si>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</si>
  <si>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</si>
  <si>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</si>
  <si>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</si>
  <si>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</si>
  <si>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</si>
  <si>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</si>
  <si>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</si>
  <si>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</si>
  <si>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</si>
  <si>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</si>
  <si>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</si>
  <si>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</si>
  <si>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</si>
  <si>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</si>
  <si>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</si>
  <si>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</si>
  <si>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</si>
  <si>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</si>
  <si>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</si>
  <si>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</si>
  <si>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</si>
  <si>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</si>
  <si>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</si>
  <si>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</si>
  <si>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</si>
  <si>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</si>
  <si>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</si>
  <si>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</si>
  <si>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</si>
  <si>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</si>
  <si>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</si>
  <si>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</si>
  <si>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</si>
  <si>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</si>
  <si>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</si>
  <si>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</si>
  <si>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</si>
  <si>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</si>
  <si>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</si>
  <si>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</si>
  <si>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</si>
  <si>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</si>
  <si>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</si>
  <si>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</si>
  <si>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</si>
  <si>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</si>
  <si>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</si>
  <si>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</si>
  <si>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</si>
  <si>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</si>
  <si>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</si>
  <si>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</si>
  <si>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</si>
  <si>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</si>
  <si>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</si>
  <si>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</si>
  <si>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</si>
  <si>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</si>
  <si>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</si>
  <si>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</si>
  <si>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</si>
  <si>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</si>
  <si>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</si>
  <si>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</si>
  <si>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</si>
  <si>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</si>
  <si>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</si>
  <si>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</si>
  <si>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</si>
  <si>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</si>
  <si>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</si>
  <si>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</si>
  <si>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</si>
  <si>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</si>
  <si>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</si>
  <si>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</si>
  <si>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</si>
  <si>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</si>
  <si>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</si>
  <si>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</si>
  <si>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</si>
  <si>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</si>
  <si>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</si>
  <si>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</si>
  <si>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</si>
  <si>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</si>
  <si>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</si>
  <si>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</si>
  <si>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</si>
  <si>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</si>
  <si>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</si>
  <si>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</si>
  <si>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</si>
  <si>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</si>
  <si>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</si>
  <si>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</si>
  <si>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</si>
  <si>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</si>
  <si>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</si>
  <si>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</si>
  <si>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</si>
  <si>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</si>
  <si>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</si>
  <si>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</si>
  <si>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</si>
  <si>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</si>
  <si>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</si>
  <si>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</si>
  <si>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</si>
  <si>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</si>
  <si>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</si>
  <si>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</si>
  <si>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</si>
  <si>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</si>
  <si>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</si>
  <si>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</si>
  <si>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</si>
  <si>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</si>
  <si>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</si>
  <si>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</si>
  <si>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</si>
  <si>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</si>
  <si>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</si>
  <si>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</si>
  <si>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</si>
  <si>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</si>
  <si>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</si>
  <si>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</si>
  <si>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</si>
  <si>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</si>
  <si>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</si>
  <si>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</si>
  <si>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</si>
  <si>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</si>
  <si>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</si>
  <si>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</si>
  <si>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</si>
  <si>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</si>
  <si>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</si>
  <si>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</si>
  <si>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</si>
  <si>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</si>
  <si>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</si>
  <si>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</si>
  <si>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</si>
  <si>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</si>
  <si>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</si>
  <si>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</si>
  <si>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</si>
  <si>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</si>
  <si>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</si>
  <si>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</si>
  <si>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</si>
  <si>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</si>
  <si>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</si>
  <si>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</si>
  <si>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</si>
  <si>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</si>
  <si>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</si>
  <si>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</si>
  <si>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</si>
  <si>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</si>
  <si>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</si>
  <si>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</si>
  <si>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</si>
  <si>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</si>
  <si>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</si>
  <si>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</si>
  <si>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</si>
  <si>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</si>
  <si>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</si>
  <si>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</si>
  <si>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</si>
  <si>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</si>
  <si>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</si>
  <si>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</si>
  <si>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</si>
  <si>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</si>
  <si>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</si>
  <si>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</si>
  <si>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</si>
  <si>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</si>
  <si>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</si>
  <si>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</si>
  <si>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</si>
  <si>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</si>
  <si>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</si>
  <si>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</si>
  <si>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</si>
  <si>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</si>
  <si>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</si>
  <si>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</si>
  <si>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</si>
  <si>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</si>
  <si>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</si>
  <si>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</si>
  <si>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</si>
  <si>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</si>
  <si>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</si>
  <si>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</si>
  <si>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</si>
  <si>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</si>
  <si>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</si>
  <si>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</si>
  <si>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</si>
  <si>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</si>
  <si>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</si>
  <si>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</si>
  <si>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</si>
  <si>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</si>
  <si>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</si>
  <si>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</si>
  <si>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</si>
  <si>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</si>
  <si>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</si>
  <si>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</si>
  <si>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</si>
  <si>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</si>
  <si>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</si>
  <si>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</si>
  <si>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</si>
  <si>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</si>
  <si>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</si>
  <si>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</si>
  <si>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</si>
  <si>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</si>
  <si>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</si>
  <si>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</si>
  <si>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</si>
  <si>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</si>
  <si>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</si>
  <si>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</si>
  <si>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</si>
  <si>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</si>
  <si>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</si>
  <si>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</si>
  <si>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</si>
  <si>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</si>
  <si>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</si>
  <si>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</si>
  <si>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</si>
  <si>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</si>
  <si>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</si>
  <si>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</si>
  <si>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</si>
  <si>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</si>
  <si>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</si>
  <si>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</si>
  <si>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</si>
  <si>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</si>
  <si>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</si>
  <si>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</si>
  <si>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</si>
  <si>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</si>
  <si>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</si>
  <si>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</si>
  <si>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</si>
  <si>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</si>
  <si>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</si>
  <si>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</si>
  <si>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</si>
  <si>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</si>
  <si>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</si>
  <si>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</si>
  <si>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</si>
  <si>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</si>
  <si>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</si>
  <si>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</si>
  <si>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1.2.4</t>
  </si>
  <si>
    <t>1.2.5</t>
  </si>
  <si>
    <t>1.2.6</t>
  </si>
  <si>
    <t>1.2.7</t>
  </si>
  <si>
    <t>1.2.8</t>
  </si>
  <si>
    <t xml:space="preserve">Ткачук Ярослава Юріївна Керівник проекту (генеральний директор музею) </t>
  </si>
  <si>
    <t>Ясінська Оксана Василівна, куратор проекту (завідуюча музею писанкового розпису - філії музею)</t>
  </si>
  <si>
    <t xml:space="preserve">Федів Ірина Степанівна, менеджер з моніторингу проекту (зам. Генерального директора) </t>
  </si>
  <si>
    <t>Проців Ярема Семенович, фото та відеоограф (головний художник)</t>
  </si>
  <si>
    <t>Войтенко Інна Григорівна, контент менеджер (завідквач сектором)</t>
  </si>
  <si>
    <t xml:space="preserve">Бойчук Віта Степанівна, контент - менеджер з комунікації(зав. науково-освітнього відділу музею) </t>
  </si>
  <si>
    <t>Блонська Ірина Миколаївна контент менеджер (науковий працівник)</t>
  </si>
  <si>
    <t xml:space="preserve">Жолоб Анатолій Сергійович, бухгалтер проекту (провідний бухгалтер музею) </t>
  </si>
  <si>
    <t>Степанович Кіра Михайлівна, консультант по роботі з відвідувачами з порушенням зору</t>
  </si>
  <si>
    <t xml:space="preserve">Лата Олег Володимирович, консультант та тестер </t>
  </si>
  <si>
    <t>Ясінський Мирослав Іванович, художник дизайнер проекту</t>
  </si>
  <si>
    <t>За строковими трудовими договорами (інвалідність 8,41%)</t>
  </si>
  <si>
    <t>За договорами ЦПХ 22%</t>
  </si>
  <si>
    <t>За договорами ЦПХ (інвалідність 8,41%)</t>
  </si>
  <si>
    <t>Штатні працівники (інвалідність 8,41%)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</si>
  <si>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</si>
  <si>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</si>
  <si>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</si>
  <si>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</si>
  <si>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</si>
  <si>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</si>
  <si>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</si>
  <si>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</si>
  <si>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</si>
  <si>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</si>
  <si>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</si>
  <si>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</si>
  <si>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</si>
  <si>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</si>
  <si>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Настінна вітрина з підсвіткою</t>
  </si>
  <si>
    <t>Подіум для вітрини</t>
  </si>
  <si>
    <t>Склянна вітрина</t>
  </si>
  <si>
    <t>Полиці з підсвіткою (комплект)</t>
  </si>
  <si>
    <t>Сегмент №1 обємно просторової вітражної композиції</t>
  </si>
  <si>
    <t>Сегмент №2 обємно просторової вітражної композиції</t>
  </si>
  <si>
    <t>Сегмент №3 обємно просторової вітражної композиції</t>
  </si>
  <si>
    <t>Вітражна форма</t>
  </si>
  <si>
    <t>Металева конструкція (каркас для вітражної конструкції)</t>
  </si>
  <si>
    <t>Тактильна форма для осіб з порушеннями зору</t>
  </si>
  <si>
    <t>Мобільний стенд Х-Банер/X-Banner-ПАВУК 200х100 см,для встановлення банера з логотипом УКФ, назви проекту</t>
  </si>
  <si>
    <t xml:space="preserve">Світильники настінні </t>
  </si>
  <si>
    <t>Планшет Lenovo Tab E10 2/16 WiFi Black</t>
  </si>
  <si>
    <t>Пазли для дітей А2</t>
  </si>
  <si>
    <t>Пазли для дітей А3</t>
  </si>
  <si>
    <t>Пазли для дітей А4</t>
  </si>
  <si>
    <t>Гра "МЕМОРІ"</t>
  </si>
  <si>
    <t>4.2.4</t>
  </si>
  <si>
    <t>Оренда інформаційного LED панелі 6 шт</t>
  </si>
  <si>
    <t>Стійка тринога для інформаційного LED панелі</t>
  </si>
  <si>
    <t>Медісервер</t>
  </si>
  <si>
    <t>комутація</t>
  </si>
  <si>
    <t>Флеш-накопичувачі 32GB SanDisk Cruzer Fit</t>
  </si>
  <si>
    <t>Друк брошур для  людей з порушенням зору</t>
  </si>
  <si>
    <t>Друк путівників</t>
  </si>
  <si>
    <t>7.12</t>
  </si>
  <si>
    <t>7.13</t>
  </si>
  <si>
    <t>7.14</t>
  </si>
  <si>
    <t>7.15</t>
  </si>
  <si>
    <t>7.16</t>
  </si>
  <si>
    <t>7.17</t>
  </si>
  <si>
    <t>ДрукФотоілюстраційдля експозиції 100Х40</t>
  </si>
  <si>
    <t>Друк Фотоілюстрацій для експозиції 70Х40</t>
  </si>
  <si>
    <t>Друк Фотоілюстраційдля експозиції 60Х40</t>
  </si>
  <si>
    <t>ДрукФотоілюстраційдля експозиції 90Х40</t>
  </si>
  <si>
    <t>Друк Фотоілюстрацій для експозиції 140Х40</t>
  </si>
  <si>
    <t>Друк Фотоілюстрацій для експозиції 280Х70</t>
  </si>
  <si>
    <t>Друк Фотоілюстрацій для експозиції 220Х70</t>
  </si>
  <si>
    <t>7.18</t>
  </si>
  <si>
    <t>7.19</t>
  </si>
  <si>
    <t>7.20</t>
  </si>
  <si>
    <t>7.21</t>
  </si>
  <si>
    <t>7.22</t>
  </si>
  <si>
    <t>7.23</t>
  </si>
  <si>
    <t>Друк табличок шрифтом Брайля</t>
  </si>
  <si>
    <t>Відеомонтаж (відео інсталяції )</t>
  </si>
  <si>
    <t>Створення візуальних ефектів</t>
  </si>
  <si>
    <t>Створення звукових ефектів</t>
  </si>
  <si>
    <t xml:space="preserve">Друк банерів для промоції  200 Х 100       </t>
  </si>
  <si>
    <t>Культура. Туризм. Регіони</t>
  </si>
  <si>
    <t>Локальний музей</t>
  </si>
  <si>
    <t>Національний музей народного мистецтва Гуцульщини та Покуття імені Йосафата Кобринського</t>
  </si>
  <si>
    <t>Оновлення та модернізація експозиції залу</t>
  </si>
  <si>
    <t>01,06,2021</t>
  </si>
  <si>
    <t>15,11,2021</t>
  </si>
  <si>
    <t xml:space="preserve">Друк Фотоілюстрацій  для експозиції  50Х50 </t>
  </si>
  <si>
    <t>Друк Фотоілюстрацій для експозиції 40Х40</t>
  </si>
  <si>
    <t>Друк Фотоілюстрацій для експозиції 170Х40</t>
  </si>
  <si>
    <t>Друк банерів для експозиції  300 Х 160</t>
  </si>
  <si>
    <t>30,06,2021</t>
  </si>
  <si>
    <t>за період з _30,06,2021_ по __15,11,2021____ року</t>
  </si>
  <si>
    <t>Провідний бухгалтер</t>
  </si>
  <si>
    <t>Жолоб А. С.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</si>
</sst>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45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9"/>
      <color theme="1"/>
      <name val="Arial"/>
      <family val="2"/>
      <charset val="204"/>
    </font>
    <font>
      <b/>
      <sz val="10"/>
      <color rgb="FF231F2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4" fontId="1" fillId="0" borderId="78" xfId="0" applyNumberFormat="1" applyFont="1" applyFill="1" applyBorder="1" applyAlignment="1">
      <alignment vertical="top" wrapText="1"/>
    </xf>
    <xf numFmtId="164" fontId="43" fillId="0" borderId="78" xfId="0" applyNumberFormat="1" applyFont="1" applyFill="1" applyBorder="1" applyAlignment="1">
      <alignment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9" xfId="0" applyNumberFormat="1" applyFont="1" applyFill="1" applyBorder="1" applyAlignment="1">
      <alignment horizontal="right" vertical="top"/>
    </xf>
    <xf numFmtId="0" fontId="1" fillId="13" borderId="43" xfId="0" applyFont="1" applyFill="1" applyBorder="1" applyAlignment="1">
      <alignment vertical="top" wrapText="1"/>
    </xf>
    <xf numFmtId="0" fontId="1" fillId="13" borderId="64" xfId="0" applyFont="1" applyFill="1" applyBorder="1" applyAlignment="1">
      <alignment vertical="top" wrapText="1"/>
    </xf>
    <xf numFmtId="0" fontId="30" fillId="0" borderId="43" xfId="0" applyFont="1" applyBorder="1" applyAlignment="1">
      <alignment vertical="top" wrapText="1"/>
    </xf>
    <xf numFmtId="0" fontId="30" fillId="0" borderId="41" xfId="0" applyFont="1" applyBorder="1" applyAlignment="1">
      <alignment horizontal="center" vertical="top"/>
    </xf>
    <xf numFmtId="4" fontId="30" fillId="0" borderId="8" xfId="0" applyNumberFormat="1" applyFont="1" applyBorder="1" applyAlignment="1">
      <alignment horizontal="right" vertical="top"/>
    </xf>
    <xf numFmtId="4" fontId="30" fillId="0" borderId="10" xfId="0" applyNumberFormat="1" applyFont="1" applyFill="1" applyBorder="1" applyAlignment="1">
      <alignment horizontal="right" vertical="top"/>
    </xf>
    <xf numFmtId="0" fontId="30" fillId="13" borderId="64" xfId="0" applyFont="1" applyFill="1" applyBorder="1" applyAlignment="1">
      <alignment vertical="top" wrapText="1"/>
    </xf>
    <xf numFmtId="0" fontId="30" fillId="13" borderId="41" xfId="0" applyFont="1" applyFill="1" applyBorder="1" applyAlignment="1">
      <alignment horizontal="center" vertical="top"/>
    </xf>
    <xf numFmtId="4" fontId="30" fillId="13" borderId="12" xfId="0" applyNumberFormat="1" applyFont="1" applyFill="1" applyBorder="1" applyAlignment="1">
      <alignment horizontal="right" vertical="top"/>
    </xf>
    <xf numFmtId="4" fontId="30" fillId="13" borderId="9" xfId="0" applyNumberFormat="1" applyFont="1" applyFill="1" applyBorder="1" applyAlignment="1">
      <alignment horizontal="right" vertical="top"/>
    </xf>
    <xf numFmtId="4" fontId="30" fillId="0" borderId="44" xfId="0" applyNumberFormat="1" applyFont="1" applyBorder="1" applyAlignment="1">
      <alignment horizontal="right" vertical="top"/>
    </xf>
    <xf numFmtId="0" fontId="30" fillId="0" borderId="64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right" vertical="top"/>
    </xf>
    <xf numFmtId="4" fontId="30" fillId="0" borderId="9" xfId="0" applyNumberFormat="1" applyFont="1" applyFill="1" applyBorder="1" applyAlignment="1">
      <alignment horizontal="right" vertical="top"/>
    </xf>
    <xf numFmtId="4" fontId="30" fillId="13" borderId="44" xfId="0" applyNumberFormat="1" applyFont="1" applyFill="1" applyBorder="1" applyAlignment="1">
      <alignment horizontal="right" vertical="top"/>
    </xf>
    <xf numFmtId="4" fontId="30" fillId="13" borderId="8" xfId="0" applyNumberFormat="1" applyFont="1" applyFill="1" applyBorder="1" applyAlignment="1">
      <alignment horizontal="right" vertical="top"/>
    </xf>
    <xf numFmtId="4" fontId="30" fillId="13" borderId="10" xfId="0" applyNumberFormat="1" applyFont="1" applyFill="1" applyBorder="1" applyAlignment="1">
      <alignment horizontal="right" vertical="top"/>
    </xf>
    <xf numFmtId="0" fontId="30" fillId="0" borderId="46" xfId="0" applyFont="1" applyBorder="1" applyAlignment="1">
      <alignment horizontal="center" vertical="top"/>
    </xf>
    <xf numFmtId="4" fontId="30" fillId="0" borderId="11" xfId="0" applyNumberFormat="1" applyFont="1" applyBorder="1" applyAlignment="1">
      <alignment horizontal="right" vertical="top"/>
    </xf>
    <xf numFmtId="0" fontId="30" fillId="13" borderId="43" xfId="0" applyFont="1" applyFill="1" applyBorder="1" applyAlignment="1">
      <alignment vertical="top" wrapText="1"/>
    </xf>
    <xf numFmtId="4" fontId="30" fillId="0" borderId="10" xfId="0" applyNumberFormat="1" applyFont="1" applyBorder="1" applyAlignment="1">
      <alignment horizontal="right" vertical="top"/>
    </xf>
    <xf numFmtId="0" fontId="30" fillId="13" borderId="147" xfId="0" applyFont="1" applyFill="1" applyBorder="1" applyAlignment="1">
      <alignment horizontal="center" vertical="top"/>
    </xf>
    <xf numFmtId="4" fontId="30" fillId="13" borderId="45" xfId="0" applyNumberFormat="1" applyFont="1" applyFill="1" applyBorder="1" applyAlignment="1">
      <alignment horizontal="right" vertical="top"/>
    </xf>
    <xf numFmtId="4" fontId="30" fillId="0" borderId="45" xfId="0" applyNumberFormat="1" applyFont="1" applyBorder="1" applyAlignment="1">
      <alignment horizontal="right" vertical="top"/>
    </xf>
    <xf numFmtId="4" fontId="1" fillId="13" borderId="44" xfId="0" applyNumberFormat="1" applyFont="1" applyFill="1" applyBorder="1" applyAlignment="1">
      <alignment horizontal="right" vertical="top"/>
    </xf>
    <xf numFmtId="0" fontId="44" fillId="0" borderId="0" xfId="0" applyFont="1" applyAlignment="1">
      <alignment wrapText="1"/>
    </xf>
    <xf numFmtId="0" fontId="3" fillId="0" borderId="0" xfId="0" applyFont="1" applyAlignment="1">
      <alignment vertical="center"/>
    </xf>
    <xf numFmtId="4" fontId="1" fillId="13" borderId="11" xfId="0" applyNumberFormat="1" applyFont="1" applyFill="1" applyBorder="1" applyAlignment="1">
      <alignment horizontal="right" vertical="top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zoomScale="80" zoomScaleNormal="80" workbookViewId="0">
      <selection activeCell="R25" sqref="R25"/>
    </sheetView>
  </sheetViews>
  <sheetFormatPr defaultColWidth="12.625" defaultRowHeight="15" customHeight="1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5.375" customWidth="1"/>
    <col min="10" max="10" width="8.875" customWidth="1"/>
    <col min="11" max="11" width="5.37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>
      <c r="A1" s="400" t="s">
        <v>0</v>
      </c>
      <c r="B1" s="39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>
      <c r="A2" s="3"/>
      <c r="B2" s="1"/>
      <c r="C2" s="1"/>
      <c r="D2" s="2"/>
      <c r="E2" s="1"/>
      <c r="F2" s="1"/>
      <c r="G2" s="1"/>
      <c r="H2" s="400" t="s">
        <v>2</v>
      </c>
      <c r="I2" s="400"/>
      <c r="J2" s="4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>
      <c r="A3" s="3"/>
      <c r="B3" s="1"/>
      <c r="C3" s="1"/>
      <c r="D3" s="2"/>
      <c r="E3" s="1"/>
      <c r="F3" s="1"/>
      <c r="G3" s="1"/>
      <c r="H3" s="400" t="s">
        <v>318</v>
      </c>
      <c r="I3" s="400"/>
      <c r="J3" s="40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>
      <c r="A10" s="190" t="s">
        <v>3</v>
      </c>
      <c r="B10" s="191"/>
      <c r="C10" s="191"/>
      <c r="D10" s="393" t="s">
        <v>407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>
      <c r="A11" s="193" t="s">
        <v>4</v>
      </c>
      <c r="B11" s="191"/>
      <c r="C11" s="191"/>
      <c r="D11" s="393" t="s">
        <v>408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>
      <c r="A12" s="193" t="s">
        <v>323</v>
      </c>
      <c r="B12" s="191"/>
      <c r="C12" s="191"/>
      <c r="D12" s="394" t="s">
        <v>409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>
      <c r="A13" s="193" t="s">
        <v>5</v>
      </c>
      <c r="B13" s="191"/>
      <c r="C13" s="191"/>
      <c r="D13" s="191" t="s">
        <v>410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>
      <c r="A14" s="193" t="s">
        <v>6</v>
      </c>
      <c r="B14" s="191"/>
      <c r="C14" s="191"/>
      <c r="D14" s="191" t="s">
        <v>411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>
      <c r="A15" s="193" t="s">
        <v>7</v>
      </c>
      <c r="B15" s="191"/>
      <c r="C15" s="191"/>
      <c r="D15" s="191" t="s">
        <v>412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5" customFormat="1" ht="15.75">
      <c r="A18" s="293"/>
      <c r="B18" s="401" t="s">
        <v>280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294"/>
      <c r="P18" s="295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</row>
    <row r="19" spans="1:31" s="285" customFormat="1" ht="15.75">
      <c r="A19" s="293"/>
      <c r="B19" s="401" t="s">
        <v>281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294"/>
      <c r="P19" s="295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</row>
    <row r="20" spans="1:31" s="285" customFormat="1" ht="15.75">
      <c r="A20" s="293"/>
      <c r="B20" s="402" t="s">
        <v>418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294"/>
      <c r="P20" s="295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</row>
    <row r="21" spans="1:31" s="285" customFormat="1" ht="15.75">
      <c r="A21" s="293"/>
      <c r="B21" s="3"/>
      <c r="C21" s="1"/>
      <c r="D21" s="296"/>
      <c r="E21" s="296"/>
      <c r="F21" s="296"/>
      <c r="G21" s="296"/>
      <c r="H21" s="296"/>
      <c r="I21" s="296"/>
      <c r="J21" s="297"/>
      <c r="K21" s="296"/>
      <c r="L21" s="297"/>
      <c r="M21" s="296"/>
      <c r="N21" s="297"/>
      <c r="O21" s="294"/>
      <c r="P21" s="295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</row>
    <row r="22" spans="1:31" s="285" customFormat="1" ht="15.75" thickBot="1">
      <c r="D22" s="298"/>
      <c r="E22" s="298"/>
      <c r="F22" s="298"/>
      <c r="G22" s="298"/>
      <c r="H22" s="298"/>
      <c r="I22" s="298"/>
      <c r="J22" s="299"/>
      <c r="K22" s="298"/>
      <c r="L22" s="299"/>
      <c r="M22" s="298"/>
      <c r="N22" s="299"/>
      <c r="O22" s="298"/>
      <c r="P22" s="299"/>
    </row>
    <row r="23" spans="1:31" s="285" customFormat="1">
      <c r="A23" s="403"/>
      <c r="B23" s="406" t="s">
        <v>282</v>
      </c>
      <c r="C23" s="407"/>
      <c r="D23" s="409" t="s">
        <v>283</v>
      </c>
      <c r="E23" s="410"/>
      <c r="F23" s="410"/>
      <c r="G23" s="410"/>
      <c r="H23" s="410"/>
      <c r="I23" s="410"/>
      <c r="J23" s="411"/>
      <c r="K23" s="412" t="s">
        <v>284</v>
      </c>
      <c r="L23" s="407"/>
      <c r="M23" s="412" t="s">
        <v>285</v>
      </c>
      <c r="N23" s="414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</row>
    <row r="24" spans="1:31" s="285" customFormat="1" ht="135.6" customHeight="1">
      <c r="A24" s="404"/>
      <c r="B24" s="397"/>
      <c r="C24" s="408"/>
      <c r="D24" s="301" t="s">
        <v>319</v>
      </c>
      <c r="E24" s="302" t="s">
        <v>320</v>
      </c>
      <c r="F24" s="302" t="s">
        <v>286</v>
      </c>
      <c r="G24" s="302" t="s">
        <v>287</v>
      </c>
      <c r="H24" s="302" t="s">
        <v>8</v>
      </c>
      <c r="I24" s="416" t="s">
        <v>288</v>
      </c>
      <c r="J24" s="417"/>
      <c r="K24" s="413"/>
      <c r="L24" s="408"/>
      <c r="M24" s="413"/>
      <c r="N24" s="415"/>
      <c r="Q24" s="303"/>
    </row>
    <row r="25" spans="1:31" s="285" customFormat="1" ht="60.75" thickBot="1">
      <c r="A25" s="405"/>
      <c r="B25" s="341" t="s">
        <v>277</v>
      </c>
      <c r="C25" s="336" t="s">
        <v>289</v>
      </c>
      <c r="D25" s="335" t="s">
        <v>289</v>
      </c>
      <c r="E25" s="337" t="s">
        <v>289</v>
      </c>
      <c r="F25" s="337" t="s">
        <v>289</v>
      </c>
      <c r="G25" s="337" t="s">
        <v>289</v>
      </c>
      <c r="H25" s="337" t="s">
        <v>289</v>
      </c>
      <c r="I25" s="337" t="s">
        <v>277</v>
      </c>
      <c r="J25" s="338" t="s">
        <v>290</v>
      </c>
      <c r="K25" s="335" t="s">
        <v>277</v>
      </c>
      <c r="L25" s="336" t="s">
        <v>289</v>
      </c>
      <c r="M25" s="339" t="s">
        <v>277</v>
      </c>
      <c r="N25" s="340" t="s">
        <v>289</v>
      </c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</row>
    <row r="26" spans="1:31" s="285" customFormat="1">
      <c r="A26" s="344" t="s">
        <v>291</v>
      </c>
      <c r="B26" s="313" t="s">
        <v>292</v>
      </c>
      <c r="C26" s="314" t="s">
        <v>293</v>
      </c>
      <c r="D26" s="315" t="s">
        <v>294</v>
      </c>
      <c r="E26" s="316" t="s">
        <v>295</v>
      </c>
      <c r="F26" s="316" t="s">
        <v>296</v>
      </c>
      <c r="G26" s="316" t="s">
        <v>297</v>
      </c>
      <c r="H26" s="316" t="s">
        <v>298</v>
      </c>
      <c r="I26" s="316" t="s">
        <v>299</v>
      </c>
      <c r="J26" s="314" t="s">
        <v>300</v>
      </c>
      <c r="K26" s="315" t="s">
        <v>301</v>
      </c>
      <c r="L26" s="314" t="s">
        <v>302</v>
      </c>
      <c r="M26" s="315" t="s">
        <v>303</v>
      </c>
      <c r="N26" s="314" t="s">
        <v>304</v>
      </c>
      <c r="O26" s="305"/>
      <c r="P26" s="305"/>
      <c r="Q26" s="306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</row>
    <row r="27" spans="1:31" s="285" customFormat="1">
      <c r="A27" s="345" t="s">
        <v>305</v>
      </c>
      <c r="B27" s="342">
        <v>1</v>
      </c>
      <c r="C27" s="318">
        <v>950864.91</v>
      </c>
      <c r="D27" s="318">
        <v>0</v>
      </c>
      <c r="E27" s="318">
        <v>0</v>
      </c>
      <c r="F27" s="318">
        <v>0</v>
      </c>
      <c r="G27" s="318">
        <v>0</v>
      </c>
      <c r="H27" s="318">
        <v>0</v>
      </c>
      <c r="I27" s="317">
        <v>0</v>
      </c>
      <c r="J27" s="318">
        <f>D27+E27+F27+G27+H27</f>
        <v>0</v>
      </c>
      <c r="K27" s="317">
        <v>0</v>
      </c>
      <c r="L27" s="318">
        <v>0</v>
      </c>
      <c r="M27" s="319">
        <v>1</v>
      </c>
      <c r="N27" s="320">
        <f>C27+J27+L27</f>
        <v>950864.91</v>
      </c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</row>
    <row r="28" spans="1:31" s="285" customFormat="1">
      <c r="A28" s="346" t="s">
        <v>306</v>
      </c>
      <c r="B28" s="342">
        <v>1</v>
      </c>
      <c r="C28" s="321">
        <v>950864.91</v>
      </c>
      <c r="D28" s="318">
        <v>0</v>
      </c>
      <c r="E28" s="318">
        <v>0</v>
      </c>
      <c r="F28" s="318">
        <v>0</v>
      </c>
      <c r="G28" s="318">
        <v>0</v>
      </c>
      <c r="H28" s="318">
        <v>0</v>
      </c>
      <c r="I28" s="317"/>
      <c r="J28" s="318">
        <f>D28+E28+F28+G28+H28</f>
        <v>0</v>
      </c>
      <c r="K28" s="317"/>
      <c r="L28" s="318"/>
      <c r="M28" s="322">
        <f>(N28*M27)/N27</f>
        <v>1</v>
      </c>
      <c r="N28" s="320">
        <f>C28+J28+L28</f>
        <v>950864.91</v>
      </c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</row>
    <row r="29" spans="1:31" s="285" customFormat="1" ht="15.75" thickBot="1">
      <c r="A29" s="347" t="s">
        <v>307</v>
      </c>
      <c r="B29" s="343">
        <v>0.75</v>
      </c>
      <c r="C29" s="324">
        <v>713148</v>
      </c>
      <c r="D29" s="324">
        <v>0</v>
      </c>
      <c r="E29" s="324">
        <v>0</v>
      </c>
      <c r="F29" s="324">
        <v>0</v>
      </c>
      <c r="G29" s="324">
        <v>0</v>
      </c>
      <c r="H29" s="324">
        <v>0</v>
      </c>
      <c r="I29" s="323"/>
      <c r="J29" s="324">
        <f t="shared" ref="J29:J30" si="0">D29+E29+F29+G29+H29</f>
        <v>0</v>
      </c>
      <c r="K29" s="323"/>
      <c r="L29" s="324"/>
      <c r="M29" s="325">
        <f>(N29*M27)/N27</f>
        <v>0.74999928223242562</v>
      </c>
      <c r="N29" s="326">
        <f>C29+J29+L29</f>
        <v>713148</v>
      </c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</row>
    <row r="30" spans="1:31" s="285" customFormat="1" ht="30.75" thickBot="1">
      <c r="A30" s="348" t="s">
        <v>308</v>
      </c>
      <c r="B30" s="327">
        <v>0.25</v>
      </c>
      <c r="C30" s="328">
        <f>C28-C29</f>
        <v>237716.91000000003</v>
      </c>
      <c r="D30" s="329">
        <f t="shared" ref="D30:H30" si="1">D28-D29</f>
        <v>0</v>
      </c>
      <c r="E30" s="330">
        <f t="shared" si="1"/>
        <v>0</v>
      </c>
      <c r="F30" s="330">
        <f t="shared" si="1"/>
        <v>0</v>
      </c>
      <c r="G30" s="330">
        <f t="shared" si="1"/>
        <v>0</v>
      </c>
      <c r="H30" s="330">
        <f t="shared" si="1"/>
        <v>0</v>
      </c>
      <c r="I30" s="331"/>
      <c r="J30" s="328">
        <f t="shared" si="0"/>
        <v>0</v>
      </c>
      <c r="K30" s="332"/>
      <c r="L30" s="328">
        <f>L28-L29</f>
        <v>0</v>
      </c>
      <c r="M30" s="333">
        <f>(N30*M27)/N27</f>
        <v>0.25000071776757438</v>
      </c>
      <c r="N30" s="334">
        <f>C30+J30+L30</f>
        <v>237716.91000000003</v>
      </c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5" customFormat="1" ht="15.75" customHeight="1">
      <c r="A32" s="307"/>
      <c r="B32" s="307" t="s">
        <v>309</v>
      </c>
      <c r="C32" s="396" t="s">
        <v>419</v>
      </c>
      <c r="D32" s="397"/>
      <c r="E32" s="397"/>
      <c r="F32" s="307"/>
      <c r="G32" s="308"/>
      <c r="H32" s="308"/>
      <c r="I32" s="309"/>
      <c r="J32" s="396" t="s">
        <v>420</v>
      </c>
      <c r="K32" s="397"/>
      <c r="L32" s="397"/>
      <c r="M32" s="397"/>
      <c r="N32" s="39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</row>
    <row r="33" spans="1:26" s="285" customFormat="1" ht="15.75" customHeight="1">
      <c r="D33" s="310" t="s">
        <v>310</v>
      </c>
      <c r="F33" s="311"/>
      <c r="G33" s="398" t="s">
        <v>311</v>
      </c>
      <c r="H33" s="399"/>
      <c r="I33" s="298"/>
      <c r="J33" s="398" t="s">
        <v>312</v>
      </c>
      <c r="K33" s="399"/>
      <c r="L33" s="399"/>
      <c r="M33" s="399"/>
      <c r="N33" s="399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47"/>
  <sheetViews>
    <sheetView tabSelected="1" zoomScale="90" zoomScaleNormal="90" workbookViewId="0">
      <pane ySplit="10" topLeftCell="A11" activePane="bottomLeft" state="frozen"/>
      <selection pane="bottomLeft" activeCell="L219" sqref="L219"/>
    </sheetView>
  </sheetViews>
  <sheetFormatPr defaultColWidth="12.625" defaultRowHeight="15" customHeight="1" outlineLevelCol="1"/>
  <cols>
    <col min="1" max="1" width="10.625" customWidth="1"/>
    <col min="2" max="2" width="6.625" customWidth="1"/>
    <col min="3" max="3" width="44.125" customWidth="1"/>
    <col min="4" max="4" width="9.875" customWidth="1"/>
    <col min="5" max="5" width="10" customWidth="1"/>
    <col min="6" max="7" width="13.625" customWidth="1"/>
    <col min="8" max="8" width="10.25" style="281" customWidth="1"/>
    <col min="9" max="10" width="13.625" style="281" customWidth="1"/>
    <col min="11" max="11" width="9.125" customWidth="1" outlineLevel="1"/>
    <col min="12" max="13" width="13.625" customWidth="1" outlineLevel="1"/>
    <col min="14" max="14" width="9.125" style="281" customWidth="1" outlineLevel="1"/>
    <col min="15" max="16" width="13.625" style="281" customWidth="1" outlineLevel="1"/>
    <col min="17" max="17" width="9.125" customWidth="1" outlineLevel="1"/>
    <col min="18" max="19" width="13.625" customWidth="1" outlineLevel="1"/>
    <col min="20" max="20" width="9.125" style="281" customWidth="1" outlineLevel="1"/>
    <col min="21" max="22" width="13.625" style="281" customWidth="1" outlineLevel="1"/>
    <col min="23" max="25" width="12.625" style="281" customWidth="1"/>
    <col min="26" max="26" width="13.625" style="281" customWidth="1"/>
    <col min="27" max="27" width="17.375" style="272" customWidth="1"/>
    <col min="28" max="28" width="16" style="281" customWidth="1"/>
    <col min="29" max="33" width="5.875" customWidth="1"/>
  </cols>
  <sheetData>
    <row r="1" spans="1:33" ht="15.75">
      <c r="A1" s="447" t="s">
        <v>321</v>
      </c>
      <c r="B1" s="399"/>
      <c r="C1" s="399"/>
      <c r="D1" s="399"/>
      <c r="E1" s="39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8"/>
      <c r="AB1" s="1"/>
      <c r="AC1" s="1"/>
      <c r="AD1" s="1"/>
      <c r="AE1" s="1"/>
      <c r="AF1" s="1"/>
      <c r="AG1" s="1"/>
    </row>
    <row r="2" spans="1:33" s="192" customFormat="1" ht="19.5" customHeight="1">
      <c r="A2" s="194" t="str">
        <f>Фінансування!A12</f>
        <v>Назва Грантоотримувача:</v>
      </c>
      <c r="B2" s="195"/>
      <c r="C2" s="194"/>
      <c r="D2" s="394" t="s">
        <v>409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  <c r="X2" s="197"/>
      <c r="Y2" s="197"/>
      <c r="Z2" s="197"/>
      <c r="AA2" s="249"/>
      <c r="AB2" s="198"/>
      <c r="AC2" s="198"/>
      <c r="AD2" s="198"/>
      <c r="AE2" s="198"/>
      <c r="AF2" s="198"/>
      <c r="AG2" s="198"/>
    </row>
    <row r="3" spans="1:33" s="192" customFormat="1" ht="19.5" customHeight="1">
      <c r="A3" s="199" t="str">
        <f>Фінансування!A13</f>
        <v>Назва проєкту:</v>
      </c>
      <c r="B3" s="195"/>
      <c r="C3" s="194"/>
      <c r="D3" s="191" t="s">
        <v>410</v>
      </c>
      <c r="E3" s="196"/>
      <c r="F3" s="196"/>
      <c r="G3" s="196"/>
      <c r="H3" s="196"/>
      <c r="I3" s="196"/>
      <c r="J3" s="196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  <c r="X3" s="201"/>
      <c r="Y3" s="201"/>
      <c r="Z3" s="201"/>
      <c r="AA3" s="249"/>
      <c r="AB3" s="198"/>
      <c r="AC3" s="198"/>
      <c r="AD3" s="198"/>
      <c r="AE3" s="198"/>
      <c r="AF3" s="198"/>
      <c r="AG3" s="198"/>
    </row>
    <row r="4" spans="1:33" s="192" customFormat="1" ht="19.5" customHeight="1">
      <c r="A4" s="199" t="str">
        <f>Фінансування!A14</f>
        <v>Дата початку проєкту:</v>
      </c>
      <c r="B4" s="198"/>
      <c r="C4" s="198"/>
      <c r="D4" s="191" t="s">
        <v>417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250"/>
      <c r="AB4" s="198"/>
      <c r="AC4" s="198"/>
      <c r="AD4" s="198"/>
      <c r="AE4" s="198"/>
      <c r="AF4" s="198"/>
      <c r="AG4" s="198"/>
    </row>
    <row r="5" spans="1:33" s="192" customFormat="1" ht="18.75" customHeight="1">
      <c r="A5" s="199" t="str">
        <f>Фінансування!A15</f>
        <v>Дата завершення проєкту:</v>
      </c>
      <c r="B5" s="198"/>
      <c r="C5" s="198"/>
      <c r="D5" s="191" t="s">
        <v>412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250"/>
      <c r="AB5" s="198"/>
      <c r="AC5" s="198"/>
      <c r="AD5" s="198"/>
      <c r="AE5" s="198"/>
      <c r="AF5" s="198"/>
      <c r="AG5" s="198"/>
    </row>
    <row r="6" spans="1:33" ht="5.25" customHeight="1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1"/>
      <c r="AB6" s="1"/>
      <c r="AC6" s="1"/>
      <c r="AD6" s="1"/>
      <c r="AE6" s="1"/>
      <c r="AF6" s="1"/>
      <c r="AG6" s="1"/>
    </row>
    <row r="7" spans="1:33" ht="26.25" customHeight="1" thickBot="1">
      <c r="A7" s="448" t="s">
        <v>272</v>
      </c>
      <c r="B7" s="451" t="s">
        <v>12</v>
      </c>
      <c r="C7" s="454" t="s">
        <v>13</v>
      </c>
      <c r="D7" s="457" t="s">
        <v>14</v>
      </c>
      <c r="E7" s="424" t="s">
        <v>15</v>
      </c>
      <c r="F7" s="425"/>
      <c r="G7" s="425"/>
      <c r="H7" s="425"/>
      <c r="I7" s="425"/>
      <c r="J7" s="426"/>
      <c r="K7" s="424" t="s">
        <v>255</v>
      </c>
      <c r="L7" s="425"/>
      <c r="M7" s="425"/>
      <c r="N7" s="425"/>
      <c r="O7" s="425"/>
      <c r="P7" s="426"/>
      <c r="Q7" s="424" t="s">
        <v>256</v>
      </c>
      <c r="R7" s="425"/>
      <c r="S7" s="425"/>
      <c r="T7" s="425"/>
      <c r="U7" s="425"/>
      <c r="V7" s="426"/>
      <c r="W7" s="433" t="s">
        <v>274</v>
      </c>
      <c r="X7" s="434"/>
      <c r="Y7" s="434"/>
      <c r="Z7" s="435"/>
      <c r="AA7" s="430" t="s">
        <v>322</v>
      </c>
      <c r="AB7" s="1"/>
      <c r="AC7" s="1"/>
      <c r="AD7" s="1"/>
      <c r="AE7" s="1"/>
      <c r="AF7" s="1"/>
      <c r="AG7" s="1"/>
    </row>
    <row r="8" spans="1:33" ht="42" customHeight="1" thickBot="1">
      <c r="A8" s="449"/>
      <c r="B8" s="452"/>
      <c r="C8" s="455"/>
      <c r="D8" s="458"/>
      <c r="E8" s="427" t="s">
        <v>16</v>
      </c>
      <c r="F8" s="428"/>
      <c r="G8" s="429"/>
      <c r="H8" s="427" t="s">
        <v>273</v>
      </c>
      <c r="I8" s="428"/>
      <c r="J8" s="429"/>
      <c r="K8" s="427" t="s">
        <v>16</v>
      </c>
      <c r="L8" s="428"/>
      <c r="M8" s="429"/>
      <c r="N8" s="427" t="s">
        <v>273</v>
      </c>
      <c r="O8" s="428"/>
      <c r="P8" s="429"/>
      <c r="Q8" s="427" t="s">
        <v>16</v>
      </c>
      <c r="R8" s="428"/>
      <c r="S8" s="429"/>
      <c r="T8" s="427" t="s">
        <v>273</v>
      </c>
      <c r="U8" s="428"/>
      <c r="V8" s="429"/>
      <c r="W8" s="436" t="s">
        <v>278</v>
      </c>
      <c r="X8" s="436" t="s">
        <v>279</v>
      </c>
      <c r="Y8" s="433" t="s">
        <v>275</v>
      </c>
      <c r="Z8" s="435"/>
      <c r="AA8" s="431"/>
      <c r="AB8" s="1"/>
      <c r="AC8" s="1"/>
      <c r="AD8" s="1"/>
      <c r="AE8" s="1"/>
      <c r="AF8" s="1"/>
      <c r="AG8" s="1"/>
    </row>
    <row r="9" spans="1:33" ht="30" customHeight="1" thickBot="1">
      <c r="A9" s="450"/>
      <c r="B9" s="453"/>
      <c r="C9" s="456"/>
      <c r="D9" s="459"/>
      <c r="E9" s="24" t="s">
        <v>17</v>
      </c>
      <c r="F9" s="25" t="s">
        <v>18</v>
      </c>
      <c r="G9" s="245" t="s">
        <v>270</v>
      </c>
      <c r="H9" s="24" t="s">
        <v>17</v>
      </c>
      <c r="I9" s="25" t="s">
        <v>18</v>
      </c>
      <c r="J9" s="312" t="s">
        <v>317</v>
      </c>
      <c r="K9" s="24" t="s">
        <v>17</v>
      </c>
      <c r="L9" s="25" t="s">
        <v>19</v>
      </c>
      <c r="M9" s="312" t="s">
        <v>313</v>
      </c>
      <c r="N9" s="24" t="s">
        <v>17</v>
      </c>
      <c r="O9" s="25" t="s">
        <v>19</v>
      </c>
      <c r="P9" s="312" t="s">
        <v>314</v>
      </c>
      <c r="Q9" s="24" t="s">
        <v>17</v>
      </c>
      <c r="R9" s="25" t="s">
        <v>19</v>
      </c>
      <c r="S9" s="312" t="s">
        <v>315</v>
      </c>
      <c r="T9" s="24" t="s">
        <v>17</v>
      </c>
      <c r="U9" s="25" t="s">
        <v>19</v>
      </c>
      <c r="V9" s="312" t="s">
        <v>316</v>
      </c>
      <c r="W9" s="437"/>
      <c r="X9" s="437"/>
      <c r="Y9" s="282" t="s">
        <v>276</v>
      </c>
      <c r="Z9" s="283" t="s">
        <v>277</v>
      </c>
      <c r="AA9" s="432"/>
      <c r="AB9" s="1"/>
      <c r="AC9" s="1"/>
      <c r="AD9" s="1"/>
      <c r="AE9" s="1"/>
      <c r="AF9" s="1"/>
      <c r="AG9" s="1"/>
    </row>
    <row r="10" spans="1:33" ht="24.75" customHeight="1" thickBot="1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2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9" t="s">
        <v>20</v>
      </c>
      <c r="B11" s="30"/>
      <c r="C11" s="31" t="s">
        <v>21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3"/>
      <c r="AB11" s="35"/>
      <c r="AC11" s="35"/>
      <c r="AD11" s="35"/>
      <c r="AE11" s="35"/>
      <c r="AF11" s="35"/>
      <c r="AG11" s="35"/>
    </row>
    <row r="12" spans="1:33" ht="30" customHeight="1" thickBot="1">
      <c r="A12" s="36" t="s">
        <v>22</v>
      </c>
      <c r="B12" s="37">
        <v>1</v>
      </c>
      <c r="C12" s="202" t="s">
        <v>266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4"/>
      <c r="AB12" s="4"/>
      <c r="AC12" s="5"/>
      <c r="AD12" s="5"/>
      <c r="AE12" s="5"/>
      <c r="AF12" s="5"/>
      <c r="AG12" s="5"/>
    </row>
    <row r="13" spans="1:33" ht="30" customHeight="1">
      <c r="A13" s="41" t="s">
        <v>23</v>
      </c>
      <c r="B13" s="42" t="s">
        <v>24</v>
      </c>
      <c r="C13" s="203" t="s">
        <v>267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6" t="e">
        <f>Y13/W13</f>
        <v>#DIV/0!</v>
      </c>
      <c r="AA13" s="255"/>
      <c r="AB13" s="49"/>
      <c r="AC13" s="49"/>
      <c r="AD13" s="49"/>
      <c r="AE13" s="49"/>
      <c r="AF13" s="49"/>
      <c r="AG13" s="49"/>
    </row>
    <row r="14" spans="1:33" ht="22.5" customHeight="1">
      <c r="A14" s="50" t="s">
        <v>25</v>
      </c>
      <c r="B14" s="51" t="s">
        <v>26</v>
      </c>
      <c r="C14" s="52" t="s">
        <v>27</v>
      </c>
      <c r="D14" s="53" t="s">
        <v>28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4">
        <f t="shared" ref="X14:X40" si="6">J14+P14+V14</f>
        <v>0</v>
      </c>
      <c r="Y14" s="284">
        <f t="shared" ref="Y14:Y100" si="7">W14-X14</f>
        <v>0</v>
      </c>
      <c r="Z14" s="292" t="e">
        <f>Y14/W14</f>
        <v>#DIV/0!</v>
      </c>
      <c r="AA14" s="247"/>
      <c r="AB14" s="58"/>
      <c r="AC14" s="59"/>
      <c r="AD14" s="59"/>
      <c r="AE14" s="59"/>
      <c r="AF14" s="59"/>
      <c r="AG14" s="59"/>
    </row>
    <row r="15" spans="1:33" ht="19.5" customHeight="1">
      <c r="A15" s="50" t="s">
        <v>25</v>
      </c>
      <c r="B15" s="51" t="s">
        <v>29</v>
      </c>
      <c r="C15" s="52" t="s">
        <v>27</v>
      </c>
      <c r="D15" s="53" t="s">
        <v>28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40" si="8">G15+M15+S15</f>
        <v>0</v>
      </c>
      <c r="X15" s="284">
        <f t="shared" si="6"/>
        <v>0</v>
      </c>
      <c r="Y15" s="284">
        <f t="shared" si="7"/>
        <v>0</v>
      </c>
      <c r="Z15" s="292" t="e">
        <f t="shared" ref="Z15:Z40" si="9">Y15/W15</f>
        <v>#DIV/0!</v>
      </c>
      <c r="AA15" s="247"/>
      <c r="AB15" s="59"/>
      <c r="AC15" s="59"/>
      <c r="AD15" s="59"/>
      <c r="AE15" s="59"/>
      <c r="AF15" s="59"/>
      <c r="AG15" s="59"/>
    </row>
    <row r="16" spans="1:33" ht="18" customHeight="1" thickBot="1">
      <c r="A16" s="60" t="s">
        <v>25</v>
      </c>
      <c r="B16" s="61" t="s">
        <v>30</v>
      </c>
      <c r="C16" s="52" t="s">
        <v>27</v>
      </c>
      <c r="D16" s="62" t="s">
        <v>28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4">
        <f t="shared" si="6"/>
        <v>0</v>
      </c>
      <c r="Y16" s="284">
        <f t="shared" si="7"/>
        <v>0</v>
      </c>
      <c r="Z16" s="292" t="e">
        <f t="shared" si="9"/>
        <v>#DIV/0!</v>
      </c>
      <c r="AA16" s="256"/>
      <c r="AB16" s="59"/>
      <c r="AC16" s="59"/>
      <c r="AD16" s="59"/>
      <c r="AE16" s="59"/>
      <c r="AF16" s="59"/>
      <c r="AG16" s="59"/>
    </row>
    <row r="17" spans="1:33" ht="30" customHeight="1">
      <c r="A17" s="41" t="s">
        <v>23</v>
      </c>
      <c r="B17" s="42" t="s">
        <v>31</v>
      </c>
      <c r="C17" s="67" t="s">
        <v>32</v>
      </c>
      <c r="D17" s="68"/>
      <c r="E17" s="69">
        <f>SUM(E18:E25)</f>
        <v>34</v>
      </c>
      <c r="F17" s="70"/>
      <c r="G17" s="71">
        <f>SUM(G18:G25)</f>
        <v>133205</v>
      </c>
      <c r="H17" s="69">
        <f>SUM(H18:H25)</f>
        <v>34</v>
      </c>
      <c r="I17" s="70"/>
      <c r="J17" s="71">
        <f>SUM(J18:J25)</f>
        <v>133205</v>
      </c>
      <c r="K17" s="69">
        <f>SUM(K18:K25)</f>
        <v>0</v>
      </c>
      <c r="L17" s="70"/>
      <c r="M17" s="71">
        <f>SUM(M18:M25)</f>
        <v>0</v>
      </c>
      <c r="N17" s="69">
        <f>SUM(N18:N25)</f>
        <v>0</v>
      </c>
      <c r="O17" s="70"/>
      <c r="P17" s="71">
        <f>SUM(P18:P25)</f>
        <v>0</v>
      </c>
      <c r="Q17" s="69">
        <f>SUM(Q18:Q25)</f>
        <v>0</v>
      </c>
      <c r="R17" s="70"/>
      <c r="S17" s="71">
        <f>SUM(S18:S25)</f>
        <v>0</v>
      </c>
      <c r="T17" s="69">
        <f>SUM(T18:T25)</f>
        <v>0</v>
      </c>
      <c r="U17" s="70"/>
      <c r="V17" s="71">
        <f>SUM(V18:V25)</f>
        <v>0</v>
      </c>
      <c r="W17" s="71">
        <f>SUM(W18:W25)</f>
        <v>133205</v>
      </c>
      <c r="X17" s="356">
        <f>SUM(X18:X25)</f>
        <v>133205</v>
      </c>
      <c r="Y17" s="356">
        <f t="shared" si="7"/>
        <v>0</v>
      </c>
      <c r="Z17" s="356">
        <f>Y17/W17</f>
        <v>0</v>
      </c>
      <c r="AA17" s="257"/>
      <c r="AB17" s="49"/>
      <c r="AC17" s="49"/>
      <c r="AD17" s="49"/>
      <c r="AE17" s="49"/>
      <c r="AF17" s="49"/>
      <c r="AG17" s="49"/>
    </row>
    <row r="18" spans="1:33" ht="30" customHeight="1">
      <c r="A18" s="50" t="s">
        <v>25</v>
      </c>
      <c r="B18" s="51" t="s">
        <v>33</v>
      </c>
      <c r="C18" s="361" t="s">
        <v>329</v>
      </c>
      <c r="D18" s="53" t="s">
        <v>28</v>
      </c>
      <c r="E18" s="54">
        <v>5</v>
      </c>
      <c r="F18" s="363">
        <v>4859.5</v>
      </c>
      <c r="G18" s="56">
        <f t="shared" ref="G18:G25" si="10">E18*F18</f>
        <v>24297.5</v>
      </c>
      <c r="H18" s="54">
        <v>5</v>
      </c>
      <c r="I18" s="363">
        <v>4859.5</v>
      </c>
      <c r="J18" s="56">
        <f t="shared" ref="J18:J25" si="11">H18*I18</f>
        <v>24297.5</v>
      </c>
      <c r="K18" s="54"/>
      <c r="L18" s="55"/>
      <c r="M18" s="56">
        <f t="shared" ref="M18:M25" si="12">K18*L18</f>
        <v>0</v>
      </c>
      <c r="N18" s="54"/>
      <c r="O18" s="55"/>
      <c r="P18" s="56">
        <f t="shared" ref="P18:P25" si="13">N18*O18</f>
        <v>0</v>
      </c>
      <c r="Q18" s="54"/>
      <c r="R18" s="55"/>
      <c r="S18" s="56">
        <f t="shared" ref="S18:S25" si="14">Q18*R18</f>
        <v>0</v>
      </c>
      <c r="T18" s="54"/>
      <c r="U18" s="55"/>
      <c r="V18" s="56">
        <f t="shared" ref="V18:V25" si="15">T18*U18</f>
        <v>0</v>
      </c>
      <c r="W18" s="57">
        <f>G18+M18+S18</f>
        <v>24297.5</v>
      </c>
      <c r="X18" s="284">
        <f t="shared" si="6"/>
        <v>24297.5</v>
      </c>
      <c r="Y18" s="284">
        <f t="shared" si="7"/>
        <v>0</v>
      </c>
      <c r="Z18" s="292">
        <f t="shared" si="9"/>
        <v>0</v>
      </c>
      <c r="AA18" s="247"/>
      <c r="AB18" s="59"/>
      <c r="AC18" s="59"/>
      <c r="AD18" s="59"/>
      <c r="AE18" s="59"/>
      <c r="AF18" s="59"/>
      <c r="AG18" s="59"/>
    </row>
    <row r="19" spans="1:33" s="360" customFormat="1" ht="30" customHeight="1">
      <c r="A19" s="50" t="s">
        <v>25</v>
      </c>
      <c r="B19" s="51" t="s">
        <v>34</v>
      </c>
      <c r="C19" s="361" t="s">
        <v>330</v>
      </c>
      <c r="D19" s="53" t="s">
        <v>28</v>
      </c>
      <c r="E19" s="54">
        <v>5</v>
      </c>
      <c r="F19" s="363">
        <v>4565.5</v>
      </c>
      <c r="G19" s="56">
        <f t="shared" ref="G19:G20" si="16">E19*F19</f>
        <v>22827.5</v>
      </c>
      <c r="H19" s="54">
        <v>5</v>
      </c>
      <c r="I19" s="363">
        <v>4565.5</v>
      </c>
      <c r="J19" s="56">
        <f t="shared" ref="J19:J20" si="17">H19*I19</f>
        <v>22827.5</v>
      </c>
      <c r="K19" s="54"/>
      <c r="L19" s="55"/>
      <c r="M19" s="56">
        <f t="shared" ref="M19:M20" si="18">K19*L19</f>
        <v>0</v>
      </c>
      <c r="N19" s="54"/>
      <c r="O19" s="55"/>
      <c r="P19" s="56">
        <f t="shared" ref="P19:P20" si="19">N19*O19</f>
        <v>0</v>
      </c>
      <c r="Q19" s="54"/>
      <c r="R19" s="55"/>
      <c r="S19" s="56">
        <f t="shared" ref="S19:S20" si="20">Q19*R19</f>
        <v>0</v>
      </c>
      <c r="T19" s="54"/>
      <c r="U19" s="55"/>
      <c r="V19" s="56">
        <f t="shared" ref="V19:V20" si="21">T19*U19</f>
        <v>0</v>
      </c>
      <c r="W19" s="57">
        <f t="shared" ref="W19:W20" si="22">G19+M19+S19</f>
        <v>22827.5</v>
      </c>
      <c r="X19" s="284">
        <f t="shared" ref="X19:X20" si="23">J19+P19+V19</f>
        <v>22827.5</v>
      </c>
      <c r="Y19" s="284">
        <f t="shared" ref="Y19:Y20" si="24">W19-X19</f>
        <v>0</v>
      </c>
      <c r="Z19" s="292">
        <f t="shared" ref="Z19:Z20" si="25">Y19/W19</f>
        <v>0</v>
      </c>
      <c r="AA19" s="247"/>
      <c r="AB19" s="59"/>
      <c r="AC19" s="59"/>
      <c r="AD19" s="59"/>
      <c r="AE19" s="59"/>
      <c r="AF19" s="59"/>
      <c r="AG19" s="59"/>
    </row>
    <row r="20" spans="1:33" s="360" customFormat="1" ht="30" customHeight="1">
      <c r="A20" s="50" t="s">
        <v>25</v>
      </c>
      <c r="B20" s="51" t="s">
        <v>35</v>
      </c>
      <c r="C20" s="361" t="s">
        <v>331</v>
      </c>
      <c r="D20" s="53" t="s">
        <v>28</v>
      </c>
      <c r="E20" s="54">
        <v>5</v>
      </c>
      <c r="F20" s="363">
        <v>4373.5</v>
      </c>
      <c r="G20" s="56">
        <f t="shared" si="16"/>
        <v>21867.5</v>
      </c>
      <c r="H20" s="54">
        <v>5</v>
      </c>
      <c r="I20" s="363">
        <v>4373.5</v>
      </c>
      <c r="J20" s="56">
        <f t="shared" si="17"/>
        <v>21867.5</v>
      </c>
      <c r="K20" s="54"/>
      <c r="L20" s="55"/>
      <c r="M20" s="56">
        <f t="shared" si="18"/>
        <v>0</v>
      </c>
      <c r="N20" s="54"/>
      <c r="O20" s="55"/>
      <c r="P20" s="56">
        <f t="shared" si="19"/>
        <v>0</v>
      </c>
      <c r="Q20" s="54"/>
      <c r="R20" s="55"/>
      <c r="S20" s="56">
        <f t="shared" si="20"/>
        <v>0</v>
      </c>
      <c r="T20" s="54"/>
      <c r="U20" s="55"/>
      <c r="V20" s="56">
        <f t="shared" si="21"/>
        <v>0</v>
      </c>
      <c r="W20" s="57">
        <f t="shared" si="22"/>
        <v>21867.5</v>
      </c>
      <c r="X20" s="284">
        <f t="shared" si="23"/>
        <v>21867.5</v>
      </c>
      <c r="Y20" s="284">
        <f t="shared" si="24"/>
        <v>0</v>
      </c>
      <c r="Z20" s="292">
        <f t="shared" si="25"/>
        <v>0</v>
      </c>
      <c r="AA20" s="247"/>
      <c r="AB20" s="59"/>
      <c r="AC20" s="59"/>
      <c r="AD20" s="59"/>
      <c r="AE20" s="59"/>
      <c r="AF20" s="59"/>
      <c r="AG20" s="59"/>
    </row>
    <row r="21" spans="1:33" s="360" customFormat="1" ht="30" customHeight="1">
      <c r="A21" s="50" t="s">
        <v>25</v>
      </c>
      <c r="B21" s="51" t="s">
        <v>324</v>
      </c>
      <c r="C21" s="361" t="s">
        <v>332</v>
      </c>
      <c r="D21" s="53" t="s">
        <v>28</v>
      </c>
      <c r="E21" s="54">
        <v>3</v>
      </c>
      <c r="F21" s="363">
        <v>4005</v>
      </c>
      <c r="G21" s="56">
        <f t="shared" si="10"/>
        <v>12015</v>
      </c>
      <c r="H21" s="54">
        <v>3</v>
      </c>
      <c r="I21" s="363">
        <v>4005</v>
      </c>
      <c r="J21" s="56">
        <f t="shared" si="11"/>
        <v>12015</v>
      </c>
      <c r="K21" s="54"/>
      <c r="L21" s="55"/>
      <c r="M21" s="56">
        <f t="shared" si="12"/>
        <v>0</v>
      </c>
      <c r="N21" s="54"/>
      <c r="O21" s="55"/>
      <c r="P21" s="56">
        <f t="shared" si="13"/>
        <v>0</v>
      </c>
      <c r="Q21" s="54"/>
      <c r="R21" s="55"/>
      <c r="S21" s="56">
        <f t="shared" si="14"/>
        <v>0</v>
      </c>
      <c r="T21" s="54"/>
      <c r="U21" s="55"/>
      <c r="V21" s="56">
        <f t="shared" si="15"/>
        <v>0</v>
      </c>
      <c r="W21" s="57">
        <f t="shared" ref="W21:W22" si="26">G21+M21+S21</f>
        <v>12015</v>
      </c>
      <c r="X21" s="284">
        <f t="shared" si="6"/>
        <v>12015</v>
      </c>
      <c r="Y21" s="284">
        <f t="shared" si="7"/>
        <v>0</v>
      </c>
      <c r="Z21" s="292">
        <f t="shared" si="9"/>
        <v>0</v>
      </c>
      <c r="AA21" s="247"/>
      <c r="AB21" s="59"/>
      <c r="AC21" s="59"/>
      <c r="AD21" s="59"/>
      <c r="AE21" s="59"/>
      <c r="AF21" s="59"/>
      <c r="AG21" s="59"/>
    </row>
    <row r="22" spans="1:33" s="360" customFormat="1" ht="30" customHeight="1">
      <c r="A22" s="50" t="s">
        <v>25</v>
      </c>
      <c r="B22" s="51" t="s">
        <v>325</v>
      </c>
      <c r="C22" s="361" t="s">
        <v>333</v>
      </c>
      <c r="D22" s="53" t="s">
        <v>28</v>
      </c>
      <c r="E22" s="54">
        <v>3</v>
      </c>
      <c r="F22" s="363">
        <v>3444.5</v>
      </c>
      <c r="G22" s="56">
        <f t="shared" ref="G22" si="27">E22*F22</f>
        <v>10333.5</v>
      </c>
      <c r="H22" s="54">
        <v>3</v>
      </c>
      <c r="I22" s="363">
        <v>3444.5</v>
      </c>
      <c r="J22" s="56">
        <f t="shared" ref="J22" si="28">H22*I22</f>
        <v>10333.5</v>
      </c>
      <c r="K22" s="54"/>
      <c r="L22" s="55"/>
      <c r="M22" s="56">
        <f t="shared" ref="M22" si="29">K22*L22</f>
        <v>0</v>
      </c>
      <c r="N22" s="54"/>
      <c r="O22" s="55"/>
      <c r="P22" s="56">
        <f t="shared" ref="P22" si="30">N22*O22</f>
        <v>0</v>
      </c>
      <c r="Q22" s="54"/>
      <c r="R22" s="55"/>
      <c r="S22" s="56">
        <f t="shared" ref="S22" si="31">Q22*R22</f>
        <v>0</v>
      </c>
      <c r="T22" s="54"/>
      <c r="U22" s="55"/>
      <c r="V22" s="56">
        <f t="shared" ref="V22" si="32">T22*U22</f>
        <v>0</v>
      </c>
      <c r="W22" s="57">
        <f t="shared" si="26"/>
        <v>10333.5</v>
      </c>
      <c r="X22" s="284">
        <f t="shared" ref="X22" si="33">J22+P22+V22</f>
        <v>10333.5</v>
      </c>
      <c r="Y22" s="284">
        <f t="shared" ref="Y22" si="34">W22-X22</f>
        <v>0</v>
      </c>
      <c r="Z22" s="292">
        <f t="shared" ref="Z22" si="35">Y22/W22</f>
        <v>0</v>
      </c>
      <c r="AA22" s="247"/>
      <c r="AB22" s="59"/>
      <c r="AC22" s="59"/>
      <c r="AD22" s="59"/>
      <c r="AE22" s="59"/>
      <c r="AF22" s="59"/>
      <c r="AG22" s="59"/>
    </row>
    <row r="23" spans="1:33" s="360" customFormat="1" ht="30" customHeight="1">
      <c r="A23" s="50" t="s">
        <v>25</v>
      </c>
      <c r="B23" s="51" t="s">
        <v>326</v>
      </c>
      <c r="C23" s="361" t="s">
        <v>334</v>
      </c>
      <c r="D23" s="53" t="s">
        <v>28</v>
      </c>
      <c r="E23" s="54">
        <v>5</v>
      </c>
      <c r="F23" s="363">
        <v>4005</v>
      </c>
      <c r="G23" s="56">
        <f t="shared" ref="G23" si="36">E23*F23</f>
        <v>20025</v>
      </c>
      <c r="H23" s="54">
        <v>5</v>
      </c>
      <c r="I23" s="363">
        <v>4005</v>
      </c>
      <c r="J23" s="56">
        <f t="shared" ref="J23" si="37">H23*I23</f>
        <v>20025</v>
      </c>
      <c r="K23" s="54"/>
      <c r="L23" s="55"/>
      <c r="M23" s="56">
        <f t="shared" ref="M23" si="38">K23*L23</f>
        <v>0</v>
      </c>
      <c r="N23" s="54"/>
      <c r="O23" s="55"/>
      <c r="P23" s="56">
        <f t="shared" ref="P23" si="39">N23*O23</f>
        <v>0</v>
      </c>
      <c r="Q23" s="54"/>
      <c r="R23" s="55"/>
      <c r="S23" s="56">
        <f t="shared" ref="S23" si="40">Q23*R23</f>
        <v>0</v>
      </c>
      <c r="T23" s="54"/>
      <c r="U23" s="55"/>
      <c r="V23" s="56">
        <f t="shared" ref="V23" si="41">T23*U23</f>
        <v>0</v>
      </c>
      <c r="W23" s="57">
        <f t="shared" ref="W23" si="42">G23+M23+S23</f>
        <v>20025</v>
      </c>
      <c r="X23" s="284">
        <f t="shared" ref="X23" si="43">J23+P23+V23</f>
        <v>20025</v>
      </c>
      <c r="Y23" s="284">
        <f t="shared" ref="Y23" si="44">W23-X23</f>
        <v>0</v>
      </c>
      <c r="Z23" s="292">
        <f t="shared" ref="Z23" si="45">Y23/W23</f>
        <v>0</v>
      </c>
      <c r="AA23" s="247"/>
      <c r="AB23" s="59"/>
      <c r="AC23" s="59"/>
      <c r="AD23" s="59"/>
      <c r="AE23" s="59"/>
      <c r="AF23" s="59"/>
      <c r="AG23" s="59"/>
    </row>
    <row r="24" spans="1:33" ht="30" customHeight="1">
      <c r="A24" s="50" t="s">
        <v>25</v>
      </c>
      <c r="B24" s="51" t="s">
        <v>327</v>
      </c>
      <c r="C24" s="361" t="s">
        <v>335</v>
      </c>
      <c r="D24" s="53" t="s">
        <v>28</v>
      </c>
      <c r="E24" s="54">
        <v>3</v>
      </c>
      <c r="F24" s="363">
        <v>3230.5</v>
      </c>
      <c r="G24" s="56">
        <f t="shared" si="10"/>
        <v>9691.5</v>
      </c>
      <c r="H24" s="54">
        <v>3</v>
      </c>
      <c r="I24" s="363">
        <v>3230.5</v>
      </c>
      <c r="J24" s="56">
        <f t="shared" si="11"/>
        <v>9691.5</v>
      </c>
      <c r="K24" s="54"/>
      <c r="L24" s="55"/>
      <c r="M24" s="56">
        <f t="shared" si="12"/>
        <v>0</v>
      </c>
      <c r="N24" s="54"/>
      <c r="O24" s="55"/>
      <c r="P24" s="56">
        <f t="shared" si="13"/>
        <v>0</v>
      </c>
      <c r="Q24" s="54"/>
      <c r="R24" s="55"/>
      <c r="S24" s="56">
        <f t="shared" si="14"/>
        <v>0</v>
      </c>
      <c r="T24" s="54"/>
      <c r="U24" s="55"/>
      <c r="V24" s="56">
        <f t="shared" si="15"/>
        <v>0</v>
      </c>
      <c r="W24" s="57">
        <f t="shared" si="8"/>
        <v>9691.5</v>
      </c>
      <c r="X24" s="284">
        <f t="shared" si="6"/>
        <v>9691.5</v>
      </c>
      <c r="Y24" s="284">
        <f t="shared" si="7"/>
        <v>0</v>
      </c>
      <c r="Z24" s="292">
        <f t="shared" si="9"/>
        <v>0</v>
      </c>
      <c r="AA24" s="247"/>
      <c r="AB24" s="59"/>
      <c r="AC24" s="59"/>
      <c r="AD24" s="59"/>
      <c r="AE24" s="59"/>
      <c r="AF24" s="59"/>
      <c r="AG24" s="59"/>
    </row>
    <row r="25" spans="1:33" ht="30" customHeight="1" thickBot="1">
      <c r="A25" s="73" t="s">
        <v>25</v>
      </c>
      <c r="B25" s="61" t="s">
        <v>328</v>
      </c>
      <c r="C25" s="362" t="s">
        <v>336</v>
      </c>
      <c r="D25" s="74" t="s">
        <v>28</v>
      </c>
      <c r="E25" s="75">
        <v>5</v>
      </c>
      <c r="F25" s="364">
        <v>2429.5</v>
      </c>
      <c r="G25" s="77">
        <f t="shared" si="10"/>
        <v>12147.5</v>
      </c>
      <c r="H25" s="75">
        <v>5</v>
      </c>
      <c r="I25" s="364">
        <v>2429.5</v>
      </c>
      <c r="J25" s="77">
        <f t="shared" si="11"/>
        <v>12147.5</v>
      </c>
      <c r="K25" s="75"/>
      <c r="L25" s="76"/>
      <c r="M25" s="77">
        <f t="shared" si="12"/>
        <v>0</v>
      </c>
      <c r="N25" s="75"/>
      <c r="O25" s="76"/>
      <c r="P25" s="77">
        <f t="shared" si="13"/>
        <v>0</v>
      </c>
      <c r="Q25" s="75"/>
      <c r="R25" s="76"/>
      <c r="S25" s="77">
        <f t="shared" si="14"/>
        <v>0</v>
      </c>
      <c r="T25" s="75"/>
      <c r="U25" s="76"/>
      <c r="V25" s="77">
        <f t="shared" si="15"/>
        <v>0</v>
      </c>
      <c r="W25" s="66">
        <f t="shared" si="8"/>
        <v>12147.5</v>
      </c>
      <c r="X25" s="284">
        <f t="shared" si="6"/>
        <v>12147.5</v>
      </c>
      <c r="Y25" s="284">
        <f t="shared" si="7"/>
        <v>0</v>
      </c>
      <c r="Z25" s="292">
        <f t="shared" si="9"/>
        <v>0</v>
      </c>
      <c r="AA25" s="258"/>
      <c r="AB25" s="59"/>
      <c r="AC25" s="59"/>
      <c r="AD25" s="59"/>
      <c r="AE25" s="59"/>
      <c r="AF25" s="59"/>
      <c r="AG25" s="59"/>
    </row>
    <row r="26" spans="1:33" ht="30" customHeight="1">
      <c r="A26" s="41" t="s">
        <v>23</v>
      </c>
      <c r="B26" s="42" t="s">
        <v>36</v>
      </c>
      <c r="C26" s="78" t="s">
        <v>37</v>
      </c>
      <c r="D26" s="68"/>
      <c r="E26" s="69">
        <f>SUM(E27:E29)</f>
        <v>7</v>
      </c>
      <c r="F26" s="70"/>
      <c r="G26" s="71">
        <f>SUM(G27:G29)</f>
        <v>58000</v>
      </c>
      <c r="H26" s="69">
        <f>SUM(H27:H29)</f>
        <v>7</v>
      </c>
      <c r="I26" s="70"/>
      <c r="J26" s="71">
        <f>SUM(J27:J29)</f>
        <v>58000</v>
      </c>
      <c r="K26" s="69">
        <f>SUM(K27:K29)</f>
        <v>0</v>
      </c>
      <c r="L26" s="70"/>
      <c r="M26" s="71">
        <f>SUM(M27:M29)</f>
        <v>0</v>
      </c>
      <c r="N26" s="69">
        <f>SUM(N27:N29)</f>
        <v>0</v>
      </c>
      <c r="O26" s="70"/>
      <c r="P26" s="71">
        <f>SUM(P27:P29)</f>
        <v>0</v>
      </c>
      <c r="Q26" s="69">
        <f>SUM(Q27:Q29)</f>
        <v>0</v>
      </c>
      <c r="R26" s="70"/>
      <c r="S26" s="71">
        <f>SUM(S27:S29)</f>
        <v>0</v>
      </c>
      <c r="T26" s="69">
        <f>SUM(T27:T29)</f>
        <v>0</v>
      </c>
      <c r="U26" s="70"/>
      <c r="V26" s="71">
        <f>SUM(V27:V29)</f>
        <v>0</v>
      </c>
      <c r="W26" s="71">
        <f>SUM(W27:W29)</f>
        <v>58000</v>
      </c>
      <c r="X26" s="71">
        <f>SUM(X27:X29)</f>
        <v>58000</v>
      </c>
      <c r="Y26" s="48">
        <f t="shared" si="7"/>
        <v>0</v>
      </c>
      <c r="Z26" s="286">
        <f>Y26/W26</f>
        <v>0</v>
      </c>
      <c r="AA26" s="257"/>
      <c r="AB26" s="49"/>
      <c r="AC26" s="49"/>
      <c r="AD26" s="49"/>
      <c r="AE26" s="49"/>
      <c r="AF26" s="49"/>
      <c r="AG26" s="49"/>
    </row>
    <row r="27" spans="1:33" s="184" customFormat="1" ht="30" customHeight="1">
      <c r="A27" s="50" t="s">
        <v>25</v>
      </c>
      <c r="B27" s="51" t="s">
        <v>38</v>
      </c>
      <c r="C27" s="365" t="s">
        <v>337</v>
      </c>
      <c r="D27" s="273" t="s">
        <v>28</v>
      </c>
      <c r="E27" s="54">
        <v>2</v>
      </c>
      <c r="F27" s="55">
        <v>6000</v>
      </c>
      <c r="G27" s="56">
        <f t="shared" ref="G27:G29" si="46">E27*F27</f>
        <v>12000</v>
      </c>
      <c r="H27" s="54">
        <v>2</v>
      </c>
      <c r="I27" s="55">
        <v>6000</v>
      </c>
      <c r="J27" s="56">
        <f t="shared" ref="J27:J29" si="47">H27*I27</f>
        <v>12000</v>
      </c>
      <c r="K27" s="54"/>
      <c r="L27" s="55"/>
      <c r="M27" s="56">
        <f t="shared" ref="M27:M29" si="48">K27*L27</f>
        <v>0</v>
      </c>
      <c r="N27" s="54"/>
      <c r="O27" s="55"/>
      <c r="P27" s="56">
        <f t="shared" ref="P27:P29" si="49">N27*O27</f>
        <v>0</v>
      </c>
      <c r="Q27" s="54"/>
      <c r="R27" s="55"/>
      <c r="S27" s="56">
        <f t="shared" ref="S27:S29" si="50">Q27*R27</f>
        <v>0</v>
      </c>
      <c r="T27" s="54"/>
      <c r="U27" s="55"/>
      <c r="V27" s="56">
        <f t="shared" ref="V27:V29" si="51">T27*U27</f>
        <v>0</v>
      </c>
      <c r="W27" s="57">
        <f t="shared" si="8"/>
        <v>12000</v>
      </c>
      <c r="X27" s="284">
        <f t="shared" si="6"/>
        <v>12000</v>
      </c>
      <c r="Y27" s="284">
        <f t="shared" si="7"/>
        <v>0</v>
      </c>
      <c r="Z27" s="292">
        <f t="shared" si="9"/>
        <v>0</v>
      </c>
      <c r="AA27" s="247"/>
      <c r="AB27" s="59"/>
      <c r="AC27" s="59"/>
      <c r="AD27" s="59"/>
      <c r="AE27" s="59"/>
      <c r="AF27" s="59"/>
      <c r="AG27" s="59"/>
    </row>
    <row r="28" spans="1:33" ht="30" customHeight="1">
      <c r="A28" s="50" t="s">
        <v>25</v>
      </c>
      <c r="B28" s="51" t="s">
        <v>40</v>
      </c>
      <c r="C28" s="365" t="s">
        <v>338</v>
      </c>
      <c r="D28" s="273" t="s">
        <v>28</v>
      </c>
      <c r="E28" s="54">
        <v>1</v>
      </c>
      <c r="F28" s="55">
        <v>6000</v>
      </c>
      <c r="G28" s="56">
        <f t="shared" si="46"/>
        <v>6000</v>
      </c>
      <c r="H28" s="54">
        <v>1</v>
      </c>
      <c r="I28" s="55">
        <v>6000</v>
      </c>
      <c r="J28" s="56">
        <f t="shared" si="47"/>
        <v>6000</v>
      </c>
      <c r="K28" s="54"/>
      <c r="L28" s="55"/>
      <c r="M28" s="56">
        <f t="shared" si="48"/>
        <v>0</v>
      </c>
      <c r="N28" s="54"/>
      <c r="O28" s="55"/>
      <c r="P28" s="56">
        <f t="shared" si="49"/>
        <v>0</v>
      </c>
      <c r="Q28" s="54"/>
      <c r="R28" s="55"/>
      <c r="S28" s="56">
        <f t="shared" si="50"/>
        <v>0</v>
      </c>
      <c r="T28" s="54"/>
      <c r="U28" s="55"/>
      <c r="V28" s="56">
        <f t="shared" si="51"/>
        <v>0</v>
      </c>
      <c r="W28" s="57">
        <f t="shared" si="8"/>
        <v>6000</v>
      </c>
      <c r="X28" s="284">
        <f t="shared" si="6"/>
        <v>6000</v>
      </c>
      <c r="Y28" s="284">
        <f t="shared" si="7"/>
        <v>0</v>
      </c>
      <c r="Z28" s="292">
        <f t="shared" si="9"/>
        <v>0</v>
      </c>
      <c r="AA28" s="247"/>
      <c r="AB28" s="59"/>
      <c r="AC28" s="59"/>
      <c r="AD28" s="59"/>
      <c r="AE28" s="59"/>
      <c r="AF28" s="59"/>
      <c r="AG28" s="59"/>
    </row>
    <row r="29" spans="1:33" ht="30" customHeight="1" thickBot="1">
      <c r="A29" s="60" t="s">
        <v>25</v>
      </c>
      <c r="B29" s="79" t="s">
        <v>41</v>
      </c>
      <c r="C29" s="365" t="s">
        <v>339</v>
      </c>
      <c r="D29" s="274" t="s">
        <v>28</v>
      </c>
      <c r="E29" s="63">
        <v>4</v>
      </c>
      <c r="F29" s="64">
        <v>10000</v>
      </c>
      <c r="G29" s="65">
        <f t="shared" si="46"/>
        <v>40000</v>
      </c>
      <c r="H29" s="63">
        <v>4</v>
      </c>
      <c r="I29" s="64">
        <v>10000</v>
      </c>
      <c r="J29" s="65">
        <f t="shared" si="47"/>
        <v>40000</v>
      </c>
      <c r="K29" s="75"/>
      <c r="L29" s="76"/>
      <c r="M29" s="77">
        <f t="shared" si="48"/>
        <v>0</v>
      </c>
      <c r="N29" s="75"/>
      <c r="O29" s="76"/>
      <c r="P29" s="77">
        <f t="shared" si="49"/>
        <v>0</v>
      </c>
      <c r="Q29" s="75"/>
      <c r="R29" s="76"/>
      <c r="S29" s="77">
        <f t="shared" si="50"/>
        <v>0</v>
      </c>
      <c r="T29" s="75"/>
      <c r="U29" s="76"/>
      <c r="V29" s="77">
        <f t="shared" si="51"/>
        <v>0</v>
      </c>
      <c r="W29" s="66">
        <f t="shared" si="8"/>
        <v>40000</v>
      </c>
      <c r="X29" s="284">
        <f t="shared" si="6"/>
        <v>40000</v>
      </c>
      <c r="Y29" s="284">
        <f t="shared" si="7"/>
        <v>0</v>
      </c>
      <c r="Z29" s="292">
        <f t="shared" si="9"/>
        <v>0</v>
      </c>
      <c r="AA29" s="258"/>
      <c r="AB29" s="59"/>
      <c r="AC29" s="59"/>
      <c r="AD29" s="59"/>
      <c r="AE29" s="59"/>
      <c r="AF29" s="59"/>
      <c r="AG29" s="59"/>
    </row>
    <row r="30" spans="1:33" ht="30" customHeight="1">
      <c r="A30" s="41" t="s">
        <v>22</v>
      </c>
      <c r="B30" s="80" t="s">
        <v>42</v>
      </c>
      <c r="C30" s="67" t="s">
        <v>43</v>
      </c>
      <c r="D30" s="68"/>
      <c r="E30" s="69">
        <f>SUM(E31:E36)</f>
        <v>191205</v>
      </c>
      <c r="F30" s="70"/>
      <c r="G30" s="71">
        <f>SUM(G31:G36)</f>
        <v>38277.906750000002</v>
      </c>
      <c r="H30" s="69">
        <f>SUM(H31:H36)</f>
        <v>191205</v>
      </c>
      <c r="I30" s="70"/>
      <c r="J30" s="71">
        <f>SUM(J31:J36)</f>
        <v>38277.906750000002</v>
      </c>
      <c r="K30" s="69">
        <f>SUM(K31:K36)</f>
        <v>0</v>
      </c>
      <c r="L30" s="70"/>
      <c r="M30" s="71">
        <f>SUM(M31:M36)</f>
        <v>0</v>
      </c>
      <c r="N30" s="69">
        <f>SUM(N31:N36)</f>
        <v>0</v>
      </c>
      <c r="O30" s="70"/>
      <c r="P30" s="71">
        <f>SUM(P31:P36)</f>
        <v>0</v>
      </c>
      <c r="Q30" s="69">
        <f>SUM(Q31:Q36)</f>
        <v>0</v>
      </c>
      <c r="R30" s="70"/>
      <c r="S30" s="71">
        <f>SUM(S31:S36)</f>
        <v>0</v>
      </c>
      <c r="T30" s="69">
        <f>SUM(T31:T36)</f>
        <v>0</v>
      </c>
      <c r="U30" s="70"/>
      <c r="V30" s="71">
        <f>SUM(V31:V36)</f>
        <v>0</v>
      </c>
      <c r="W30" s="71">
        <f>SUM(W31:W36)</f>
        <v>38277.906750000002</v>
      </c>
      <c r="X30" s="71">
        <f>SUM(X31:X36)</f>
        <v>38277.906750000002</v>
      </c>
      <c r="Y30" s="48">
        <f t="shared" si="7"/>
        <v>0</v>
      </c>
      <c r="Z30" s="286">
        <f>Y30/W30</f>
        <v>0</v>
      </c>
      <c r="AA30" s="257"/>
      <c r="AB30" s="5"/>
      <c r="AC30" s="5"/>
      <c r="AD30" s="5"/>
      <c r="AE30" s="5"/>
      <c r="AF30" s="5"/>
      <c r="AG30" s="5"/>
    </row>
    <row r="31" spans="1:33" ht="30" customHeight="1">
      <c r="A31" s="81" t="s">
        <v>25</v>
      </c>
      <c r="B31" s="82" t="s">
        <v>44</v>
      </c>
      <c r="C31" s="52" t="s">
        <v>45</v>
      </c>
      <c r="D31" s="83"/>
      <c r="E31" s="84">
        <f>G13</f>
        <v>0</v>
      </c>
      <c r="F31" s="85">
        <v>0.22</v>
      </c>
      <c r="G31" s="86">
        <f t="shared" ref="G31:G36" si="52">E31*F31</f>
        <v>0</v>
      </c>
      <c r="H31" s="84">
        <f>J13</f>
        <v>0</v>
      </c>
      <c r="I31" s="85">
        <v>0.22</v>
      </c>
      <c r="J31" s="86">
        <f t="shared" ref="J31:J36" si="53">H31*I31</f>
        <v>0</v>
      </c>
      <c r="K31" s="84">
        <f>M13</f>
        <v>0</v>
      </c>
      <c r="L31" s="85">
        <v>0.22</v>
      </c>
      <c r="M31" s="86">
        <f t="shared" ref="M31:M36" si="54">K31*L31</f>
        <v>0</v>
      </c>
      <c r="N31" s="84">
        <f>P13</f>
        <v>0</v>
      </c>
      <c r="O31" s="85">
        <v>0.22</v>
      </c>
      <c r="P31" s="86">
        <f t="shared" ref="P31:P36" si="55">N31*O31</f>
        <v>0</v>
      </c>
      <c r="Q31" s="84">
        <f>S13</f>
        <v>0</v>
      </c>
      <c r="R31" s="85">
        <v>0.22</v>
      </c>
      <c r="S31" s="86">
        <f t="shared" ref="S31:S36" si="56">Q31*R31</f>
        <v>0</v>
      </c>
      <c r="T31" s="84">
        <f>V13</f>
        <v>0</v>
      </c>
      <c r="U31" s="85">
        <v>0.22</v>
      </c>
      <c r="V31" s="86">
        <f t="shared" ref="V31:V36" si="57">T31*U31</f>
        <v>0</v>
      </c>
      <c r="W31" s="87">
        <f>G31+M31+S31</f>
        <v>0</v>
      </c>
      <c r="X31" s="284">
        <f>J31+P31+V31</f>
        <v>0</v>
      </c>
      <c r="Y31" s="284">
        <f t="shared" si="7"/>
        <v>0</v>
      </c>
      <c r="Z31" s="292" t="e">
        <f t="shared" si="9"/>
        <v>#DIV/0!</v>
      </c>
      <c r="AA31" s="259"/>
      <c r="AB31" s="58"/>
      <c r="AC31" s="59"/>
      <c r="AD31" s="59"/>
      <c r="AE31" s="59"/>
      <c r="AF31" s="59"/>
      <c r="AG31" s="59"/>
    </row>
    <row r="32" spans="1:33" s="360" customFormat="1" ht="30" customHeight="1">
      <c r="A32" s="50" t="s">
        <v>25</v>
      </c>
      <c r="B32" s="51" t="s">
        <v>46</v>
      </c>
      <c r="C32" s="52" t="s">
        <v>343</v>
      </c>
      <c r="D32" s="53"/>
      <c r="E32" s="54">
        <v>0</v>
      </c>
      <c r="F32" s="55">
        <v>8.4099999999999994E-2</v>
      </c>
      <c r="G32" s="56">
        <f t="shared" si="52"/>
        <v>0</v>
      </c>
      <c r="H32" s="54">
        <v>0</v>
      </c>
      <c r="I32" s="55">
        <v>8.4099999999999994E-2</v>
      </c>
      <c r="J32" s="56">
        <f t="shared" si="53"/>
        <v>0</v>
      </c>
      <c r="K32" s="54">
        <f>M15</f>
        <v>0</v>
      </c>
      <c r="L32" s="55">
        <v>0.22</v>
      </c>
      <c r="M32" s="56">
        <f t="shared" si="54"/>
        <v>0</v>
      </c>
      <c r="N32" s="54">
        <f>P15</f>
        <v>0</v>
      </c>
      <c r="O32" s="55">
        <v>0.22</v>
      </c>
      <c r="P32" s="56">
        <f t="shared" si="55"/>
        <v>0</v>
      </c>
      <c r="Q32" s="54">
        <f>S15</f>
        <v>0</v>
      </c>
      <c r="R32" s="55">
        <v>0.22</v>
      </c>
      <c r="S32" s="56">
        <f t="shared" si="56"/>
        <v>0</v>
      </c>
      <c r="T32" s="54">
        <f>V15</f>
        <v>0</v>
      </c>
      <c r="U32" s="55">
        <v>0.22</v>
      </c>
      <c r="V32" s="56">
        <f t="shared" si="57"/>
        <v>0</v>
      </c>
      <c r="W32" s="57">
        <f t="shared" ref="W32" si="58">G32+M32+S32</f>
        <v>0</v>
      </c>
      <c r="X32" s="284">
        <f t="shared" ref="X32" si="59">J32+P32+V32</f>
        <v>0</v>
      </c>
      <c r="Y32" s="284">
        <f t="shared" si="7"/>
        <v>0</v>
      </c>
      <c r="Z32" s="292" t="e">
        <f t="shared" si="9"/>
        <v>#DIV/0!</v>
      </c>
      <c r="AA32" s="247"/>
      <c r="AB32" s="59"/>
      <c r="AC32" s="59"/>
      <c r="AD32" s="59"/>
      <c r="AE32" s="59"/>
      <c r="AF32" s="59"/>
      <c r="AG32" s="59"/>
    </row>
    <row r="33" spans="1:33" s="360" customFormat="1" ht="30" customHeight="1">
      <c r="A33" s="50" t="s">
        <v>25</v>
      </c>
      <c r="B33" s="51" t="s">
        <v>46</v>
      </c>
      <c r="C33" s="52" t="s">
        <v>47</v>
      </c>
      <c r="D33" s="53"/>
      <c r="E33" s="54">
        <f>G16+SUM(G18+G19+G21+G22+G23+G24+G25)</f>
        <v>111337.5</v>
      </c>
      <c r="F33" s="55">
        <v>0.22</v>
      </c>
      <c r="G33" s="56">
        <f t="shared" ref="G33" si="60">E33*F33</f>
        <v>24494.25</v>
      </c>
      <c r="H33" s="54">
        <f>J16+SUM(J18+J19+J21+J22+J23+J24+J25)</f>
        <v>111337.5</v>
      </c>
      <c r="I33" s="55">
        <v>0.22</v>
      </c>
      <c r="J33" s="56">
        <f t="shared" ref="J33" si="61">H33*I33</f>
        <v>24494.25</v>
      </c>
      <c r="K33" s="54">
        <f>M16</f>
        <v>0</v>
      </c>
      <c r="L33" s="55">
        <v>0.22</v>
      </c>
      <c r="M33" s="56">
        <f t="shared" ref="M33" si="62">K33*L33</f>
        <v>0</v>
      </c>
      <c r="N33" s="54">
        <f>P16</f>
        <v>0</v>
      </c>
      <c r="O33" s="55">
        <v>0.22</v>
      </c>
      <c r="P33" s="56">
        <f t="shared" ref="P33" si="63">N33*O33</f>
        <v>0</v>
      </c>
      <c r="Q33" s="54">
        <f>S16</f>
        <v>0</v>
      </c>
      <c r="R33" s="55">
        <v>0.22</v>
      </c>
      <c r="S33" s="56">
        <f t="shared" ref="S33" si="64">Q33*R33</f>
        <v>0</v>
      </c>
      <c r="T33" s="54">
        <f>V16</f>
        <v>0</v>
      </c>
      <c r="U33" s="55">
        <v>0.22</v>
      </c>
      <c r="V33" s="56">
        <f t="shared" ref="V33" si="65">T33*U33</f>
        <v>0</v>
      </c>
      <c r="W33" s="57">
        <f t="shared" ref="W33" si="66">G33+M33+S33</f>
        <v>24494.25</v>
      </c>
      <c r="X33" s="284">
        <f t="shared" ref="X33" si="67">J33+P33+V33</f>
        <v>24494.25</v>
      </c>
      <c r="Y33" s="284">
        <f t="shared" ref="Y33" si="68">W33-X33</f>
        <v>0</v>
      </c>
      <c r="Z33" s="292">
        <f t="shared" ref="Z33" si="69">Y33/W33</f>
        <v>0</v>
      </c>
      <c r="AA33" s="247"/>
      <c r="AB33" s="59"/>
      <c r="AC33" s="59"/>
      <c r="AD33" s="59"/>
      <c r="AE33" s="59"/>
      <c r="AF33" s="59"/>
      <c r="AG33" s="59"/>
    </row>
    <row r="34" spans="1:33" ht="30" customHeight="1">
      <c r="A34" s="50" t="s">
        <v>25</v>
      </c>
      <c r="B34" s="51" t="s">
        <v>46</v>
      </c>
      <c r="C34" s="52" t="s">
        <v>340</v>
      </c>
      <c r="D34" s="53"/>
      <c r="E34" s="54">
        <f>G20</f>
        <v>21867.5</v>
      </c>
      <c r="F34" s="55">
        <v>8.4099999999999994E-2</v>
      </c>
      <c r="G34" s="56">
        <f t="shared" si="52"/>
        <v>1839.05675</v>
      </c>
      <c r="H34" s="54">
        <f>J20</f>
        <v>21867.5</v>
      </c>
      <c r="I34" s="55">
        <v>8.4099999999999994E-2</v>
      </c>
      <c r="J34" s="56">
        <f t="shared" si="53"/>
        <v>1839.05675</v>
      </c>
      <c r="K34" s="54">
        <f>M17</f>
        <v>0</v>
      </c>
      <c r="L34" s="55">
        <v>0.22</v>
      </c>
      <c r="M34" s="56">
        <f t="shared" si="54"/>
        <v>0</v>
      </c>
      <c r="N34" s="54">
        <f>P17</f>
        <v>0</v>
      </c>
      <c r="O34" s="55">
        <v>0.22</v>
      </c>
      <c r="P34" s="56">
        <f t="shared" si="55"/>
        <v>0</v>
      </c>
      <c r="Q34" s="54">
        <f>S17</f>
        <v>0</v>
      </c>
      <c r="R34" s="55">
        <v>0.22</v>
      </c>
      <c r="S34" s="56">
        <f t="shared" si="56"/>
        <v>0</v>
      </c>
      <c r="T34" s="54">
        <f>V17</f>
        <v>0</v>
      </c>
      <c r="U34" s="55">
        <v>0.22</v>
      </c>
      <c r="V34" s="56">
        <f t="shared" si="57"/>
        <v>0</v>
      </c>
      <c r="W34" s="57">
        <f t="shared" si="8"/>
        <v>1839.05675</v>
      </c>
      <c r="X34" s="284">
        <f t="shared" si="6"/>
        <v>1839.05675</v>
      </c>
      <c r="Y34" s="284">
        <f t="shared" si="7"/>
        <v>0</v>
      </c>
      <c r="Z34" s="292">
        <f t="shared" si="9"/>
        <v>0</v>
      </c>
      <c r="AA34" s="247"/>
      <c r="AB34" s="59"/>
      <c r="AC34" s="59"/>
      <c r="AD34" s="59"/>
      <c r="AE34" s="59"/>
      <c r="AF34" s="59"/>
      <c r="AG34" s="59"/>
    </row>
    <row r="35" spans="1:33" s="360" customFormat="1" ht="30" customHeight="1" thickBot="1">
      <c r="A35" s="60" t="s">
        <v>25</v>
      </c>
      <c r="B35" s="79" t="s">
        <v>48</v>
      </c>
      <c r="C35" s="88" t="s">
        <v>341</v>
      </c>
      <c r="D35" s="62"/>
      <c r="E35" s="63">
        <f>SUM(G27+G29)</f>
        <v>52000</v>
      </c>
      <c r="F35" s="64">
        <v>0.22</v>
      </c>
      <c r="G35" s="65">
        <f t="shared" ref="G35" si="70">E35*F35</f>
        <v>11440</v>
      </c>
      <c r="H35" s="63">
        <f>SUM(J27+J29)</f>
        <v>52000</v>
      </c>
      <c r="I35" s="64">
        <v>0.22</v>
      </c>
      <c r="J35" s="65">
        <f t="shared" ref="J35" si="71">H35*I35</f>
        <v>11440</v>
      </c>
      <c r="K35" s="63">
        <f>M25</f>
        <v>0</v>
      </c>
      <c r="L35" s="64">
        <v>0.22</v>
      </c>
      <c r="M35" s="65">
        <f t="shared" ref="M35" si="72">K35*L35</f>
        <v>0</v>
      </c>
      <c r="N35" s="63">
        <f>P25</f>
        <v>0</v>
      </c>
      <c r="O35" s="64">
        <v>0.22</v>
      </c>
      <c r="P35" s="65">
        <f t="shared" ref="P35" si="73">N35*O35</f>
        <v>0</v>
      </c>
      <c r="Q35" s="63">
        <f>S25</f>
        <v>0</v>
      </c>
      <c r="R35" s="64">
        <v>0.22</v>
      </c>
      <c r="S35" s="65">
        <f t="shared" ref="S35" si="74">Q35*R35</f>
        <v>0</v>
      </c>
      <c r="T35" s="63">
        <f>V25</f>
        <v>0</v>
      </c>
      <c r="U35" s="64">
        <v>0.22</v>
      </c>
      <c r="V35" s="65">
        <f t="shared" ref="V35" si="75">T35*U35</f>
        <v>0</v>
      </c>
      <c r="W35" s="66">
        <f t="shared" ref="W35" si="76">G35+M35+S35</f>
        <v>11440</v>
      </c>
      <c r="X35" s="284">
        <f t="shared" ref="X35" si="77">J35+P35+V35</f>
        <v>11440</v>
      </c>
      <c r="Y35" s="284">
        <f t="shared" ref="Y35" si="78">W35-X35</f>
        <v>0</v>
      </c>
      <c r="Z35" s="292">
        <f t="shared" ref="Z35" si="79">Y35/W35</f>
        <v>0</v>
      </c>
      <c r="AA35" s="256"/>
      <c r="AB35" s="59"/>
      <c r="AC35" s="59"/>
      <c r="AD35" s="59"/>
      <c r="AE35" s="59"/>
      <c r="AF35" s="59"/>
      <c r="AG35" s="59"/>
    </row>
    <row r="36" spans="1:33" ht="30" customHeight="1" thickBot="1">
      <c r="A36" s="60" t="s">
        <v>25</v>
      </c>
      <c r="B36" s="79" t="s">
        <v>48</v>
      </c>
      <c r="C36" s="88" t="s">
        <v>342</v>
      </c>
      <c r="D36" s="62"/>
      <c r="E36" s="63">
        <f>SUM(G28)</f>
        <v>6000</v>
      </c>
      <c r="F36" s="64">
        <v>8.4099999999999994E-2</v>
      </c>
      <c r="G36" s="65">
        <f t="shared" si="52"/>
        <v>504.59999999999997</v>
      </c>
      <c r="H36" s="63">
        <f>SUM(J28)</f>
        <v>6000</v>
      </c>
      <c r="I36" s="64">
        <v>8.4099999999999994E-2</v>
      </c>
      <c r="J36" s="65">
        <f t="shared" si="53"/>
        <v>504.59999999999997</v>
      </c>
      <c r="K36" s="63">
        <f>M26</f>
        <v>0</v>
      </c>
      <c r="L36" s="64">
        <v>0.22</v>
      </c>
      <c r="M36" s="65">
        <f t="shared" si="54"/>
        <v>0</v>
      </c>
      <c r="N36" s="63">
        <f>P26</f>
        <v>0</v>
      </c>
      <c r="O36" s="64">
        <v>0.22</v>
      </c>
      <c r="P36" s="65">
        <f t="shared" si="55"/>
        <v>0</v>
      </c>
      <c r="Q36" s="63">
        <f>S26</f>
        <v>0</v>
      </c>
      <c r="R36" s="64">
        <v>0.22</v>
      </c>
      <c r="S36" s="65">
        <f t="shared" si="56"/>
        <v>0</v>
      </c>
      <c r="T36" s="63">
        <f>V26</f>
        <v>0</v>
      </c>
      <c r="U36" s="64">
        <v>0.22</v>
      </c>
      <c r="V36" s="65">
        <f t="shared" si="57"/>
        <v>0</v>
      </c>
      <c r="W36" s="66">
        <f t="shared" si="8"/>
        <v>504.59999999999997</v>
      </c>
      <c r="X36" s="284">
        <f t="shared" si="6"/>
        <v>504.59999999999997</v>
      </c>
      <c r="Y36" s="284">
        <f t="shared" si="7"/>
        <v>0</v>
      </c>
      <c r="Z36" s="292">
        <f t="shared" si="9"/>
        <v>0</v>
      </c>
      <c r="AA36" s="256"/>
      <c r="AB36" s="59"/>
      <c r="AC36" s="59"/>
      <c r="AD36" s="59"/>
      <c r="AE36" s="59"/>
      <c r="AF36" s="59"/>
      <c r="AG36" s="59"/>
    </row>
    <row r="37" spans="1:33" ht="30" customHeight="1">
      <c r="A37" s="41" t="s">
        <v>23</v>
      </c>
      <c r="B37" s="80" t="s">
        <v>49</v>
      </c>
      <c r="C37" s="67" t="s">
        <v>50</v>
      </c>
      <c r="D37" s="68"/>
      <c r="E37" s="69">
        <f>SUM(E38:E40)</f>
        <v>0</v>
      </c>
      <c r="F37" s="70"/>
      <c r="G37" s="71">
        <f>SUM(G38:G40)</f>
        <v>0</v>
      </c>
      <c r="H37" s="69">
        <f>SUM(H38:H40)</f>
        <v>0</v>
      </c>
      <c r="I37" s="70"/>
      <c r="J37" s="71">
        <f>SUM(J38:J40)</f>
        <v>0</v>
      </c>
      <c r="K37" s="69">
        <f>SUM(K38:K40)</f>
        <v>0</v>
      </c>
      <c r="L37" s="70"/>
      <c r="M37" s="71">
        <f>SUM(M38:M40)</f>
        <v>0</v>
      </c>
      <c r="N37" s="69">
        <f>SUM(N38:N40)</f>
        <v>0</v>
      </c>
      <c r="O37" s="70"/>
      <c r="P37" s="71">
        <f>SUM(P38:P40)</f>
        <v>0</v>
      </c>
      <c r="Q37" s="69">
        <f>SUM(Q38:Q40)</f>
        <v>0</v>
      </c>
      <c r="R37" s="70"/>
      <c r="S37" s="71">
        <f>SUM(S38:S40)</f>
        <v>0</v>
      </c>
      <c r="T37" s="69">
        <f>SUM(T38:T40)</f>
        <v>0</v>
      </c>
      <c r="U37" s="70"/>
      <c r="V37" s="71">
        <f>SUM(V38:V40)</f>
        <v>0</v>
      </c>
      <c r="W37" s="71">
        <f>SUM(W38:W40)</f>
        <v>0</v>
      </c>
      <c r="X37" s="71">
        <f>SUM(X38:X40)</f>
        <v>0</v>
      </c>
      <c r="Y37" s="71">
        <f t="shared" si="7"/>
        <v>0</v>
      </c>
      <c r="Z37" s="71" t="e">
        <f>Y37/W37</f>
        <v>#DIV/0!</v>
      </c>
      <c r="AA37" s="257"/>
      <c r="AB37" s="5"/>
      <c r="AC37" s="5"/>
      <c r="AD37" s="5"/>
      <c r="AE37" s="5"/>
      <c r="AF37" s="5"/>
      <c r="AG37" s="5"/>
    </row>
    <row r="38" spans="1:33" ht="30" customHeight="1">
      <c r="A38" s="50" t="s">
        <v>25</v>
      </c>
      <c r="B38" s="82" t="s">
        <v>51</v>
      </c>
      <c r="C38" s="52" t="s">
        <v>39</v>
      </c>
      <c r="D38" s="273" t="s">
        <v>28</v>
      </c>
      <c r="E38" s="54"/>
      <c r="F38" s="55"/>
      <c r="G38" s="56">
        <f t="shared" ref="G38:G40" si="80">E38*F38</f>
        <v>0</v>
      </c>
      <c r="H38" s="54"/>
      <c r="I38" s="55"/>
      <c r="J38" s="56">
        <f t="shared" ref="J38:J40" si="81">H38*I38</f>
        <v>0</v>
      </c>
      <c r="K38" s="54"/>
      <c r="L38" s="55"/>
      <c r="M38" s="56">
        <f t="shared" ref="M38:M40" si="82">K38*L38</f>
        <v>0</v>
      </c>
      <c r="N38" s="54"/>
      <c r="O38" s="55"/>
      <c r="P38" s="56">
        <f t="shared" ref="P38:P40" si="83">N38*O38</f>
        <v>0</v>
      </c>
      <c r="Q38" s="54"/>
      <c r="R38" s="55"/>
      <c r="S38" s="56">
        <f t="shared" ref="S38:S40" si="84">Q38*R38</f>
        <v>0</v>
      </c>
      <c r="T38" s="54"/>
      <c r="U38" s="55"/>
      <c r="V38" s="56">
        <f t="shared" ref="V38:V40" si="85">T38*U38</f>
        <v>0</v>
      </c>
      <c r="W38" s="57">
        <f>G38+M38+S38</f>
        <v>0</v>
      </c>
      <c r="X38" s="284">
        <f>J38+P38+V38</f>
        <v>0</v>
      </c>
      <c r="Y38" s="284">
        <f>W38-X38</f>
        <v>0</v>
      </c>
      <c r="Z38" s="292" t="e">
        <f t="shared" si="9"/>
        <v>#DIV/0!</v>
      </c>
      <c r="AA38" s="247"/>
      <c r="AB38" s="5"/>
      <c r="AC38" s="5"/>
      <c r="AD38" s="5"/>
      <c r="AE38" s="5"/>
      <c r="AF38" s="5"/>
      <c r="AG38" s="5"/>
    </row>
    <row r="39" spans="1:33" ht="30" customHeight="1">
      <c r="A39" s="50" t="s">
        <v>25</v>
      </c>
      <c r="B39" s="51" t="s">
        <v>52</v>
      </c>
      <c r="C39" s="52" t="s">
        <v>39</v>
      </c>
      <c r="D39" s="273" t="s">
        <v>28</v>
      </c>
      <c r="E39" s="54"/>
      <c r="F39" s="55"/>
      <c r="G39" s="56">
        <f t="shared" si="80"/>
        <v>0</v>
      </c>
      <c r="H39" s="54"/>
      <c r="I39" s="55"/>
      <c r="J39" s="56">
        <f t="shared" si="81"/>
        <v>0</v>
      </c>
      <c r="K39" s="54"/>
      <c r="L39" s="55"/>
      <c r="M39" s="56">
        <f t="shared" si="82"/>
        <v>0</v>
      </c>
      <c r="N39" s="54"/>
      <c r="O39" s="55"/>
      <c r="P39" s="56">
        <f t="shared" si="83"/>
        <v>0</v>
      </c>
      <c r="Q39" s="54"/>
      <c r="R39" s="55"/>
      <c r="S39" s="56">
        <f t="shared" si="84"/>
        <v>0</v>
      </c>
      <c r="T39" s="54"/>
      <c r="U39" s="55"/>
      <c r="V39" s="56">
        <f t="shared" si="85"/>
        <v>0</v>
      </c>
      <c r="W39" s="57">
        <f t="shared" si="8"/>
        <v>0</v>
      </c>
      <c r="X39" s="284">
        <f t="shared" si="6"/>
        <v>0</v>
      </c>
      <c r="Y39" s="284">
        <f t="shared" si="7"/>
        <v>0</v>
      </c>
      <c r="Z39" s="292" t="e">
        <f t="shared" si="9"/>
        <v>#DIV/0!</v>
      </c>
      <c r="AA39" s="247"/>
      <c r="AB39" s="5"/>
      <c r="AC39" s="5"/>
      <c r="AD39" s="5"/>
      <c r="AE39" s="5"/>
      <c r="AF39" s="5"/>
      <c r="AG39" s="5"/>
    </row>
    <row r="40" spans="1:33" ht="30" customHeight="1" thickBot="1">
      <c r="A40" s="60" t="s">
        <v>25</v>
      </c>
      <c r="B40" s="61" t="s">
        <v>53</v>
      </c>
      <c r="C40" s="220" t="s">
        <v>39</v>
      </c>
      <c r="D40" s="274" t="s">
        <v>28</v>
      </c>
      <c r="E40" s="63"/>
      <c r="F40" s="64"/>
      <c r="G40" s="65">
        <f t="shared" si="80"/>
        <v>0</v>
      </c>
      <c r="H40" s="63"/>
      <c r="I40" s="64"/>
      <c r="J40" s="65">
        <f t="shared" si="81"/>
        <v>0</v>
      </c>
      <c r="K40" s="75"/>
      <c r="L40" s="76"/>
      <c r="M40" s="77">
        <f t="shared" si="82"/>
        <v>0</v>
      </c>
      <c r="N40" s="75"/>
      <c r="O40" s="76"/>
      <c r="P40" s="77">
        <f t="shared" si="83"/>
        <v>0</v>
      </c>
      <c r="Q40" s="75"/>
      <c r="R40" s="76"/>
      <c r="S40" s="77">
        <f t="shared" si="84"/>
        <v>0</v>
      </c>
      <c r="T40" s="75"/>
      <c r="U40" s="76"/>
      <c r="V40" s="77">
        <f t="shared" si="85"/>
        <v>0</v>
      </c>
      <c r="W40" s="66">
        <f t="shared" si="8"/>
        <v>0</v>
      </c>
      <c r="X40" s="284">
        <f t="shared" si="6"/>
        <v>0</v>
      </c>
      <c r="Y40" s="288">
        <f t="shared" si="7"/>
        <v>0</v>
      </c>
      <c r="Z40" s="292" t="e">
        <f t="shared" si="9"/>
        <v>#DIV/0!</v>
      </c>
      <c r="AA40" s="258"/>
      <c r="AB40" s="5"/>
      <c r="AC40" s="5"/>
      <c r="AD40" s="5"/>
      <c r="AE40" s="5"/>
      <c r="AF40" s="5"/>
      <c r="AG40" s="5"/>
    </row>
    <row r="41" spans="1:33" ht="30" customHeight="1" thickBot="1">
      <c r="A41" s="225" t="s">
        <v>54</v>
      </c>
      <c r="B41" s="226"/>
      <c r="C41" s="227"/>
      <c r="D41" s="228"/>
      <c r="E41" s="275"/>
      <c r="F41" s="229"/>
      <c r="G41" s="89">
        <f>G13+G17+G26+G30+G37</f>
        <v>229482.90674999999</v>
      </c>
      <c r="H41" s="275"/>
      <c r="I41" s="229"/>
      <c r="J41" s="89">
        <f>J13+J17+J26+J30+J37</f>
        <v>229482.90674999999</v>
      </c>
      <c r="K41" s="275"/>
      <c r="L41" s="115"/>
      <c r="M41" s="89">
        <f>M13+M17+M26+M30+M37</f>
        <v>0</v>
      </c>
      <c r="N41" s="275"/>
      <c r="O41" s="115"/>
      <c r="P41" s="89">
        <f>P13+P17+P26+P30+P37</f>
        <v>0</v>
      </c>
      <c r="Q41" s="275"/>
      <c r="R41" s="115"/>
      <c r="S41" s="89">
        <f>S13+S17+S26+S30+S37</f>
        <v>0</v>
      </c>
      <c r="T41" s="275"/>
      <c r="U41" s="115"/>
      <c r="V41" s="89">
        <f>V13+V17+V26+V30+V37</f>
        <v>0</v>
      </c>
      <c r="W41" s="89">
        <f>W13+W17+W26+W30+W37</f>
        <v>229482.90674999999</v>
      </c>
      <c r="X41" s="349">
        <f>X13+X17+X26+X30+X37</f>
        <v>229482.90674999999</v>
      </c>
      <c r="Y41" s="351">
        <f t="shared" si="7"/>
        <v>0</v>
      </c>
      <c r="Z41" s="350">
        <f>Y41/W41</f>
        <v>0</v>
      </c>
      <c r="AA41" s="260"/>
      <c r="AB41" s="4"/>
      <c r="AC41" s="5"/>
      <c r="AD41" s="5"/>
      <c r="AE41" s="5"/>
      <c r="AF41" s="5"/>
      <c r="AG41" s="5"/>
    </row>
    <row r="42" spans="1:33" ht="30" customHeight="1" thickBot="1">
      <c r="A42" s="221" t="s">
        <v>22</v>
      </c>
      <c r="B42" s="121">
        <v>2</v>
      </c>
      <c r="C42" s="222" t="s">
        <v>55</v>
      </c>
      <c r="D42" s="223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40"/>
      <c r="Y42" s="354"/>
      <c r="Z42" s="40"/>
      <c r="AA42" s="254"/>
      <c r="AB42" s="5"/>
      <c r="AC42" s="5"/>
      <c r="AD42" s="5"/>
      <c r="AE42" s="5"/>
      <c r="AF42" s="5"/>
      <c r="AG42" s="5"/>
    </row>
    <row r="43" spans="1:33" ht="30" customHeight="1">
      <c r="A43" s="41" t="s">
        <v>23</v>
      </c>
      <c r="B43" s="80" t="s">
        <v>56</v>
      </c>
      <c r="C43" s="43" t="s">
        <v>57</v>
      </c>
      <c r="D43" s="44"/>
      <c r="E43" s="45">
        <f>SUM(E44:E46)</f>
        <v>0</v>
      </c>
      <c r="F43" s="46"/>
      <c r="G43" s="47">
        <f>SUM(G44:G46)</f>
        <v>0</v>
      </c>
      <c r="H43" s="45">
        <f>SUM(H44:H46)</f>
        <v>0</v>
      </c>
      <c r="I43" s="46"/>
      <c r="J43" s="47">
        <f>SUM(J44:J46)</f>
        <v>0</v>
      </c>
      <c r="K43" s="45">
        <f>SUM(K44:K46)</f>
        <v>0</v>
      </c>
      <c r="L43" s="46"/>
      <c r="M43" s="47">
        <f>SUM(M44:M46)</f>
        <v>0</v>
      </c>
      <c r="N43" s="45">
        <f>SUM(N44:N46)</f>
        <v>0</v>
      </c>
      <c r="O43" s="46"/>
      <c r="P43" s="47">
        <f>SUM(P44:P46)</f>
        <v>0</v>
      </c>
      <c r="Q43" s="45">
        <f>SUM(Q44:Q46)</f>
        <v>0</v>
      </c>
      <c r="R43" s="46"/>
      <c r="S43" s="47">
        <f>SUM(S44:S46)</f>
        <v>0</v>
      </c>
      <c r="T43" s="45">
        <f>SUM(T44:T46)</f>
        <v>0</v>
      </c>
      <c r="U43" s="46"/>
      <c r="V43" s="47">
        <f>SUM(V44:V46)</f>
        <v>0</v>
      </c>
      <c r="W43" s="47">
        <f>SUM(W44:W46)</f>
        <v>0</v>
      </c>
      <c r="X43" s="352">
        <f>SUM(X44:X46)</f>
        <v>0</v>
      </c>
      <c r="Y43" s="355">
        <f t="shared" si="7"/>
        <v>0</v>
      </c>
      <c r="Z43" s="353" t="e">
        <f>Y43/W43</f>
        <v>#DIV/0!</v>
      </c>
      <c r="AA43" s="255"/>
      <c r="AB43" s="95"/>
      <c r="AC43" s="49"/>
      <c r="AD43" s="49"/>
      <c r="AE43" s="49"/>
      <c r="AF43" s="49"/>
      <c r="AG43" s="49"/>
    </row>
    <row r="44" spans="1:33" ht="30" customHeight="1">
      <c r="A44" s="50" t="s">
        <v>25</v>
      </c>
      <c r="B44" s="51" t="s">
        <v>58</v>
      </c>
      <c r="C44" s="52" t="s">
        <v>59</v>
      </c>
      <c r="D44" s="53" t="s">
        <v>60</v>
      </c>
      <c r="E44" s="54"/>
      <c r="F44" s="55"/>
      <c r="G44" s="56">
        <f t="shared" ref="G44:G46" si="86">E44*F44</f>
        <v>0</v>
      </c>
      <c r="H44" s="54"/>
      <c r="I44" s="55"/>
      <c r="J44" s="56">
        <f t="shared" ref="J44:J46" si="87">H44*I44</f>
        <v>0</v>
      </c>
      <c r="K44" s="54"/>
      <c r="L44" s="55"/>
      <c r="M44" s="56">
        <f t="shared" ref="M44:M46" si="88">K44*L44</f>
        <v>0</v>
      </c>
      <c r="N44" s="54"/>
      <c r="O44" s="55"/>
      <c r="P44" s="56">
        <f t="shared" ref="P44:P46" si="89">N44*O44</f>
        <v>0</v>
      </c>
      <c r="Q44" s="54"/>
      <c r="R44" s="55"/>
      <c r="S44" s="56">
        <f t="shared" ref="S44:S46" si="90">Q44*R44</f>
        <v>0</v>
      </c>
      <c r="T44" s="54"/>
      <c r="U44" s="55"/>
      <c r="V44" s="56">
        <f t="shared" ref="V44:V46" si="91">T44*U44</f>
        <v>0</v>
      </c>
      <c r="W44" s="57">
        <f>G44+M44+S44</f>
        <v>0</v>
      </c>
      <c r="X44" s="284">
        <f>J44+P44+V44</f>
        <v>0</v>
      </c>
      <c r="Y44" s="284">
        <f t="shared" si="7"/>
        <v>0</v>
      </c>
      <c r="Z44" s="292" t="e">
        <f t="shared" ref="Z44:Z54" si="92">Y44/W44</f>
        <v>#DIV/0!</v>
      </c>
      <c r="AA44" s="247"/>
      <c r="AB44" s="59"/>
      <c r="AC44" s="59"/>
      <c r="AD44" s="59"/>
      <c r="AE44" s="59"/>
      <c r="AF44" s="59"/>
      <c r="AG44" s="59"/>
    </row>
    <row r="45" spans="1:33" ht="30" customHeight="1">
      <c r="A45" s="50" t="s">
        <v>25</v>
      </c>
      <c r="B45" s="51" t="s">
        <v>61</v>
      </c>
      <c r="C45" s="52" t="s">
        <v>59</v>
      </c>
      <c r="D45" s="53" t="s">
        <v>60</v>
      </c>
      <c r="E45" s="54"/>
      <c r="F45" s="55"/>
      <c r="G45" s="56">
        <f t="shared" si="86"/>
        <v>0</v>
      </c>
      <c r="H45" s="54"/>
      <c r="I45" s="55"/>
      <c r="J45" s="56">
        <f t="shared" si="87"/>
        <v>0</v>
      </c>
      <c r="K45" s="54"/>
      <c r="L45" s="55"/>
      <c r="M45" s="56">
        <f t="shared" si="88"/>
        <v>0</v>
      </c>
      <c r="N45" s="54"/>
      <c r="O45" s="55"/>
      <c r="P45" s="56">
        <f t="shared" si="89"/>
        <v>0</v>
      </c>
      <c r="Q45" s="54"/>
      <c r="R45" s="55"/>
      <c r="S45" s="56">
        <f t="shared" si="90"/>
        <v>0</v>
      </c>
      <c r="T45" s="54"/>
      <c r="U45" s="55"/>
      <c r="V45" s="56">
        <f t="shared" si="91"/>
        <v>0</v>
      </c>
      <c r="W45" s="57">
        <f t="shared" ref="W45:W50" si="93">G45+M45+S45</f>
        <v>0</v>
      </c>
      <c r="X45" s="284">
        <f t="shared" ref="X45:X54" si="94">J45+P45+V45</f>
        <v>0</v>
      </c>
      <c r="Y45" s="284">
        <f t="shared" si="7"/>
        <v>0</v>
      </c>
      <c r="Z45" s="292" t="e">
        <f t="shared" si="92"/>
        <v>#DIV/0!</v>
      </c>
      <c r="AA45" s="247"/>
      <c r="AB45" s="59"/>
      <c r="AC45" s="59"/>
      <c r="AD45" s="59"/>
      <c r="AE45" s="59"/>
      <c r="AF45" s="59"/>
      <c r="AG45" s="59"/>
    </row>
    <row r="46" spans="1:33" ht="30" customHeight="1" thickBot="1">
      <c r="A46" s="73" t="s">
        <v>25</v>
      </c>
      <c r="B46" s="79" t="s">
        <v>62</v>
      </c>
      <c r="C46" s="52" t="s">
        <v>59</v>
      </c>
      <c r="D46" s="74" t="s">
        <v>60</v>
      </c>
      <c r="E46" s="75"/>
      <c r="F46" s="76"/>
      <c r="G46" s="77">
        <f t="shared" si="86"/>
        <v>0</v>
      </c>
      <c r="H46" s="75"/>
      <c r="I46" s="76"/>
      <c r="J46" s="77">
        <f t="shared" si="87"/>
        <v>0</v>
      </c>
      <c r="K46" s="75"/>
      <c r="L46" s="76"/>
      <c r="M46" s="77">
        <f t="shared" si="88"/>
        <v>0</v>
      </c>
      <c r="N46" s="75"/>
      <c r="O46" s="76"/>
      <c r="P46" s="77">
        <f t="shared" si="89"/>
        <v>0</v>
      </c>
      <c r="Q46" s="75"/>
      <c r="R46" s="76"/>
      <c r="S46" s="77">
        <f t="shared" si="90"/>
        <v>0</v>
      </c>
      <c r="T46" s="75"/>
      <c r="U46" s="76"/>
      <c r="V46" s="77">
        <f t="shared" si="91"/>
        <v>0</v>
      </c>
      <c r="W46" s="66">
        <f t="shared" si="93"/>
        <v>0</v>
      </c>
      <c r="X46" s="284">
        <f t="shared" si="94"/>
        <v>0</v>
      </c>
      <c r="Y46" s="284">
        <f t="shared" si="7"/>
        <v>0</v>
      </c>
      <c r="Z46" s="292" t="e">
        <f t="shared" si="92"/>
        <v>#DIV/0!</v>
      </c>
      <c r="AA46" s="258"/>
      <c r="AB46" s="59"/>
      <c r="AC46" s="59"/>
      <c r="AD46" s="59"/>
      <c r="AE46" s="59"/>
      <c r="AF46" s="59"/>
      <c r="AG46" s="59"/>
    </row>
    <row r="47" spans="1:33" ht="30" customHeight="1">
      <c r="A47" s="41" t="s">
        <v>23</v>
      </c>
      <c r="B47" s="80" t="s">
        <v>63</v>
      </c>
      <c r="C47" s="78" t="s">
        <v>64</v>
      </c>
      <c r="D47" s="68"/>
      <c r="E47" s="69">
        <f>SUM(E48:E50)</f>
        <v>0</v>
      </c>
      <c r="F47" s="70"/>
      <c r="G47" s="71">
        <f>SUM(G48:G50)</f>
        <v>0</v>
      </c>
      <c r="H47" s="69">
        <f>SUM(H48:H50)</f>
        <v>0</v>
      </c>
      <c r="I47" s="70"/>
      <c r="J47" s="71">
        <f>SUM(J48:J50)</f>
        <v>0</v>
      </c>
      <c r="K47" s="69">
        <f>SUM(K48:K50)</f>
        <v>0</v>
      </c>
      <c r="L47" s="70"/>
      <c r="M47" s="71">
        <f>SUM(M48:M50)</f>
        <v>0</v>
      </c>
      <c r="N47" s="69">
        <f>SUM(N48:N50)</f>
        <v>0</v>
      </c>
      <c r="O47" s="70"/>
      <c r="P47" s="71">
        <f>SUM(P48:P50)</f>
        <v>0</v>
      </c>
      <c r="Q47" s="69">
        <f>SUM(Q48:Q50)</f>
        <v>0</v>
      </c>
      <c r="R47" s="70"/>
      <c r="S47" s="71">
        <f>SUM(S48:S50)</f>
        <v>0</v>
      </c>
      <c r="T47" s="69">
        <f>SUM(T48:T50)</f>
        <v>0</v>
      </c>
      <c r="U47" s="70"/>
      <c r="V47" s="71">
        <f>SUM(V48:V50)</f>
        <v>0</v>
      </c>
      <c r="W47" s="71">
        <f>SUM(W48:W50)</f>
        <v>0</v>
      </c>
      <c r="X47" s="71">
        <f>SUM(X48:X50)</f>
        <v>0</v>
      </c>
      <c r="Y47" s="357">
        <f t="shared" si="7"/>
        <v>0</v>
      </c>
      <c r="Z47" s="357" t="e">
        <f>Y47/W47</f>
        <v>#DIV/0!</v>
      </c>
      <c r="AA47" s="257"/>
      <c r="AB47" s="49"/>
      <c r="AC47" s="49"/>
      <c r="AD47" s="49"/>
      <c r="AE47" s="49"/>
      <c r="AF47" s="49"/>
      <c r="AG47" s="49"/>
    </row>
    <row r="48" spans="1:33" ht="30" customHeight="1">
      <c r="A48" s="50" t="s">
        <v>25</v>
      </c>
      <c r="B48" s="51" t="s">
        <v>65</v>
      </c>
      <c r="C48" s="52" t="s">
        <v>66</v>
      </c>
      <c r="D48" s="53" t="s">
        <v>67</v>
      </c>
      <c r="E48" s="54"/>
      <c r="F48" s="55"/>
      <c r="G48" s="56">
        <f t="shared" ref="G48:G50" si="95">E48*F48</f>
        <v>0</v>
      </c>
      <c r="H48" s="54"/>
      <c r="I48" s="55"/>
      <c r="J48" s="56">
        <f t="shared" ref="J48:J50" si="96">H48*I48</f>
        <v>0</v>
      </c>
      <c r="K48" s="54"/>
      <c r="L48" s="55"/>
      <c r="M48" s="56">
        <f t="shared" ref="M48:M50" si="97">K48*L48</f>
        <v>0</v>
      </c>
      <c r="N48" s="54"/>
      <c r="O48" s="55"/>
      <c r="P48" s="56">
        <f t="shared" ref="P48:P50" si="98">N48*O48</f>
        <v>0</v>
      </c>
      <c r="Q48" s="54"/>
      <c r="R48" s="55"/>
      <c r="S48" s="56">
        <f t="shared" ref="S48:S50" si="99">Q48*R48</f>
        <v>0</v>
      </c>
      <c r="T48" s="54"/>
      <c r="U48" s="55"/>
      <c r="V48" s="56">
        <f t="shared" ref="V48:V50" si="100">T48*U48</f>
        <v>0</v>
      </c>
      <c r="W48" s="57">
        <f t="shared" si="93"/>
        <v>0</v>
      </c>
      <c r="X48" s="284">
        <f t="shared" si="94"/>
        <v>0</v>
      </c>
      <c r="Y48" s="284">
        <f t="shared" si="7"/>
        <v>0</v>
      </c>
      <c r="Z48" s="292" t="e">
        <f t="shared" si="92"/>
        <v>#DIV/0!</v>
      </c>
      <c r="AA48" s="247"/>
      <c r="AB48" s="59"/>
      <c r="AC48" s="59"/>
      <c r="AD48" s="59"/>
      <c r="AE48" s="59"/>
      <c r="AF48" s="59"/>
      <c r="AG48" s="59"/>
    </row>
    <row r="49" spans="1:33" ht="30" customHeight="1">
      <c r="A49" s="50" t="s">
        <v>25</v>
      </c>
      <c r="B49" s="51" t="s">
        <v>68</v>
      </c>
      <c r="C49" s="96" t="s">
        <v>66</v>
      </c>
      <c r="D49" s="53" t="s">
        <v>67</v>
      </c>
      <c r="E49" s="54"/>
      <c r="F49" s="55"/>
      <c r="G49" s="56">
        <f t="shared" si="95"/>
        <v>0</v>
      </c>
      <c r="H49" s="54"/>
      <c r="I49" s="55"/>
      <c r="J49" s="56">
        <f t="shared" si="96"/>
        <v>0</v>
      </c>
      <c r="K49" s="54"/>
      <c r="L49" s="55"/>
      <c r="M49" s="56">
        <f t="shared" si="97"/>
        <v>0</v>
      </c>
      <c r="N49" s="54"/>
      <c r="O49" s="55"/>
      <c r="P49" s="56">
        <f t="shared" si="98"/>
        <v>0</v>
      </c>
      <c r="Q49" s="54"/>
      <c r="R49" s="55"/>
      <c r="S49" s="56">
        <f t="shared" si="99"/>
        <v>0</v>
      </c>
      <c r="T49" s="54"/>
      <c r="U49" s="55"/>
      <c r="V49" s="56">
        <f t="shared" si="100"/>
        <v>0</v>
      </c>
      <c r="W49" s="57">
        <f t="shared" si="93"/>
        <v>0</v>
      </c>
      <c r="X49" s="284">
        <f t="shared" si="94"/>
        <v>0</v>
      </c>
      <c r="Y49" s="284">
        <f t="shared" si="7"/>
        <v>0</v>
      </c>
      <c r="Z49" s="292" t="e">
        <f t="shared" si="92"/>
        <v>#DIV/0!</v>
      </c>
      <c r="AA49" s="247"/>
      <c r="AB49" s="59"/>
      <c r="AC49" s="59"/>
      <c r="AD49" s="59"/>
      <c r="AE49" s="59"/>
      <c r="AF49" s="59"/>
      <c r="AG49" s="59"/>
    </row>
    <row r="50" spans="1:33" ht="30" customHeight="1" thickBot="1">
      <c r="A50" s="73" t="s">
        <v>25</v>
      </c>
      <c r="B50" s="79" t="s">
        <v>69</v>
      </c>
      <c r="C50" s="97" t="s">
        <v>66</v>
      </c>
      <c r="D50" s="74" t="s">
        <v>67</v>
      </c>
      <c r="E50" s="75"/>
      <c r="F50" s="76"/>
      <c r="G50" s="77">
        <f t="shared" si="95"/>
        <v>0</v>
      </c>
      <c r="H50" s="75"/>
      <c r="I50" s="76"/>
      <c r="J50" s="77">
        <f t="shared" si="96"/>
        <v>0</v>
      </c>
      <c r="K50" s="75"/>
      <c r="L50" s="76"/>
      <c r="M50" s="77">
        <f t="shared" si="97"/>
        <v>0</v>
      </c>
      <c r="N50" s="75"/>
      <c r="O50" s="76"/>
      <c r="P50" s="77">
        <f t="shared" si="98"/>
        <v>0</v>
      </c>
      <c r="Q50" s="75"/>
      <c r="R50" s="76"/>
      <c r="S50" s="77">
        <f t="shared" si="99"/>
        <v>0</v>
      </c>
      <c r="T50" s="75"/>
      <c r="U50" s="76"/>
      <c r="V50" s="77">
        <f t="shared" si="100"/>
        <v>0</v>
      </c>
      <c r="W50" s="66">
        <f t="shared" si="93"/>
        <v>0</v>
      </c>
      <c r="X50" s="284">
        <f t="shared" si="94"/>
        <v>0</v>
      </c>
      <c r="Y50" s="284">
        <f t="shared" si="7"/>
        <v>0</v>
      </c>
      <c r="Z50" s="292" t="e">
        <f t="shared" si="92"/>
        <v>#DIV/0!</v>
      </c>
      <c r="AA50" s="258"/>
      <c r="AB50" s="59"/>
      <c r="AC50" s="59"/>
      <c r="AD50" s="59"/>
      <c r="AE50" s="59"/>
      <c r="AF50" s="59"/>
      <c r="AG50" s="59"/>
    </row>
    <row r="51" spans="1:33" ht="30" customHeight="1">
      <c r="A51" s="41" t="s">
        <v>23</v>
      </c>
      <c r="B51" s="80" t="s">
        <v>70</v>
      </c>
      <c r="C51" s="78" t="s">
        <v>71</v>
      </c>
      <c r="D51" s="68"/>
      <c r="E51" s="69">
        <f>SUM(E52:E54)</f>
        <v>0</v>
      </c>
      <c r="F51" s="70"/>
      <c r="G51" s="71">
        <f>SUM(G52:G54)</f>
        <v>0</v>
      </c>
      <c r="H51" s="69">
        <f>SUM(H52:H54)</f>
        <v>0</v>
      </c>
      <c r="I51" s="70"/>
      <c r="J51" s="71">
        <f>SUM(J52:J54)</f>
        <v>0</v>
      </c>
      <c r="K51" s="69">
        <f>SUM(K52:K54)</f>
        <v>0</v>
      </c>
      <c r="L51" s="70"/>
      <c r="M51" s="71">
        <f>SUM(M52:M54)</f>
        <v>0</v>
      </c>
      <c r="N51" s="69">
        <f>SUM(N52:N54)</f>
        <v>0</v>
      </c>
      <c r="O51" s="70"/>
      <c r="P51" s="71">
        <f>SUM(P52:P54)</f>
        <v>0</v>
      </c>
      <c r="Q51" s="69">
        <f>SUM(Q52:Q54)</f>
        <v>0</v>
      </c>
      <c r="R51" s="70"/>
      <c r="S51" s="71">
        <f>SUM(S52:S54)</f>
        <v>0</v>
      </c>
      <c r="T51" s="69">
        <f>SUM(T52:T54)</f>
        <v>0</v>
      </c>
      <c r="U51" s="70"/>
      <c r="V51" s="71">
        <f>SUM(V52:V54)</f>
        <v>0</v>
      </c>
      <c r="W51" s="71">
        <f>SUM(W52:W54)</f>
        <v>0</v>
      </c>
      <c r="X51" s="71">
        <f>SUM(X52:X54)</f>
        <v>0</v>
      </c>
      <c r="Y51" s="70">
        <f t="shared" si="7"/>
        <v>0</v>
      </c>
      <c r="Z51" s="70" t="e">
        <f>Y51/W51</f>
        <v>#DIV/0!</v>
      </c>
      <c r="AA51" s="257"/>
      <c r="AB51" s="49"/>
      <c r="AC51" s="49"/>
      <c r="AD51" s="49"/>
      <c r="AE51" s="49"/>
      <c r="AF51" s="49"/>
      <c r="AG51" s="49"/>
    </row>
    <row r="52" spans="1:33" ht="30" customHeight="1">
      <c r="A52" s="50" t="s">
        <v>25</v>
      </c>
      <c r="B52" s="51" t="s">
        <v>72</v>
      </c>
      <c r="C52" s="52" t="s">
        <v>73</v>
      </c>
      <c r="D52" s="53" t="s">
        <v>67</v>
      </c>
      <c r="E52" s="54"/>
      <c r="F52" s="55"/>
      <c r="G52" s="56">
        <f t="shared" ref="G52:G54" si="101">E52*F52</f>
        <v>0</v>
      </c>
      <c r="H52" s="54"/>
      <c r="I52" s="55"/>
      <c r="J52" s="56">
        <f t="shared" ref="J52:J54" si="102">H52*I52</f>
        <v>0</v>
      </c>
      <c r="K52" s="54"/>
      <c r="L52" s="55"/>
      <c r="M52" s="56">
        <f t="shared" ref="M52:M54" si="103">K52*L52</f>
        <v>0</v>
      </c>
      <c r="N52" s="54"/>
      <c r="O52" s="55"/>
      <c r="P52" s="56">
        <f t="shared" ref="P52:P54" si="104">N52*O52</f>
        <v>0</v>
      </c>
      <c r="Q52" s="54"/>
      <c r="R52" s="55"/>
      <c r="S52" s="56">
        <f t="shared" ref="S52:S54" si="105">Q52*R52</f>
        <v>0</v>
      </c>
      <c r="T52" s="54"/>
      <c r="U52" s="55"/>
      <c r="V52" s="56">
        <f t="shared" ref="V52:V54" si="106">T52*U52</f>
        <v>0</v>
      </c>
      <c r="W52" s="57">
        <f>G52+M52+S52</f>
        <v>0</v>
      </c>
      <c r="X52" s="284">
        <f t="shared" si="94"/>
        <v>0</v>
      </c>
      <c r="Y52" s="284">
        <f t="shared" si="7"/>
        <v>0</v>
      </c>
      <c r="Z52" s="292" t="e">
        <f t="shared" si="92"/>
        <v>#DIV/0!</v>
      </c>
      <c r="AA52" s="247"/>
      <c r="AB52" s="58"/>
      <c r="AC52" s="59"/>
      <c r="AD52" s="59"/>
      <c r="AE52" s="59"/>
      <c r="AF52" s="59"/>
      <c r="AG52" s="59"/>
    </row>
    <row r="53" spans="1:33" ht="30" customHeight="1">
      <c r="A53" s="50" t="s">
        <v>25</v>
      </c>
      <c r="B53" s="51" t="s">
        <v>74</v>
      </c>
      <c r="C53" s="52" t="s">
        <v>75</v>
      </c>
      <c r="D53" s="53" t="s">
        <v>67</v>
      </c>
      <c r="E53" s="54"/>
      <c r="F53" s="55"/>
      <c r="G53" s="56">
        <f t="shared" si="101"/>
        <v>0</v>
      </c>
      <c r="H53" s="54"/>
      <c r="I53" s="55"/>
      <c r="J53" s="56">
        <f t="shared" si="102"/>
        <v>0</v>
      </c>
      <c r="K53" s="54"/>
      <c r="L53" s="55"/>
      <c r="M53" s="56">
        <f t="shared" si="103"/>
        <v>0</v>
      </c>
      <c r="N53" s="54"/>
      <c r="O53" s="55"/>
      <c r="P53" s="56">
        <f t="shared" si="104"/>
        <v>0</v>
      </c>
      <c r="Q53" s="54"/>
      <c r="R53" s="55"/>
      <c r="S53" s="56">
        <f t="shared" si="105"/>
        <v>0</v>
      </c>
      <c r="T53" s="54"/>
      <c r="U53" s="55"/>
      <c r="V53" s="56">
        <f t="shared" si="106"/>
        <v>0</v>
      </c>
      <c r="W53" s="57">
        <f>G53+M53+S53</f>
        <v>0</v>
      </c>
      <c r="X53" s="284">
        <f t="shared" si="94"/>
        <v>0</v>
      </c>
      <c r="Y53" s="284">
        <f t="shared" si="7"/>
        <v>0</v>
      </c>
      <c r="Z53" s="292" t="e">
        <f t="shared" si="92"/>
        <v>#DIV/0!</v>
      </c>
      <c r="AA53" s="247"/>
      <c r="AB53" s="59"/>
      <c r="AC53" s="59"/>
      <c r="AD53" s="59"/>
      <c r="AE53" s="59"/>
      <c r="AF53" s="59"/>
      <c r="AG53" s="59"/>
    </row>
    <row r="54" spans="1:33" ht="30" customHeight="1" thickBot="1">
      <c r="A54" s="60" t="s">
        <v>25</v>
      </c>
      <c r="B54" s="61" t="s">
        <v>76</v>
      </c>
      <c r="C54" s="220" t="s">
        <v>73</v>
      </c>
      <c r="D54" s="62" t="s">
        <v>67</v>
      </c>
      <c r="E54" s="75"/>
      <c r="F54" s="76"/>
      <c r="G54" s="77">
        <f t="shared" si="101"/>
        <v>0</v>
      </c>
      <c r="H54" s="75"/>
      <c r="I54" s="76"/>
      <c r="J54" s="77">
        <f t="shared" si="102"/>
        <v>0</v>
      </c>
      <c r="K54" s="75"/>
      <c r="L54" s="76"/>
      <c r="M54" s="77">
        <f t="shared" si="103"/>
        <v>0</v>
      </c>
      <c r="N54" s="75"/>
      <c r="O54" s="76"/>
      <c r="P54" s="77">
        <f t="shared" si="104"/>
        <v>0</v>
      </c>
      <c r="Q54" s="75"/>
      <c r="R54" s="76"/>
      <c r="S54" s="77">
        <f t="shared" si="105"/>
        <v>0</v>
      </c>
      <c r="T54" s="75"/>
      <c r="U54" s="76"/>
      <c r="V54" s="77">
        <f t="shared" si="106"/>
        <v>0</v>
      </c>
      <c r="W54" s="66">
        <f>G54+M54+S54</f>
        <v>0</v>
      </c>
      <c r="X54" s="284">
        <f t="shared" si="94"/>
        <v>0</v>
      </c>
      <c r="Y54" s="284">
        <f t="shared" si="7"/>
        <v>0</v>
      </c>
      <c r="Z54" s="292" t="e">
        <f t="shared" si="92"/>
        <v>#DIV/0!</v>
      </c>
      <c r="AA54" s="258"/>
      <c r="AB54" s="59"/>
      <c r="AC54" s="59"/>
      <c r="AD54" s="59"/>
      <c r="AE54" s="59"/>
      <c r="AF54" s="59"/>
      <c r="AG54" s="59"/>
    </row>
    <row r="55" spans="1:33" ht="30" customHeight="1" thickBot="1">
      <c r="A55" s="230" t="s">
        <v>253</v>
      </c>
      <c r="B55" s="226"/>
      <c r="C55" s="227"/>
      <c r="D55" s="228"/>
      <c r="E55" s="115">
        <f>E51+E47+E43</f>
        <v>0</v>
      </c>
      <c r="F55" s="90"/>
      <c r="G55" s="89">
        <f>G51+G47+G43</f>
        <v>0</v>
      </c>
      <c r="H55" s="115">
        <f>H51+H47+H43</f>
        <v>0</v>
      </c>
      <c r="I55" s="90"/>
      <c r="J55" s="89">
        <f>J51+J47+J43</f>
        <v>0</v>
      </c>
      <c r="K55" s="91">
        <f>K51+K47+K43</f>
        <v>0</v>
      </c>
      <c r="L55" s="90"/>
      <c r="M55" s="89">
        <f>M51+M47+M43</f>
        <v>0</v>
      </c>
      <c r="N55" s="91">
        <f>N51+N47+N43</f>
        <v>0</v>
      </c>
      <c r="O55" s="90"/>
      <c r="P55" s="89">
        <f>P51+P47+P43</f>
        <v>0</v>
      </c>
      <c r="Q55" s="91">
        <f>Q51+Q47+Q43</f>
        <v>0</v>
      </c>
      <c r="R55" s="90"/>
      <c r="S55" s="89">
        <f>S51+S47+S43</f>
        <v>0</v>
      </c>
      <c r="T55" s="91">
        <f>T51+T47+T43</f>
        <v>0</v>
      </c>
      <c r="U55" s="90"/>
      <c r="V55" s="89">
        <f>V51+V47+V43</f>
        <v>0</v>
      </c>
      <c r="W55" s="98">
        <f>W51+W47+W43</f>
        <v>0</v>
      </c>
      <c r="X55" s="98">
        <f>X51+X47+X43</f>
        <v>0</v>
      </c>
      <c r="Y55" s="98">
        <f t="shared" si="7"/>
        <v>0</v>
      </c>
      <c r="Z55" s="98" t="e">
        <f>Y55/W55</f>
        <v>#DIV/0!</v>
      </c>
      <c r="AA55" s="260"/>
      <c r="AB55" s="5"/>
      <c r="AC55" s="5"/>
      <c r="AD55" s="5"/>
      <c r="AE55" s="5"/>
      <c r="AF55" s="5"/>
      <c r="AG55" s="5"/>
    </row>
    <row r="56" spans="1:33" ht="30" customHeight="1" thickBot="1">
      <c r="A56" s="221" t="s">
        <v>22</v>
      </c>
      <c r="B56" s="121">
        <v>3</v>
      </c>
      <c r="C56" s="222" t="s">
        <v>77</v>
      </c>
      <c r="D56" s="223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40"/>
      <c r="X56" s="40"/>
      <c r="Y56" s="40"/>
      <c r="Z56" s="40"/>
      <c r="AA56" s="254"/>
      <c r="AB56" s="5"/>
      <c r="AC56" s="5"/>
      <c r="AD56" s="5"/>
      <c r="AE56" s="5"/>
      <c r="AF56" s="5"/>
      <c r="AG56" s="5"/>
    </row>
    <row r="57" spans="1:33" ht="45" customHeight="1">
      <c r="A57" s="41" t="s">
        <v>23</v>
      </c>
      <c r="B57" s="80" t="s">
        <v>78</v>
      </c>
      <c r="C57" s="43" t="s">
        <v>79</v>
      </c>
      <c r="D57" s="44"/>
      <c r="E57" s="45">
        <f>SUM(E58:E74)</f>
        <v>108</v>
      </c>
      <c r="F57" s="46"/>
      <c r="G57" s="47">
        <f>SUM(G58:G74)</f>
        <v>369660</v>
      </c>
      <c r="H57" s="45">
        <f>SUM(H58:H74)</f>
        <v>124</v>
      </c>
      <c r="I57" s="46"/>
      <c r="J57" s="47">
        <f>SUM(J58:J74)</f>
        <v>370604</v>
      </c>
      <c r="K57" s="45">
        <f t="shared" ref="K57" si="107">SUM(K58:K74)</f>
        <v>0</v>
      </c>
      <c r="L57" s="46"/>
      <c r="M57" s="47">
        <f>SUM(M58:M74)</f>
        <v>0</v>
      </c>
      <c r="N57" s="45">
        <f t="shared" ref="N57" si="108">SUM(N58:N74)</f>
        <v>0</v>
      </c>
      <c r="O57" s="46"/>
      <c r="P57" s="47">
        <f>SUM(P58:P74)</f>
        <v>0</v>
      </c>
      <c r="Q57" s="45">
        <f t="shared" ref="Q57" si="109">SUM(Q58:Q74)</f>
        <v>0</v>
      </c>
      <c r="R57" s="46"/>
      <c r="S57" s="47">
        <f>SUM(S58:S74)</f>
        <v>0</v>
      </c>
      <c r="T57" s="45">
        <f t="shared" ref="T57" si="110">SUM(T58:T74)</f>
        <v>0</v>
      </c>
      <c r="U57" s="46"/>
      <c r="V57" s="47">
        <f>SUM(V58:V74)</f>
        <v>0</v>
      </c>
      <c r="W57" s="47">
        <f>SUM(W58:W74)</f>
        <v>369660</v>
      </c>
      <c r="X57" s="47">
        <f>SUM(X58:X74)</f>
        <v>370604</v>
      </c>
      <c r="Y57" s="48">
        <f t="shared" si="7"/>
        <v>-944</v>
      </c>
      <c r="Z57" s="286">
        <f>Y57/W57</f>
        <v>-2.5536979927500945E-3</v>
      </c>
      <c r="AA57" s="255"/>
      <c r="AB57" s="49"/>
      <c r="AC57" s="49"/>
      <c r="AD57" s="49"/>
      <c r="AE57" s="49"/>
      <c r="AF57" s="49"/>
      <c r="AG57" s="49"/>
    </row>
    <row r="58" spans="1:33" ht="30" customHeight="1">
      <c r="A58" s="50" t="s">
        <v>25</v>
      </c>
      <c r="B58" s="51" t="s">
        <v>80</v>
      </c>
      <c r="C58" s="370" t="s">
        <v>358</v>
      </c>
      <c r="D58" s="371" t="s">
        <v>60</v>
      </c>
      <c r="E58" s="372">
        <v>27</v>
      </c>
      <c r="F58" s="373">
        <v>5500</v>
      </c>
      <c r="G58" s="56">
        <f t="shared" ref="G58:G74" si="111">E58*F58</f>
        <v>148500</v>
      </c>
      <c r="H58" s="54">
        <v>27</v>
      </c>
      <c r="I58" s="55">
        <v>5420</v>
      </c>
      <c r="J58" s="56">
        <f t="shared" ref="J58:J74" si="112">H58*I58</f>
        <v>146340</v>
      </c>
      <c r="K58" s="54"/>
      <c r="L58" s="55"/>
      <c r="M58" s="56">
        <f t="shared" ref="M58:M74" si="113">K58*L58</f>
        <v>0</v>
      </c>
      <c r="N58" s="54"/>
      <c r="O58" s="55"/>
      <c r="P58" s="56">
        <f t="shared" ref="P58:P74" si="114">N58*O58</f>
        <v>0</v>
      </c>
      <c r="Q58" s="54"/>
      <c r="R58" s="55"/>
      <c r="S58" s="56">
        <f t="shared" ref="S58:S74" si="115">Q58*R58</f>
        <v>0</v>
      </c>
      <c r="T58" s="54"/>
      <c r="U58" s="55"/>
      <c r="V58" s="56">
        <f t="shared" ref="V58:V74" si="116">T58*U58</f>
        <v>0</v>
      </c>
      <c r="W58" s="57">
        <f t="shared" ref="W58:W74" si="117">G58+M58+S58</f>
        <v>148500</v>
      </c>
      <c r="X58" s="284">
        <f t="shared" ref="X58:X77" si="118">J58+P58+V58</f>
        <v>146340</v>
      </c>
      <c r="Y58" s="284">
        <f t="shared" si="7"/>
        <v>2160</v>
      </c>
      <c r="Z58" s="292">
        <f t="shared" ref="Z58:Z77" si="119">Y58/W58</f>
        <v>1.4545454545454545E-2</v>
      </c>
      <c r="AA58" s="247"/>
      <c r="AB58" s="59"/>
      <c r="AC58" s="59"/>
      <c r="AD58" s="59"/>
      <c r="AE58" s="59"/>
      <c r="AF58" s="59"/>
      <c r="AG58" s="59"/>
    </row>
    <row r="59" spans="1:33" s="360" customFormat="1" ht="30" customHeight="1">
      <c r="A59" s="50" t="s">
        <v>25</v>
      </c>
      <c r="B59" s="51" t="s">
        <v>81</v>
      </c>
      <c r="C59" s="96" t="s">
        <v>359</v>
      </c>
      <c r="D59" s="53" t="s">
        <v>60</v>
      </c>
      <c r="E59" s="54">
        <v>4</v>
      </c>
      <c r="F59" s="366">
        <v>5800</v>
      </c>
      <c r="G59" s="56">
        <f t="shared" si="111"/>
        <v>23200</v>
      </c>
      <c r="H59" s="54">
        <v>4</v>
      </c>
      <c r="I59" s="55">
        <v>5800</v>
      </c>
      <c r="J59" s="56">
        <f t="shared" si="112"/>
        <v>23200</v>
      </c>
      <c r="K59" s="54"/>
      <c r="L59" s="55"/>
      <c r="M59" s="56">
        <f t="shared" si="113"/>
        <v>0</v>
      </c>
      <c r="N59" s="54"/>
      <c r="O59" s="55"/>
      <c r="P59" s="56">
        <f t="shared" si="114"/>
        <v>0</v>
      </c>
      <c r="Q59" s="54"/>
      <c r="R59" s="55"/>
      <c r="S59" s="56">
        <f t="shared" si="115"/>
        <v>0</v>
      </c>
      <c r="T59" s="54"/>
      <c r="U59" s="55"/>
      <c r="V59" s="56">
        <f t="shared" si="116"/>
        <v>0</v>
      </c>
      <c r="W59" s="57">
        <f t="shared" si="117"/>
        <v>23200</v>
      </c>
      <c r="X59" s="284">
        <f t="shared" si="118"/>
        <v>23200</v>
      </c>
      <c r="Y59" s="284">
        <f t="shared" si="7"/>
        <v>0</v>
      </c>
      <c r="Z59" s="292">
        <f t="shared" si="119"/>
        <v>0</v>
      </c>
      <c r="AA59" s="247"/>
      <c r="AB59" s="59"/>
      <c r="AC59" s="59"/>
      <c r="AD59" s="59"/>
      <c r="AE59" s="59"/>
      <c r="AF59" s="59"/>
      <c r="AG59" s="59"/>
    </row>
    <row r="60" spans="1:33" s="360" customFormat="1" ht="30" customHeight="1">
      <c r="A60" s="50" t="s">
        <v>25</v>
      </c>
      <c r="B60" s="51" t="s">
        <v>82</v>
      </c>
      <c r="C60" s="96" t="s">
        <v>360</v>
      </c>
      <c r="D60" s="53" t="s">
        <v>60</v>
      </c>
      <c r="E60" s="54">
        <v>4</v>
      </c>
      <c r="F60" s="366">
        <v>5900</v>
      </c>
      <c r="G60" s="56">
        <f t="shared" si="111"/>
        <v>23600</v>
      </c>
      <c r="H60" s="54">
        <v>4</v>
      </c>
      <c r="I60" s="55">
        <v>5900</v>
      </c>
      <c r="J60" s="56">
        <f t="shared" si="112"/>
        <v>23600</v>
      </c>
      <c r="K60" s="54"/>
      <c r="L60" s="55"/>
      <c r="M60" s="56">
        <f t="shared" si="113"/>
        <v>0</v>
      </c>
      <c r="N60" s="54"/>
      <c r="O60" s="55"/>
      <c r="P60" s="56">
        <f t="shared" si="114"/>
        <v>0</v>
      </c>
      <c r="Q60" s="54"/>
      <c r="R60" s="55"/>
      <c r="S60" s="56">
        <f t="shared" si="115"/>
        <v>0</v>
      </c>
      <c r="T60" s="54"/>
      <c r="U60" s="55"/>
      <c r="V60" s="56">
        <f t="shared" si="116"/>
        <v>0</v>
      </c>
      <c r="W60" s="57">
        <f t="shared" si="117"/>
        <v>23600</v>
      </c>
      <c r="X60" s="284">
        <f t="shared" si="118"/>
        <v>23600</v>
      </c>
      <c r="Y60" s="284">
        <f t="shared" si="7"/>
        <v>0</v>
      </c>
      <c r="Z60" s="292">
        <f t="shared" si="119"/>
        <v>0</v>
      </c>
      <c r="AA60" s="247"/>
      <c r="AB60" s="59"/>
      <c r="AC60" s="59"/>
      <c r="AD60" s="59"/>
      <c r="AE60" s="59"/>
      <c r="AF60" s="59"/>
      <c r="AG60" s="59"/>
    </row>
    <row r="61" spans="1:33" s="360" customFormat="1" ht="30" customHeight="1">
      <c r="A61" s="50" t="s">
        <v>25</v>
      </c>
      <c r="B61" s="51" t="s">
        <v>344</v>
      </c>
      <c r="C61" s="96" t="s">
        <v>361</v>
      </c>
      <c r="D61" s="53" t="s">
        <v>60</v>
      </c>
      <c r="E61" s="54">
        <v>4</v>
      </c>
      <c r="F61" s="366">
        <v>5820</v>
      </c>
      <c r="G61" s="56">
        <f t="shared" si="111"/>
        <v>23280</v>
      </c>
      <c r="H61" s="54">
        <v>4</v>
      </c>
      <c r="I61" s="55">
        <v>5765</v>
      </c>
      <c r="J61" s="56">
        <f t="shared" si="112"/>
        <v>23060</v>
      </c>
      <c r="K61" s="54"/>
      <c r="L61" s="55"/>
      <c r="M61" s="56">
        <f t="shared" si="113"/>
        <v>0</v>
      </c>
      <c r="N61" s="54"/>
      <c r="O61" s="55"/>
      <c r="P61" s="56">
        <f t="shared" si="114"/>
        <v>0</v>
      </c>
      <c r="Q61" s="54"/>
      <c r="R61" s="55"/>
      <c r="S61" s="56">
        <f t="shared" si="115"/>
        <v>0</v>
      </c>
      <c r="T61" s="54"/>
      <c r="U61" s="55"/>
      <c r="V61" s="56">
        <f t="shared" si="116"/>
        <v>0</v>
      </c>
      <c r="W61" s="57">
        <f t="shared" si="117"/>
        <v>23280</v>
      </c>
      <c r="X61" s="284">
        <f t="shared" si="118"/>
        <v>23060</v>
      </c>
      <c r="Y61" s="284">
        <f t="shared" si="7"/>
        <v>220</v>
      </c>
      <c r="Z61" s="292">
        <f t="shared" si="119"/>
        <v>9.4501718213058413E-3</v>
      </c>
      <c r="AA61" s="247"/>
      <c r="AB61" s="59"/>
      <c r="AC61" s="59"/>
      <c r="AD61" s="59"/>
      <c r="AE61" s="59"/>
      <c r="AF61" s="59"/>
      <c r="AG61" s="59"/>
    </row>
    <row r="62" spans="1:33" s="360" customFormat="1" ht="30" customHeight="1">
      <c r="A62" s="50" t="s">
        <v>25</v>
      </c>
      <c r="B62" s="51" t="s">
        <v>345</v>
      </c>
      <c r="C62" s="374" t="s">
        <v>362</v>
      </c>
      <c r="D62" s="375" t="s">
        <v>60</v>
      </c>
      <c r="E62" s="376">
        <v>8</v>
      </c>
      <c r="F62" s="377">
        <v>3640</v>
      </c>
      <c r="G62" s="378">
        <f t="shared" si="111"/>
        <v>29120</v>
      </c>
      <c r="H62" s="376">
        <v>8</v>
      </c>
      <c r="I62" s="377">
        <v>3640</v>
      </c>
      <c r="J62" s="378">
        <f>H62*I62</f>
        <v>29120</v>
      </c>
      <c r="K62" s="54"/>
      <c r="L62" s="55"/>
      <c r="M62" s="56">
        <f t="shared" si="113"/>
        <v>0</v>
      </c>
      <c r="N62" s="54"/>
      <c r="O62" s="55"/>
      <c r="P62" s="56">
        <f t="shared" si="114"/>
        <v>0</v>
      </c>
      <c r="Q62" s="54"/>
      <c r="R62" s="55"/>
      <c r="S62" s="56">
        <f t="shared" si="115"/>
        <v>0</v>
      </c>
      <c r="T62" s="54"/>
      <c r="U62" s="55"/>
      <c r="V62" s="56">
        <f t="shared" si="116"/>
        <v>0</v>
      </c>
      <c r="W62" s="57">
        <f t="shared" si="117"/>
        <v>29120</v>
      </c>
      <c r="X62" s="284">
        <f t="shared" si="118"/>
        <v>29120</v>
      </c>
      <c r="Y62" s="284">
        <f t="shared" si="7"/>
        <v>0</v>
      </c>
      <c r="Z62" s="292">
        <f t="shared" si="119"/>
        <v>0</v>
      </c>
      <c r="AA62" s="247"/>
      <c r="AB62" s="59"/>
      <c r="AC62" s="59"/>
      <c r="AD62" s="59"/>
      <c r="AE62" s="59"/>
      <c r="AF62" s="59"/>
      <c r="AG62" s="59"/>
    </row>
    <row r="63" spans="1:33" s="360" customFormat="1" ht="30" customHeight="1">
      <c r="A63" s="50" t="s">
        <v>25</v>
      </c>
      <c r="B63" s="51" t="s">
        <v>346</v>
      </c>
      <c r="C63" s="374" t="s">
        <v>363</v>
      </c>
      <c r="D63" s="375" t="s">
        <v>60</v>
      </c>
      <c r="E63" s="376">
        <v>4</v>
      </c>
      <c r="F63" s="377">
        <v>5600</v>
      </c>
      <c r="G63" s="378">
        <f t="shared" ref="G63:G65" si="120">E63*F63</f>
        <v>22400</v>
      </c>
      <c r="H63" s="376">
        <v>4</v>
      </c>
      <c r="I63" s="377">
        <v>5600</v>
      </c>
      <c r="J63" s="378">
        <f t="shared" ref="J63:J65" si="121">H63*I63</f>
        <v>22400</v>
      </c>
      <c r="K63" s="54"/>
      <c r="L63" s="55"/>
      <c r="M63" s="56">
        <f t="shared" ref="M63:M65" si="122">K63*L63</f>
        <v>0</v>
      </c>
      <c r="N63" s="54"/>
      <c r="O63" s="55"/>
      <c r="P63" s="56">
        <f t="shared" ref="P63:P65" si="123">N63*O63</f>
        <v>0</v>
      </c>
      <c r="Q63" s="54"/>
      <c r="R63" s="55"/>
      <c r="S63" s="56">
        <f t="shared" ref="S63:S65" si="124">Q63*R63</f>
        <v>0</v>
      </c>
      <c r="T63" s="54"/>
      <c r="U63" s="55"/>
      <c r="V63" s="56">
        <f t="shared" ref="V63:V65" si="125">T63*U63</f>
        <v>0</v>
      </c>
      <c r="W63" s="57">
        <f t="shared" si="117"/>
        <v>22400</v>
      </c>
      <c r="X63" s="284">
        <f t="shared" ref="X63:X65" si="126">J63+P63+V63</f>
        <v>22400</v>
      </c>
      <c r="Y63" s="284">
        <f t="shared" ref="Y63:Y65" si="127">W63-X63</f>
        <v>0</v>
      </c>
      <c r="Z63" s="292">
        <f t="shared" ref="Z63:Z65" si="128">Y63/W63</f>
        <v>0</v>
      </c>
      <c r="AA63" s="247"/>
      <c r="AB63" s="59"/>
      <c r="AC63" s="59"/>
      <c r="AD63" s="59"/>
      <c r="AE63" s="59"/>
      <c r="AF63" s="59"/>
      <c r="AG63" s="59"/>
    </row>
    <row r="64" spans="1:33" s="360" customFormat="1" ht="30" customHeight="1">
      <c r="A64" s="50" t="s">
        <v>25</v>
      </c>
      <c r="B64" s="51" t="s">
        <v>347</v>
      </c>
      <c r="C64" s="374" t="s">
        <v>364</v>
      </c>
      <c r="D64" s="375" t="s">
        <v>60</v>
      </c>
      <c r="E64" s="376">
        <v>6</v>
      </c>
      <c r="F64" s="377">
        <v>2240</v>
      </c>
      <c r="G64" s="378">
        <f t="shared" si="120"/>
        <v>13440</v>
      </c>
      <c r="H64" s="376">
        <v>6</v>
      </c>
      <c r="I64" s="377">
        <v>2240</v>
      </c>
      <c r="J64" s="378">
        <f t="shared" si="121"/>
        <v>13440</v>
      </c>
      <c r="K64" s="54"/>
      <c r="L64" s="55"/>
      <c r="M64" s="56">
        <f t="shared" si="122"/>
        <v>0</v>
      </c>
      <c r="N64" s="54"/>
      <c r="O64" s="55"/>
      <c r="P64" s="56">
        <f t="shared" si="123"/>
        <v>0</v>
      </c>
      <c r="Q64" s="54"/>
      <c r="R64" s="55"/>
      <c r="S64" s="56">
        <f t="shared" si="124"/>
        <v>0</v>
      </c>
      <c r="T64" s="54"/>
      <c r="U64" s="55"/>
      <c r="V64" s="56">
        <f t="shared" si="125"/>
        <v>0</v>
      </c>
      <c r="W64" s="57">
        <f t="shared" si="117"/>
        <v>13440</v>
      </c>
      <c r="X64" s="284">
        <f t="shared" si="126"/>
        <v>13440</v>
      </c>
      <c r="Y64" s="284">
        <f t="shared" si="127"/>
        <v>0</v>
      </c>
      <c r="Z64" s="292">
        <f t="shared" si="128"/>
        <v>0</v>
      </c>
      <c r="AA64" s="247"/>
      <c r="AB64" s="59"/>
      <c r="AC64" s="59"/>
      <c r="AD64" s="59"/>
      <c r="AE64" s="59"/>
      <c r="AF64" s="59"/>
      <c r="AG64" s="59"/>
    </row>
    <row r="65" spans="1:33" s="360" customFormat="1" ht="30" customHeight="1">
      <c r="A65" s="50" t="s">
        <v>25</v>
      </c>
      <c r="B65" s="51" t="s">
        <v>348</v>
      </c>
      <c r="C65" s="88" t="s">
        <v>365</v>
      </c>
      <c r="D65" s="53" t="s">
        <v>60</v>
      </c>
      <c r="E65" s="63">
        <v>16</v>
      </c>
      <c r="F65" s="367">
        <v>2520</v>
      </c>
      <c r="G65" s="56">
        <f t="shared" si="120"/>
        <v>40320</v>
      </c>
      <c r="H65" s="54">
        <v>16</v>
      </c>
      <c r="I65" s="55">
        <v>2520</v>
      </c>
      <c r="J65" s="392">
        <f t="shared" si="121"/>
        <v>40320</v>
      </c>
      <c r="K65" s="54"/>
      <c r="L65" s="55"/>
      <c r="M65" s="56">
        <f t="shared" si="122"/>
        <v>0</v>
      </c>
      <c r="N65" s="54"/>
      <c r="O65" s="55"/>
      <c r="P65" s="56">
        <f t="shared" si="123"/>
        <v>0</v>
      </c>
      <c r="Q65" s="54"/>
      <c r="R65" s="55"/>
      <c r="S65" s="56">
        <f t="shared" si="124"/>
        <v>0</v>
      </c>
      <c r="T65" s="54"/>
      <c r="U65" s="55"/>
      <c r="V65" s="56">
        <f t="shared" si="125"/>
        <v>0</v>
      </c>
      <c r="W65" s="57">
        <f t="shared" si="117"/>
        <v>40320</v>
      </c>
      <c r="X65" s="284">
        <f t="shared" si="126"/>
        <v>40320</v>
      </c>
      <c r="Y65" s="284">
        <f t="shared" si="127"/>
        <v>0</v>
      </c>
      <c r="Z65" s="292">
        <f t="shared" si="128"/>
        <v>0</v>
      </c>
      <c r="AA65" s="247"/>
      <c r="AB65" s="59"/>
      <c r="AC65" s="59"/>
      <c r="AD65" s="59"/>
      <c r="AE65" s="59"/>
      <c r="AF65" s="59"/>
      <c r="AG65" s="59"/>
    </row>
    <row r="66" spans="1:33" s="360" customFormat="1" ht="30" customHeight="1">
      <c r="A66" s="50" t="s">
        <v>25</v>
      </c>
      <c r="B66" s="51" t="s">
        <v>349</v>
      </c>
      <c r="C66" s="88" t="s">
        <v>366</v>
      </c>
      <c r="D66" s="53" t="s">
        <v>60</v>
      </c>
      <c r="E66" s="63">
        <v>1</v>
      </c>
      <c r="F66" s="367">
        <v>5500</v>
      </c>
      <c r="G66" s="56">
        <f t="shared" ref="G66:G69" si="129">E66*F66</f>
        <v>5500</v>
      </c>
      <c r="H66" s="54">
        <v>1</v>
      </c>
      <c r="I66" s="55">
        <v>5500</v>
      </c>
      <c r="J66" s="392">
        <f t="shared" ref="J66:J69" si="130">H66*I66</f>
        <v>5500</v>
      </c>
      <c r="K66" s="54"/>
      <c r="L66" s="55"/>
      <c r="M66" s="56">
        <f t="shared" ref="M66:M69" si="131">K66*L66</f>
        <v>0</v>
      </c>
      <c r="N66" s="54"/>
      <c r="O66" s="55"/>
      <c r="P66" s="56">
        <f t="shared" ref="P66:P69" si="132">N66*O66</f>
        <v>0</v>
      </c>
      <c r="Q66" s="54"/>
      <c r="R66" s="55"/>
      <c r="S66" s="56">
        <f t="shared" ref="S66:S69" si="133">Q66*R66</f>
        <v>0</v>
      </c>
      <c r="T66" s="54"/>
      <c r="U66" s="55"/>
      <c r="V66" s="56">
        <f t="shared" ref="V66:V69" si="134">T66*U66</f>
        <v>0</v>
      </c>
      <c r="W66" s="57">
        <f t="shared" si="117"/>
        <v>5500</v>
      </c>
      <c r="X66" s="284">
        <f t="shared" ref="X66:X69" si="135">J66+P66+V66</f>
        <v>5500</v>
      </c>
      <c r="Y66" s="284">
        <f t="shared" ref="Y66:Y69" si="136">W66-X66</f>
        <v>0</v>
      </c>
      <c r="Z66" s="292">
        <f t="shared" ref="Z66:Z69" si="137">Y66/W66</f>
        <v>0</v>
      </c>
      <c r="AA66" s="247"/>
      <c r="AB66" s="59"/>
      <c r="AC66" s="59"/>
      <c r="AD66" s="59"/>
      <c r="AE66" s="59"/>
      <c r="AF66" s="59"/>
      <c r="AG66" s="59"/>
    </row>
    <row r="67" spans="1:33" s="360" customFormat="1" ht="30" customHeight="1">
      <c r="A67" s="50" t="s">
        <v>25</v>
      </c>
      <c r="B67" s="51" t="s">
        <v>350</v>
      </c>
      <c r="C67" s="379" t="s">
        <v>367</v>
      </c>
      <c r="D67" s="371" t="s">
        <v>60</v>
      </c>
      <c r="E67" s="380">
        <v>10</v>
      </c>
      <c r="F67" s="381">
        <v>200</v>
      </c>
      <c r="G67" s="378">
        <f t="shared" si="129"/>
        <v>2000</v>
      </c>
      <c r="H67" s="380">
        <v>10</v>
      </c>
      <c r="I67" s="381">
        <v>200</v>
      </c>
      <c r="J67" s="378">
        <f t="shared" si="130"/>
        <v>2000</v>
      </c>
      <c r="K67" s="54"/>
      <c r="L67" s="55"/>
      <c r="M67" s="56">
        <f t="shared" si="131"/>
        <v>0</v>
      </c>
      <c r="N67" s="54"/>
      <c r="O67" s="55"/>
      <c r="P67" s="56">
        <f t="shared" si="132"/>
        <v>0</v>
      </c>
      <c r="Q67" s="54"/>
      <c r="R67" s="55"/>
      <c r="S67" s="56">
        <f t="shared" si="133"/>
        <v>0</v>
      </c>
      <c r="T67" s="54"/>
      <c r="U67" s="55"/>
      <c r="V67" s="56">
        <f t="shared" si="134"/>
        <v>0</v>
      </c>
      <c r="W67" s="57">
        <f t="shared" si="117"/>
        <v>2000</v>
      </c>
      <c r="X67" s="284">
        <f t="shared" si="135"/>
        <v>2000</v>
      </c>
      <c r="Y67" s="284">
        <f t="shared" si="136"/>
        <v>0</v>
      </c>
      <c r="Z67" s="292">
        <f t="shared" si="137"/>
        <v>0</v>
      </c>
      <c r="AA67" s="247"/>
      <c r="AB67" s="59"/>
      <c r="AC67" s="59"/>
      <c r="AD67" s="59"/>
      <c r="AE67" s="59"/>
      <c r="AF67" s="59"/>
      <c r="AG67" s="59"/>
    </row>
    <row r="68" spans="1:33" s="360" customFormat="1" ht="37.5" customHeight="1">
      <c r="A68" s="50" t="s">
        <v>25</v>
      </c>
      <c r="B68" s="51" t="s">
        <v>351</v>
      </c>
      <c r="C68" s="374" t="s">
        <v>368</v>
      </c>
      <c r="D68" s="375" t="s">
        <v>60</v>
      </c>
      <c r="E68" s="376">
        <v>1</v>
      </c>
      <c r="F68" s="377">
        <v>1200</v>
      </c>
      <c r="G68" s="382">
        <f t="shared" si="129"/>
        <v>1200</v>
      </c>
      <c r="H68" s="376">
        <v>1</v>
      </c>
      <c r="I68" s="377">
        <v>1200</v>
      </c>
      <c r="J68" s="378">
        <f t="shared" si="130"/>
        <v>1200</v>
      </c>
      <c r="K68" s="54"/>
      <c r="L68" s="55"/>
      <c r="M68" s="56">
        <f t="shared" si="131"/>
        <v>0</v>
      </c>
      <c r="N68" s="54"/>
      <c r="O68" s="55"/>
      <c r="P68" s="56">
        <f t="shared" si="132"/>
        <v>0</v>
      </c>
      <c r="Q68" s="54"/>
      <c r="R68" s="55"/>
      <c r="S68" s="56">
        <f t="shared" si="133"/>
        <v>0</v>
      </c>
      <c r="T68" s="54"/>
      <c r="U68" s="55"/>
      <c r="V68" s="56">
        <f t="shared" si="134"/>
        <v>0</v>
      </c>
      <c r="W68" s="57">
        <f t="shared" si="117"/>
        <v>1200</v>
      </c>
      <c r="X68" s="284">
        <f t="shared" si="135"/>
        <v>1200</v>
      </c>
      <c r="Y68" s="284">
        <f t="shared" si="136"/>
        <v>0</v>
      </c>
      <c r="Z68" s="292">
        <f t="shared" si="137"/>
        <v>0</v>
      </c>
      <c r="AA68" s="247"/>
      <c r="AB68" s="59"/>
      <c r="AC68" s="59"/>
      <c r="AD68" s="59"/>
      <c r="AE68" s="59"/>
      <c r="AF68" s="59"/>
      <c r="AG68" s="59"/>
    </row>
    <row r="69" spans="1:33" s="360" customFormat="1" ht="30" customHeight="1">
      <c r="A69" s="50" t="s">
        <v>25</v>
      </c>
      <c r="B69" s="51" t="s">
        <v>352</v>
      </c>
      <c r="C69" s="374" t="s">
        <v>369</v>
      </c>
      <c r="D69" s="375" t="s">
        <v>60</v>
      </c>
      <c r="E69" s="376">
        <v>12</v>
      </c>
      <c r="F69" s="377">
        <v>1500</v>
      </c>
      <c r="G69" s="382">
        <f t="shared" si="129"/>
        <v>18000</v>
      </c>
      <c r="H69" s="383">
        <v>28</v>
      </c>
      <c r="I69" s="384">
        <v>558</v>
      </c>
      <c r="J69" s="378">
        <f t="shared" si="130"/>
        <v>15624</v>
      </c>
      <c r="K69" s="54"/>
      <c r="L69" s="55"/>
      <c r="M69" s="56">
        <f t="shared" si="131"/>
        <v>0</v>
      </c>
      <c r="N69" s="54"/>
      <c r="O69" s="55"/>
      <c r="P69" s="56">
        <f t="shared" si="132"/>
        <v>0</v>
      </c>
      <c r="Q69" s="54"/>
      <c r="R69" s="55"/>
      <c r="S69" s="56">
        <f t="shared" si="133"/>
        <v>0</v>
      </c>
      <c r="T69" s="54"/>
      <c r="U69" s="55"/>
      <c r="V69" s="56">
        <f t="shared" si="134"/>
        <v>0</v>
      </c>
      <c r="W69" s="57">
        <f t="shared" si="117"/>
        <v>18000</v>
      </c>
      <c r="X69" s="284">
        <f t="shared" si="135"/>
        <v>15624</v>
      </c>
      <c r="Y69" s="284">
        <f t="shared" si="136"/>
        <v>2376</v>
      </c>
      <c r="Z69" s="292">
        <f t="shared" si="137"/>
        <v>0.13200000000000001</v>
      </c>
      <c r="AA69" s="247"/>
      <c r="AB69" s="59"/>
      <c r="AC69" s="59"/>
      <c r="AD69" s="59"/>
      <c r="AE69" s="59"/>
      <c r="AF69" s="59"/>
      <c r="AG69" s="59"/>
    </row>
    <row r="70" spans="1:33" s="360" customFormat="1" ht="30" customHeight="1">
      <c r="A70" s="50" t="s">
        <v>25</v>
      </c>
      <c r="B70" s="51" t="s">
        <v>353</v>
      </c>
      <c r="C70" s="374" t="s">
        <v>370</v>
      </c>
      <c r="D70" s="375" t="s">
        <v>60</v>
      </c>
      <c r="E70" s="376">
        <v>4</v>
      </c>
      <c r="F70" s="377">
        <v>3800</v>
      </c>
      <c r="G70" s="382">
        <f t="shared" si="111"/>
        <v>15200</v>
      </c>
      <c r="H70" s="383">
        <v>4</v>
      </c>
      <c r="I70" s="384">
        <v>5225</v>
      </c>
      <c r="J70" s="378">
        <f t="shared" si="112"/>
        <v>20900</v>
      </c>
      <c r="K70" s="54"/>
      <c r="L70" s="55"/>
      <c r="M70" s="56">
        <f t="shared" si="113"/>
        <v>0</v>
      </c>
      <c r="N70" s="54"/>
      <c r="O70" s="55"/>
      <c r="P70" s="56">
        <f t="shared" si="114"/>
        <v>0</v>
      </c>
      <c r="Q70" s="54"/>
      <c r="R70" s="55"/>
      <c r="S70" s="56">
        <f t="shared" si="115"/>
        <v>0</v>
      </c>
      <c r="T70" s="54"/>
      <c r="U70" s="55"/>
      <c r="V70" s="56">
        <f t="shared" si="116"/>
        <v>0</v>
      </c>
      <c r="W70" s="57">
        <f t="shared" si="117"/>
        <v>15200</v>
      </c>
      <c r="X70" s="284">
        <f t="shared" si="118"/>
        <v>20900</v>
      </c>
      <c r="Y70" s="284">
        <f t="shared" si="7"/>
        <v>-5700</v>
      </c>
      <c r="Z70" s="292">
        <f t="shared" si="119"/>
        <v>-0.375</v>
      </c>
      <c r="AA70" s="247"/>
      <c r="AB70" s="59"/>
      <c r="AC70" s="59"/>
      <c r="AD70" s="59"/>
      <c r="AE70" s="59"/>
      <c r="AF70" s="59"/>
      <c r="AG70" s="59"/>
    </row>
    <row r="71" spans="1:33" s="360" customFormat="1" ht="30" customHeight="1">
      <c r="A71" s="50" t="s">
        <v>25</v>
      </c>
      <c r="B71" s="51" t="s">
        <v>354</v>
      </c>
      <c r="C71" s="379" t="s">
        <v>371</v>
      </c>
      <c r="D71" s="371" t="s">
        <v>60</v>
      </c>
      <c r="E71" s="380">
        <v>1</v>
      </c>
      <c r="F71" s="381">
        <v>1200</v>
      </c>
      <c r="G71" s="378">
        <f t="shared" ref="G71" si="138">E71*F71</f>
        <v>1200</v>
      </c>
      <c r="H71" s="380">
        <v>1</v>
      </c>
      <c r="I71" s="381">
        <v>1200</v>
      </c>
      <c r="J71" s="378">
        <f t="shared" ref="J71" si="139">H71*I71</f>
        <v>1200</v>
      </c>
      <c r="K71" s="54"/>
      <c r="L71" s="55"/>
      <c r="M71" s="56">
        <f t="shared" ref="M71" si="140">K71*L71</f>
        <v>0</v>
      </c>
      <c r="N71" s="54"/>
      <c r="O71" s="55"/>
      <c r="P71" s="56">
        <f t="shared" ref="P71" si="141">N71*O71</f>
        <v>0</v>
      </c>
      <c r="Q71" s="54"/>
      <c r="R71" s="55"/>
      <c r="S71" s="56">
        <f t="shared" ref="S71" si="142">Q71*R71</f>
        <v>0</v>
      </c>
      <c r="T71" s="54"/>
      <c r="U71" s="55"/>
      <c r="V71" s="56">
        <f t="shared" ref="V71" si="143">T71*U71</f>
        <v>0</v>
      </c>
      <c r="W71" s="57">
        <f t="shared" si="117"/>
        <v>1200</v>
      </c>
      <c r="X71" s="284">
        <f t="shared" ref="X71" si="144">J71+P71+V71</f>
        <v>1200</v>
      </c>
      <c r="Y71" s="284">
        <f t="shared" ref="Y71" si="145">W71-X71</f>
        <v>0</v>
      </c>
      <c r="Z71" s="292">
        <f t="shared" ref="Z71" si="146">Y71/W71</f>
        <v>0</v>
      </c>
      <c r="AA71" s="247"/>
      <c r="AB71" s="59"/>
      <c r="AC71" s="59"/>
      <c r="AD71" s="59"/>
      <c r="AE71" s="59"/>
      <c r="AF71" s="59"/>
      <c r="AG71" s="59"/>
    </row>
    <row r="72" spans="1:33" s="360" customFormat="1" ht="30" customHeight="1">
      <c r="A72" s="50" t="s">
        <v>25</v>
      </c>
      <c r="B72" s="51" t="s">
        <v>355</v>
      </c>
      <c r="C72" s="379" t="s">
        <v>372</v>
      </c>
      <c r="D72" s="371" t="s">
        <v>60</v>
      </c>
      <c r="E72" s="380">
        <v>2</v>
      </c>
      <c r="F72" s="381">
        <v>600</v>
      </c>
      <c r="G72" s="378">
        <f t="shared" ref="G72" si="147">E72*F72</f>
        <v>1200</v>
      </c>
      <c r="H72" s="380">
        <v>2</v>
      </c>
      <c r="I72" s="381">
        <v>600</v>
      </c>
      <c r="J72" s="378">
        <f t="shared" ref="J72" si="148">H72*I72</f>
        <v>1200</v>
      </c>
      <c r="K72" s="54"/>
      <c r="L72" s="55"/>
      <c r="M72" s="56">
        <f t="shared" ref="M72" si="149">K72*L72</f>
        <v>0</v>
      </c>
      <c r="N72" s="54"/>
      <c r="O72" s="55"/>
      <c r="P72" s="56">
        <f t="shared" ref="P72" si="150">N72*O72</f>
        <v>0</v>
      </c>
      <c r="Q72" s="54"/>
      <c r="R72" s="55"/>
      <c r="S72" s="56">
        <f t="shared" ref="S72" si="151">Q72*R72</f>
        <v>0</v>
      </c>
      <c r="T72" s="54"/>
      <c r="U72" s="55"/>
      <c r="V72" s="56">
        <f t="shared" ref="V72" si="152">T72*U72</f>
        <v>0</v>
      </c>
      <c r="W72" s="57">
        <f t="shared" si="117"/>
        <v>1200</v>
      </c>
      <c r="X72" s="284">
        <f t="shared" ref="X72" si="153">J72+P72+V72</f>
        <v>1200</v>
      </c>
      <c r="Y72" s="284">
        <f t="shared" ref="Y72" si="154">W72-X72</f>
        <v>0</v>
      </c>
      <c r="Z72" s="292">
        <f t="shared" ref="Z72" si="155">Y72/W72</f>
        <v>0</v>
      </c>
      <c r="AA72" s="247"/>
      <c r="AB72" s="59"/>
      <c r="AC72" s="59"/>
      <c r="AD72" s="59"/>
      <c r="AE72" s="59"/>
      <c r="AF72" s="59"/>
      <c r="AG72" s="59"/>
    </row>
    <row r="73" spans="1:33" ht="30" customHeight="1">
      <c r="A73" s="50" t="s">
        <v>25</v>
      </c>
      <c r="B73" s="51" t="s">
        <v>356</v>
      </c>
      <c r="C73" s="379" t="s">
        <v>373</v>
      </c>
      <c r="D73" s="371" t="s">
        <v>60</v>
      </c>
      <c r="E73" s="380">
        <v>3</v>
      </c>
      <c r="F73" s="381">
        <v>300</v>
      </c>
      <c r="G73" s="378">
        <f t="shared" si="111"/>
        <v>900</v>
      </c>
      <c r="H73" s="380">
        <v>3</v>
      </c>
      <c r="I73" s="381">
        <v>300</v>
      </c>
      <c r="J73" s="378">
        <f t="shared" si="112"/>
        <v>900</v>
      </c>
      <c r="K73" s="54"/>
      <c r="L73" s="55"/>
      <c r="M73" s="56">
        <f t="shared" si="113"/>
        <v>0</v>
      </c>
      <c r="N73" s="54"/>
      <c r="O73" s="55"/>
      <c r="P73" s="56">
        <f t="shared" si="114"/>
        <v>0</v>
      </c>
      <c r="Q73" s="54"/>
      <c r="R73" s="55"/>
      <c r="S73" s="56">
        <f t="shared" si="115"/>
        <v>0</v>
      </c>
      <c r="T73" s="54"/>
      <c r="U73" s="55"/>
      <c r="V73" s="56">
        <f t="shared" si="116"/>
        <v>0</v>
      </c>
      <c r="W73" s="57">
        <f t="shared" si="117"/>
        <v>900</v>
      </c>
      <c r="X73" s="284">
        <f t="shared" si="118"/>
        <v>900</v>
      </c>
      <c r="Y73" s="284">
        <f t="shared" si="7"/>
        <v>0</v>
      </c>
      <c r="Z73" s="292">
        <f t="shared" si="119"/>
        <v>0</v>
      </c>
      <c r="AA73" s="247"/>
      <c r="AB73" s="59"/>
      <c r="AC73" s="59"/>
      <c r="AD73" s="59"/>
      <c r="AE73" s="59"/>
      <c r="AF73" s="59"/>
      <c r="AG73" s="59"/>
    </row>
    <row r="74" spans="1:33" ht="30" customHeight="1" thickBot="1">
      <c r="A74" s="60" t="s">
        <v>25</v>
      </c>
      <c r="B74" s="51" t="s">
        <v>357</v>
      </c>
      <c r="C74" s="379" t="s">
        <v>374</v>
      </c>
      <c r="D74" s="385" t="s">
        <v>60</v>
      </c>
      <c r="E74" s="380">
        <v>1</v>
      </c>
      <c r="F74" s="381">
        <v>600</v>
      </c>
      <c r="G74" s="386">
        <f t="shared" si="111"/>
        <v>600</v>
      </c>
      <c r="H74" s="380">
        <v>1</v>
      </c>
      <c r="I74" s="381">
        <v>600</v>
      </c>
      <c r="J74" s="386">
        <f t="shared" si="112"/>
        <v>600</v>
      </c>
      <c r="K74" s="63"/>
      <c r="L74" s="64"/>
      <c r="M74" s="65">
        <f t="shared" si="113"/>
        <v>0</v>
      </c>
      <c r="N74" s="63"/>
      <c r="O74" s="64"/>
      <c r="P74" s="65">
        <f t="shared" si="114"/>
        <v>0</v>
      </c>
      <c r="Q74" s="63"/>
      <c r="R74" s="64"/>
      <c r="S74" s="65">
        <f t="shared" si="115"/>
        <v>0</v>
      </c>
      <c r="T74" s="63"/>
      <c r="U74" s="64"/>
      <c r="V74" s="65">
        <f t="shared" si="116"/>
        <v>0</v>
      </c>
      <c r="W74" s="66">
        <f t="shared" si="117"/>
        <v>600</v>
      </c>
      <c r="X74" s="284">
        <f t="shared" si="118"/>
        <v>600</v>
      </c>
      <c r="Y74" s="284">
        <f t="shared" si="7"/>
        <v>0</v>
      </c>
      <c r="Z74" s="292">
        <f t="shared" si="119"/>
        <v>0</v>
      </c>
      <c r="AA74" s="256"/>
      <c r="AB74" s="59"/>
      <c r="AC74" s="59"/>
      <c r="AD74" s="59"/>
      <c r="AE74" s="59"/>
      <c r="AF74" s="59"/>
      <c r="AG74" s="59"/>
    </row>
    <row r="75" spans="1:33" ht="47.25" customHeight="1">
      <c r="A75" s="41" t="s">
        <v>23</v>
      </c>
      <c r="B75" s="80" t="s">
        <v>83</v>
      </c>
      <c r="C75" s="67" t="s">
        <v>84</v>
      </c>
      <c r="D75" s="68"/>
      <c r="E75" s="69"/>
      <c r="F75" s="70"/>
      <c r="G75" s="71"/>
      <c r="H75" s="69"/>
      <c r="I75" s="70"/>
      <c r="J75" s="71"/>
      <c r="K75" s="69">
        <f>SUM(K76:K77)</f>
        <v>0</v>
      </c>
      <c r="L75" s="70"/>
      <c r="M75" s="71">
        <f>SUM(M76:M77)</f>
        <v>0</v>
      </c>
      <c r="N75" s="69">
        <f>SUM(N76:N77)</f>
        <v>0</v>
      </c>
      <c r="O75" s="70"/>
      <c r="P75" s="71">
        <f>SUM(P76:P77)</f>
        <v>0</v>
      </c>
      <c r="Q75" s="69">
        <f>SUM(Q76:Q77)</f>
        <v>0</v>
      </c>
      <c r="R75" s="70"/>
      <c r="S75" s="71">
        <f>SUM(S76:S77)</f>
        <v>0</v>
      </c>
      <c r="T75" s="69">
        <f>SUM(T76:T77)</f>
        <v>0</v>
      </c>
      <c r="U75" s="70"/>
      <c r="V75" s="71">
        <f>SUM(V76:V77)</f>
        <v>0</v>
      </c>
      <c r="W75" s="71">
        <f>SUM(W76:W77)</f>
        <v>0</v>
      </c>
      <c r="X75" s="71">
        <f>SUM(X76:X77)</f>
        <v>0</v>
      </c>
      <c r="Y75" s="71">
        <f t="shared" si="7"/>
        <v>0</v>
      </c>
      <c r="Z75" s="71" t="e">
        <f>Y75/W75</f>
        <v>#DIV/0!</v>
      </c>
      <c r="AA75" s="257"/>
      <c r="AB75" s="49"/>
      <c r="AC75" s="49"/>
      <c r="AD75" s="49"/>
      <c r="AE75" s="49"/>
      <c r="AF75" s="49"/>
      <c r="AG75" s="49"/>
    </row>
    <row r="76" spans="1:33" ht="30" customHeight="1">
      <c r="A76" s="50" t="s">
        <v>25</v>
      </c>
      <c r="B76" s="51" t="s">
        <v>85</v>
      </c>
      <c r="C76" s="96" t="s">
        <v>86</v>
      </c>
      <c r="D76" s="53" t="s">
        <v>87</v>
      </c>
      <c r="E76" s="418" t="s">
        <v>88</v>
      </c>
      <c r="F76" s="419"/>
      <c r="G76" s="420"/>
      <c r="H76" s="418" t="s">
        <v>88</v>
      </c>
      <c r="I76" s="419"/>
      <c r="J76" s="420"/>
      <c r="K76" s="54"/>
      <c r="L76" s="55"/>
      <c r="M76" s="56">
        <f t="shared" ref="M76:M77" si="156">K76*L76</f>
        <v>0</v>
      </c>
      <c r="N76" s="54"/>
      <c r="O76" s="55"/>
      <c r="P76" s="56">
        <f t="shared" ref="P76:P77" si="157">N76*O76</f>
        <v>0</v>
      </c>
      <c r="Q76" s="54"/>
      <c r="R76" s="55"/>
      <c r="S76" s="56">
        <f t="shared" ref="S76:S77" si="158">Q76*R76</f>
        <v>0</v>
      </c>
      <c r="T76" s="54"/>
      <c r="U76" s="55"/>
      <c r="V76" s="56">
        <f t="shared" ref="V76:V77" si="159">T76*U76</f>
        <v>0</v>
      </c>
      <c r="W76" s="66">
        <f>G76+M76+S76</f>
        <v>0</v>
      </c>
      <c r="X76" s="284">
        <f t="shared" si="118"/>
        <v>0</v>
      </c>
      <c r="Y76" s="284">
        <f t="shared" si="7"/>
        <v>0</v>
      </c>
      <c r="Z76" s="292" t="e">
        <f t="shared" si="119"/>
        <v>#DIV/0!</v>
      </c>
      <c r="AA76" s="247"/>
      <c r="AB76" s="59"/>
      <c r="AC76" s="59"/>
      <c r="AD76" s="59"/>
      <c r="AE76" s="59"/>
      <c r="AF76" s="59"/>
      <c r="AG76" s="59"/>
    </row>
    <row r="77" spans="1:33" ht="30" customHeight="1" thickBot="1">
      <c r="A77" s="60" t="s">
        <v>25</v>
      </c>
      <c r="B77" s="61" t="s">
        <v>89</v>
      </c>
      <c r="C77" s="88" t="s">
        <v>90</v>
      </c>
      <c r="D77" s="62" t="s">
        <v>87</v>
      </c>
      <c r="E77" s="421"/>
      <c r="F77" s="422"/>
      <c r="G77" s="423"/>
      <c r="H77" s="421"/>
      <c r="I77" s="422"/>
      <c r="J77" s="423"/>
      <c r="K77" s="75"/>
      <c r="L77" s="76"/>
      <c r="M77" s="77">
        <f t="shared" si="156"/>
        <v>0</v>
      </c>
      <c r="N77" s="75"/>
      <c r="O77" s="76"/>
      <c r="P77" s="77">
        <f t="shared" si="157"/>
        <v>0</v>
      </c>
      <c r="Q77" s="75"/>
      <c r="R77" s="76"/>
      <c r="S77" s="77">
        <f t="shared" si="158"/>
        <v>0</v>
      </c>
      <c r="T77" s="75"/>
      <c r="U77" s="76"/>
      <c r="V77" s="77">
        <f t="shared" si="159"/>
        <v>0</v>
      </c>
      <c r="W77" s="66">
        <f>G77+M77+S77</f>
        <v>0</v>
      </c>
      <c r="X77" s="284">
        <f t="shared" si="118"/>
        <v>0</v>
      </c>
      <c r="Y77" s="288">
        <f t="shared" si="7"/>
        <v>0</v>
      </c>
      <c r="Z77" s="292" t="e">
        <f t="shared" si="119"/>
        <v>#DIV/0!</v>
      </c>
      <c r="AA77" s="258"/>
      <c r="AB77" s="59"/>
      <c r="AC77" s="59"/>
      <c r="AD77" s="59"/>
      <c r="AE77" s="59"/>
      <c r="AF77" s="59"/>
      <c r="AG77" s="59"/>
    </row>
    <row r="78" spans="1:33" ht="30" customHeight="1" thickBot="1">
      <c r="A78" s="225" t="s">
        <v>91</v>
      </c>
      <c r="B78" s="226"/>
      <c r="C78" s="227"/>
      <c r="D78" s="228"/>
      <c r="E78" s="115">
        <f>E57</f>
        <v>108</v>
      </c>
      <c r="F78" s="90"/>
      <c r="G78" s="89">
        <f>G57</f>
        <v>369660</v>
      </c>
      <c r="H78" s="115">
        <f>H57</f>
        <v>124</v>
      </c>
      <c r="I78" s="90"/>
      <c r="J78" s="89">
        <f>J57</f>
        <v>370604</v>
      </c>
      <c r="K78" s="91">
        <f>K75+K57</f>
        <v>0</v>
      </c>
      <c r="L78" s="90"/>
      <c r="M78" s="89">
        <f>M75+M57</f>
        <v>0</v>
      </c>
      <c r="N78" s="91">
        <f>N75+N57</f>
        <v>0</v>
      </c>
      <c r="O78" s="90"/>
      <c r="P78" s="89">
        <f>P75+P57</f>
        <v>0</v>
      </c>
      <c r="Q78" s="91">
        <f>Q75+Q57</f>
        <v>0</v>
      </c>
      <c r="R78" s="90"/>
      <c r="S78" s="89">
        <f>S75+S57</f>
        <v>0</v>
      </c>
      <c r="T78" s="91">
        <f>T75+T57</f>
        <v>0</v>
      </c>
      <c r="U78" s="90"/>
      <c r="V78" s="89">
        <f>V75+V57</f>
        <v>0</v>
      </c>
      <c r="W78" s="98">
        <f>W75+W57</f>
        <v>369660</v>
      </c>
      <c r="X78" s="98">
        <f>X75+X57</f>
        <v>370604</v>
      </c>
      <c r="Y78" s="98">
        <f t="shared" si="7"/>
        <v>-944</v>
      </c>
      <c r="Z78" s="98">
        <f>Y78/W78</f>
        <v>-2.5536979927500945E-3</v>
      </c>
      <c r="AA78" s="260"/>
      <c r="AB78" s="59"/>
      <c r="AC78" s="59"/>
      <c r="AD78" s="59"/>
      <c r="AE78" s="5"/>
      <c r="AF78" s="5"/>
      <c r="AG78" s="5"/>
    </row>
    <row r="79" spans="1:33" ht="30" customHeight="1" thickBot="1">
      <c r="A79" s="221" t="s">
        <v>22</v>
      </c>
      <c r="B79" s="121">
        <v>4</v>
      </c>
      <c r="C79" s="222" t="s">
        <v>92</v>
      </c>
      <c r="D79" s="223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358"/>
      <c r="Z79" s="40"/>
      <c r="AA79" s="254"/>
      <c r="AB79" s="5"/>
      <c r="AC79" s="5"/>
      <c r="AD79" s="5"/>
      <c r="AE79" s="5"/>
      <c r="AF79" s="5"/>
      <c r="AG79" s="5"/>
    </row>
    <row r="80" spans="1:33" ht="30" customHeight="1">
      <c r="A80" s="41" t="s">
        <v>23</v>
      </c>
      <c r="B80" s="80" t="s">
        <v>93</v>
      </c>
      <c r="C80" s="99" t="s">
        <v>94</v>
      </c>
      <c r="D80" s="44"/>
      <c r="E80" s="45">
        <f>SUM(E81:E83)</f>
        <v>0</v>
      </c>
      <c r="F80" s="46"/>
      <c r="G80" s="47">
        <f>SUM(G81:G83)</f>
        <v>0</v>
      </c>
      <c r="H80" s="45">
        <f>SUM(H81:H83)</f>
        <v>0</v>
      </c>
      <c r="I80" s="46"/>
      <c r="J80" s="47">
        <f>SUM(J81:J83)</f>
        <v>0</v>
      </c>
      <c r="K80" s="45">
        <f>SUM(K81:K83)</f>
        <v>0</v>
      </c>
      <c r="L80" s="46"/>
      <c r="M80" s="47">
        <f>SUM(M81:M83)</f>
        <v>0</v>
      </c>
      <c r="N80" s="45">
        <f>SUM(N81:N83)</f>
        <v>0</v>
      </c>
      <c r="O80" s="46"/>
      <c r="P80" s="47">
        <f>SUM(P81:P83)</f>
        <v>0</v>
      </c>
      <c r="Q80" s="45">
        <f>SUM(Q81:Q83)</f>
        <v>0</v>
      </c>
      <c r="R80" s="46"/>
      <c r="S80" s="47">
        <f>SUM(S81:S83)</f>
        <v>0</v>
      </c>
      <c r="T80" s="45">
        <f>SUM(T81:T83)</f>
        <v>0</v>
      </c>
      <c r="U80" s="46"/>
      <c r="V80" s="47">
        <f>SUM(V81:V83)</f>
        <v>0</v>
      </c>
      <c r="W80" s="47">
        <f>SUM(W81:W83)</f>
        <v>0</v>
      </c>
      <c r="X80" s="47">
        <f>SUM(X81:X83)</f>
        <v>0</v>
      </c>
      <c r="Y80" s="359">
        <f t="shared" si="7"/>
        <v>0</v>
      </c>
      <c r="Z80" s="286" t="e">
        <f>Y80/W80</f>
        <v>#DIV/0!</v>
      </c>
      <c r="AA80" s="255"/>
      <c r="AB80" s="49"/>
      <c r="AC80" s="49"/>
      <c r="AD80" s="49"/>
      <c r="AE80" s="49"/>
      <c r="AF80" s="49"/>
      <c r="AG80" s="49"/>
    </row>
    <row r="81" spans="1:33" ht="30" customHeight="1">
      <c r="A81" s="50" t="s">
        <v>25</v>
      </c>
      <c r="B81" s="51" t="s">
        <v>95</v>
      </c>
      <c r="C81" s="96" t="s">
        <v>96</v>
      </c>
      <c r="D81" s="100" t="s">
        <v>97</v>
      </c>
      <c r="E81" s="101"/>
      <c r="F81" s="102"/>
      <c r="G81" s="103">
        <f t="shared" ref="G81:G83" si="160">E81*F81</f>
        <v>0</v>
      </c>
      <c r="H81" s="101"/>
      <c r="I81" s="102"/>
      <c r="J81" s="103">
        <f t="shared" ref="J81:J83" si="161">H81*I81</f>
        <v>0</v>
      </c>
      <c r="K81" s="54"/>
      <c r="L81" s="102"/>
      <c r="M81" s="56">
        <f t="shared" ref="M81:M83" si="162">K81*L81</f>
        <v>0</v>
      </c>
      <c r="N81" s="54"/>
      <c r="O81" s="102"/>
      <c r="P81" s="56">
        <f t="shared" ref="P81:P83" si="163">N81*O81</f>
        <v>0</v>
      </c>
      <c r="Q81" s="54"/>
      <c r="R81" s="102"/>
      <c r="S81" s="56">
        <f t="shared" ref="S81:S83" si="164">Q81*R81</f>
        <v>0</v>
      </c>
      <c r="T81" s="54"/>
      <c r="U81" s="102"/>
      <c r="V81" s="56">
        <f t="shared" ref="V81:V83" si="165">T81*U81</f>
        <v>0</v>
      </c>
      <c r="W81" s="57">
        <f t="shared" ref="W81:W100" si="166">G81+M81+S81</f>
        <v>0</v>
      </c>
      <c r="X81" s="284">
        <f t="shared" ref="X81:X100" si="167">J81+P81+V81</f>
        <v>0</v>
      </c>
      <c r="Y81" s="284">
        <f t="shared" si="7"/>
        <v>0</v>
      </c>
      <c r="Z81" s="292" t="e">
        <f t="shared" ref="Z81:Z100" si="168">Y81/W81</f>
        <v>#DIV/0!</v>
      </c>
      <c r="AA81" s="247"/>
      <c r="AB81" s="59"/>
      <c r="AC81" s="59"/>
      <c r="AD81" s="59"/>
      <c r="AE81" s="59"/>
      <c r="AF81" s="59"/>
      <c r="AG81" s="59"/>
    </row>
    <row r="82" spans="1:33" ht="30" customHeight="1">
      <c r="A82" s="50" t="s">
        <v>25</v>
      </c>
      <c r="B82" s="51" t="s">
        <v>98</v>
      </c>
      <c r="C82" s="96" t="s">
        <v>96</v>
      </c>
      <c r="D82" s="100" t="s">
        <v>97</v>
      </c>
      <c r="E82" s="101"/>
      <c r="F82" s="102"/>
      <c r="G82" s="103">
        <f t="shared" si="160"/>
        <v>0</v>
      </c>
      <c r="H82" s="101"/>
      <c r="I82" s="102"/>
      <c r="J82" s="103">
        <f t="shared" si="161"/>
        <v>0</v>
      </c>
      <c r="K82" s="54"/>
      <c r="L82" s="102"/>
      <c r="M82" s="56">
        <f t="shared" si="162"/>
        <v>0</v>
      </c>
      <c r="N82" s="54"/>
      <c r="O82" s="102"/>
      <c r="P82" s="56">
        <f t="shared" si="163"/>
        <v>0</v>
      </c>
      <c r="Q82" s="54"/>
      <c r="R82" s="102"/>
      <c r="S82" s="56">
        <f t="shared" si="164"/>
        <v>0</v>
      </c>
      <c r="T82" s="54"/>
      <c r="U82" s="102"/>
      <c r="V82" s="56">
        <f t="shared" si="165"/>
        <v>0</v>
      </c>
      <c r="W82" s="57">
        <f t="shared" si="166"/>
        <v>0</v>
      </c>
      <c r="X82" s="284">
        <f t="shared" si="167"/>
        <v>0</v>
      </c>
      <c r="Y82" s="284">
        <f t="shared" si="7"/>
        <v>0</v>
      </c>
      <c r="Z82" s="292" t="e">
        <f t="shared" si="168"/>
        <v>#DIV/0!</v>
      </c>
      <c r="AA82" s="247"/>
      <c r="AB82" s="59"/>
      <c r="AC82" s="59"/>
      <c r="AD82" s="59"/>
      <c r="AE82" s="59"/>
      <c r="AF82" s="59"/>
      <c r="AG82" s="59"/>
    </row>
    <row r="83" spans="1:33" ht="30" customHeight="1" thickBot="1">
      <c r="A83" s="73" t="s">
        <v>25</v>
      </c>
      <c r="B83" s="61" t="s">
        <v>99</v>
      </c>
      <c r="C83" s="88" t="s">
        <v>96</v>
      </c>
      <c r="D83" s="100" t="s">
        <v>97</v>
      </c>
      <c r="E83" s="104"/>
      <c r="F83" s="105"/>
      <c r="G83" s="106">
        <f t="shared" si="160"/>
        <v>0</v>
      </c>
      <c r="H83" s="104"/>
      <c r="I83" s="105"/>
      <c r="J83" s="106">
        <f t="shared" si="161"/>
        <v>0</v>
      </c>
      <c r="K83" s="63"/>
      <c r="L83" s="105"/>
      <c r="M83" s="65">
        <f t="shared" si="162"/>
        <v>0</v>
      </c>
      <c r="N83" s="63"/>
      <c r="O83" s="105"/>
      <c r="P83" s="65">
        <f t="shared" si="163"/>
        <v>0</v>
      </c>
      <c r="Q83" s="63"/>
      <c r="R83" s="105"/>
      <c r="S83" s="65">
        <f t="shared" si="164"/>
        <v>0</v>
      </c>
      <c r="T83" s="63"/>
      <c r="U83" s="105"/>
      <c r="V83" s="65">
        <f t="shared" si="165"/>
        <v>0</v>
      </c>
      <c r="W83" s="66">
        <f t="shared" si="166"/>
        <v>0</v>
      </c>
      <c r="X83" s="284">
        <f t="shared" si="167"/>
        <v>0</v>
      </c>
      <c r="Y83" s="284">
        <f t="shared" si="7"/>
        <v>0</v>
      </c>
      <c r="Z83" s="292" t="e">
        <f t="shared" si="168"/>
        <v>#DIV/0!</v>
      </c>
      <c r="AA83" s="256"/>
      <c r="AB83" s="59"/>
      <c r="AC83" s="59"/>
      <c r="AD83" s="59"/>
      <c r="AE83" s="59"/>
      <c r="AF83" s="59"/>
      <c r="AG83" s="59"/>
    </row>
    <row r="84" spans="1:33" ht="30" customHeight="1">
      <c r="A84" s="41" t="s">
        <v>23</v>
      </c>
      <c r="B84" s="80" t="s">
        <v>100</v>
      </c>
      <c r="C84" s="78" t="s">
        <v>101</v>
      </c>
      <c r="D84" s="68"/>
      <c r="E84" s="69">
        <f>SUM(E85:E88)</f>
        <v>124</v>
      </c>
      <c r="F84" s="70"/>
      <c r="G84" s="71">
        <f>SUM(G85:G88)</f>
        <v>133300</v>
      </c>
      <c r="H84" s="69">
        <f>SUM(H85:H88)</f>
        <v>124</v>
      </c>
      <c r="I84" s="70"/>
      <c r="J84" s="71">
        <f>SUM(J85:J88)</f>
        <v>132990</v>
      </c>
      <c r="K84" s="69">
        <f>SUM(K85:K88)</f>
        <v>0</v>
      </c>
      <c r="L84" s="70"/>
      <c r="M84" s="71">
        <f>SUM(M85:M88)</f>
        <v>0</v>
      </c>
      <c r="N84" s="69">
        <f>SUM(N85:N88)</f>
        <v>0</v>
      </c>
      <c r="O84" s="70"/>
      <c r="P84" s="71">
        <f>SUM(P85:P88)</f>
        <v>0</v>
      </c>
      <c r="Q84" s="69">
        <f>SUM(Q85:Q88)</f>
        <v>0</v>
      </c>
      <c r="R84" s="70"/>
      <c r="S84" s="71">
        <f>SUM(S85:S88)</f>
        <v>0</v>
      </c>
      <c r="T84" s="69">
        <f>SUM(T85:T88)</f>
        <v>0</v>
      </c>
      <c r="U84" s="70"/>
      <c r="V84" s="71">
        <f>SUM(V85:V88)</f>
        <v>0</v>
      </c>
      <c r="W84" s="71">
        <f>SUM(W85:W88)</f>
        <v>133300</v>
      </c>
      <c r="X84" s="71">
        <f>SUM(X85:X88)</f>
        <v>132990</v>
      </c>
      <c r="Y84" s="71">
        <f t="shared" si="7"/>
        <v>310</v>
      </c>
      <c r="Z84" s="71">
        <f>Y84/W84</f>
        <v>2.3255813953488372E-3</v>
      </c>
      <c r="AA84" s="257"/>
      <c r="AB84" s="49"/>
      <c r="AC84" s="49"/>
      <c r="AD84" s="49"/>
      <c r="AE84" s="49"/>
      <c r="AF84" s="49"/>
      <c r="AG84" s="49"/>
    </row>
    <row r="85" spans="1:33" ht="30" customHeight="1">
      <c r="A85" s="50" t="s">
        <v>25</v>
      </c>
      <c r="B85" s="51" t="s">
        <v>102</v>
      </c>
      <c r="C85" s="107" t="s">
        <v>376</v>
      </c>
      <c r="D85" s="244" t="s">
        <v>269</v>
      </c>
      <c r="E85" s="54">
        <v>31</v>
      </c>
      <c r="F85" s="55">
        <v>2000</v>
      </c>
      <c r="G85" s="56">
        <f t="shared" ref="G85:G88" si="169">E85*F85</f>
        <v>62000</v>
      </c>
      <c r="H85" s="54">
        <v>31</v>
      </c>
      <c r="I85" s="55">
        <v>2000</v>
      </c>
      <c r="J85" s="392">
        <f t="shared" ref="J85:J88" si="170">H85*I85</f>
        <v>62000</v>
      </c>
      <c r="K85" s="54"/>
      <c r="L85" s="55"/>
      <c r="M85" s="56">
        <f t="shared" ref="M85:M88" si="171">K85*L85</f>
        <v>0</v>
      </c>
      <c r="N85" s="54"/>
      <c r="O85" s="55"/>
      <c r="P85" s="56">
        <f t="shared" ref="P85:P88" si="172">N85*O85</f>
        <v>0</v>
      </c>
      <c r="Q85" s="54"/>
      <c r="R85" s="55"/>
      <c r="S85" s="56">
        <f t="shared" ref="S85:S88" si="173">Q85*R85</f>
        <v>0</v>
      </c>
      <c r="T85" s="54"/>
      <c r="U85" s="55"/>
      <c r="V85" s="56">
        <f t="shared" ref="V85:V88" si="174">T85*U85</f>
        <v>0</v>
      </c>
      <c r="W85" s="57">
        <f t="shared" si="166"/>
        <v>62000</v>
      </c>
      <c r="X85" s="284">
        <f t="shared" si="167"/>
        <v>62000</v>
      </c>
      <c r="Y85" s="284">
        <f t="shared" si="7"/>
        <v>0</v>
      </c>
      <c r="Z85" s="292">
        <f t="shared" si="168"/>
        <v>0</v>
      </c>
      <c r="AA85" s="247"/>
      <c r="AB85" s="59"/>
      <c r="AC85" s="59"/>
      <c r="AD85" s="59"/>
      <c r="AE85" s="59"/>
      <c r="AF85" s="59"/>
      <c r="AG85" s="59"/>
    </row>
    <row r="86" spans="1:33" s="360" customFormat="1" ht="30" customHeight="1">
      <c r="A86" s="50" t="s">
        <v>25</v>
      </c>
      <c r="B86" s="51" t="s">
        <v>103</v>
      </c>
      <c r="C86" s="107" t="s">
        <v>377</v>
      </c>
      <c r="D86" s="244" t="s">
        <v>269</v>
      </c>
      <c r="E86" s="54">
        <v>31</v>
      </c>
      <c r="F86" s="55">
        <v>1250</v>
      </c>
      <c r="G86" s="56">
        <f t="shared" ref="G86" si="175">E86*F86</f>
        <v>38750</v>
      </c>
      <c r="H86" s="54">
        <v>31</v>
      </c>
      <c r="I86" s="55">
        <v>1250</v>
      </c>
      <c r="J86" s="392">
        <f t="shared" ref="J86" si="176">H86*I86</f>
        <v>38750</v>
      </c>
      <c r="K86" s="54"/>
      <c r="L86" s="55"/>
      <c r="M86" s="56">
        <f t="shared" ref="M86" si="177">K86*L86</f>
        <v>0</v>
      </c>
      <c r="N86" s="54"/>
      <c r="O86" s="55"/>
      <c r="P86" s="56">
        <f t="shared" ref="P86" si="178">N86*O86</f>
        <v>0</v>
      </c>
      <c r="Q86" s="54"/>
      <c r="R86" s="55"/>
      <c r="S86" s="56">
        <f t="shared" ref="S86" si="179">Q86*R86</f>
        <v>0</v>
      </c>
      <c r="T86" s="54"/>
      <c r="U86" s="55"/>
      <c r="V86" s="56">
        <f t="shared" ref="V86" si="180">T86*U86</f>
        <v>0</v>
      </c>
      <c r="W86" s="57">
        <f t="shared" ref="W86" si="181">G86+M86+S86</f>
        <v>38750</v>
      </c>
      <c r="X86" s="284">
        <f t="shared" ref="X86" si="182">J86+P86+V86</f>
        <v>38750</v>
      </c>
      <c r="Y86" s="284">
        <f t="shared" ref="Y86" si="183">W86-X86</f>
        <v>0</v>
      </c>
      <c r="Z86" s="292">
        <f t="shared" ref="Z86" si="184">Y86/W86</f>
        <v>0</v>
      </c>
      <c r="AA86" s="247"/>
      <c r="AB86" s="59"/>
      <c r="AC86" s="59"/>
      <c r="AD86" s="59"/>
      <c r="AE86" s="59"/>
      <c r="AF86" s="59"/>
      <c r="AG86" s="59"/>
    </row>
    <row r="87" spans="1:33" ht="30" customHeight="1">
      <c r="A87" s="50" t="s">
        <v>25</v>
      </c>
      <c r="B87" s="51" t="s">
        <v>104</v>
      </c>
      <c r="C87" s="109" t="s">
        <v>378</v>
      </c>
      <c r="D87" s="244" t="s">
        <v>269</v>
      </c>
      <c r="E87" s="63">
        <v>31</v>
      </c>
      <c r="F87" s="64">
        <v>750</v>
      </c>
      <c r="G87" s="56">
        <f t="shared" si="169"/>
        <v>23250</v>
      </c>
      <c r="H87" s="54">
        <v>31</v>
      </c>
      <c r="I87" s="55">
        <v>750</v>
      </c>
      <c r="J87" s="392">
        <f t="shared" si="170"/>
        <v>23250</v>
      </c>
      <c r="K87" s="54"/>
      <c r="L87" s="55"/>
      <c r="M87" s="56">
        <f t="shared" si="171"/>
        <v>0</v>
      </c>
      <c r="N87" s="54"/>
      <c r="O87" s="55"/>
      <c r="P87" s="56">
        <f t="shared" si="172"/>
        <v>0</v>
      </c>
      <c r="Q87" s="54"/>
      <c r="R87" s="55"/>
      <c r="S87" s="56">
        <f t="shared" si="173"/>
        <v>0</v>
      </c>
      <c r="T87" s="54"/>
      <c r="U87" s="55"/>
      <c r="V87" s="56">
        <f t="shared" si="174"/>
        <v>0</v>
      </c>
      <c r="W87" s="57">
        <f t="shared" si="166"/>
        <v>23250</v>
      </c>
      <c r="X87" s="284">
        <f t="shared" si="167"/>
        <v>23250</v>
      </c>
      <c r="Y87" s="284">
        <f t="shared" si="7"/>
        <v>0</v>
      </c>
      <c r="Z87" s="292">
        <f t="shared" si="168"/>
        <v>0</v>
      </c>
      <c r="AA87" s="247"/>
      <c r="AB87" s="59"/>
      <c r="AC87" s="59"/>
      <c r="AD87" s="59"/>
      <c r="AE87" s="59"/>
      <c r="AF87" s="59"/>
      <c r="AG87" s="59"/>
    </row>
    <row r="88" spans="1:33" ht="30" customHeight="1" thickBot="1">
      <c r="A88" s="60" t="s">
        <v>25</v>
      </c>
      <c r="B88" s="79" t="s">
        <v>375</v>
      </c>
      <c r="C88" s="109" t="s">
        <v>379</v>
      </c>
      <c r="D88" s="244" t="s">
        <v>269</v>
      </c>
      <c r="E88" s="63">
        <v>31</v>
      </c>
      <c r="F88" s="64">
        <v>300</v>
      </c>
      <c r="G88" s="65">
        <f t="shared" si="169"/>
        <v>9300</v>
      </c>
      <c r="H88" s="63">
        <v>31</v>
      </c>
      <c r="I88" s="64">
        <v>290</v>
      </c>
      <c r="J88" s="395">
        <f t="shared" si="170"/>
        <v>8990</v>
      </c>
      <c r="K88" s="63"/>
      <c r="L88" s="64"/>
      <c r="M88" s="65">
        <f t="shared" si="171"/>
        <v>0</v>
      </c>
      <c r="N88" s="63"/>
      <c r="O88" s="64"/>
      <c r="P88" s="65">
        <f t="shared" si="172"/>
        <v>0</v>
      </c>
      <c r="Q88" s="63"/>
      <c r="R88" s="64"/>
      <c r="S88" s="65">
        <f t="shared" si="173"/>
        <v>0</v>
      </c>
      <c r="T88" s="63"/>
      <c r="U88" s="64"/>
      <c r="V88" s="65">
        <f t="shared" si="174"/>
        <v>0</v>
      </c>
      <c r="W88" s="66">
        <f t="shared" si="166"/>
        <v>9300</v>
      </c>
      <c r="X88" s="284">
        <f t="shared" si="167"/>
        <v>8990</v>
      </c>
      <c r="Y88" s="284">
        <f t="shared" si="7"/>
        <v>310</v>
      </c>
      <c r="Z88" s="292">
        <f t="shared" si="168"/>
        <v>3.3333333333333333E-2</v>
      </c>
      <c r="AA88" s="256"/>
      <c r="AB88" s="59"/>
      <c r="AC88" s="59"/>
      <c r="AD88" s="59"/>
      <c r="AE88" s="59"/>
      <c r="AF88" s="59"/>
      <c r="AG88" s="59"/>
    </row>
    <row r="89" spans="1:33" ht="30" customHeight="1">
      <c r="A89" s="41" t="s">
        <v>23</v>
      </c>
      <c r="B89" s="80" t="s">
        <v>105</v>
      </c>
      <c r="C89" s="78" t="s">
        <v>106</v>
      </c>
      <c r="D89" s="68"/>
      <c r="E89" s="69">
        <f>SUM(E90:E92)</f>
        <v>0</v>
      </c>
      <c r="F89" s="70"/>
      <c r="G89" s="71">
        <f>SUM(G90:G92)</f>
        <v>0</v>
      </c>
      <c r="H89" s="69">
        <f>SUM(H90:H92)</f>
        <v>0</v>
      </c>
      <c r="I89" s="70"/>
      <c r="J89" s="71">
        <f>SUM(J90:J92)</f>
        <v>0</v>
      </c>
      <c r="K89" s="69">
        <f>SUM(K90:K92)</f>
        <v>0</v>
      </c>
      <c r="L89" s="70"/>
      <c r="M89" s="71">
        <f>SUM(M90:M92)</f>
        <v>0</v>
      </c>
      <c r="N89" s="69">
        <f>SUM(N90:N92)</f>
        <v>0</v>
      </c>
      <c r="O89" s="70"/>
      <c r="P89" s="71">
        <f>SUM(P90:P92)</f>
        <v>0</v>
      </c>
      <c r="Q89" s="69">
        <f>SUM(Q90:Q92)</f>
        <v>0</v>
      </c>
      <c r="R89" s="70"/>
      <c r="S89" s="71">
        <f>SUM(S90:S92)</f>
        <v>0</v>
      </c>
      <c r="T89" s="69">
        <f>SUM(T90:T92)</f>
        <v>0</v>
      </c>
      <c r="U89" s="70"/>
      <c r="V89" s="71">
        <f>SUM(V90:V92)</f>
        <v>0</v>
      </c>
      <c r="W89" s="71">
        <f>SUM(W90:W92)</f>
        <v>0</v>
      </c>
      <c r="X89" s="71">
        <f>SUM(X90:X92)</f>
        <v>0</v>
      </c>
      <c r="Y89" s="71">
        <f t="shared" si="7"/>
        <v>0</v>
      </c>
      <c r="Z89" s="71" t="e">
        <f>Y89/W89</f>
        <v>#DIV/0!</v>
      </c>
      <c r="AA89" s="257"/>
      <c r="AB89" s="49"/>
      <c r="AC89" s="49"/>
      <c r="AD89" s="49"/>
      <c r="AE89" s="49"/>
      <c r="AF89" s="49"/>
      <c r="AG89" s="49"/>
    </row>
    <row r="90" spans="1:33" ht="30" customHeight="1">
      <c r="A90" s="50" t="s">
        <v>25</v>
      </c>
      <c r="B90" s="51" t="s">
        <v>107</v>
      </c>
      <c r="C90" s="107" t="s">
        <v>108</v>
      </c>
      <c r="D90" s="108" t="s">
        <v>109</v>
      </c>
      <c r="E90" s="54"/>
      <c r="F90" s="55"/>
      <c r="G90" s="56">
        <f t="shared" ref="G90:G92" si="185">E90*F90</f>
        <v>0</v>
      </c>
      <c r="H90" s="54"/>
      <c r="I90" s="55"/>
      <c r="J90" s="56">
        <f t="shared" ref="J90:J92" si="186">H90*I90</f>
        <v>0</v>
      </c>
      <c r="K90" s="54"/>
      <c r="L90" s="55"/>
      <c r="M90" s="56">
        <f t="shared" ref="M90:M92" si="187">K90*L90</f>
        <v>0</v>
      </c>
      <c r="N90" s="54"/>
      <c r="O90" s="55"/>
      <c r="P90" s="56">
        <f t="shared" ref="P90:P92" si="188">N90*O90</f>
        <v>0</v>
      </c>
      <c r="Q90" s="54"/>
      <c r="R90" s="55"/>
      <c r="S90" s="56">
        <f t="shared" ref="S90:S92" si="189">Q90*R90</f>
        <v>0</v>
      </c>
      <c r="T90" s="54"/>
      <c r="U90" s="55"/>
      <c r="V90" s="56">
        <f t="shared" ref="V90:V92" si="190">T90*U90</f>
        <v>0</v>
      </c>
      <c r="W90" s="57">
        <f t="shared" si="166"/>
        <v>0</v>
      </c>
      <c r="X90" s="284">
        <f t="shared" si="167"/>
        <v>0</v>
      </c>
      <c r="Y90" s="284">
        <f t="shared" si="7"/>
        <v>0</v>
      </c>
      <c r="Z90" s="292" t="e">
        <f t="shared" si="168"/>
        <v>#DIV/0!</v>
      </c>
      <c r="AA90" s="247"/>
      <c r="AB90" s="59"/>
      <c r="AC90" s="59"/>
      <c r="AD90" s="59"/>
      <c r="AE90" s="59"/>
      <c r="AF90" s="59"/>
      <c r="AG90" s="59"/>
    </row>
    <row r="91" spans="1:33" ht="30" customHeight="1">
      <c r="A91" s="50" t="s">
        <v>25</v>
      </c>
      <c r="B91" s="51" t="s">
        <v>110</v>
      </c>
      <c r="C91" s="107" t="s">
        <v>111</v>
      </c>
      <c r="D91" s="108" t="s">
        <v>109</v>
      </c>
      <c r="E91" s="54"/>
      <c r="F91" s="55"/>
      <c r="G91" s="56">
        <f t="shared" si="185"/>
        <v>0</v>
      </c>
      <c r="H91" s="54"/>
      <c r="I91" s="55"/>
      <c r="J91" s="56">
        <f t="shared" si="186"/>
        <v>0</v>
      </c>
      <c r="K91" s="54"/>
      <c r="L91" s="55"/>
      <c r="M91" s="56">
        <f t="shared" si="187"/>
        <v>0</v>
      </c>
      <c r="N91" s="54"/>
      <c r="O91" s="55"/>
      <c r="P91" s="56">
        <f t="shared" si="188"/>
        <v>0</v>
      </c>
      <c r="Q91" s="54"/>
      <c r="R91" s="55"/>
      <c r="S91" s="56">
        <f t="shared" si="189"/>
        <v>0</v>
      </c>
      <c r="T91" s="54"/>
      <c r="U91" s="55"/>
      <c r="V91" s="56">
        <f t="shared" si="190"/>
        <v>0</v>
      </c>
      <c r="W91" s="57">
        <f t="shared" si="166"/>
        <v>0</v>
      </c>
      <c r="X91" s="284">
        <f t="shared" si="167"/>
        <v>0</v>
      </c>
      <c r="Y91" s="284">
        <f t="shared" si="7"/>
        <v>0</v>
      </c>
      <c r="Z91" s="292" t="e">
        <f t="shared" si="168"/>
        <v>#DIV/0!</v>
      </c>
      <c r="AA91" s="247"/>
      <c r="AB91" s="59"/>
      <c r="AC91" s="59"/>
      <c r="AD91" s="59"/>
      <c r="AE91" s="59"/>
      <c r="AF91" s="59"/>
      <c r="AG91" s="59"/>
    </row>
    <row r="92" spans="1:33" ht="30" customHeight="1" thickBot="1">
      <c r="A92" s="60" t="s">
        <v>25</v>
      </c>
      <c r="B92" s="79" t="s">
        <v>112</v>
      </c>
      <c r="C92" s="109" t="s">
        <v>113</v>
      </c>
      <c r="D92" s="110" t="s">
        <v>109</v>
      </c>
      <c r="E92" s="63"/>
      <c r="F92" s="64"/>
      <c r="G92" s="65">
        <f t="shared" si="185"/>
        <v>0</v>
      </c>
      <c r="H92" s="63"/>
      <c r="I92" s="64"/>
      <c r="J92" s="65">
        <f t="shared" si="186"/>
        <v>0</v>
      </c>
      <c r="K92" s="63"/>
      <c r="L92" s="64"/>
      <c r="M92" s="65">
        <f t="shared" si="187"/>
        <v>0</v>
      </c>
      <c r="N92" s="63"/>
      <c r="O92" s="64"/>
      <c r="P92" s="65">
        <f t="shared" si="188"/>
        <v>0</v>
      </c>
      <c r="Q92" s="63"/>
      <c r="R92" s="64"/>
      <c r="S92" s="65">
        <f t="shared" si="189"/>
        <v>0</v>
      </c>
      <c r="T92" s="63"/>
      <c r="U92" s="64"/>
      <c r="V92" s="65">
        <f t="shared" si="190"/>
        <v>0</v>
      </c>
      <c r="W92" s="66">
        <f t="shared" si="166"/>
        <v>0</v>
      </c>
      <c r="X92" s="284">
        <f t="shared" si="167"/>
        <v>0</v>
      </c>
      <c r="Y92" s="284">
        <f t="shared" si="7"/>
        <v>0</v>
      </c>
      <c r="Z92" s="292" t="e">
        <f t="shared" si="168"/>
        <v>#DIV/0!</v>
      </c>
      <c r="AA92" s="256"/>
      <c r="AB92" s="59"/>
      <c r="AC92" s="59"/>
      <c r="AD92" s="59"/>
      <c r="AE92" s="59"/>
      <c r="AF92" s="59"/>
      <c r="AG92" s="59"/>
    </row>
    <row r="93" spans="1:33" ht="30" customHeight="1">
      <c r="A93" s="41" t="s">
        <v>23</v>
      </c>
      <c r="B93" s="80" t="s">
        <v>114</v>
      </c>
      <c r="C93" s="78" t="s">
        <v>115</v>
      </c>
      <c r="D93" s="68"/>
      <c r="E93" s="69">
        <f>SUM(E94:E96)</f>
        <v>0</v>
      </c>
      <c r="F93" s="70"/>
      <c r="G93" s="71">
        <f>SUM(G94:G96)</f>
        <v>0</v>
      </c>
      <c r="H93" s="69">
        <f>SUM(H94:H96)</f>
        <v>0</v>
      </c>
      <c r="I93" s="70"/>
      <c r="J93" s="71">
        <f>SUM(J94:J96)</f>
        <v>0</v>
      </c>
      <c r="K93" s="69">
        <f>SUM(K94:K96)</f>
        <v>0</v>
      </c>
      <c r="L93" s="70"/>
      <c r="M93" s="71">
        <f>SUM(M94:M96)</f>
        <v>0</v>
      </c>
      <c r="N93" s="69">
        <f>SUM(N94:N96)</f>
        <v>0</v>
      </c>
      <c r="O93" s="70"/>
      <c r="P93" s="71">
        <f>SUM(P94:P96)</f>
        <v>0</v>
      </c>
      <c r="Q93" s="69">
        <f>SUM(Q94:Q96)</f>
        <v>0</v>
      </c>
      <c r="R93" s="70"/>
      <c r="S93" s="71">
        <f>SUM(S94:S96)</f>
        <v>0</v>
      </c>
      <c r="T93" s="69">
        <f>SUM(T94:T96)</f>
        <v>0</v>
      </c>
      <c r="U93" s="70"/>
      <c r="V93" s="71">
        <f>SUM(V94:V96)</f>
        <v>0</v>
      </c>
      <c r="W93" s="71">
        <f>SUM(W94:W96)</f>
        <v>0</v>
      </c>
      <c r="X93" s="71">
        <f>SUM(X94:X96)</f>
        <v>0</v>
      </c>
      <c r="Y93" s="71">
        <f t="shared" si="7"/>
        <v>0</v>
      </c>
      <c r="Z93" s="71" t="e">
        <f>Y93/W93</f>
        <v>#DIV/0!</v>
      </c>
      <c r="AA93" s="257"/>
      <c r="AB93" s="49"/>
      <c r="AC93" s="49"/>
      <c r="AD93" s="49"/>
      <c r="AE93" s="49"/>
      <c r="AF93" s="49"/>
      <c r="AG93" s="49"/>
    </row>
    <row r="94" spans="1:33" ht="30" customHeight="1">
      <c r="A94" s="50" t="s">
        <v>25</v>
      </c>
      <c r="B94" s="51" t="s">
        <v>116</v>
      </c>
      <c r="C94" s="96" t="s">
        <v>117</v>
      </c>
      <c r="D94" s="108" t="s">
        <v>60</v>
      </c>
      <c r="E94" s="54"/>
      <c r="F94" s="55"/>
      <c r="G94" s="56">
        <f t="shared" ref="G94:G96" si="191">E94*F94</f>
        <v>0</v>
      </c>
      <c r="H94" s="54"/>
      <c r="I94" s="55"/>
      <c r="J94" s="56">
        <f t="shared" ref="J94:J96" si="192">H94*I94</f>
        <v>0</v>
      </c>
      <c r="K94" s="54"/>
      <c r="L94" s="55"/>
      <c r="M94" s="56">
        <f t="shared" ref="M94:M96" si="193">K94*L94</f>
        <v>0</v>
      </c>
      <c r="N94" s="54"/>
      <c r="O94" s="55"/>
      <c r="P94" s="56">
        <f t="shared" ref="P94:P96" si="194">N94*O94</f>
        <v>0</v>
      </c>
      <c r="Q94" s="54"/>
      <c r="R94" s="55"/>
      <c r="S94" s="56">
        <f t="shared" ref="S94:S96" si="195">Q94*R94</f>
        <v>0</v>
      </c>
      <c r="T94" s="54"/>
      <c r="U94" s="55"/>
      <c r="V94" s="56">
        <f t="shared" ref="V94:V96" si="196">T94*U94</f>
        <v>0</v>
      </c>
      <c r="W94" s="57">
        <f t="shared" si="166"/>
        <v>0</v>
      </c>
      <c r="X94" s="284">
        <f t="shared" si="167"/>
        <v>0</v>
      </c>
      <c r="Y94" s="284">
        <f t="shared" si="7"/>
        <v>0</v>
      </c>
      <c r="Z94" s="292" t="e">
        <f t="shared" si="168"/>
        <v>#DIV/0!</v>
      </c>
      <c r="AA94" s="247"/>
      <c r="AB94" s="59"/>
      <c r="AC94" s="59"/>
      <c r="AD94" s="59"/>
      <c r="AE94" s="59"/>
      <c r="AF94" s="59"/>
      <c r="AG94" s="59"/>
    </row>
    <row r="95" spans="1:33" ht="30" customHeight="1">
      <c r="A95" s="50" t="s">
        <v>25</v>
      </c>
      <c r="B95" s="51" t="s">
        <v>118</v>
      </c>
      <c r="C95" s="96" t="s">
        <v>117</v>
      </c>
      <c r="D95" s="108" t="s">
        <v>60</v>
      </c>
      <c r="E95" s="54"/>
      <c r="F95" s="55"/>
      <c r="G95" s="56">
        <f t="shared" si="191"/>
        <v>0</v>
      </c>
      <c r="H95" s="54"/>
      <c r="I95" s="55"/>
      <c r="J95" s="56">
        <f t="shared" si="192"/>
        <v>0</v>
      </c>
      <c r="K95" s="54"/>
      <c r="L95" s="55"/>
      <c r="M95" s="56">
        <f t="shared" si="193"/>
        <v>0</v>
      </c>
      <c r="N95" s="54"/>
      <c r="O95" s="55"/>
      <c r="P95" s="56">
        <f t="shared" si="194"/>
        <v>0</v>
      </c>
      <c r="Q95" s="54"/>
      <c r="R95" s="55"/>
      <c r="S95" s="56">
        <f t="shared" si="195"/>
        <v>0</v>
      </c>
      <c r="T95" s="54"/>
      <c r="U95" s="55"/>
      <c r="V95" s="56">
        <f t="shared" si="196"/>
        <v>0</v>
      </c>
      <c r="W95" s="57">
        <f t="shared" si="166"/>
        <v>0</v>
      </c>
      <c r="X95" s="284">
        <f t="shared" si="167"/>
        <v>0</v>
      </c>
      <c r="Y95" s="284">
        <f t="shared" si="7"/>
        <v>0</v>
      </c>
      <c r="Z95" s="292" t="e">
        <f t="shared" si="168"/>
        <v>#DIV/0!</v>
      </c>
      <c r="AA95" s="247"/>
      <c r="AB95" s="59"/>
      <c r="AC95" s="59"/>
      <c r="AD95" s="59"/>
      <c r="AE95" s="59"/>
      <c r="AF95" s="59"/>
      <c r="AG95" s="59"/>
    </row>
    <row r="96" spans="1:33" ht="30" customHeight="1" thickBot="1">
      <c r="A96" s="60" t="s">
        <v>25</v>
      </c>
      <c r="B96" s="61" t="s">
        <v>119</v>
      </c>
      <c r="C96" s="88" t="s">
        <v>117</v>
      </c>
      <c r="D96" s="110" t="s">
        <v>60</v>
      </c>
      <c r="E96" s="63"/>
      <c r="F96" s="64"/>
      <c r="G96" s="65">
        <f t="shared" si="191"/>
        <v>0</v>
      </c>
      <c r="H96" s="63"/>
      <c r="I96" s="64"/>
      <c r="J96" s="65">
        <f t="shared" si="192"/>
        <v>0</v>
      </c>
      <c r="K96" s="63"/>
      <c r="L96" s="64"/>
      <c r="M96" s="65">
        <f t="shared" si="193"/>
        <v>0</v>
      </c>
      <c r="N96" s="63"/>
      <c r="O96" s="64"/>
      <c r="P96" s="65">
        <f t="shared" si="194"/>
        <v>0</v>
      </c>
      <c r="Q96" s="63"/>
      <c r="R96" s="64"/>
      <c r="S96" s="65">
        <f t="shared" si="195"/>
        <v>0</v>
      </c>
      <c r="T96" s="63"/>
      <c r="U96" s="64"/>
      <c r="V96" s="65">
        <f t="shared" si="196"/>
        <v>0</v>
      </c>
      <c r="W96" s="66">
        <f t="shared" si="166"/>
        <v>0</v>
      </c>
      <c r="X96" s="284">
        <f t="shared" si="167"/>
        <v>0</v>
      </c>
      <c r="Y96" s="284">
        <f t="shared" si="7"/>
        <v>0</v>
      </c>
      <c r="Z96" s="292" t="e">
        <f t="shared" si="168"/>
        <v>#DIV/0!</v>
      </c>
      <c r="AA96" s="256"/>
      <c r="AB96" s="59"/>
      <c r="AC96" s="59"/>
      <c r="AD96" s="59"/>
      <c r="AE96" s="59"/>
      <c r="AF96" s="59"/>
      <c r="AG96" s="59"/>
    </row>
    <row r="97" spans="1:33" ht="30" customHeight="1">
      <c r="A97" s="41" t="s">
        <v>23</v>
      </c>
      <c r="B97" s="80" t="s">
        <v>120</v>
      </c>
      <c r="C97" s="78" t="s">
        <v>121</v>
      </c>
      <c r="D97" s="68"/>
      <c r="E97" s="69">
        <f>SUM(E98:E100)</f>
        <v>0</v>
      </c>
      <c r="F97" s="70"/>
      <c r="G97" s="71">
        <f>SUM(G98:G100)</f>
        <v>0</v>
      </c>
      <c r="H97" s="69">
        <f>SUM(H98:H100)</f>
        <v>0</v>
      </c>
      <c r="I97" s="70"/>
      <c r="J97" s="71">
        <f>SUM(J98:J100)</f>
        <v>0</v>
      </c>
      <c r="K97" s="69">
        <f>SUM(K98:K100)</f>
        <v>0</v>
      </c>
      <c r="L97" s="70"/>
      <c r="M97" s="71">
        <f>SUM(M98:M100)</f>
        <v>0</v>
      </c>
      <c r="N97" s="69">
        <f>SUM(N98:N100)</f>
        <v>0</v>
      </c>
      <c r="O97" s="70"/>
      <c r="P97" s="71">
        <f>SUM(P98:P100)</f>
        <v>0</v>
      </c>
      <c r="Q97" s="69">
        <f>SUM(Q98:Q100)</f>
        <v>0</v>
      </c>
      <c r="R97" s="70"/>
      <c r="S97" s="71">
        <f>SUM(S98:S100)</f>
        <v>0</v>
      </c>
      <c r="T97" s="69">
        <f>SUM(T98:T100)</f>
        <v>0</v>
      </c>
      <c r="U97" s="70"/>
      <c r="V97" s="71">
        <f>SUM(V98:V100)</f>
        <v>0</v>
      </c>
      <c r="W97" s="71">
        <f>SUM(W98:W100)</f>
        <v>0</v>
      </c>
      <c r="X97" s="71">
        <f>SUM(X98:X100)</f>
        <v>0</v>
      </c>
      <c r="Y97" s="71">
        <f t="shared" si="7"/>
        <v>0</v>
      </c>
      <c r="Z97" s="71" t="e">
        <f>Y97/W97</f>
        <v>#DIV/0!</v>
      </c>
      <c r="AA97" s="257"/>
      <c r="AB97" s="49"/>
      <c r="AC97" s="49"/>
      <c r="AD97" s="49"/>
      <c r="AE97" s="49"/>
      <c r="AF97" s="49"/>
      <c r="AG97" s="49"/>
    </row>
    <row r="98" spans="1:33" ht="30" customHeight="1">
      <c r="A98" s="50" t="s">
        <v>25</v>
      </c>
      <c r="B98" s="51" t="s">
        <v>122</v>
      </c>
      <c r="C98" s="96" t="s">
        <v>117</v>
      </c>
      <c r="D98" s="108" t="s">
        <v>60</v>
      </c>
      <c r="E98" s="54"/>
      <c r="F98" s="55"/>
      <c r="G98" s="56">
        <f t="shared" ref="G98:G100" si="197">E98*F98</f>
        <v>0</v>
      </c>
      <c r="H98" s="54"/>
      <c r="I98" s="55"/>
      <c r="J98" s="56">
        <f t="shared" ref="J98:J100" si="198">H98*I98</f>
        <v>0</v>
      </c>
      <c r="K98" s="54"/>
      <c r="L98" s="55"/>
      <c r="M98" s="56">
        <f t="shared" ref="M98:M100" si="199">K98*L98</f>
        <v>0</v>
      </c>
      <c r="N98" s="54"/>
      <c r="O98" s="55"/>
      <c r="P98" s="56">
        <f t="shared" ref="P98:P100" si="200">N98*O98</f>
        <v>0</v>
      </c>
      <c r="Q98" s="54"/>
      <c r="R98" s="55"/>
      <c r="S98" s="56">
        <f t="shared" ref="S98:S100" si="201">Q98*R98</f>
        <v>0</v>
      </c>
      <c r="T98" s="54"/>
      <c r="U98" s="55"/>
      <c r="V98" s="56">
        <f t="shared" ref="V98:V100" si="202">T98*U98</f>
        <v>0</v>
      </c>
      <c r="W98" s="57">
        <f t="shared" si="166"/>
        <v>0</v>
      </c>
      <c r="X98" s="284">
        <f t="shared" si="167"/>
        <v>0</v>
      </c>
      <c r="Y98" s="284">
        <f t="shared" si="7"/>
        <v>0</v>
      </c>
      <c r="Z98" s="292" t="e">
        <f t="shared" si="168"/>
        <v>#DIV/0!</v>
      </c>
      <c r="AA98" s="247"/>
      <c r="AB98" s="59"/>
      <c r="AC98" s="59"/>
      <c r="AD98" s="59"/>
      <c r="AE98" s="59"/>
      <c r="AF98" s="59"/>
      <c r="AG98" s="59"/>
    </row>
    <row r="99" spans="1:33" ht="30" customHeight="1">
      <c r="A99" s="50" t="s">
        <v>25</v>
      </c>
      <c r="B99" s="51" t="s">
        <v>123</v>
      </c>
      <c r="C99" s="96" t="s">
        <v>117</v>
      </c>
      <c r="D99" s="108" t="s">
        <v>60</v>
      </c>
      <c r="E99" s="54"/>
      <c r="F99" s="55"/>
      <c r="G99" s="56">
        <f t="shared" si="197"/>
        <v>0</v>
      </c>
      <c r="H99" s="54"/>
      <c r="I99" s="55"/>
      <c r="J99" s="56">
        <f t="shared" si="198"/>
        <v>0</v>
      </c>
      <c r="K99" s="54"/>
      <c r="L99" s="55"/>
      <c r="M99" s="56">
        <f t="shared" si="199"/>
        <v>0</v>
      </c>
      <c r="N99" s="54"/>
      <c r="O99" s="55"/>
      <c r="P99" s="56">
        <f t="shared" si="200"/>
        <v>0</v>
      </c>
      <c r="Q99" s="54"/>
      <c r="R99" s="55"/>
      <c r="S99" s="56">
        <f t="shared" si="201"/>
        <v>0</v>
      </c>
      <c r="T99" s="54"/>
      <c r="U99" s="55"/>
      <c r="V99" s="56">
        <f t="shared" si="202"/>
        <v>0</v>
      </c>
      <c r="W99" s="57">
        <f t="shared" si="166"/>
        <v>0</v>
      </c>
      <c r="X99" s="284">
        <f t="shared" si="167"/>
        <v>0</v>
      </c>
      <c r="Y99" s="284">
        <f t="shared" si="7"/>
        <v>0</v>
      </c>
      <c r="Z99" s="292" t="e">
        <f t="shared" si="168"/>
        <v>#DIV/0!</v>
      </c>
      <c r="AA99" s="247"/>
      <c r="AB99" s="59"/>
      <c r="AC99" s="59"/>
      <c r="AD99" s="59"/>
      <c r="AE99" s="59"/>
      <c r="AF99" s="59"/>
      <c r="AG99" s="59"/>
    </row>
    <row r="100" spans="1:33" ht="30" customHeight="1" thickBot="1">
      <c r="A100" s="60" t="s">
        <v>25</v>
      </c>
      <c r="B100" s="79" t="s">
        <v>124</v>
      </c>
      <c r="C100" s="88" t="s">
        <v>117</v>
      </c>
      <c r="D100" s="110" t="s">
        <v>60</v>
      </c>
      <c r="E100" s="63"/>
      <c r="F100" s="64"/>
      <c r="G100" s="65">
        <f t="shared" si="197"/>
        <v>0</v>
      </c>
      <c r="H100" s="63"/>
      <c r="I100" s="64"/>
      <c r="J100" s="65">
        <f t="shared" si="198"/>
        <v>0</v>
      </c>
      <c r="K100" s="63"/>
      <c r="L100" s="64"/>
      <c r="M100" s="65">
        <f t="shared" si="199"/>
        <v>0</v>
      </c>
      <c r="N100" s="63"/>
      <c r="O100" s="64"/>
      <c r="P100" s="65">
        <f t="shared" si="200"/>
        <v>0</v>
      </c>
      <c r="Q100" s="63"/>
      <c r="R100" s="64"/>
      <c r="S100" s="65">
        <f t="shared" si="201"/>
        <v>0</v>
      </c>
      <c r="T100" s="63"/>
      <c r="U100" s="64"/>
      <c r="V100" s="65">
        <f t="shared" si="202"/>
        <v>0</v>
      </c>
      <c r="W100" s="66">
        <f t="shared" si="166"/>
        <v>0</v>
      </c>
      <c r="X100" s="284">
        <f t="shared" si="167"/>
        <v>0</v>
      </c>
      <c r="Y100" s="288">
        <f t="shared" si="7"/>
        <v>0</v>
      </c>
      <c r="Z100" s="292" t="e">
        <f t="shared" si="168"/>
        <v>#DIV/0!</v>
      </c>
      <c r="AA100" s="256"/>
      <c r="AB100" s="59"/>
      <c r="AC100" s="59"/>
      <c r="AD100" s="59"/>
      <c r="AE100" s="59"/>
      <c r="AF100" s="59"/>
      <c r="AG100" s="59"/>
    </row>
    <row r="101" spans="1:33" ht="30" customHeight="1" thickBot="1">
      <c r="A101" s="111" t="s">
        <v>125</v>
      </c>
      <c r="B101" s="112"/>
      <c r="C101" s="113"/>
      <c r="D101" s="114"/>
      <c r="E101" s="115">
        <f>E97+E93+E89+E84+E80</f>
        <v>124</v>
      </c>
      <c r="F101" s="90"/>
      <c r="G101" s="89">
        <f>G97+G93+G89+G84+G80</f>
        <v>133300</v>
      </c>
      <c r="H101" s="115">
        <f>H97+H93+H89+H84+H80</f>
        <v>124</v>
      </c>
      <c r="I101" s="90"/>
      <c r="J101" s="89">
        <f>J97+J93+J89+J84+J80</f>
        <v>132990</v>
      </c>
      <c r="K101" s="91">
        <f t="shared" ref="K101" si="203">K97+K93+K89+K84+K80</f>
        <v>0</v>
      </c>
      <c r="L101" s="90"/>
      <c r="M101" s="89">
        <f>M97+M93+M89+M84+M80</f>
        <v>0</v>
      </c>
      <c r="N101" s="91">
        <f t="shared" ref="N101" si="204">N97+N93+N89+N84+N80</f>
        <v>0</v>
      </c>
      <c r="O101" s="90"/>
      <c r="P101" s="89">
        <f>P97+P93+P89+P84+P80</f>
        <v>0</v>
      </c>
      <c r="Q101" s="91">
        <f t="shared" ref="Q101" si="205">Q97+Q93+Q89+Q84+Q80</f>
        <v>0</v>
      </c>
      <c r="R101" s="90"/>
      <c r="S101" s="89">
        <f>S97+S93+S89+S84+S80</f>
        <v>0</v>
      </c>
      <c r="T101" s="91">
        <f t="shared" ref="T101" si="206">T97+T93+T89+T84+T80</f>
        <v>0</v>
      </c>
      <c r="U101" s="90"/>
      <c r="V101" s="89">
        <f>V97+V93+V89+V84+V80</f>
        <v>0</v>
      </c>
      <c r="W101" s="98">
        <f>W97+W93+W89+W84+W80</f>
        <v>133300</v>
      </c>
      <c r="X101" s="287">
        <f>X97+X93+X89+X84+X80</f>
        <v>132990</v>
      </c>
      <c r="Y101" s="289">
        <f t="shared" ref="Y101:Y176" si="207">W101-X101</f>
        <v>310</v>
      </c>
      <c r="Z101" s="289">
        <f>Y101/W101</f>
        <v>2.3255813953488372E-3</v>
      </c>
      <c r="AA101" s="260"/>
      <c r="AB101" s="5"/>
      <c r="AC101" s="5"/>
      <c r="AD101" s="5"/>
      <c r="AE101" s="5"/>
      <c r="AF101" s="5"/>
      <c r="AG101" s="5"/>
    </row>
    <row r="102" spans="1:33" s="184" customFormat="1" ht="30" customHeight="1" thickBot="1">
      <c r="A102" s="92" t="s">
        <v>22</v>
      </c>
      <c r="B102" s="93">
        <v>5</v>
      </c>
      <c r="C102" s="204" t="s">
        <v>257</v>
      </c>
      <c r="D102" s="3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0"/>
      <c r="Y102" s="290"/>
      <c r="Z102" s="40"/>
      <c r="AA102" s="254"/>
      <c r="AB102" s="5"/>
      <c r="AC102" s="5"/>
      <c r="AD102" s="5"/>
      <c r="AE102" s="5"/>
      <c r="AF102" s="5"/>
      <c r="AG102" s="5"/>
    </row>
    <row r="103" spans="1:33" ht="30" customHeight="1">
      <c r="A103" s="41" t="s">
        <v>23</v>
      </c>
      <c r="B103" s="80" t="s">
        <v>126</v>
      </c>
      <c r="C103" s="67" t="s">
        <v>127</v>
      </c>
      <c r="D103" s="68"/>
      <c r="E103" s="69">
        <f>SUM(E104:E106)</f>
        <v>0</v>
      </c>
      <c r="F103" s="70"/>
      <c r="G103" s="71">
        <f>SUM(G104:G106)</f>
        <v>0</v>
      </c>
      <c r="H103" s="69">
        <f>SUM(H104:H106)</f>
        <v>0</v>
      </c>
      <c r="I103" s="70"/>
      <c r="J103" s="71">
        <f>SUM(J104:J106)</f>
        <v>0</v>
      </c>
      <c r="K103" s="69">
        <f>SUM(K104:K106)</f>
        <v>0</v>
      </c>
      <c r="L103" s="70"/>
      <c r="M103" s="71">
        <f>SUM(M104:M106)</f>
        <v>0</v>
      </c>
      <c r="N103" s="69">
        <f>SUM(N104:N106)</f>
        <v>0</v>
      </c>
      <c r="O103" s="70"/>
      <c r="P103" s="71">
        <f>SUM(P104:P106)</f>
        <v>0</v>
      </c>
      <c r="Q103" s="69">
        <f>SUM(Q104:Q106)</f>
        <v>0</v>
      </c>
      <c r="R103" s="70"/>
      <c r="S103" s="71">
        <f>SUM(S104:S106)</f>
        <v>0</v>
      </c>
      <c r="T103" s="69">
        <f>SUM(T104:T106)</f>
        <v>0</v>
      </c>
      <c r="U103" s="70"/>
      <c r="V103" s="71">
        <f>SUM(V104:V106)</f>
        <v>0</v>
      </c>
      <c r="W103" s="72">
        <f>SUM(W104:W106)</f>
        <v>0</v>
      </c>
      <c r="X103" s="72">
        <f>SUM(X104:X106)</f>
        <v>0</v>
      </c>
      <c r="Y103" s="72">
        <f t="shared" si="207"/>
        <v>0</v>
      </c>
      <c r="Z103" s="286" t="e">
        <f>Y103/W103</f>
        <v>#DIV/0!</v>
      </c>
      <c r="AA103" s="257"/>
      <c r="AB103" s="59"/>
      <c r="AC103" s="59"/>
      <c r="AD103" s="59"/>
      <c r="AE103" s="59"/>
      <c r="AF103" s="59"/>
      <c r="AG103" s="59"/>
    </row>
    <row r="104" spans="1:33" ht="30" customHeight="1">
      <c r="A104" s="50" t="s">
        <v>25</v>
      </c>
      <c r="B104" s="51" t="s">
        <v>128</v>
      </c>
      <c r="C104" s="117" t="s">
        <v>129</v>
      </c>
      <c r="D104" s="108" t="s">
        <v>130</v>
      </c>
      <c r="E104" s="54"/>
      <c r="F104" s="55"/>
      <c r="G104" s="56">
        <f t="shared" ref="G104:G106" si="208">E104*F104</f>
        <v>0</v>
      </c>
      <c r="H104" s="54"/>
      <c r="I104" s="55"/>
      <c r="J104" s="56">
        <f t="shared" ref="J104:J106" si="209">H104*I104</f>
        <v>0</v>
      </c>
      <c r="K104" s="54"/>
      <c r="L104" s="55"/>
      <c r="M104" s="56">
        <f t="shared" ref="M104:M106" si="210">K104*L104</f>
        <v>0</v>
      </c>
      <c r="N104" s="54"/>
      <c r="O104" s="55"/>
      <c r="P104" s="56">
        <f t="shared" ref="P104:P106" si="211">N104*O104</f>
        <v>0</v>
      </c>
      <c r="Q104" s="54"/>
      <c r="R104" s="55"/>
      <c r="S104" s="56">
        <f t="shared" ref="S104:S106" si="212">Q104*R104</f>
        <v>0</v>
      </c>
      <c r="T104" s="54"/>
      <c r="U104" s="55"/>
      <c r="V104" s="56">
        <f t="shared" ref="V104:V106" si="213">T104*U104</f>
        <v>0</v>
      </c>
      <c r="W104" s="57">
        <f>G104+M104+S104</f>
        <v>0</v>
      </c>
      <c r="X104" s="284">
        <f t="shared" ref="X104:X114" si="214">J104+P104+V104</f>
        <v>0</v>
      </c>
      <c r="Y104" s="284">
        <f t="shared" si="207"/>
        <v>0</v>
      </c>
      <c r="Z104" s="292" t="e">
        <f t="shared" ref="Z104:Z114" si="215">Y104/W104</f>
        <v>#DIV/0!</v>
      </c>
      <c r="AA104" s="247"/>
      <c r="AB104" s="59"/>
      <c r="AC104" s="59"/>
      <c r="AD104" s="59"/>
      <c r="AE104" s="59"/>
      <c r="AF104" s="59"/>
      <c r="AG104" s="59"/>
    </row>
    <row r="105" spans="1:33" ht="30" customHeight="1">
      <c r="A105" s="50" t="s">
        <v>25</v>
      </c>
      <c r="B105" s="51" t="s">
        <v>131</v>
      </c>
      <c r="C105" s="117" t="s">
        <v>129</v>
      </c>
      <c r="D105" s="108" t="s">
        <v>130</v>
      </c>
      <c r="E105" s="54"/>
      <c r="F105" s="55"/>
      <c r="G105" s="56">
        <f t="shared" si="208"/>
        <v>0</v>
      </c>
      <c r="H105" s="54"/>
      <c r="I105" s="55"/>
      <c r="J105" s="56">
        <f t="shared" si="209"/>
        <v>0</v>
      </c>
      <c r="K105" s="54"/>
      <c r="L105" s="55"/>
      <c r="M105" s="56">
        <f t="shared" si="210"/>
        <v>0</v>
      </c>
      <c r="N105" s="54"/>
      <c r="O105" s="55"/>
      <c r="P105" s="56">
        <f t="shared" si="211"/>
        <v>0</v>
      </c>
      <c r="Q105" s="54"/>
      <c r="R105" s="55"/>
      <c r="S105" s="56">
        <f t="shared" si="212"/>
        <v>0</v>
      </c>
      <c r="T105" s="54"/>
      <c r="U105" s="55"/>
      <c r="V105" s="56">
        <f t="shared" si="213"/>
        <v>0</v>
      </c>
      <c r="W105" s="57">
        <f>G105+M105+S105</f>
        <v>0</v>
      </c>
      <c r="X105" s="284">
        <f t="shared" si="214"/>
        <v>0</v>
      </c>
      <c r="Y105" s="284">
        <f t="shared" si="207"/>
        <v>0</v>
      </c>
      <c r="Z105" s="292" t="e">
        <f t="shared" si="215"/>
        <v>#DIV/0!</v>
      </c>
      <c r="AA105" s="247"/>
      <c r="AB105" s="59"/>
      <c r="AC105" s="59"/>
      <c r="AD105" s="59"/>
      <c r="AE105" s="59"/>
      <c r="AF105" s="59"/>
      <c r="AG105" s="59"/>
    </row>
    <row r="106" spans="1:33" ht="30" customHeight="1" thickBot="1">
      <c r="A106" s="60" t="s">
        <v>25</v>
      </c>
      <c r="B106" s="61" t="s">
        <v>132</v>
      </c>
      <c r="C106" s="117" t="s">
        <v>129</v>
      </c>
      <c r="D106" s="110" t="s">
        <v>130</v>
      </c>
      <c r="E106" s="63"/>
      <c r="F106" s="64"/>
      <c r="G106" s="65">
        <f t="shared" si="208"/>
        <v>0</v>
      </c>
      <c r="H106" s="63"/>
      <c r="I106" s="64"/>
      <c r="J106" s="65">
        <f t="shared" si="209"/>
        <v>0</v>
      </c>
      <c r="K106" s="63"/>
      <c r="L106" s="64"/>
      <c r="M106" s="65">
        <f t="shared" si="210"/>
        <v>0</v>
      </c>
      <c r="N106" s="63"/>
      <c r="O106" s="64"/>
      <c r="P106" s="65">
        <f t="shared" si="211"/>
        <v>0</v>
      </c>
      <c r="Q106" s="63"/>
      <c r="R106" s="64"/>
      <c r="S106" s="65">
        <f t="shared" si="212"/>
        <v>0</v>
      </c>
      <c r="T106" s="63"/>
      <c r="U106" s="64"/>
      <c r="V106" s="65">
        <f t="shared" si="213"/>
        <v>0</v>
      </c>
      <c r="W106" s="66">
        <f>G106+M106+S106</f>
        <v>0</v>
      </c>
      <c r="X106" s="284">
        <f t="shared" si="214"/>
        <v>0</v>
      </c>
      <c r="Y106" s="284">
        <f t="shared" si="207"/>
        <v>0</v>
      </c>
      <c r="Z106" s="292" t="e">
        <f t="shared" si="215"/>
        <v>#DIV/0!</v>
      </c>
      <c r="AA106" s="256"/>
      <c r="AB106" s="59"/>
      <c r="AC106" s="59"/>
      <c r="AD106" s="59"/>
      <c r="AE106" s="59"/>
      <c r="AF106" s="59"/>
      <c r="AG106" s="59"/>
    </row>
    <row r="107" spans="1:33" ht="30" customHeight="1" thickBot="1">
      <c r="A107" s="41" t="s">
        <v>23</v>
      </c>
      <c r="B107" s="80" t="s">
        <v>133</v>
      </c>
      <c r="C107" s="67" t="s">
        <v>134</v>
      </c>
      <c r="D107" s="278"/>
      <c r="E107" s="277">
        <f>SUM(E108:E110)</f>
        <v>0</v>
      </c>
      <c r="F107" s="70"/>
      <c r="G107" s="71">
        <f>SUM(G108:G110)</f>
        <v>0</v>
      </c>
      <c r="H107" s="277">
        <f>SUM(H108:H110)</f>
        <v>0</v>
      </c>
      <c r="I107" s="70"/>
      <c r="J107" s="71">
        <f>SUM(J108:J110)</f>
        <v>0</v>
      </c>
      <c r="K107" s="277">
        <f>SUM(K108:K110)</f>
        <v>0</v>
      </c>
      <c r="L107" s="70"/>
      <c r="M107" s="71">
        <f>SUM(M108:M110)</f>
        <v>0</v>
      </c>
      <c r="N107" s="277">
        <f>SUM(N108:N110)</f>
        <v>0</v>
      </c>
      <c r="O107" s="70"/>
      <c r="P107" s="71">
        <f>SUM(P108:P110)</f>
        <v>0</v>
      </c>
      <c r="Q107" s="277">
        <f>SUM(Q108:Q110)</f>
        <v>0</v>
      </c>
      <c r="R107" s="70"/>
      <c r="S107" s="71">
        <f>SUM(S108:S110)</f>
        <v>0</v>
      </c>
      <c r="T107" s="277">
        <f>SUM(T108:T110)</f>
        <v>0</v>
      </c>
      <c r="U107" s="70"/>
      <c r="V107" s="71">
        <f>SUM(V108:V110)</f>
        <v>0</v>
      </c>
      <c r="W107" s="72">
        <f>SUM(W108:W110)</f>
        <v>0</v>
      </c>
      <c r="X107" s="72">
        <f>SUM(X108:X110)</f>
        <v>0</v>
      </c>
      <c r="Y107" s="72">
        <f t="shared" si="207"/>
        <v>0</v>
      </c>
      <c r="Z107" s="72" t="e">
        <f>Y107/W107</f>
        <v>#DIV/0!</v>
      </c>
      <c r="AA107" s="257"/>
      <c r="AB107" s="59"/>
      <c r="AC107" s="59"/>
      <c r="AD107" s="59"/>
      <c r="AE107" s="59"/>
      <c r="AF107" s="59"/>
      <c r="AG107" s="59"/>
    </row>
    <row r="108" spans="1:33" s="184" customFormat="1" ht="30" customHeight="1">
      <c r="A108" s="50" t="s">
        <v>25</v>
      </c>
      <c r="B108" s="51" t="s">
        <v>135</v>
      </c>
      <c r="C108" s="117" t="s">
        <v>136</v>
      </c>
      <c r="D108" s="276" t="s">
        <v>60</v>
      </c>
      <c r="E108" s="54"/>
      <c r="F108" s="55"/>
      <c r="G108" s="56">
        <f t="shared" ref="G108:G110" si="216">E108*F108</f>
        <v>0</v>
      </c>
      <c r="H108" s="54"/>
      <c r="I108" s="55"/>
      <c r="J108" s="56">
        <f t="shared" ref="J108:J110" si="217">H108*I108</f>
        <v>0</v>
      </c>
      <c r="K108" s="54"/>
      <c r="L108" s="55"/>
      <c r="M108" s="56">
        <f t="shared" ref="M108:M110" si="218">K108*L108</f>
        <v>0</v>
      </c>
      <c r="N108" s="54"/>
      <c r="O108" s="55"/>
      <c r="P108" s="56">
        <f t="shared" ref="P108:P110" si="219">N108*O108</f>
        <v>0</v>
      </c>
      <c r="Q108" s="54"/>
      <c r="R108" s="55"/>
      <c r="S108" s="56">
        <f t="shared" ref="S108:S110" si="220">Q108*R108</f>
        <v>0</v>
      </c>
      <c r="T108" s="54"/>
      <c r="U108" s="55"/>
      <c r="V108" s="56">
        <f t="shared" ref="V108:V110" si="221">T108*U108</f>
        <v>0</v>
      </c>
      <c r="W108" s="57">
        <f>G108+M108+S108</f>
        <v>0</v>
      </c>
      <c r="X108" s="284">
        <f t="shared" si="214"/>
        <v>0</v>
      </c>
      <c r="Y108" s="284">
        <f t="shared" si="207"/>
        <v>0</v>
      </c>
      <c r="Z108" s="292" t="e">
        <f t="shared" si="215"/>
        <v>#DIV/0!</v>
      </c>
      <c r="AA108" s="247"/>
      <c r="AB108" s="59"/>
      <c r="AC108" s="59"/>
      <c r="AD108" s="59"/>
      <c r="AE108" s="59"/>
      <c r="AF108" s="59"/>
      <c r="AG108" s="59"/>
    </row>
    <row r="109" spans="1:33" s="184" customFormat="1" ht="30" customHeight="1">
      <c r="A109" s="50" t="s">
        <v>25</v>
      </c>
      <c r="B109" s="51" t="s">
        <v>137</v>
      </c>
      <c r="C109" s="96" t="s">
        <v>136</v>
      </c>
      <c r="D109" s="108" t="s">
        <v>60</v>
      </c>
      <c r="E109" s="54"/>
      <c r="F109" s="55"/>
      <c r="G109" s="56">
        <f t="shared" si="216"/>
        <v>0</v>
      </c>
      <c r="H109" s="54"/>
      <c r="I109" s="55"/>
      <c r="J109" s="56">
        <f t="shared" si="217"/>
        <v>0</v>
      </c>
      <c r="K109" s="54"/>
      <c r="L109" s="55"/>
      <c r="M109" s="56">
        <f t="shared" si="218"/>
        <v>0</v>
      </c>
      <c r="N109" s="54"/>
      <c r="O109" s="55"/>
      <c r="P109" s="56">
        <f t="shared" si="219"/>
        <v>0</v>
      </c>
      <c r="Q109" s="54"/>
      <c r="R109" s="55"/>
      <c r="S109" s="56">
        <f t="shared" si="220"/>
        <v>0</v>
      </c>
      <c r="T109" s="54"/>
      <c r="U109" s="55"/>
      <c r="V109" s="56">
        <f t="shared" si="221"/>
        <v>0</v>
      </c>
      <c r="W109" s="57">
        <f>G109+M109+S109</f>
        <v>0</v>
      </c>
      <c r="X109" s="284">
        <f t="shared" si="214"/>
        <v>0</v>
      </c>
      <c r="Y109" s="284">
        <f t="shared" si="207"/>
        <v>0</v>
      </c>
      <c r="Z109" s="292" t="e">
        <f t="shared" si="215"/>
        <v>#DIV/0!</v>
      </c>
      <c r="AA109" s="247"/>
      <c r="AB109" s="59"/>
      <c r="AC109" s="59"/>
      <c r="AD109" s="59"/>
      <c r="AE109" s="59"/>
      <c r="AF109" s="59"/>
      <c r="AG109" s="59"/>
    </row>
    <row r="110" spans="1:33" s="184" customFormat="1" ht="30" customHeight="1" thickBot="1">
      <c r="A110" s="60" t="s">
        <v>25</v>
      </c>
      <c r="B110" s="61" t="s">
        <v>138</v>
      </c>
      <c r="C110" s="88" t="s">
        <v>136</v>
      </c>
      <c r="D110" s="110" t="s">
        <v>60</v>
      </c>
      <c r="E110" s="63"/>
      <c r="F110" s="64"/>
      <c r="G110" s="65">
        <f t="shared" si="216"/>
        <v>0</v>
      </c>
      <c r="H110" s="63"/>
      <c r="I110" s="64"/>
      <c r="J110" s="65">
        <f t="shared" si="217"/>
        <v>0</v>
      </c>
      <c r="K110" s="63"/>
      <c r="L110" s="64"/>
      <c r="M110" s="65">
        <f t="shared" si="218"/>
        <v>0</v>
      </c>
      <c r="N110" s="63"/>
      <c r="O110" s="64"/>
      <c r="P110" s="65">
        <f t="shared" si="219"/>
        <v>0</v>
      </c>
      <c r="Q110" s="63"/>
      <c r="R110" s="64"/>
      <c r="S110" s="65">
        <f t="shared" si="220"/>
        <v>0</v>
      </c>
      <c r="T110" s="63"/>
      <c r="U110" s="64"/>
      <c r="V110" s="65">
        <f t="shared" si="221"/>
        <v>0</v>
      </c>
      <c r="W110" s="66">
        <f>G110+M110+S110</f>
        <v>0</v>
      </c>
      <c r="X110" s="284">
        <f t="shared" si="214"/>
        <v>0</v>
      </c>
      <c r="Y110" s="284">
        <f t="shared" si="207"/>
        <v>0</v>
      </c>
      <c r="Z110" s="292" t="e">
        <f t="shared" si="215"/>
        <v>#DIV/0!</v>
      </c>
      <c r="AA110" s="256"/>
      <c r="AB110" s="59"/>
      <c r="AC110" s="59"/>
      <c r="AD110" s="59"/>
      <c r="AE110" s="59"/>
      <c r="AF110" s="59"/>
      <c r="AG110" s="59"/>
    </row>
    <row r="111" spans="1:33" ht="30" customHeight="1">
      <c r="A111" s="205" t="s">
        <v>23</v>
      </c>
      <c r="B111" s="206" t="s">
        <v>139</v>
      </c>
      <c r="C111" s="211" t="s">
        <v>140</v>
      </c>
      <c r="D111" s="209"/>
      <c r="E111" s="277">
        <f>SUM(E112:E114)</f>
        <v>0</v>
      </c>
      <c r="F111" s="70"/>
      <c r="G111" s="71">
        <f>SUM(G112:G114)</f>
        <v>0</v>
      </c>
      <c r="H111" s="277">
        <f>SUM(H112:H114)</f>
        <v>0</v>
      </c>
      <c r="I111" s="70"/>
      <c r="J111" s="71">
        <f>SUM(J112:J114)</f>
        <v>0</v>
      </c>
      <c r="K111" s="277">
        <f>SUM(K112:K114)</f>
        <v>0</v>
      </c>
      <c r="L111" s="70"/>
      <c r="M111" s="71">
        <f>SUM(M112:M114)</f>
        <v>0</v>
      </c>
      <c r="N111" s="277">
        <f>SUM(N112:N114)</f>
        <v>0</v>
      </c>
      <c r="O111" s="70"/>
      <c r="P111" s="71">
        <f>SUM(P112:P114)</f>
        <v>0</v>
      </c>
      <c r="Q111" s="277">
        <f>SUM(Q112:Q114)</f>
        <v>0</v>
      </c>
      <c r="R111" s="70"/>
      <c r="S111" s="71">
        <f>SUM(S112:S114)</f>
        <v>0</v>
      </c>
      <c r="T111" s="277">
        <f>SUM(T112:T114)</f>
        <v>0</v>
      </c>
      <c r="U111" s="70"/>
      <c r="V111" s="71">
        <f>SUM(V112:V114)</f>
        <v>0</v>
      </c>
      <c r="W111" s="72">
        <f>SUM(W112:W114)</f>
        <v>0</v>
      </c>
      <c r="X111" s="72">
        <f>SUM(X112:X114)</f>
        <v>0</v>
      </c>
      <c r="Y111" s="72">
        <f t="shared" si="207"/>
        <v>0</v>
      </c>
      <c r="Z111" s="72" t="e">
        <f>Y111/W111</f>
        <v>#DIV/0!</v>
      </c>
      <c r="AA111" s="257"/>
      <c r="AB111" s="59"/>
      <c r="AC111" s="59"/>
      <c r="AD111" s="59"/>
      <c r="AE111" s="59"/>
      <c r="AF111" s="59"/>
      <c r="AG111" s="59"/>
    </row>
    <row r="112" spans="1:33" ht="30" customHeight="1">
      <c r="A112" s="50" t="s">
        <v>25</v>
      </c>
      <c r="B112" s="207" t="s">
        <v>141</v>
      </c>
      <c r="C112" s="212" t="s">
        <v>66</v>
      </c>
      <c r="D112" s="210" t="s">
        <v>67</v>
      </c>
      <c r="E112" s="54"/>
      <c r="F112" s="55"/>
      <c r="G112" s="56">
        <f t="shared" ref="G112:G114" si="222">E112*F112</f>
        <v>0</v>
      </c>
      <c r="H112" s="54"/>
      <c r="I112" s="55"/>
      <c r="J112" s="56">
        <f t="shared" ref="J112:J114" si="223">H112*I112</f>
        <v>0</v>
      </c>
      <c r="K112" s="54"/>
      <c r="L112" s="55"/>
      <c r="M112" s="56">
        <f>K112*L112</f>
        <v>0</v>
      </c>
      <c r="N112" s="54"/>
      <c r="O112" s="55"/>
      <c r="P112" s="56">
        <f>N112*O112</f>
        <v>0</v>
      </c>
      <c r="Q112" s="54"/>
      <c r="R112" s="55"/>
      <c r="S112" s="56">
        <f t="shared" ref="S112:S114" si="224">Q112*R112</f>
        <v>0</v>
      </c>
      <c r="T112" s="54"/>
      <c r="U112" s="55"/>
      <c r="V112" s="56">
        <f t="shared" ref="V112:V114" si="225">T112*U112</f>
        <v>0</v>
      </c>
      <c r="W112" s="57">
        <f>G112+M112+S112</f>
        <v>0</v>
      </c>
      <c r="X112" s="284">
        <f t="shared" si="214"/>
        <v>0</v>
      </c>
      <c r="Y112" s="284">
        <f t="shared" si="207"/>
        <v>0</v>
      </c>
      <c r="Z112" s="292" t="e">
        <f t="shared" si="215"/>
        <v>#DIV/0!</v>
      </c>
      <c r="AA112" s="247"/>
      <c r="AB112" s="58"/>
      <c r="AC112" s="59"/>
      <c r="AD112" s="59"/>
      <c r="AE112" s="59"/>
      <c r="AF112" s="59"/>
      <c r="AG112" s="59"/>
    </row>
    <row r="113" spans="1:33" ht="30" customHeight="1">
      <c r="A113" s="50" t="s">
        <v>25</v>
      </c>
      <c r="B113" s="207" t="s">
        <v>142</v>
      </c>
      <c r="C113" s="212" t="s">
        <v>66</v>
      </c>
      <c r="D113" s="210" t="s">
        <v>67</v>
      </c>
      <c r="E113" s="54"/>
      <c r="F113" s="55"/>
      <c r="G113" s="56">
        <f t="shared" si="222"/>
        <v>0</v>
      </c>
      <c r="H113" s="54"/>
      <c r="I113" s="55"/>
      <c r="J113" s="56">
        <f t="shared" si="223"/>
        <v>0</v>
      </c>
      <c r="K113" s="54"/>
      <c r="L113" s="55"/>
      <c r="M113" s="56">
        <f t="shared" ref="M113:M114" si="226">K113*L113</f>
        <v>0</v>
      </c>
      <c r="N113" s="54"/>
      <c r="O113" s="55"/>
      <c r="P113" s="56">
        <f t="shared" ref="P113:P114" si="227">N113*O113</f>
        <v>0</v>
      </c>
      <c r="Q113" s="54"/>
      <c r="R113" s="55"/>
      <c r="S113" s="56">
        <f t="shared" si="224"/>
        <v>0</v>
      </c>
      <c r="T113" s="54"/>
      <c r="U113" s="55"/>
      <c r="V113" s="56">
        <f t="shared" si="225"/>
        <v>0</v>
      </c>
      <c r="W113" s="57">
        <f>G113+M113+S113</f>
        <v>0</v>
      </c>
      <c r="X113" s="284">
        <f t="shared" si="214"/>
        <v>0</v>
      </c>
      <c r="Y113" s="284">
        <f t="shared" si="207"/>
        <v>0</v>
      </c>
      <c r="Z113" s="292" t="e">
        <f t="shared" si="215"/>
        <v>#DIV/0!</v>
      </c>
      <c r="AA113" s="247"/>
      <c r="AB113" s="59"/>
      <c r="AC113" s="59"/>
      <c r="AD113" s="59"/>
      <c r="AE113" s="59"/>
      <c r="AF113" s="59"/>
      <c r="AG113" s="59"/>
    </row>
    <row r="114" spans="1:33" ht="30" customHeight="1" thickBot="1">
      <c r="A114" s="60" t="s">
        <v>25</v>
      </c>
      <c r="B114" s="231" t="s">
        <v>143</v>
      </c>
      <c r="C114" s="232" t="s">
        <v>66</v>
      </c>
      <c r="D114" s="210" t="s">
        <v>67</v>
      </c>
      <c r="E114" s="75"/>
      <c r="F114" s="76"/>
      <c r="G114" s="77">
        <f t="shared" si="222"/>
        <v>0</v>
      </c>
      <c r="H114" s="75"/>
      <c r="I114" s="76"/>
      <c r="J114" s="77">
        <f t="shared" si="223"/>
        <v>0</v>
      </c>
      <c r="K114" s="75"/>
      <c r="L114" s="76"/>
      <c r="M114" s="77">
        <f t="shared" si="226"/>
        <v>0</v>
      </c>
      <c r="N114" s="75"/>
      <c r="O114" s="76"/>
      <c r="P114" s="77">
        <f t="shared" si="227"/>
        <v>0</v>
      </c>
      <c r="Q114" s="75"/>
      <c r="R114" s="76"/>
      <c r="S114" s="77">
        <f t="shared" si="224"/>
        <v>0</v>
      </c>
      <c r="T114" s="75"/>
      <c r="U114" s="76"/>
      <c r="V114" s="77">
        <f t="shared" si="225"/>
        <v>0</v>
      </c>
      <c r="W114" s="66">
        <f>G114+M114+S114</f>
        <v>0</v>
      </c>
      <c r="X114" s="284">
        <f t="shared" si="214"/>
        <v>0</v>
      </c>
      <c r="Y114" s="284">
        <f t="shared" si="207"/>
        <v>0</v>
      </c>
      <c r="Z114" s="292" t="e">
        <f t="shared" si="215"/>
        <v>#DIV/0!</v>
      </c>
      <c r="AA114" s="258"/>
      <c r="AB114" s="59"/>
      <c r="AC114" s="59"/>
      <c r="AD114" s="59"/>
      <c r="AE114" s="59"/>
      <c r="AF114" s="59"/>
      <c r="AG114" s="59"/>
    </row>
    <row r="115" spans="1:33" ht="39.75" customHeight="1" thickBot="1">
      <c r="A115" s="444" t="s">
        <v>268</v>
      </c>
      <c r="B115" s="445"/>
      <c r="C115" s="445"/>
      <c r="D115" s="446"/>
      <c r="E115" s="90"/>
      <c r="F115" s="90"/>
      <c r="G115" s="89">
        <f>G103+G107+G111</f>
        <v>0</v>
      </c>
      <c r="H115" s="90"/>
      <c r="I115" s="90"/>
      <c r="J115" s="89">
        <f>J103+J107+J111</f>
        <v>0</v>
      </c>
      <c r="K115" s="90"/>
      <c r="L115" s="90"/>
      <c r="M115" s="89">
        <f>M103+M107+M111</f>
        <v>0</v>
      </c>
      <c r="N115" s="90"/>
      <c r="O115" s="90"/>
      <c r="P115" s="89">
        <f>P103+P107+P111</f>
        <v>0</v>
      </c>
      <c r="Q115" s="90"/>
      <c r="R115" s="90"/>
      <c r="S115" s="89">
        <f>S103+S107+S111</f>
        <v>0</v>
      </c>
      <c r="T115" s="90"/>
      <c r="U115" s="90"/>
      <c r="V115" s="89">
        <f>V103+V107+V111</f>
        <v>0</v>
      </c>
      <c r="W115" s="98">
        <f>W103+W107+W111</f>
        <v>0</v>
      </c>
      <c r="X115" s="98">
        <f>X103+X107+X111</f>
        <v>0</v>
      </c>
      <c r="Y115" s="98">
        <f t="shared" si="207"/>
        <v>0</v>
      </c>
      <c r="Z115" s="98" t="e">
        <f>Y115/W115</f>
        <v>#DIV/0!</v>
      </c>
      <c r="AA115" s="260"/>
      <c r="AC115" s="5"/>
      <c r="AD115" s="5"/>
      <c r="AE115" s="5"/>
      <c r="AF115" s="5"/>
      <c r="AG115" s="5"/>
    </row>
    <row r="116" spans="1:33" ht="30" customHeight="1" thickBot="1">
      <c r="A116" s="120" t="s">
        <v>22</v>
      </c>
      <c r="B116" s="121">
        <v>6</v>
      </c>
      <c r="C116" s="122" t="s">
        <v>144</v>
      </c>
      <c r="D116" s="11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40"/>
      <c r="X116" s="40"/>
      <c r="Y116" s="290"/>
      <c r="Z116" s="40"/>
      <c r="AA116" s="254"/>
      <c r="AB116" s="5"/>
      <c r="AC116" s="5"/>
      <c r="AD116" s="5"/>
      <c r="AE116" s="5"/>
      <c r="AF116" s="5"/>
      <c r="AG116" s="5"/>
    </row>
    <row r="117" spans="1:33" ht="30" customHeight="1">
      <c r="A117" s="41" t="s">
        <v>23</v>
      </c>
      <c r="B117" s="80" t="s">
        <v>145</v>
      </c>
      <c r="C117" s="123" t="s">
        <v>146</v>
      </c>
      <c r="D117" s="44"/>
      <c r="E117" s="45">
        <f>SUM(E118:E120)</f>
        <v>0</v>
      </c>
      <c r="F117" s="46"/>
      <c r="G117" s="47">
        <f>SUM(G118:G120)</f>
        <v>0</v>
      </c>
      <c r="H117" s="45">
        <f>SUM(H118:H120)</f>
        <v>0</v>
      </c>
      <c r="I117" s="46"/>
      <c r="J117" s="47">
        <f>SUM(J118:J120)</f>
        <v>0</v>
      </c>
      <c r="K117" s="45">
        <f>SUM(K118:K120)</f>
        <v>0</v>
      </c>
      <c r="L117" s="46"/>
      <c r="M117" s="47">
        <f>SUM(M118:M120)</f>
        <v>0</v>
      </c>
      <c r="N117" s="45">
        <f>SUM(N118:N120)</f>
        <v>0</v>
      </c>
      <c r="O117" s="46"/>
      <c r="P117" s="47">
        <f>SUM(P118:P120)</f>
        <v>0</v>
      </c>
      <c r="Q117" s="45">
        <f>SUM(Q118:Q120)</f>
        <v>0</v>
      </c>
      <c r="R117" s="46"/>
      <c r="S117" s="47">
        <f>SUM(S118:S120)</f>
        <v>0</v>
      </c>
      <c r="T117" s="45">
        <f>SUM(T118:T120)</f>
        <v>0</v>
      </c>
      <c r="U117" s="46"/>
      <c r="V117" s="47">
        <f>SUM(V118:V120)</f>
        <v>0</v>
      </c>
      <c r="W117" s="47">
        <f>SUM(W118:W120)</f>
        <v>0</v>
      </c>
      <c r="X117" s="47">
        <f>SUM(X118:X120)</f>
        <v>0</v>
      </c>
      <c r="Y117" s="47">
        <f t="shared" si="207"/>
        <v>0</v>
      </c>
      <c r="Z117" s="286" t="e">
        <f>Y117/W117</f>
        <v>#DIV/0!</v>
      </c>
      <c r="AA117" s="255"/>
      <c r="AB117" s="49"/>
      <c r="AC117" s="49"/>
      <c r="AD117" s="49"/>
      <c r="AE117" s="49"/>
      <c r="AF117" s="49"/>
      <c r="AG117" s="49"/>
    </row>
    <row r="118" spans="1:33" ht="30" customHeight="1">
      <c r="A118" s="50" t="s">
        <v>25</v>
      </c>
      <c r="B118" s="51" t="s">
        <v>147</v>
      </c>
      <c r="C118" s="96" t="s">
        <v>148</v>
      </c>
      <c r="D118" s="53" t="s">
        <v>60</v>
      </c>
      <c r="E118" s="54"/>
      <c r="F118" s="55"/>
      <c r="G118" s="56">
        <f t="shared" ref="G118:G120" si="228">E118*F118</f>
        <v>0</v>
      </c>
      <c r="H118" s="54"/>
      <c r="I118" s="55"/>
      <c r="J118" s="56">
        <f t="shared" ref="J118:J120" si="229">H118*I118</f>
        <v>0</v>
      </c>
      <c r="K118" s="54"/>
      <c r="L118" s="55"/>
      <c r="M118" s="56">
        <f t="shared" ref="M118:M120" si="230">K118*L118</f>
        <v>0</v>
      </c>
      <c r="N118" s="54"/>
      <c r="O118" s="55"/>
      <c r="P118" s="56">
        <f t="shared" ref="P118:P120" si="231">N118*O118</f>
        <v>0</v>
      </c>
      <c r="Q118" s="54"/>
      <c r="R118" s="55"/>
      <c r="S118" s="56">
        <f t="shared" ref="S118:S120" si="232">Q118*R118</f>
        <v>0</v>
      </c>
      <c r="T118" s="54"/>
      <c r="U118" s="55"/>
      <c r="V118" s="56">
        <f t="shared" ref="V118:V120" si="233">T118*U118</f>
        <v>0</v>
      </c>
      <c r="W118" s="57">
        <f t="shared" ref="W118:W124" si="234">G118+M118+S118</f>
        <v>0</v>
      </c>
      <c r="X118" s="284">
        <f t="shared" ref="X118:X128" si="235">J118+P118+V118</f>
        <v>0</v>
      </c>
      <c r="Y118" s="284">
        <f t="shared" si="207"/>
        <v>0</v>
      </c>
      <c r="Z118" s="292" t="e">
        <f t="shared" ref="Z118:Z128" si="236">Y118/W118</f>
        <v>#DIV/0!</v>
      </c>
      <c r="AA118" s="247"/>
      <c r="AB118" s="59"/>
      <c r="AC118" s="59"/>
      <c r="AD118" s="59"/>
      <c r="AE118" s="59"/>
      <c r="AF118" s="59"/>
      <c r="AG118" s="59"/>
    </row>
    <row r="119" spans="1:33" ht="30" customHeight="1">
      <c r="A119" s="50" t="s">
        <v>25</v>
      </c>
      <c r="B119" s="51" t="s">
        <v>149</v>
      </c>
      <c r="C119" s="96" t="s">
        <v>148</v>
      </c>
      <c r="D119" s="53" t="s">
        <v>60</v>
      </c>
      <c r="E119" s="54"/>
      <c r="F119" s="55"/>
      <c r="G119" s="56">
        <f t="shared" si="228"/>
        <v>0</v>
      </c>
      <c r="H119" s="54"/>
      <c r="I119" s="55"/>
      <c r="J119" s="56">
        <f t="shared" si="229"/>
        <v>0</v>
      </c>
      <c r="K119" s="54"/>
      <c r="L119" s="55"/>
      <c r="M119" s="56">
        <f t="shared" si="230"/>
        <v>0</v>
      </c>
      <c r="N119" s="54"/>
      <c r="O119" s="55"/>
      <c r="P119" s="56">
        <f t="shared" si="231"/>
        <v>0</v>
      </c>
      <c r="Q119" s="54"/>
      <c r="R119" s="55"/>
      <c r="S119" s="56">
        <f t="shared" si="232"/>
        <v>0</v>
      </c>
      <c r="T119" s="54"/>
      <c r="U119" s="55"/>
      <c r="V119" s="56">
        <f t="shared" si="233"/>
        <v>0</v>
      </c>
      <c r="W119" s="57">
        <f t="shared" si="234"/>
        <v>0</v>
      </c>
      <c r="X119" s="284">
        <f t="shared" si="235"/>
        <v>0</v>
      </c>
      <c r="Y119" s="284">
        <f t="shared" si="207"/>
        <v>0</v>
      </c>
      <c r="Z119" s="292" t="e">
        <f t="shared" si="236"/>
        <v>#DIV/0!</v>
      </c>
      <c r="AA119" s="247"/>
      <c r="AB119" s="59"/>
      <c r="AC119" s="59"/>
      <c r="AD119" s="59"/>
      <c r="AE119" s="59"/>
      <c r="AF119" s="59"/>
      <c r="AG119" s="59"/>
    </row>
    <row r="120" spans="1:33" ht="30" customHeight="1" thickBot="1">
      <c r="A120" s="60" t="s">
        <v>25</v>
      </c>
      <c r="B120" s="61" t="s">
        <v>150</v>
      </c>
      <c r="C120" s="88" t="s">
        <v>148</v>
      </c>
      <c r="D120" s="62" t="s">
        <v>60</v>
      </c>
      <c r="E120" s="63"/>
      <c r="F120" s="64"/>
      <c r="G120" s="65">
        <f t="shared" si="228"/>
        <v>0</v>
      </c>
      <c r="H120" s="63"/>
      <c r="I120" s="64"/>
      <c r="J120" s="65">
        <f t="shared" si="229"/>
        <v>0</v>
      </c>
      <c r="K120" s="63"/>
      <c r="L120" s="64"/>
      <c r="M120" s="65">
        <f t="shared" si="230"/>
        <v>0</v>
      </c>
      <c r="N120" s="63"/>
      <c r="O120" s="64"/>
      <c r="P120" s="65">
        <f t="shared" si="231"/>
        <v>0</v>
      </c>
      <c r="Q120" s="63"/>
      <c r="R120" s="64"/>
      <c r="S120" s="65">
        <f t="shared" si="232"/>
        <v>0</v>
      </c>
      <c r="T120" s="63"/>
      <c r="U120" s="64"/>
      <c r="V120" s="65">
        <f t="shared" si="233"/>
        <v>0</v>
      </c>
      <c r="W120" s="66">
        <f t="shared" si="234"/>
        <v>0</v>
      </c>
      <c r="X120" s="284">
        <f t="shared" si="235"/>
        <v>0</v>
      </c>
      <c r="Y120" s="284">
        <f t="shared" si="207"/>
        <v>0</v>
      </c>
      <c r="Z120" s="292" t="e">
        <f t="shared" si="236"/>
        <v>#DIV/0!</v>
      </c>
      <c r="AA120" s="256"/>
      <c r="AB120" s="59"/>
      <c r="AC120" s="59"/>
      <c r="AD120" s="59"/>
      <c r="AE120" s="59"/>
      <c r="AF120" s="59"/>
      <c r="AG120" s="59"/>
    </row>
    <row r="121" spans="1:33" ht="30" customHeight="1">
      <c r="A121" s="41" t="s">
        <v>22</v>
      </c>
      <c r="B121" s="80" t="s">
        <v>151</v>
      </c>
      <c r="C121" s="124" t="s">
        <v>152</v>
      </c>
      <c r="D121" s="68"/>
      <c r="E121" s="69">
        <f>SUM(E122:E124)</f>
        <v>4</v>
      </c>
      <c r="F121" s="70"/>
      <c r="G121" s="71">
        <f>SUM(G122:G124)</f>
        <v>600</v>
      </c>
      <c r="H121" s="69">
        <f>SUM(H122:H124)</f>
        <v>4</v>
      </c>
      <c r="I121" s="70"/>
      <c r="J121" s="71">
        <f>SUM(J122:J124)</f>
        <v>600</v>
      </c>
      <c r="K121" s="69">
        <f>SUM(K122:K124)</f>
        <v>0</v>
      </c>
      <c r="L121" s="70"/>
      <c r="M121" s="71">
        <f>SUM(M122:M124)</f>
        <v>0</v>
      </c>
      <c r="N121" s="69">
        <f>SUM(N122:N124)</f>
        <v>0</v>
      </c>
      <c r="O121" s="70"/>
      <c r="P121" s="71">
        <f>SUM(P122:P124)</f>
        <v>0</v>
      </c>
      <c r="Q121" s="69">
        <f>SUM(Q122:Q124)</f>
        <v>0</v>
      </c>
      <c r="R121" s="70"/>
      <c r="S121" s="71">
        <f>SUM(S122:S124)</f>
        <v>0</v>
      </c>
      <c r="T121" s="69">
        <f>SUM(T122:T124)</f>
        <v>0</v>
      </c>
      <c r="U121" s="70"/>
      <c r="V121" s="71">
        <f>SUM(V122:V124)</f>
        <v>0</v>
      </c>
      <c r="W121" s="71">
        <f>SUM(W122:W124)</f>
        <v>600</v>
      </c>
      <c r="X121" s="71">
        <f>SUM(X122:X124)</f>
        <v>600</v>
      </c>
      <c r="Y121" s="71">
        <f t="shared" si="207"/>
        <v>0</v>
      </c>
      <c r="Z121" s="71">
        <f>Y121/W121</f>
        <v>0</v>
      </c>
      <c r="AA121" s="257"/>
      <c r="AB121" s="49"/>
      <c r="AC121" s="49"/>
      <c r="AD121" s="49"/>
      <c r="AE121" s="49"/>
      <c r="AF121" s="49"/>
      <c r="AG121" s="49"/>
    </row>
    <row r="122" spans="1:33" ht="30" customHeight="1">
      <c r="A122" s="50" t="s">
        <v>25</v>
      </c>
      <c r="B122" s="51" t="s">
        <v>153</v>
      </c>
      <c r="C122" s="387" t="s">
        <v>380</v>
      </c>
      <c r="D122" s="53" t="s">
        <v>60</v>
      </c>
      <c r="E122" s="54">
        <v>4</v>
      </c>
      <c r="F122" s="55">
        <v>150</v>
      </c>
      <c r="G122" s="56">
        <f t="shared" ref="G122:G124" si="237">E122*F122</f>
        <v>600</v>
      </c>
      <c r="H122" s="54">
        <v>4</v>
      </c>
      <c r="I122" s="55">
        <v>150</v>
      </c>
      <c r="J122" s="56">
        <f t="shared" ref="J122:J124" si="238">H122*I122</f>
        <v>600</v>
      </c>
      <c r="K122" s="54"/>
      <c r="L122" s="55"/>
      <c r="M122" s="56">
        <f t="shared" ref="M122:M124" si="239">K122*L122</f>
        <v>0</v>
      </c>
      <c r="N122" s="54"/>
      <c r="O122" s="55"/>
      <c r="P122" s="56">
        <f t="shared" ref="P122:P124" si="240">N122*O122</f>
        <v>0</v>
      </c>
      <c r="Q122" s="54"/>
      <c r="R122" s="55"/>
      <c r="S122" s="56">
        <f t="shared" ref="S122:S124" si="241">Q122*R122</f>
        <v>0</v>
      </c>
      <c r="T122" s="54"/>
      <c r="U122" s="55"/>
      <c r="V122" s="56">
        <f t="shared" ref="V122:V124" si="242">T122*U122</f>
        <v>0</v>
      </c>
      <c r="W122" s="57">
        <f t="shared" si="234"/>
        <v>600</v>
      </c>
      <c r="X122" s="284">
        <f t="shared" si="235"/>
        <v>600</v>
      </c>
      <c r="Y122" s="284">
        <f t="shared" si="207"/>
        <v>0</v>
      </c>
      <c r="Z122" s="292">
        <f t="shared" si="236"/>
        <v>0</v>
      </c>
      <c r="AA122" s="247"/>
      <c r="AB122" s="59"/>
      <c r="AC122" s="59"/>
      <c r="AD122" s="59"/>
      <c r="AE122" s="59"/>
      <c r="AF122" s="59"/>
      <c r="AG122" s="59"/>
    </row>
    <row r="123" spans="1:33" ht="30" customHeight="1">
      <c r="A123" s="50" t="s">
        <v>25</v>
      </c>
      <c r="B123" s="51" t="s">
        <v>154</v>
      </c>
      <c r="C123" s="96" t="s">
        <v>148</v>
      </c>
      <c r="D123" s="53" t="s">
        <v>60</v>
      </c>
      <c r="E123" s="54"/>
      <c r="F123" s="55"/>
      <c r="G123" s="56">
        <f t="shared" si="237"/>
        <v>0</v>
      </c>
      <c r="H123" s="54"/>
      <c r="I123" s="55"/>
      <c r="J123" s="56">
        <f t="shared" si="238"/>
        <v>0</v>
      </c>
      <c r="K123" s="54"/>
      <c r="L123" s="55"/>
      <c r="M123" s="56">
        <f t="shared" si="239"/>
        <v>0</v>
      </c>
      <c r="N123" s="54"/>
      <c r="O123" s="55"/>
      <c r="P123" s="56">
        <f t="shared" si="240"/>
        <v>0</v>
      </c>
      <c r="Q123" s="54"/>
      <c r="R123" s="55"/>
      <c r="S123" s="56">
        <f t="shared" si="241"/>
        <v>0</v>
      </c>
      <c r="T123" s="54"/>
      <c r="U123" s="55"/>
      <c r="V123" s="56">
        <f t="shared" si="242"/>
        <v>0</v>
      </c>
      <c r="W123" s="57">
        <f t="shared" si="234"/>
        <v>0</v>
      </c>
      <c r="X123" s="284">
        <f t="shared" si="235"/>
        <v>0</v>
      </c>
      <c r="Y123" s="284">
        <f t="shared" si="207"/>
        <v>0</v>
      </c>
      <c r="Z123" s="292" t="e">
        <f t="shared" si="236"/>
        <v>#DIV/0!</v>
      </c>
      <c r="AA123" s="247"/>
      <c r="AB123" s="59"/>
      <c r="AC123" s="59"/>
      <c r="AD123" s="59"/>
      <c r="AE123" s="59"/>
      <c r="AF123" s="59"/>
      <c r="AG123" s="59"/>
    </row>
    <row r="124" spans="1:33" ht="30" customHeight="1" thickBot="1">
      <c r="A124" s="60" t="s">
        <v>25</v>
      </c>
      <c r="B124" s="61" t="s">
        <v>155</v>
      </c>
      <c r="C124" s="88" t="s">
        <v>148</v>
      </c>
      <c r="D124" s="62" t="s">
        <v>60</v>
      </c>
      <c r="E124" s="63"/>
      <c r="F124" s="64"/>
      <c r="G124" s="65">
        <f t="shared" si="237"/>
        <v>0</v>
      </c>
      <c r="H124" s="63"/>
      <c r="I124" s="64"/>
      <c r="J124" s="65">
        <f t="shared" si="238"/>
        <v>0</v>
      </c>
      <c r="K124" s="63"/>
      <c r="L124" s="64"/>
      <c r="M124" s="65">
        <f t="shared" si="239"/>
        <v>0</v>
      </c>
      <c r="N124" s="63"/>
      <c r="O124" s="64"/>
      <c r="P124" s="65">
        <f t="shared" si="240"/>
        <v>0</v>
      </c>
      <c r="Q124" s="63"/>
      <c r="R124" s="64"/>
      <c r="S124" s="65">
        <f t="shared" si="241"/>
        <v>0</v>
      </c>
      <c r="T124" s="63"/>
      <c r="U124" s="64"/>
      <c r="V124" s="65">
        <f t="shared" si="242"/>
        <v>0</v>
      </c>
      <c r="W124" s="66">
        <f t="shared" si="234"/>
        <v>0</v>
      </c>
      <c r="X124" s="284">
        <f t="shared" si="235"/>
        <v>0</v>
      </c>
      <c r="Y124" s="284">
        <f t="shared" si="207"/>
        <v>0</v>
      </c>
      <c r="Z124" s="292" t="e">
        <f t="shared" si="236"/>
        <v>#DIV/0!</v>
      </c>
      <c r="AA124" s="256"/>
      <c r="AB124" s="59"/>
      <c r="AC124" s="59"/>
      <c r="AD124" s="59"/>
      <c r="AE124" s="59"/>
      <c r="AF124" s="59"/>
      <c r="AG124" s="59"/>
    </row>
    <row r="125" spans="1:33" ht="30" customHeight="1">
      <c r="A125" s="41" t="s">
        <v>22</v>
      </c>
      <c r="B125" s="80" t="s">
        <v>156</v>
      </c>
      <c r="C125" s="124" t="s">
        <v>157</v>
      </c>
      <c r="D125" s="68"/>
      <c r="E125" s="69">
        <f>SUM(E126:E128)</f>
        <v>0</v>
      </c>
      <c r="F125" s="70"/>
      <c r="G125" s="71">
        <f>SUM(G126:G128)</f>
        <v>0</v>
      </c>
      <c r="H125" s="69">
        <f>SUM(H126:H128)</f>
        <v>0</v>
      </c>
      <c r="I125" s="70"/>
      <c r="J125" s="71">
        <f>SUM(J126:J128)</f>
        <v>0</v>
      </c>
      <c r="K125" s="69">
        <f>SUM(K126:K128)</f>
        <v>0</v>
      </c>
      <c r="L125" s="70"/>
      <c r="M125" s="71">
        <f>SUM(M126:M128)</f>
        <v>0</v>
      </c>
      <c r="N125" s="69">
        <f>SUM(N126:N128)</f>
        <v>0</v>
      </c>
      <c r="O125" s="70"/>
      <c r="P125" s="71">
        <f>SUM(P126:P128)</f>
        <v>0</v>
      </c>
      <c r="Q125" s="69">
        <f>SUM(Q126:Q128)</f>
        <v>0</v>
      </c>
      <c r="R125" s="70"/>
      <c r="S125" s="71">
        <f>SUM(S126:S128)</f>
        <v>0</v>
      </c>
      <c r="T125" s="69">
        <f>SUM(T126:T128)</f>
        <v>0</v>
      </c>
      <c r="U125" s="70"/>
      <c r="V125" s="71">
        <f>SUM(V126:V128)</f>
        <v>0</v>
      </c>
      <c r="W125" s="71">
        <f>SUM(W126:W128)</f>
        <v>0</v>
      </c>
      <c r="X125" s="71">
        <f>SUM(X126:X128)</f>
        <v>0</v>
      </c>
      <c r="Y125" s="71">
        <f t="shared" si="207"/>
        <v>0</v>
      </c>
      <c r="Z125" s="71" t="e">
        <f>Y125/W125</f>
        <v>#DIV/0!</v>
      </c>
      <c r="AA125" s="257"/>
      <c r="AB125" s="49"/>
      <c r="AC125" s="49"/>
      <c r="AD125" s="49"/>
      <c r="AE125" s="49"/>
      <c r="AF125" s="49"/>
      <c r="AG125" s="49"/>
    </row>
    <row r="126" spans="1:33" ht="30" customHeight="1">
      <c r="A126" s="50" t="s">
        <v>25</v>
      </c>
      <c r="B126" s="51" t="s">
        <v>158</v>
      </c>
      <c r="C126" s="96" t="s">
        <v>148</v>
      </c>
      <c r="D126" s="53" t="s">
        <v>60</v>
      </c>
      <c r="E126" s="54"/>
      <c r="F126" s="55"/>
      <c r="G126" s="56">
        <f t="shared" ref="G126:G128" si="243">E126*F126</f>
        <v>0</v>
      </c>
      <c r="H126" s="54"/>
      <c r="I126" s="55"/>
      <c r="J126" s="56">
        <f t="shared" ref="J126:J128" si="244">H126*I126</f>
        <v>0</v>
      </c>
      <c r="K126" s="54"/>
      <c r="L126" s="55"/>
      <c r="M126" s="56">
        <f t="shared" ref="M126:M128" si="245">K126*L126</f>
        <v>0</v>
      </c>
      <c r="N126" s="54"/>
      <c r="O126" s="55"/>
      <c r="P126" s="56">
        <f t="shared" ref="P126:P128" si="246">N126*O126</f>
        <v>0</v>
      </c>
      <c r="Q126" s="54"/>
      <c r="R126" s="55"/>
      <c r="S126" s="56">
        <f t="shared" ref="S126:S128" si="247">Q126*R126</f>
        <v>0</v>
      </c>
      <c r="T126" s="54"/>
      <c r="U126" s="55"/>
      <c r="V126" s="56">
        <f t="shared" ref="V126:V128" si="248">T126*U126</f>
        <v>0</v>
      </c>
      <c r="W126" s="57">
        <f>G126+M126+S126</f>
        <v>0</v>
      </c>
      <c r="X126" s="284">
        <f t="shared" si="235"/>
        <v>0</v>
      </c>
      <c r="Y126" s="284">
        <f t="shared" si="207"/>
        <v>0</v>
      </c>
      <c r="Z126" s="292" t="e">
        <f t="shared" si="236"/>
        <v>#DIV/0!</v>
      </c>
      <c r="AA126" s="247"/>
      <c r="AB126" s="59"/>
      <c r="AC126" s="59"/>
      <c r="AD126" s="59"/>
      <c r="AE126" s="59"/>
      <c r="AF126" s="59"/>
      <c r="AG126" s="59"/>
    </row>
    <row r="127" spans="1:33" ht="30" customHeight="1">
      <c r="A127" s="50" t="s">
        <v>25</v>
      </c>
      <c r="B127" s="51" t="s">
        <v>159</v>
      </c>
      <c r="C127" s="96" t="s">
        <v>148</v>
      </c>
      <c r="D127" s="53" t="s">
        <v>60</v>
      </c>
      <c r="E127" s="54"/>
      <c r="F127" s="55"/>
      <c r="G127" s="56">
        <f t="shared" si="243"/>
        <v>0</v>
      </c>
      <c r="H127" s="54"/>
      <c r="I127" s="55"/>
      <c r="J127" s="56">
        <f t="shared" si="244"/>
        <v>0</v>
      </c>
      <c r="K127" s="54"/>
      <c r="L127" s="55"/>
      <c r="M127" s="56">
        <f t="shared" si="245"/>
        <v>0</v>
      </c>
      <c r="N127" s="54"/>
      <c r="O127" s="55"/>
      <c r="P127" s="56">
        <f t="shared" si="246"/>
        <v>0</v>
      </c>
      <c r="Q127" s="54"/>
      <c r="R127" s="55"/>
      <c r="S127" s="56">
        <f t="shared" si="247"/>
        <v>0</v>
      </c>
      <c r="T127" s="54"/>
      <c r="U127" s="55"/>
      <c r="V127" s="56">
        <f t="shared" si="248"/>
        <v>0</v>
      </c>
      <c r="W127" s="57">
        <f>G127+M127+S127</f>
        <v>0</v>
      </c>
      <c r="X127" s="284">
        <f t="shared" si="235"/>
        <v>0</v>
      </c>
      <c r="Y127" s="284">
        <f t="shared" si="207"/>
        <v>0</v>
      </c>
      <c r="Z127" s="292" t="e">
        <f t="shared" si="236"/>
        <v>#DIV/0!</v>
      </c>
      <c r="AA127" s="247"/>
      <c r="AB127" s="59"/>
      <c r="AC127" s="59"/>
      <c r="AD127" s="59"/>
      <c r="AE127" s="59"/>
      <c r="AF127" s="59"/>
      <c r="AG127" s="59"/>
    </row>
    <row r="128" spans="1:33" ht="30" customHeight="1" thickBot="1">
      <c r="A128" s="60" t="s">
        <v>25</v>
      </c>
      <c r="B128" s="61" t="s">
        <v>160</v>
      </c>
      <c r="C128" s="88" t="s">
        <v>148</v>
      </c>
      <c r="D128" s="62" t="s">
        <v>60</v>
      </c>
      <c r="E128" s="75"/>
      <c r="F128" s="76"/>
      <c r="G128" s="77">
        <f t="shared" si="243"/>
        <v>0</v>
      </c>
      <c r="H128" s="75"/>
      <c r="I128" s="76"/>
      <c r="J128" s="77">
        <f t="shared" si="244"/>
        <v>0</v>
      </c>
      <c r="K128" s="75"/>
      <c r="L128" s="76"/>
      <c r="M128" s="77">
        <f t="shared" si="245"/>
        <v>0</v>
      </c>
      <c r="N128" s="75"/>
      <c r="O128" s="76"/>
      <c r="P128" s="77">
        <f t="shared" si="246"/>
        <v>0</v>
      </c>
      <c r="Q128" s="75"/>
      <c r="R128" s="76"/>
      <c r="S128" s="77">
        <f t="shared" si="247"/>
        <v>0</v>
      </c>
      <c r="T128" s="75"/>
      <c r="U128" s="76"/>
      <c r="V128" s="77">
        <f t="shared" si="248"/>
        <v>0</v>
      </c>
      <c r="W128" s="66">
        <f>G128+M128+S128</f>
        <v>0</v>
      </c>
      <c r="X128" s="284">
        <f t="shared" si="235"/>
        <v>0</v>
      </c>
      <c r="Y128" s="284">
        <f t="shared" si="207"/>
        <v>0</v>
      </c>
      <c r="Z128" s="292" t="e">
        <f t="shared" si="236"/>
        <v>#DIV/0!</v>
      </c>
      <c r="AA128" s="258"/>
      <c r="AB128" s="59"/>
      <c r="AC128" s="59"/>
      <c r="AD128" s="59"/>
      <c r="AE128" s="59"/>
      <c r="AF128" s="59"/>
      <c r="AG128" s="59"/>
    </row>
    <row r="129" spans="1:33" ht="30" customHeight="1" thickBot="1">
      <c r="A129" s="111" t="s">
        <v>161</v>
      </c>
      <c r="B129" s="112"/>
      <c r="C129" s="113"/>
      <c r="D129" s="114"/>
      <c r="E129" s="115">
        <f>E125+E121+E117</f>
        <v>4</v>
      </c>
      <c r="F129" s="90"/>
      <c r="G129" s="89">
        <f>G125+G121+G117</f>
        <v>600</v>
      </c>
      <c r="H129" s="115">
        <f>H125+H121+H117</f>
        <v>4</v>
      </c>
      <c r="I129" s="90"/>
      <c r="J129" s="89">
        <f>J125+J121+J117</f>
        <v>600</v>
      </c>
      <c r="K129" s="91">
        <f>K125+K121+K117</f>
        <v>0</v>
      </c>
      <c r="L129" s="90"/>
      <c r="M129" s="89">
        <f>M125+M121+M117</f>
        <v>0</v>
      </c>
      <c r="N129" s="91">
        <f>N125+N121+N117</f>
        <v>0</v>
      </c>
      <c r="O129" s="90"/>
      <c r="P129" s="89">
        <f>P125+P121+P117</f>
        <v>0</v>
      </c>
      <c r="Q129" s="91">
        <f>Q125+Q121+Q117</f>
        <v>0</v>
      </c>
      <c r="R129" s="90"/>
      <c r="S129" s="89">
        <f>S125+S121+S117</f>
        <v>0</v>
      </c>
      <c r="T129" s="91">
        <f>T125+T121+T117</f>
        <v>0</v>
      </c>
      <c r="U129" s="90"/>
      <c r="V129" s="89">
        <f>V125+V121+V117</f>
        <v>0</v>
      </c>
      <c r="W129" s="98">
        <f>W125+W121+W117</f>
        <v>600</v>
      </c>
      <c r="X129" s="98">
        <f>X125+X121+X117</f>
        <v>600</v>
      </c>
      <c r="Y129" s="98">
        <f t="shared" si="207"/>
        <v>0</v>
      </c>
      <c r="Z129" s="98">
        <f>Y129/W129</f>
        <v>0</v>
      </c>
      <c r="AA129" s="260"/>
      <c r="AB129" s="5"/>
      <c r="AC129" s="5"/>
      <c r="AD129" s="5"/>
      <c r="AE129" s="5"/>
      <c r="AF129" s="5"/>
      <c r="AG129" s="5"/>
    </row>
    <row r="130" spans="1:33" ht="30" customHeight="1" thickBot="1">
      <c r="A130" s="120" t="s">
        <v>22</v>
      </c>
      <c r="B130" s="93">
        <v>7</v>
      </c>
      <c r="C130" s="122" t="s">
        <v>162</v>
      </c>
      <c r="D130" s="11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40"/>
      <c r="X130" s="40"/>
      <c r="Y130" s="290"/>
      <c r="Z130" s="40"/>
      <c r="AA130" s="254"/>
      <c r="AB130" s="5"/>
      <c r="AC130" s="5"/>
      <c r="AD130" s="5"/>
      <c r="AE130" s="5"/>
      <c r="AF130" s="5"/>
      <c r="AG130" s="5"/>
    </row>
    <row r="131" spans="1:33" ht="30" customHeight="1">
      <c r="A131" s="50" t="s">
        <v>25</v>
      </c>
      <c r="B131" s="51" t="s">
        <v>163</v>
      </c>
      <c r="C131" s="96" t="s">
        <v>164</v>
      </c>
      <c r="D131" s="53" t="s">
        <v>60</v>
      </c>
      <c r="E131" s="54"/>
      <c r="F131" s="55"/>
      <c r="G131" s="56">
        <f t="shared" ref="G131:G153" si="249">E131*F131</f>
        <v>0</v>
      </c>
      <c r="H131" s="54"/>
      <c r="I131" s="55"/>
      <c r="J131" s="56">
        <f t="shared" ref="J131:J153" si="250">H131*I131</f>
        <v>0</v>
      </c>
      <c r="K131" s="54"/>
      <c r="L131" s="55"/>
      <c r="M131" s="56">
        <f t="shared" ref="M131:M153" si="251">K131*L131</f>
        <v>0</v>
      </c>
      <c r="N131" s="54"/>
      <c r="O131" s="55"/>
      <c r="P131" s="56">
        <f t="shared" ref="P131:P153" si="252">N131*O131</f>
        <v>0</v>
      </c>
      <c r="Q131" s="54"/>
      <c r="R131" s="55"/>
      <c r="S131" s="56">
        <f t="shared" ref="S131:S153" si="253">Q131*R131</f>
        <v>0</v>
      </c>
      <c r="T131" s="54"/>
      <c r="U131" s="55"/>
      <c r="V131" s="56">
        <f t="shared" ref="V131:V153" si="254">T131*U131</f>
        <v>0</v>
      </c>
      <c r="W131" s="57">
        <f t="shared" ref="W131:W153" si="255">G131+M131+S131</f>
        <v>0</v>
      </c>
      <c r="X131" s="284">
        <f t="shared" ref="X131:X153" si="256">J131+P131+V131</f>
        <v>0</v>
      </c>
      <c r="Y131" s="284">
        <f t="shared" si="207"/>
        <v>0</v>
      </c>
      <c r="Z131" s="292" t="e">
        <f t="shared" ref="Z131:Z153" si="257">Y131/W131</f>
        <v>#DIV/0!</v>
      </c>
      <c r="AA131" s="247"/>
      <c r="AB131" s="59"/>
      <c r="AC131" s="59"/>
      <c r="AD131" s="59"/>
      <c r="AE131" s="59"/>
      <c r="AF131" s="59"/>
      <c r="AG131" s="59"/>
    </row>
    <row r="132" spans="1:33" ht="30" customHeight="1">
      <c r="A132" s="50" t="s">
        <v>25</v>
      </c>
      <c r="B132" s="51" t="s">
        <v>165</v>
      </c>
      <c r="C132" s="96" t="s">
        <v>166</v>
      </c>
      <c r="D132" s="53" t="s">
        <v>60</v>
      </c>
      <c r="E132" s="54"/>
      <c r="F132" s="55"/>
      <c r="G132" s="56">
        <f t="shared" si="249"/>
        <v>0</v>
      </c>
      <c r="H132" s="54"/>
      <c r="I132" s="55"/>
      <c r="J132" s="56">
        <f t="shared" si="250"/>
        <v>0</v>
      </c>
      <c r="K132" s="54"/>
      <c r="L132" s="55"/>
      <c r="M132" s="56">
        <f t="shared" si="251"/>
        <v>0</v>
      </c>
      <c r="N132" s="54"/>
      <c r="O132" s="55"/>
      <c r="P132" s="56">
        <f t="shared" si="252"/>
        <v>0</v>
      </c>
      <c r="Q132" s="54"/>
      <c r="R132" s="55"/>
      <c r="S132" s="56">
        <f t="shared" si="253"/>
        <v>0</v>
      </c>
      <c r="T132" s="54"/>
      <c r="U132" s="55"/>
      <c r="V132" s="56">
        <f t="shared" si="254"/>
        <v>0</v>
      </c>
      <c r="W132" s="57">
        <f t="shared" si="255"/>
        <v>0</v>
      </c>
      <c r="X132" s="284">
        <f t="shared" si="256"/>
        <v>0</v>
      </c>
      <c r="Y132" s="284">
        <f t="shared" si="207"/>
        <v>0</v>
      </c>
      <c r="Z132" s="292" t="e">
        <f t="shared" si="257"/>
        <v>#DIV/0!</v>
      </c>
      <c r="AA132" s="247"/>
      <c r="AB132" s="59"/>
      <c r="AC132" s="59"/>
      <c r="AD132" s="59"/>
      <c r="AE132" s="59"/>
      <c r="AF132" s="59"/>
      <c r="AG132" s="59"/>
    </row>
    <row r="133" spans="1:33" ht="30" customHeight="1">
      <c r="A133" s="50" t="s">
        <v>25</v>
      </c>
      <c r="B133" s="51" t="s">
        <v>167</v>
      </c>
      <c r="C133" s="387" t="s">
        <v>381</v>
      </c>
      <c r="D133" s="371" t="s">
        <v>60</v>
      </c>
      <c r="E133" s="372">
        <v>10</v>
      </c>
      <c r="F133" s="388">
        <v>3000</v>
      </c>
      <c r="G133" s="378">
        <f t="shared" si="249"/>
        <v>30000</v>
      </c>
      <c r="H133" s="372">
        <v>10</v>
      </c>
      <c r="I133" s="388">
        <v>3000</v>
      </c>
      <c r="J133" s="378">
        <f t="shared" si="250"/>
        <v>30000</v>
      </c>
      <c r="K133" s="54"/>
      <c r="L133" s="55"/>
      <c r="M133" s="56">
        <f t="shared" si="251"/>
        <v>0</v>
      </c>
      <c r="N133" s="54"/>
      <c r="O133" s="55"/>
      <c r="P133" s="56">
        <f t="shared" si="252"/>
        <v>0</v>
      </c>
      <c r="Q133" s="54"/>
      <c r="R133" s="55"/>
      <c r="S133" s="56">
        <f t="shared" si="253"/>
        <v>0</v>
      </c>
      <c r="T133" s="54"/>
      <c r="U133" s="55"/>
      <c r="V133" s="56">
        <f t="shared" si="254"/>
        <v>0</v>
      </c>
      <c r="W133" s="57">
        <f t="shared" si="255"/>
        <v>30000</v>
      </c>
      <c r="X133" s="284">
        <f t="shared" si="256"/>
        <v>30000</v>
      </c>
      <c r="Y133" s="284">
        <f t="shared" si="207"/>
        <v>0</v>
      </c>
      <c r="Z133" s="292">
        <f t="shared" si="257"/>
        <v>0</v>
      </c>
      <c r="AA133" s="247"/>
      <c r="AB133" s="59"/>
      <c r="AC133" s="59"/>
      <c r="AD133" s="59"/>
      <c r="AE133" s="59"/>
      <c r="AF133" s="59"/>
      <c r="AG133" s="59"/>
    </row>
    <row r="134" spans="1:33" ht="30" customHeight="1">
      <c r="A134" s="50" t="s">
        <v>25</v>
      </c>
      <c r="B134" s="51" t="s">
        <v>168</v>
      </c>
      <c r="C134" s="96" t="s">
        <v>169</v>
      </c>
      <c r="D134" s="53" t="s">
        <v>60</v>
      </c>
      <c r="E134" s="54"/>
      <c r="F134" s="55"/>
      <c r="G134" s="56">
        <f t="shared" si="249"/>
        <v>0</v>
      </c>
      <c r="H134" s="54"/>
      <c r="I134" s="55"/>
      <c r="J134" s="56">
        <f t="shared" si="250"/>
        <v>0</v>
      </c>
      <c r="K134" s="54"/>
      <c r="L134" s="55"/>
      <c r="M134" s="56">
        <f t="shared" si="251"/>
        <v>0</v>
      </c>
      <c r="N134" s="54"/>
      <c r="O134" s="55"/>
      <c r="P134" s="56">
        <f t="shared" si="252"/>
        <v>0</v>
      </c>
      <c r="Q134" s="54"/>
      <c r="R134" s="55"/>
      <c r="S134" s="56">
        <f t="shared" si="253"/>
        <v>0</v>
      </c>
      <c r="T134" s="54"/>
      <c r="U134" s="55"/>
      <c r="V134" s="56">
        <f t="shared" si="254"/>
        <v>0</v>
      </c>
      <c r="W134" s="57">
        <f t="shared" si="255"/>
        <v>0</v>
      </c>
      <c r="X134" s="284">
        <f t="shared" si="256"/>
        <v>0</v>
      </c>
      <c r="Y134" s="284">
        <f t="shared" si="207"/>
        <v>0</v>
      </c>
      <c r="Z134" s="292" t="e">
        <f t="shared" si="257"/>
        <v>#DIV/0!</v>
      </c>
      <c r="AA134" s="247"/>
      <c r="AB134" s="59"/>
      <c r="AC134" s="59"/>
      <c r="AD134" s="59"/>
      <c r="AE134" s="59"/>
      <c r="AF134" s="59"/>
      <c r="AG134" s="59"/>
    </row>
    <row r="135" spans="1:33" ht="30" customHeight="1">
      <c r="A135" s="50" t="s">
        <v>25</v>
      </c>
      <c r="B135" s="51" t="s">
        <v>170</v>
      </c>
      <c r="C135" s="96" t="s">
        <v>171</v>
      </c>
      <c r="D135" s="53" t="s">
        <v>60</v>
      </c>
      <c r="E135" s="54"/>
      <c r="F135" s="55"/>
      <c r="G135" s="56">
        <f t="shared" si="249"/>
        <v>0</v>
      </c>
      <c r="H135" s="54"/>
      <c r="I135" s="55"/>
      <c r="J135" s="56">
        <f t="shared" si="250"/>
        <v>0</v>
      </c>
      <c r="K135" s="54"/>
      <c r="L135" s="55"/>
      <c r="M135" s="56">
        <f t="shared" si="251"/>
        <v>0</v>
      </c>
      <c r="N135" s="54"/>
      <c r="O135" s="55"/>
      <c r="P135" s="56">
        <f t="shared" si="252"/>
        <v>0</v>
      </c>
      <c r="Q135" s="54"/>
      <c r="R135" s="55"/>
      <c r="S135" s="56">
        <f t="shared" si="253"/>
        <v>0</v>
      </c>
      <c r="T135" s="54"/>
      <c r="U135" s="55"/>
      <c r="V135" s="56">
        <f t="shared" si="254"/>
        <v>0</v>
      </c>
      <c r="W135" s="57">
        <f t="shared" si="255"/>
        <v>0</v>
      </c>
      <c r="X135" s="284">
        <f t="shared" si="256"/>
        <v>0</v>
      </c>
      <c r="Y135" s="284">
        <f t="shared" si="207"/>
        <v>0</v>
      </c>
      <c r="Z135" s="292" t="e">
        <f t="shared" si="257"/>
        <v>#DIV/0!</v>
      </c>
      <c r="AA135" s="247"/>
      <c r="AB135" s="59"/>
      <c r="AC135" s="59"/>
      <c r="AD135" s="59"/>
      <c r="AE135" s="59"/>
      <c r="AF135" s="59"/>
      <c r="AG135" s="59"/>
    </row>
    <row r="136" spans="1:33" ht="30" customHeight="1">
      <c r="A136" s="50" t="s">
        <v>25</v>
      </c>
      <c r="B136" s="51" t="s">
        <v>172</v>
      </c>
      <c r="C136" s="96" t="s">
        <v>173</v>
      </c>
      <c r="D136" s="53" t="s">
        <v>60</v>
      </c>
      <c r="E136" s="54"/>
      <c r="F136" s="55"/>
      <c r="G136" s="56">
        <f t="shared" si="249"/>
        <v>0</v>
      </c>
      <c r="H136" s="54"/>
      <c r="I136" s="55"/>
      <c r="J136" s="56">
        <f t="shared" si="250"/>
        <v>0</v>
      </c>
      <c r="K136" s="54"/>
      <c r="L136" s="55"/>
      <c r="M136" s="56">
        <f t="shared" si="251"/>
        <v>0</v>
      </c>
      <c r="N136" s="54"/>
      <c r="O136" s="55"/>
      <c r="P136" s="56">
        <f t="shared" si="252"/>
        <v>0</v>
      </c>
      <c r="Q136" s="54"/>
      <c r="R136" s="55"/>
      <c r="S136" s="56">
        <f t="shared" si="253"/>
        <v>0</v>
      </c>
      <c r="T136" s="54"/>
      <c r="U136" s="55"/>
      <c r="V136" s="56">
        <f t="shared" si="254"/>
        <v>0</v>
      </c>
      <c r="W136" s="57">
        <f t="shared" si="255"/>
        <v>0</v>
      </c>
      <c r="X136" s="284">
        <f t="shared" si="256"/>
        <v>0</v>
      </c>
      <c r="Y136" s="284">
        <f t="shared" si="207"/>
        <v>0</v>
      </c>
      <c r="Z136" s="292" t="e">
        <f t="shared" si="257"/>
        <v>#DIV/0!</v>
      </c>
      <c r="AA136" s="247"/>
      <c r="AB136" s="59"/>
      <c r="AC136" s="59"/>
      <c r="AD136" s="59"/>
      <c r="AE136" s="59"/>
      <c r="AF136" s="59"/>
      <c r="AG136" s="59"/>
    </row>
    <row r="137" spans="1:33" ht="30" customHeight="1">
      <c r="A137" s="50" t="s">
        <v>25</v>
      </c>
      <c r="B137" s="51" t="s">
        <v>174</v>
      </c>
      <c r="C137" s="387" t="s">
        <v>382</v>
      </c>
      <c r="D137" s="371" t="s">
        <v>60</v>
      </c>
      <c r="E137" s="372">
        <v>1000</v>
      </c>
      <c r="F137" s="388">
        <v>35</v>
      </c>
      <c r="G137" s="378">
        <f t="shared" si="249"/>
        <v>35000</v>
      </c>
      <c r="H137" s="372">
        <v>1000</v>
      </c>
      <c r="I137" s="388">
        <v>35</v>
      </c>
      <c r="J137" s="378">
        <f t="shared" si="250"/>
        <v>35000</v>
      </c>
      <c r="K137" s="54"/>
      <c r="L137" s="55"/>
      <c r="M137" s="56">
        <f t="shared" si="251"/>
        <v>0</v>
      </c>
      <c r="N137" s="54"/>
      <c r="O137" s="55"/>
      <c r="P137" s="56">
        <f t="shared" si="252"/>
        <v>0</v>
      </c>
      <c r="Q137" s="54"/>
      <c r="R137" s="55"/>
      <c r="S137" s="56">
        <f t="shared" si="253"/>
        <v>0</v>
      </c>
      <c r="T137" s="54"/>
      <c r="U137" s="55"/>
      <c r="V137" s="56">
        <f t="shared" si="254"/>
        <v>0</v>
      </c>
      <c r="W137" s="57">
        <f t="shared" si="255"/>
        <v>35000</v>
      </c>
      <c r="X137" s="284">
        <f t="shared" si="256"/>
        <v>35000</v>
      </c>
      <c r="Y137" s="284">
        <f t="shared" si="207"/>
        <v>0</v>
      </c>
      <c r="Z137" s="292">
        <f t="shared" si="257"/>
        <v>0</v>
      </c>
      <c r="AA137" s="247"/>
      <c r="AB137" s="59"/>
      <c r="AC137" s="59"/>
      <c r="AD137" s="59"/>
      <c r="AE137" s="59"/>
      <c r="AF137" s="59"/>
      <c r="AG137" s="59"/>
    </row>
    <row r="138" spans="1:33" s="360" customFormat="1" ht="30" customHeight="1">
      <c r="A138" s="50" t="s">
        <v>25</v>
      </c>
      <c r="B138" s="51" t="s">
        <v>175</v>
      </c>
      <c r="C138" s="368" t="s">
        <v>413</v>
      </c>
      <c r="D138" s="53" t="s">
        <v>60</v>
      </c>
      <c r="E138" s="54">
        <v>4</v>
      </c>
      <c r="F138" s="55">
        <v>175</v>
      </c>
      <c r="G138" s="56">
        <f t="shared" si="249"/>
        <v>700</v>
      </c>
      <c r="H138" s="54">
        <v>4</v>
      </c>
      <c r="I138" s="55">
        <v>135</v>
      </c>
      <c r="J138" s="56">
        <f t="shared" si="250"/>
        <v>540</v>
      </c>
      <c r="K138" s="54"/>
      <c r="L138" s="55"/>
      <c r="M138" s="56">
        <f t="shared" si="251"/>
        <v>0</v>
      </c>
      <c r="N138" s="54"/>
      <c r="O138" s="55"/>
      <c r="P138" s="56">
        <f t="shared" si="252"/>
        <v>0</v>
      </c>
      <c r="Q138" s="54"/>
      <c r="R138" s="55"/>
      <c r="S138" s="56">
        <f t="shared" si="253"/>
        <v>0</v>
      </c>
      <c r="T138" s="54"/>
      <c r="U138" s="55"/>
      <c r="V138" s="56">
        <f t="shared" si="254"/>
        <v>0</v>
      </c>
      <c r="W138" s="57">
        <f t="shared" si="255"/>
        <v>700</v>
      </c>
      <c r="X138" s="284">
        <f t="shared" si="256"/>
        <v>540</v>
      </c>
      <c r="Y138" s="284">
        <f t="shared" si="207"/>
        <v>160</v>
      </c>
      <c r="Z138" s="292">
        <f t="shared" si="257"/>
        <v>0.22857142857142856</v>
      </c>
      <c r="AA138" s="247"/>
      <c r="AB138" s="59"/>
      <c r="AC138" s="59"/>
      <c r="AD138" s="59"/>
      <c r="AE138" s="59"/>
      <c r="AF138" s="59"/>
      <c r="AG138" s="59"/>
    </row>
    <row r="139" spans="1:33" s="360" customFormat="1" ht="30" customHeight="1">
      <c r="A139" s="50" t="s">
        <v>25</v>
      </c>
      <c r="B139" s="51" t="s">
        <v>177</v>
      </c>
      <c r="C139" s="368" t="s">
        <v>414</v>
      </c>
      <c r="D139" s="53" t="s">
        <v>60</v>
      </c>
      <c r="E139" s="54">
        <v>4</v>
      </c>
      <c r="F139" s="55">
        <v>112</v>
      </c>
      <c r="G139" s="56">
        <f t="shared" ref="G139:G140" si="258">E139*F139</f>
        <v>448</v>
      </c>
      <c r="H139" s="54">
        <v>5</v>
      </c>
      <c r="I139" s="55">
        <v>240</v>
      </c>
      <c r="J139" s="56">
        <f t="shared" ref="J139:J140" si="259">H139*I139</f>
        <v>1200</v>
      </c>
      <c r="K139" s="54"/>
      <c r="L139" s="55"/>
      <c r="M139" s="56">
        <f t="shared" ref="M139:M140" si="260">K139*L139</f>
        <v>0</v>
      </c>
      <c r="N139" s="54"/>
      <c r="O139" s="55"/>
      <c r="P139" s="56">
        <f t="shared" ref="P139:P140" si="261">N139*O139</f>
        <v>0</v>
      </c>
      <c r="Q139" s="54"/>
      <c r="R139" s="55"/>
      <c r="S139" s="56">
        <f t="shared" ref="S139:S140" si="262">Q139*R139</f>
        <v>0</v>
      </c>
      <c r="T139" s="54"/>
      <c r="U139" s="55"/>
      <c r="V139" s="56">
        <f t="shared" ref="V139:V140" si="263">T139*U139</f>
        <v>0</v>
      </c>
      <c r="W139" s="57">
        <f t="shared" ref="W139:W140" si="264">G139+M139+S139</f>
        <v>448</v>
      </c>
      <c r="X139" s="284">
        <f t="shared" ref="X139:X140" si="265">J139+P139+V139</f>
        <v>1200</v>
      </c>
      <c r="Y139" s="284">
        <f t="shared" ref="Y139:Y140" si="266">W139-X139</f>
        <v>-752</v>
      </c>
      <c r="Z139" s="292">
        <f t="shared" ref="Z139:Z140" si="267">Y139/W139</f>
        <v>-1.6785714285714286</v>
      </c>
      <c r="AA139" s="247"/>
      <c r="AB139" s="59"/>
      <c r="AC139" s="59"/>
      <c r="AD139" s="59"/>
      <c r="AE139" s="59"/>
      <c r="AF139" s="59"/>
      <c r="AG139" s="59"/>
    </row>
    <row r="140" spans="1:33" s="360" customFormat="1" ht="30" customHeight="1">
      <c r="A140" s="50" t="s">
        <v>25</v>
      </c>
      <c r="B140" s="51" t="s">
        <v>179</v>
      </c>
      <c r="C140" s="368" t="s">
        <v>415</v>
      </c>
      <c r="D140" s="53" t="s">
        <v>60</v>
      </c>
      <c r="E140" s="54">
        <v>1</v>
      </c>
      <c r="F140" s="55">
        <v>476</v>
      </c>
      <c r="G140" s="56">
        <f t="shared" si="258"/>
        <v>476</v>
      </c>
      <c r="H140" s="54">
        <v>3</v>
      </c>
      <c r="I140" s="55">
        <v>625</v>
      </c>
      <c r="J140" s="56">
        <f t="shared" si="259"/>
        <v>1875</v>
      </c>
      <c r="K140" s="54"/>
      <c r="L140" s="55"/>
      <c r="M140" s="56">
        <f t="shared" si="260"/>
        <v>0</v>
      </c>
      <c r="N140" s="54"/>
      <c r="O140" s="55"/>
      <c r="P140" s="56">
        <f t="shared" si="261"/>
        <v>0</v>
      </c>
      <c r="Q140" s="54"/>
      <c r="R140" s="55"/>
      <c r="S140" s="56">
        <f t="shared" si="262"/>
        <v>0</v>
      </c>
      <c r="T140" s="54"/>
      <c r="U140" s="55"/>
      <c r="V140" s="56">
        <f t="shared" si="263"/>
        <v>0</v>
      </c>
      <c r="W140" s="57">
        <f t="shared" si="264"/>
        <v>476</v>
      </c>
      <c r="X140" s="284">
        <f t="shared" si="265"/>
        <v>1875</v>
      </c>
      <c r="Y140" s="284">
        <f t="shared" si="266"/>
        <v>-1399</v>
      </c>
      <c r="Z140" s="292">
        <f t="shared" si="267"/>
        <v>-2.9390756302521011</v>
      </c>
      <c r="AA140" s="247"/>
      <c r="AB140" s="59"/>
      <c r="AC140" s="59"/>
      <c r="AD140" s="59"/>
      <c r="AE140" s="59"/>
      <c r="AF140" s="59"/>
      <c r="AG140" s="59"/>
    </row>
    <row r="141" spans="1:33" s="360" customFormat="1" ht="30" customHeight="1">
      <c r="A141" s="50" t="s">
        <v>25</v>
      </c>
      <c r="B141" s="51" t="s">
        <v>180</v>
      </c>
      <c r="C141" s="96" t="s">
        <v>389</v>
      </c>
      <c r="D141" s="53" t="s">
        <v>60</v>
      </c>
      <c r="E141" s="54">
        <v>2</v>
      </c>
      <c r="F141" s="55">
        <v>280</v>
      </c>
      <c r="G141" s="56">
        <f t="shared" si="249"/>
        <v>560</v>
      </c>
      <c r="H141" s="54"/>
      <c r="I141" s="55"/>
      <c r="J141" s="56">
        <f t="shared" si="250"/>
        <v>0</v>
      </c>
      <c r="K141" s="54"/>
      <c r="L141" s="55"/>
      <c r="M141" s="56">
        <f t="shared" si="251"/>
        <v>0</v>
      </c>
      <c r="N141" s="54"/>
      <c r="O141" s="55"/>
      <c r="P141" s="56">
        <f t="shared" si="252"/>
        <v>0</v>
      </c>
      <c r="Q141" s="54"/>
      <c r="R141" s="55"/>
      <c r="S141" s="56">
        <f t="shared" si="253"/>
        <v>0</v>
      </c>
      <c r="T141" s="54"/>
      <c r="U141" s="55"/>
      <c r="V141" s="56">
        <f t="shared" si="254"/>
        <v>0</v>
      </c>
      <c r="W141" s="57">
        <f t="shared" si="255"/>
        <v>560</v>
      </c>
      <c r="X141" s="284">
        <f t="shared" si="256"/>
        <v>0</v>
      </c>
      <c r="Y141" s="284">
        <f t="shared" si="207"/>
        <v>560</v>
      </c>
      <c r="Z141" s="292">
        <f t="shared" si="257"/>
        <v>1</v>
      </c>
      <c r="AA141" s="247"/>
      <c r="AB141" s="59"/>
      <c r="AC141" s="59"/>
      <c r="AD141" s="59"/>
      <c r="AE141" s="59"/>
      <c r="AF141" s="59"/>
      <c r="AG141" s="59"/>
    </row>
    <row r="142" spans="1:33" s="360" customFormat="1" ht="30" customHeight="1">
      <c r="A142" s="50" t="s">
        <v>25</v>
      </c>
      <c r="B142" s="51" t="s">
        <v>383</v>
      </c>
      <c r="C142" s="96" t="s">
        <v>390</v>
      </c>
      <c r="D142" s="53" t="s">
        <v>60</v>
      </c>
      <c r="E142" s="54">
        <v>2</v>
      </c>
      <c r="F142" s="55">
        <v>196</v>
      </c>
      <c r="G142" s="56">
        <f t="shared" ref="G142:G143" si="268">E142*F142</f>
        <v>392</v>
      </c>
      <c r="H142" s="54"/>
      <c r="I142" s="55"/>
      <c r="J142" s="56">
        <f t="shared" ref="J142:J143" si="269">H142*I142</f>
        <v>0</v>
      </c>
      <c r="K142" s="54"/>
      <c r="L142" s="55"/>
      <c r="M142" s="56">
        <f t="shared" ref="M142:M143" si="270">K142*L142</f>
        <v>0</v>
      </c>
      <c r="N142" s="54"/>
      <c r="O142" s="55"/>
      <c r="P142" s="56">
        <f t="shared" ref="P142:P143" si="271">N142*O142</f>
        <v>0</v>
      </c>
      <c r="Q142" s="54"/>
      <c r="R142" s="55"/>
      <c r="S142" s="56">
        <f t="shared" ref="S142:S143" si="272">Q142*R142</f>
        <v>0</v>
      </c>
      <c r="T142" s="54"/>
      <c r="U142" s="55"/>
      <c r="V142" s="56">
        <f t="shared" ref="V142:V143" si="273">T142*U142</f>
        <v>0</v>
      </c>
      <c r="W142" s="57">
        <f t="shared" ref="W142:W143" si="274">G142+M142+S142</f>
        <v>392</v>
      </c>
      <c r="X142" s="284">
        <f t="shared" ref="X142:X143" si="275">J142+P142+V142</f>
        <v>0</v>
      </c>
      <c r="Y142" s="284">
        <f t="shared" ref="Y142:Y143" si="276">W142-X142</f>
        <v>392</v>
      </c>
      <c r="Z142" s="292">
        <f t="shared" ref="Z142:Z143" si="277">Y142/W142</f>
        <v>1</v>
      </c>
      <c r="AA142" s="247"/>
      <c r="AB142" s="59"/>
      <c r="AC142" s="59"/>
      <c r="AD142" s="59"/>
      <c r="AE142" s="59"/>
      <c r="AF142" s="59"/>
      <c r="AG142" s="59"/>
    </row>
    <row r="143" spans="1:33" s="360" customFormat="1" ht="30" customHeight="1">
      <c r="A143" s="50" t="s">
        <v>25</v>
      </c>
      <c r="B143" s="51" t="s">
        <v>384</v>
      </c>
      <c r="C143" s="96" t="s">
        <v>391</v>
      </c>
      <c r="D143" s="53" t="s">
        <v>60</v>
      </c>
      <c r="E143" s="54">
        <v>1</v>
      </c>
      <c r="F143" s="55">
        <v>168</v>
      </c>
      <c r="G143" s="56">
        <f t="shared" si="268"/>
        <v>168</v>
      </c>
      <c r="H143" s="54"/>
      <c r="I143" s="55"/>
      <c r="J143" s="56">
        <f t="shared" si="269"/>
        <v>0</v>
      </c>
      <c r="K143" s="54"/>
      <c r="L143" s="55"/>
      <c r="M143" s="56">
        <f t="shared" si="270"/>
        <v>0</v>
      </c>
      <c r="N143" s="54"/>
      <c r="O143" s="55"/>
      <c r="P143" s="56">
        <f t="shared" si="271"/>
        <v>0</v>
      </c>
      <c r="Q143" s="54"/>
      <c r="R143" s="55"/>
      <c r="S143" s="56">
        <f t="shared" si="272"/>
        <v>0</v>
      </c>
      <c r="T143" s="54"/>
      <c r="U143" s="55"/>
      <c r="V143" s="56">
        <f t="shared" si="273"/>
        <v>0</v>
      </c>
      <c r="W143" s="57">
        <f t="shared" si="274"/>
        <v>168</v>
      </c>
      <c r="X143" s="284">
        <f t="shared" si="275"/>
        <v>0</v>
      </c>
      <c r="Y143" s="284">
        <f t="shared" si="276"/>
        <v>168</v>
      </c>
      <c r="Z143" s="292">
        <f t="shared" si="277"/>
        <v>1</v>
      </c>
      <c r="AA143" s="247"/>
      <c r="AB143" s="59"/>
      <c r="AC143" s="59"/>
      <c r="AD143" s="59"/>
      <c r="AE143" s="59"/>
      <c r="AF143" s="59"/>
      <c r="AG143" s="59"/>
    </row>
    <row r="144" spans="1:33" s="360" customFormat="1" ht="30" customHeight="1">
      <c r="A144" s="50" t="s">
        <v>25</v>
      </c>
      <c r="B144" s="51" t="s">
        <v>385</v>
      </c>
      <c r="C144" s="96" t="s">
        <v>392</v>
      </c>
      <c r="D144" s="53" t="s">
        <v>60</v>
      </c>
      <c r="E144" s="54">
        <v>1</v>
      </c>
      <c r="F144" s="55">
        <v>252</v>
      </c>
      <c r="G144" s="56">
        <f t="shared" si="249"/>
        <v>252</v>
      </c>
      <c r="H144" s="54"/>
      <c r="I144" s="55"/>
      <c r="J144" s="56">
        <f t="shared" si="250"/>
        <v>0</v>
      </c>
      <c r="K144" s="54"/>
      <c r="L144" s="55"/>
      <c r="M144" s="56">
        <f t="shared" si="251"/>
        <v>0</v>
      </c>
      <c r="N144" s="54"/>
      <c r="O144" s="55"/>
      <c r="P144" s="56">
        <f t="shared" si="252"/>
        <v>0</v>
      </c>
      <c r="Q144" s="54"/>
      <c r="R144" s="55"/>
      <c r="S144" s="56">
        <f t="shared" si="253"/>
        <v>0</v>
      </c>
      <c r="T144" s="54"/>
      <c r="U144" s="55"/>
      <c r="V144" s="56">
        <f t="shared" si="254"/>
        <v>0</v>
      </c>
      <c r="W144" s="57">
        <f t="shared" si="255"/>
        <v>252</v>
      </c>
      <c r="X144" s="284">
        <f t="shared" si="256"/>
        <v>0</v>
      </c>
      <c r="Y144" s="284">
        <f t="shared" si="207"/>
        <v>252</v>
      </c>
      <c r="Z144" s="292">
        <f t="shared" si="257"/>
        <v>1</v>
      </c>
      <c r="AA144" s="247"/>
      <c r="AB144" s="59"/>
      <c r="AC144" s="59"/>
      <c r="AD144" s="59"/>
      <c r="AE144" s="59"/>
      <c r="AF144" s="59"/>
      <c r="AG144" s="59"/>
    </row>
    <row r="145" spans="1:33" s="360" customFormat="1" ht="30" customHeight="1">
      <c r="A145" s="50" t="s">
        <v>25</v>
      </c>
      <c r="B145" s="51" t="s">
        <v>386</v>
      </c>
      <c r="C145" s="96" t="s">
        <v>393</v>
      </c>
      <c r="D145" s="53" t="s">
        <v>60</v>
      </c>
      <c r="E145" s="54">
        <v>3</v>
      </c>
      <c r="F145" s="55">
        <v>392</v>
      </c>
      <c r="G145" s="56">
        <f t="shared" ref="G145" si="278">E145*F145</f>
        <v>1176</v>
      </c>
      <c r="H145" s="54"/>
      <c r="I145" s="55"/>
      <c r="J145" s="56">
        <f t="shared" ref="J145" si="279">H145*I145</f>
        <v>0</v>
      </c>
      <c r="K145" s="54"/>
      <c r="L145" s="55"/>
      <c r="M145" s="56">
        <f t="shared" ref="M145" si="280">K145*L145</f>
        <v>0</v>
      </c>
      <c r="N145" s="54"/>
      <c r="O145" s="55"/>
      <c r="P145" s="56">
        <f t="shared" ref="P145" si="281">N145*O145</f>
        <v>0</v>
      </c>
      <c r="Q145" s="54"/>
      <c r="R145" s="55"/>
      <c r="S145" s="56">
        <f t="shared" ref="S145" si="282">Q145*R145</f>
        <v>0</v>
      </c>
      <c r="T145" s="54"/>
      <c r="U145" s="55"/>
      <c r="V145" s="56">
        <f t="shared" ref="V145" si="283">T145*U145</f>
        <v>0</v>
      </c>
      <c r="W145" s="57">
        <f t="shared" ref="W145" si="284">G145+M145+S145</f>
        <v>1176</v>
      </c>
      <c r="X145" s="284">
        <f t="shared" ref="X145" si="285">J145+P145+V145</f>
        <v>0</v>
      </c>
      <c r="Y145" s="284">
        <f t="shared" ref="Y145" si="286">W145-X145</f>
        <v>1176</v>
      </c>
      <c r="Z145" s="292">
        <f t="shared" ref="Z145" si="287">Y145/W145</f>
        <v>1</v>
      </c>
      <c r="AA145" s="247"/>
      <c r="AB145" s="59"/>
      <c r="AC145" s="59"/>
      <c r="AD145" s="59"/>
      <c r="AE145" s="59"/>
      <c r="AF145" s="59"/>
      <c r="AG145" s="59"/>
    </row>
    <row r="146" spans="1:33" s="360" customFormat="1" ht="30" customHeight="1">
      <c r="A146" s="50" t="s">
        <v>25</v>
      </c>
      <c r="B146" s="51" t="s">
        <v>387</v>
      </c>
      <c r="C146" s="96" t="s">
        <v>394</v>
      </c>
      <c r="D146" s="53" t="s">
        <v>60</v>
      </c>
      <c r="E146" s="54">
        <v>1</v>
      </c>
      <c r="F146" s="55">
        <v>1372</v>
      </c>
      <c r="G146" s="56">
        <f t="shared" ref="G146" si="288">E146*F146</f>
        <v>1372</v>
      </c>
      <c r="H146" s="54"/>
      <c r="I146" s="55"/>
      <c r="J146" s="56">
        <f t="shared" ref="J146" si="289">H146*I146</f>
        <v>0</v>
      </c>
      <c r="K146" s="54"/>
      <c r="L146" s="55"/>
      <c r="M146" s="56">
        <f t="shared" ref="M146" si="290">K146*L146</f>
        <v>0</v>
      </c>
      <c r="N146" s="54"/>
      <c r="O146" s="55"/>
      <c r="P146" s="56">
        <f t="shared" ref="P146" si="291">N146*O146</f>
        <v>0</v>
      </c>
      <c r="Q146" s="54"/>
      <c r="R146" s="55"/>
      <c r="S146" s="56">
        <f t="shared" ref="S146" si="292">Q146*R146</f>
        <v>0</v>
      </c>
      <c r="T146" s="54"/>
      <c r="U146" s="55"/>
      <c r="V146" s="56">
        <f t="shared" ref="V146" si="293">T146*U146</f>
        <v>0</v>
      </c>
      <c r="W146" s="57">
        <f t="shared" ref="W146" si="294">G146+M146+S146</f>
        <v>1372</v>
      </c>
      <c r="X146" s="284">
        <f t="shared" ref="X146" si="295">J146+P146+V146</f>
        <v>0</v>
      </c>
      <c r="Y146" s="284">
        <f t="shared" ref="Y146" si="296">W146-X146</f>
        <v>1372</v>
      </c>
      <c r="Z146" s="292">
        <f t="shared" ref="Z146" si="297">Y146/W146</f>
        <v>1</v>
      </c>
      <c r="AA146" s="247"/>
      <c r="AB146" s="59"/>
      <c r="AC146" s="59"/>
      <c r="AD146" s="59"/>
      <c r="AE146" s="59"/>
      <c r="AF146" s="59"/>
      <c r="AG146" s="59"/>
    </row>
    <row r="147" spans="1:33" ht="30" customHeight="1">
      <c r="A147" s="50" t="s">
        <v>25</v>
      </c>
      <c r="B147" s="51" t="s">
        <v>388</v>
      </c>
      <c r="C147" s="96" t="s">
        <v>395</v>
      </c>
      <c r="D147" s="53" t="s">
        <v>60</v>
      </c>
      <c r="E147" s="54">
        <v>1</v>
      </c>
      <c r="F147" s="55">
        <v>1078</v>
      </c>
      <c r="G147" s="56">
        <f t="shared" si="249"/>
        <v>1078</v>
      </c>
      <c r="H147" s="54"/>
      <c r="I147" s="55"/>
      <c r="J147" s="56">
        <f t="shared" si="250"/>
        <v>0</v>
      </c>
      <c r="K147" s="54"/>
      <c r="L147" s="55"/>
      <c r="M147" s="56">
        <f t="shared" si="251"/>
        <v>0</v>
      </c>
      <c r="N147" s="54"/>
      <c r="O147" s="55"/>
      <c r="P147" s="56">
        <f t="shared" si="252"/>
        <v>0</v>
      </c>
      <c r="Q147" s="54"/>
      <c r="R147" s="55"/>
      <c r="S147" s="56">
        <f t="shared" si="253"/>
        <v>0</v>
      </c>
      <c r="T147" s="54"/>
      <c r="U147" s="55"/>
      <c r="V147" s="56">
        <f t="shared" si="254"/>
        <v>0</v>
      </c>
      <c r="W147" s="57">
        <f t="shared" si="255"/>
        <v>1078</v>
      </c>
      <c r="X147" s="284">
        <f t="shared" si="256"/>
        <v>0</v>
      </c>
      <c r="Y147" s="284">
        <f t="shared" si="207"/>
        <v>1078</v>
      </c>
      <c r="Z147" s="292">
        <f t="shared" si="257"/>
        <v>1</v>
      </c>
      <c r="AA147" s="247"/>
      <c r="AB147" s="59"/>
      <c r="AC147" s="59"/>
      <c r="AD147" s="59"/>
      <c r="AE147" s="59"/>
      <c r="AF147" s="59"/>
      <c r="AG147" s="59"/>
    </row>
    <row r="148" spans="1:33" ht="30" customHeight="1">
      <c r="A148" s="60" t="s">
        <v>25</v>
      </c>
      <c r="B148" s="51" t="s">
        <v>396</v>
      </c>
      <c r="C148" s="368" t="s">
        <v>416</v>
      </c>
      <c r="D148" s="53" t="s">
        <v>60</v>
      </c>
      <c r="E148" s="54">
        <v>2</v>
      </c>
      <c r="F148" s="55">
        <v>640</v>
      </c>
      <c r="G148" s="56">
        <f t="shared" si="249"/>
        <v>1280</v>
      </c>
      <c r="H148" s="63">
        <v>2</v>
      </c>
      <c r="I148" s="64">
        <v>1837.5</v>
      </c>
      <c r="J148" s="56">
        <f t="shared" si="250"/>
        <v>3675</v>
      </c>
      <c r="K148" s="54"/>
      <c r="L148" s="55"/>
      <c r="M148" s="56">
        <f t="shared" si="251"/>
        <v>0</v>
      </c>
      <c r="N148" s="54"/>
      <c r="O148" s="55"/>
      <c r="P148" s="56">
        <f t="shared" si="252"/>
        <v>0</v>
      </c>
      <c r="Q148" s="54"/>
      <c r="R148" s="55"/>
      <c r="S148" s="56">
        <f t="shared" si="253"/>
        <v>0</v>
      </c>
      <c r="T148" s="54"/>
      <c r="U148" s="55"/>
      <c r="V148" s="56">
        <f t="shared" si="254"/>
        <v>0</v>
      </c>
      <c r="W148" s="57">
        <f t="shared" si="255"/>
        <v>1280</v>
      </c>
      <c r="X148" s="284">
        <f t="shared" si="256"/>
        <v>3675</v>
      </c>
      <c r="Y148" s="284">
        <f t="shared" si="207"/>
        <v>-2395</v>
      </c>
      <c r="Z148" s="292">
        <f t="shared" si="257"/>
        <v>-1.87109375</v>
      </c>
      <c r="AA148" s="256"/>
      <c r="AB148" s="59"/>
      <c r="AC148" s="59"/>
      <c r="AD148" s="59"/>
      <c r="AE148" s="59"/>
      <c r="AF148" s="59"/>
      <c r="AG148" s="59"/>
    </row>
    <row r="149" spans="1:33" s="360" customFormat="1" ht="30" customHeight="1">
      <c r="A149" s="60" t="s">
        <v>25</v>
      </c>
      <c r="B149" s="51" t="s">
        <v>397</v>
      </c>
      <c r="C149" s="387" t="s">
        <v>406</v>
      </c>
      <c r="D149" s="385" t="s">
        <v>60</v>
      </c>
      <c r="E149" s="372">
        <v>2</v>
      </c>
      <c r="F149" s="388">
        <v>460</v>
      </c>
      <c r="G149" s="378">
        <f t="shared" si="249"/>
        <v>920</v>
      </c>
      <c r="H149" s="372">
        <v>2</v>
      </c>
      <c r="I149" s="388">
        <v>449</v>
      </c>
      <c r="J149" s="378">
        <f t="shared" si="250"/>
        <v>898</v>
      </c>
      <c r="K149" s="54"/>
      <c r="L149" s="55"/>
      <c r="M149" s="56">
        <f t="shared" si="251"/>
        <v>0</v>
      </c>
      <c r="N149" s="54"/>
      <c r="O149" s="55"/>
      <c r="P149" s="56">
        <f t="shared" si="252"/>
        <v>0</v>
      </c>
      <c r="Q149" s="54"/>
      <c r="R149" s="55"/>
      <c r="S149" s="56">
        <f t="shared" si="253"/>
        <v>0</v>
      </c>
      <c r="T149" s="54"/>
      <c r="U149" s="55"/>
      <c r="V149" s="56">
        <f t="shared" si="254"/>
        <v>0</v>
      </c>
      <c r="W149" s="57">
        <f t="shared" si="255"/>
        <v>920</v>
      </c>
      <c r="X149" s="284">
        <f t="shared" si="256"/>
        <v>898</v>
      </c>
      <c r="Y149" s="284">
        <f t="shared" si="207"/>
        <v>22</v>
      </c>
      <c r="Z149" s="292">
        <f t="shared" si="257"/>
        <v>2.391304347826087E-2</v>
      </c>
      <c r="AA149" s="247"/>
      <c r="AB149" s="59"/>
      <c r="AC149" s="59"/>
      <c r="AD149" s="59"/>
      <c r="AE149" s="59"/>
      <c r="AF149" s="59"/>
      <c r="AG149" s="59"/>
    </row>
    <row r="150" spans="1:33" s="360" customFormat="1" ht="30" customHeight="1">
      <c r="A150" s="60" t="s">
        <v>25</v>
      </c>
      <c r="B150" s="51" t="s">
        <v>398</v>
      </c>
      <c r="C150" s="368" t="s">
        <v>176</v>
      </c>
      <c r="D150" s="62" t="s">
        <v>60</v>
      </c>
      <c r="E150" s="54"/>
      <c r="F150" s="55"/>
      <c r="G150" s="56">
        <f t="shared" ref="G150" si="298">E150*F150</f>
        <v>0</v>
      </c>
      <c r="H150" s="54"/>
      <c r="I150" s="55"/>
      <c r="J150" s="56">
        <f t="shared" ref="J150" si="299">H150*I150</f>
        <v>0</v>
      </c>
      <c r="K150" s="54"/>
      <c r="L150" s="55"/>
      <c r="M150" s="56">
        <f t="shared" ref="M150" si="300">K150*L150</f>
        <v>0</v>
      </c>
      <c r="N150" s="54"/>
      <c r="O150" s="55"/>
      <c r="P150" s="56">
        <f t="shared" ref="P150" si="301">N150*O150</f>
        <v>0</v>
      </c>
      <c r="Q150" s="54"/>
      <c r="R150" s="55"/>
      <c r="S150" s="56">
        <f t="shared" ref="S150" si="302">Q150*R150</f>
        <v>0</v>
      </c>
      <c r="T150" s="54"/>
      <c r="U150" s="55"/>
      <c r="V150" s="56">
        <f t="shared" ref="V150" si="303">T150*U150</f>
        <v>0</v>
      </c>
      <c r="W150" s="57">
        <f t="shared" ref="W150" si="304">G150+M150+S150</f>
        <v>0</v>
      </c>
      <c r="X150" s="284">
        <f t="shared" ref="X150" si="305">J150+P150+V150</f>
        <v>0</v>
      </c>
      <c r="Y150" s="284">
        <f t="shared" ref="Y150" si="306">W150-X150</f>
        <v>0</v>
      </c>
      <c r="Z150" s="292" t="e">
        <f t="shared" ref="Z150" si="307">Y150/W150</f>
        <v>#DIV/0!</v>
      </c>
      <c r="AA150" s="247"/>
      <c r="AB150" s="59"/>
      <c r="AC150" s="59"/>
      <c r="AD150" s="59"/>
      <c r="AE150" s="59"/>
      <c r="AF150" s="59"/>
      <c r="AG150" s="59"/>
    </row>
    <row r="151" spans="1:33" s="360" customFormat="1" ht="30" customHeight="1">
      <c r="A151" s="60" t="s">
        <v>25</v>
      </c>
      <c r="B151" s="51" t="s">
        <v>399</v>
      </c>
      <c r="C151" s="369" t="s">
        <v>178</v>
      </c>
      <c r="D151" s="62" t="s">
        <v>60</v>
      </c>
      <c r="E151" s="54"/>
      <c r="F151" s="55"/>
      <c r="G151" s="56">
        <f t="shared" ref="G151" si="308">E151*F151</f>
        <v>0</v>
      </c>
      <c r="H151" s="54"/>
      <c r="I151" s="55"/>
      <c r="J151" s="56">
        <f t="shared" ref="J151" si="309">H151*I151</f>
        <v>0</v>
      </c>
      <c r="K151" s="54"/>
      <c r="L151" s="55"/>
      <c r="M151" s="56">
        <f t="shared" ref="M151" si="310">K151*L151</f>
        <v>0</v>
      </c>
      <c r="N151" s="54"/>
      <c r="O151" s="55"/>
      <c r="P151" s="56">
        <f t="shared" ref="P151" si="311">N151*O151</f>
        <v>0</v>
      </c>
      <c r="Q151" s="54"/>
      <c r="R151" s="55"/>
      <c r="S151" s="56">
        <f t="shared" ref="S151" si="312">Q151*R151</f>
        <v>0</v>
      </c>
      <c r="T151" s="54"/>
      <c r="U151" s="55"/>
      <c r="V151" s="56">
        <f t="shared" ref="V151" si="313">T151*U151</f>
        <v>0</v>
      </c>
      <c r="W151" s="57">
        <f t="shared" ref="W151" si="314">G151+M151+S151</f>
        <v>0</v>
      </c>
      <c r="X151" s="284">
        <f t="shared" ref="X151" si="315">J151+P151+V151</f>
        <v>0</v>
      </c>
      <c r="Y151" s="284">
        <f t="shared" ref="Y151" si="316">W151-X151</f>
        <v>0</v>
      </c>
      <c r="Z151" s="292" t="e">
        <f t="shared" ref="Z151" si="317">Y151/W151</f>
        <v>#DIV/0!</v>
      </c>
      <c r="AA151" s="247"/>
      <c r="AB151" s="59"/>
      <c r="AC151" s="59"/>
      <c r="AD151" s="59"/>
      <c r="AE151" s="59"/>
      <c r="AF151" s="59"/>
      <c r="AG151" s="59"/>
    </row>
    <row r="152" spans="1:33" ht="30" customHeight="1">
      <c r="A152" s="60" t="s">
        <v>25</v>
      </c>
      <c r="B152" s="51" t="s">
        <v>400</v>
      </c>
      <c r="C152" s="374" t="s">
        <v>402</v>
      </c>
      <c r="D152" s="385" t="s">
        <v>60</v>
      </c>
      <c r="E152" s="372">
        <v>10</v>
      </c>
      <c r="F152" s="388">
        <v>400</v>
      </c>
      <c r="G152" s="378">
        <f t="shared" si="249"/>
        <v>4000</v>
      </c>
      <c r="H152" s="372">
        <v>10</v>
      </c>
      <c r="I152" s="388">
        <v>400</v>
      </c>
      <c r="J152" s="378">
        <f t="shared" si="250"/>
        <v>4000</v>
      </c>
      <c r="K152" s="54"/>
      <c r="L152" s="55"/>
      <c r="M152" s="56">
        <f t="shared" si="251"/>
        <v>0</v>
      </c>
      <c r="N152" s="54"/>
      <c r="O152" s="55"/>
      <c r="P152" s="56">
        <f t="shared" si="252"/>
        <v>0</v>
      </c>
      <c r="Q152" s="54"/>
      <c r="R152" s="55"/>
      <c r="S152" s="56">
        <f t="shared" si="253"/>
        <v>0</v>
      </c>
      <c r="T152" s="54"/>
      <c r="U152" s="55"/>
      <c r="V152" s="56">
        <f t="shared" si="254"/>
        <v>0</v>
      </c>
      <c r="W152" s="57">
        <f t="shared" si="255"/>
        <v>4000</v>
      </c>
      <c r="X152" s="284">
        <f t="shared" si="256"/>
        <v>4000</v>
      </c>
      <c r="Y152" s="284">
        <f t="shared" si="207"/>
        <v>0</v>
      </c>
      <c r="Z152" s="292">
        <f t="shared" si="257"/>
        <v>0</v>
      </c>
      <c r="AA152" s="247"/>
      <c r="AB152" s="59"/>
      <c r="AC152" s="59"/>
      <c r="AD152" s="59"/>
      <c r="AE152" s="59"/>
      <c r="AF152" s="59"/>
      <c r="AG152" s="59"/>
    </row>
    <row r="153" spans="1:33" ht="30" customHeight="1" thickBot="1">
      <c r="A153" s="60" t="s">
        <v>25</v>
      </c>
      <c r="B153" s="51" t="s">
        <v>401</v>
      </c>
      <c r="C153" s="246" t="s">
        <v>254</v>
      </c>
      <c r="D153" s="62"/>
      <c r="E153" s="63"/>
      <c r="F153" s="64">
        <v>0.22</v>
      </c>
      <c r="G153" s="65">
        <f t="shared" si="249"/>
        <v>0</v>
      </c>
      <c r="H153" s="63"/>
      <c r="I153" s="64">
        <v>0.22</v>
      </c>
      <c r="J153" s="65">
        <f t="shared" si="250"/>
        <v>0</v>
      </c>
      <c r="K153" s="63"/>
      <c r="L153" s="64">
        <v>0.22</v>
      </c>
      <c r="M153" s="65">
        <f t="shared" si="251"/>
        <v>0</v>
      </c>
      <c r="N153" s="63"/>
      <c r="O153" s="64">
        <v>0.22</v>
      </c>
      <c r="P153" s="65">
        <f t="shared" si="252"/>
        <v>0</v>
      </c>
      <c r="Q153" s="63"/>
      <c r="R153" s="64">
        <v>0.22</v>
      </c>
      <c r="S153" s="65">
        <f t="shared" si="253"/>
        <v>0</v>
      </c>
      <c r="T153" s="63"/>
      <c r="U153" s="64">
        <v>0.22</v>
      </c>
      <c r="V153" s="65">
        <f t="shared" si="254"/>
        <v>0</v>
      </c>
      <c r="W153" s="66">
        <f t="shared" si="255"/>
        <v>0</v>
      </c>
      <c r="X153" s="284">
        <f t="shared" si="256"/>
        <v>0</v>
      </c>
      <c r="Y153" s="284">
        <f t="shared" si="207"/>
        <v>0</v>
      </c>
      <c r="Z153" s="292" t="e">
        <f t="shared" si="257"/>
        <v>#DIV/0!</v>
      </c>
      <c r="AA153" s="258"/>
      <c r="AB153" s="5"/>
      <c r="AC153" s="5"/>
      <c r="AD153" s="5"/>
      <c r="AE153" s="5"/>
      <c r="AF153" s="5"/>
      <c r="AG153" s="5"/>
    </row>
    <row r="154" spans="1:33" ht="30" customHeight="1" thickBot="1">
      <c r="A154" s="111" t="s">
        <v>181</v>
      </c>
      <c r="B154" s="112"/>
      <c r="C154" s="113"/>
      <c r="D154" s="114"/>
      <c r="E154" s="115">
        <f>SUM(E131:E152)</f>
        <v>1044</v>
      </c>
      <c r="F154" s="90"/>
      <c r="G154" s="89">
        <f>SUM(G131:G153)</f>
        <v>77822</v>
      </c>
      <c r="H154" s="115">
        <f>SUM(H131:H152)</f>
        <v>1036</v>
      </c>
      <c r="I154" s="90"/>
      <c r="J154" s="89">
        <f>SUM(J131:J153)</f>
        <v>77188</v>
      </c>
      <c r="K154" s="91">
        <f>SUM(K131:K152)</f>
        <v>0</v>
      </c>
      <c r="L154" s="90"/>
      <c r="M154" s="89">
        <f>SUM(M131:M153)</f>
        <v>0</v>
      </c>
      <c r="N154" s="91">
        <f>SUM(N131:N152)</f>
        <v>0</v>
      </c>
      <c r="O154" s="90"/>
      <c r="P154" s="89">
        <f>SUM(P131:P153)</f>
        <v>0</v>
      </c>
      <c r="Q154" s="91">
        <f>SUM(Q131:Q152)</f>
        <v>0</v>
      </c>
      <c r="R154" s="90"/>
      <c r="S154" s="89">
        <f>SUM(S131:S153)</f>
        <v>0</v>
      </c>
      <c r="T154" s="91">
        <f>SUM(T131:T152)</f>
        <v>0</v>
      </c>
      <c r="U154" s="90"/>
      <c r="V154" s="89">
        <f>SUM(V131:V153)</f>
        <v>0</v>
      </c>
      <c r="W154" s="98">
        <f>SUM(W131:W153)</f>
        <v>77822</v>
      </c>
      <c r="X154" s="98">
        <f>SUM(X131:X153)</f>
        <v>77188</v>
      </c>
      <c r="Y154" s="98">
        <f t="shared" si="207"/>
        <v>634</v>
      </c>
      <c r="Z154" s="98">
        <f>Y154/W154</f>
        <v>8.1467965356839967E-3</v>
      </c>
      <c r="AA154" s="260"/>
      <c r="AB154" s="5"/>
      <c r="AC154" s="5"/>
      <c r="AD154" s="5"/>
      <c r="AE154" s="5"/>
      <c r="AF154" s="5"/>
      <c r="AG154" s="5"/>
    </row>
    <row r="155" spans="1:33" ht="30" customHeight="1" thickBot="1">
      <c r="A155" s="120" t="s">
        <v>22</v>
      </c>
      <c r="B155" s="93">
        <v>8</v>
      </c>
      <c r="C155" s="126" t="s">
        <v>182</v>
      </c>
      <c r="D155" s="11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40"/>
      <c r="X155" s="40"/>
      <c r="Y155" s="290"/>
      <c r="Z155" s="40"/>
      <c r="AA155" s="254"/>
      <c r="AB155" s="49"/>
      <c r="AC155" s="49"/>
      <c r="AD155" s="49"/>
      <c r="AE155" s="49"/>
      <c r="AF155" s="49"/>
      <c r="AG155" s="49"/>
    </row>
    <row r="156" spans="1:33" ht="30" customHeight="1">
      <c r="A156" s="118" t="s">
        <v>25</v>
      </c>
      <c r="B156" s="119" t="s">
        <v>183</v>
      </c>
      <c r="C156" s="127" t="s">
        <v>184</v>
      </c>
      <c r="D156" s="53" t="s">
        <v>185</v>
      </c>
      <c r="E156" s="54"/>
      <c r="F156" s="55"/>
      <c r="G156" s="56">
        <f t="shared" ref="G156:G161" si="318">E156*F156</f>
        <v>0</v>
      </c>
      <c r="H156" s="54"/>
      <c r="I156" s="55"/>
      <c r="J156" s="56">
        <f t="shared" ref="J156:J161" si="319">H156*I156</f>
        <v>0</v>
      </c>
      <c r="K156" s="54"/>
      <c r="L156" s="55"/>
      <c r="M156" s="56">
        <f t="shared" ref="M156:M161" si="320">K156*L156</f>
        <v>0</v>
      </c>
      <c r="N156" s="54"/>
      <c r="O156" s="55"/>
      <c r="P156" s="56">
        <f t="shared" ref="P156:P161" si="321">N156*O156</f>
        <v>0</v>
      </c>
      <c r="Q156" s="54"/>
      <c r="R156" s="55"/>
      <c r="S156" s="56">
        <f t="shared" ref="S156:S161" si="322">Q156*R156</f>
        <v>0</v>
      </c>
      <c r="T156" s="54"/>
      <c r="U156" s="55"/>
      <c r="V156" s="56">
        <f t="shared" ref="V156:V161" si="323">T156*U156</f>
        <v>0</v>
      </c>
      <c r="W156" s="57">
        <f t="shared" ref="W156:W161" si="324">G156+M156+S156</f>
        <v>0</v>
      </c>
      <c r="X156" s="284">
        <f t="shared" ref="X156:X161" si="325">J156+P156+V156</f>
        <v>0</v>
      </c>
      <c r="Y156" s="284">
        <f t="shared" si="207"/>
        <v>0</v>
      </c>
      <c r="Z156" s="292" t="e">
        <f t="shared" ref="Z156:Z161" si="326">Y156/W156</f>
        <v>#DIV/0!</v>
      </c>
      <c r="AA156" s="247"/>
      <c r="AB156" s="59"/>
      <c r="AC156" s="59"/>
      <c r="AD156" s="59"/>
      <c r="AE156" s="59"/>
      <c r="AF156" s="59"/>
      <c r="AG156" s="59"/>
    </row>
    <row r="157" spans="1:33" ht="30" customHeight="1">
      <c r="A157" s="118" t="s">
        <v>25</v>
      </c>
      <c r="B157" s="119" t="s">
        <v>186</v>
      </c>
      <c r="C157" s="127" t="s">
        <v>187</v>
      </c>
      <c r="D157" s="53" t="s">
        <v>185</v>
      </c>
      <c r="E157" s="54"/>
      <c r="F157" s="55"/>
      <c r="G157" s="56">
        <f t="shared" si="318"/>
        <v>0</v>
      </c>
      <c r="H157" s="54"/>
      <c r="I157" s="55"/>
      <c r="J157" s="56">
        <f t="shared" si="319"/>
        <v>0</v>
      </c>
      <c r="K157" s="54"/>
      <c r="L157" s="55"/>
      <c r="M157" s="56">
        <f t="shared" si="320"/>
        <v>0</v>
      </c>
      <c r="N157" s="54"/>
      <c r="O157" s="55"/>
      <c r="P157" s="56">
        <f t="shared" si="321"/>
        <v>0</v>
      </c>
      <c r="Q157" s="54"/>
      <c r="R157" s="55"/>
      <c r="S157" s="56">
        <f t="shared" si="322"/>
        <v>0</v>
      </c>
      <c r="T157" s="54"/>
      <c r="U157" s="55"/>
      <c r="V157" s="56">
        <f t="shared" si="323"/>
        <v>0</v>
      </c>
      <c r="W157" s="57">
        <f t="shared" si="324"/>
        <v>0</v>
      </c>
      <c r="X157" s="284">
        <f t="shared" si="325"/>
        <v>0</v>
      </c>
      <c r="Y157" s="284">
        <f t="shared" si="207"/>
        <v>0</v>
      </c>
      <c r="Z157" s="292" t="e">
        <f t="shared" si="326"/>
        <v>#DIV/0!</v>
      </c>
      <c r="AA157" s="247"/>
      <c r="AB157" s="59"/>
      <c r="AC157" s="59"/>
      <c r="AD157" s="59"/>
      <c r="AE157" s="59"/>
      <c r="AF157" s="59"/>
      <c r="AG157" s="59"/>
    </row>
    <row r="158" spans="1:33" ht="30" customHeight="1">
      <c r="A158" s="118" t="s">
        <v>25</v>
      </c>
      <c r="B158" s="119" t="s">
        <v>188</v>
      </c>
      <c r="C158" s="185" t="s">
        <v>189</v>
      </c>
      <c r="D158" s="53" t="s">
        <v>190</v>
      </c>
      <c r="E158" s="128"/>
      <c r="F158" s="129"/>
      <c r="G158" s="56">
        <f t="shared" si="318"/>
        <v>0</v>
      </c>
      <c r="H158" s="128"/>
      <c r="I158" s="129"/>
      <c r="J158" s="56">
        <f t="shared" si="319"/>
        <v>0</v>
      </c>
      <c r="K158" s="54"/>
      <c r="L158" s="55"/>
      <c r="M158" s="56">
        <f t="shared" si="320"/>
        <v>0</v>
      </c>
      <c r="N158" s="54"/>
      <c r="O158" s="55"/>
      <c r="P158" s="56">
        <f t="shared" si="321"/>
        <v>0</v>
      </c>
      <c r="Q158" s="54"/>
      <c r="R158" s="55"/>
      <c r="S158" s="56">
        <f t="shared" si="322"/>
        <v>0</v>
      </c>
      <c r="T158" s="54"/>
      <c r="U158" s="55"/>
      <c r="V158" s="56">
        <f t="shared" si="323"/>
        <v>0</v>
      </c>
      <c r="W158" s="66">
        <f t="shared" si="324"/>
        <v>0</v>
      </c>
      <c r="X158" s="284">
        <f t="shared" si="325"/>
        <v>0</v>
      </c>
      <c r="Y158" s="284">
        <f t="shared" si="207"/>
        <v>0</v>
      </c>
      <c r="Z158" s="292" t="e">
        <f t="shared" si="326"/>
        <v>#DIV/0!</v>
      </c>
      <c r="AA158" s="247"/>
      <c r="AB158" s="59"/>
      <c r="AC158" s="59"/>
      <c r="AD158" s="59"/>
      <c r="AE158" s="59"/>
      <c r="AF158" s="59"/>
      <c r="AG158" s="59"/>
    </row>
    <row r="159" spans="1:33" ht="30" customHeight="1">
      <c r="A159" s="118" t="s">
        <v>25</v>
      </c>
      <c r="B159" s="119" t="s">
        <v>191</v>
      </c>
      <c r="C159" s="185" t="s">
        <v>265</v>
      </c>
      <c r="D159" s="53" t="s">
        <v>190</v>
      </c>
      <c r="E159" s="54"/>
      <c r="F159" s="55"/>
      <c r="G159" s="56">
        <f t="shared" si="318"/>
        <v>0</v>
      </c>
      <c r="H159" s="54"/>
      <c r="I159" s="55"/>
      <c r="J159" s="56">
        <f t="shared" si="319"/>
        <v>0</v>
      </c>
      <c r="K159" s="128"/>
      <c r="L159" s="129"/>
      <c r="M159" s="56">
        <f t="shared" si="320"/>
        <v>0</v>
      </c>
      <c r="N159" s="128"/>
      <c r="O159" s="129"/>
      <c r="P159" s="56">
        <f t="shared" si="321"/>
        <v>0</v>
      </c>
      <c r="Q159" s="128"/>
      <c r="R159" s="129"/>
      <c r="S159" s="56">
        <f t="shared" si="322"/>
        <v>0</v>
      </c>
      <c r="T159" s="128"/>
      <c r="U159" s="129"/>
      <c r="V159" s="56">
        <f t="shared" si="323"/>
        <v>0</v>
      </c>
      <c r="W159" s="66">
        <f t="shared" si="324"/>
        <v>0</v>
      </c>
      <c r="X159" s="284">
        <f t="shared" si="325"/>
        <v>0</v>
      </c>
      <c r="Y159" s="284">
        <f t="shared" si="207"/>
        <v>0</v>
      </c>
      <c r="Z159" s="292" t="e">
        <f t="shared" si="326"/>
        <v>#DIV/0!</v>
      </c>
      <c r="AA159" s="247"/>
      <c r="AB159" s="59"/>
      <c r="AC159" s="59"/>
      <c r="AD159" s="59"/>
      <c r="AE159" s="59"/>
      <c r="AF159" s="59"/>
      <c r="AG159" s="59"/>
    </row>
    <row r="160" spans="1:33" ht="30" customHeight="1">
      <c r="A160" s="118" t="s">
        <v>25</v>
      </c>
      <c r="B160" s="119" t="s">
        <v>192</v>
      </c>
      <c r="C160" s="127" t="s">
        <v>193</v>
      </c>
      <c r="D160" s="53" t="s">
        <v>190</v>
      </c>
      <c r="E160" s="54"/>
      <c r="F160" s="55"/>
      <c r="G160" s="56">
        <f t="shared" si="318"/>
        <v>0</v>
      </c>
      <c r="H160" s="54"/>
      <c r="I160" s="55"/>
      <c r="J160" s="56">
        <f t="shared" si="319"/>
        <v>0</v>
      </c>
      <c r="K160" s="54"/>
      <c r="L160" s="55"/>
      <c r="M160" s="56">
        <f t="shared" si="320"/>
        <v>0</v>
      </c>
      <c r="N160" s="54"/>
      <c r="O160" s="55"/>
      <c r="P160" s="56">
        <f t="shared" si="321"/>
        <v>0</v>
      </c>
      <c r="Q160" s="54"/>
      <c r="R160" s="55"/>
      <c r="S160" s="56">
        <f t="shared" si="322"/>
        <v>0</v>
      </c>
      <c r="T160" s="54"/>
      <c r="U160" s="55"/>
      <c r="V160" s="56">
        <f t="shared" si="323"/>
        <v>0</v>
      </c>
      <c r="W160" s="57">
        <f t="shared" si="324"/>
        <v>0</v>
      </c>
      <c r="X160" s="284">
        <f t="shared" si="325"/>
        <v>0</v>
      </c>
      <c r="Y160" s="284">
        <f t="shared" si="207"/>
        <v>0</v>
      </c>
      <c r="Z160" s="292" t="e">
        <f t="shared" si="326"/>
        <v>#DIV/0!</v>
      </c>
      <c r="AA160" s="247"/>
      <c r="AB160" s="59"/>
      <c r="AC160" s="59"/>
      <c r="AD160" s="59"/>
      <c r="AE160" s="59"/>
      <c r="AF160" s="59"/>
      <c r="AG160" s="59"/>
    </row>
    <row r="161" spans="1:33" ht="30" customHeight="1" thickBot="1">
      <c r="A161" s="157" t="s">
        <v>25</v>
      </c>
      <c r="B161" s="158" t="s">
        <v>194</v>
      </c>
      <c r="C161" s="233" t="s">
        <v>195</v>
      </c>
      <c r="D161" s="62"/>
      <c r="E161" s="63"/>
      <c r="F161" s="64">
        <v>0.22</v>
      </c>
      <c r="G161" s="65">
        <f t="shared" si="318"/>
        <v>0</v>
      </c>
      <c r="H161" s="63"/>
      <c r="I161" s="64">
        <v>0.22</v>
      </c>
      <c r="J161" s="65">
        <f t="shared" si="319"/>
        <v>0</v>
      </c>
      <c r="K161" s="63"/>
      <c r="L161" s="64">
        <v>0.22</v>
      </c>
      <c r="M161" s="65">
        <f t="shared" si="320"/>
        <v>0</v>
      </c>
      <c r="N161" s="63"/>
      <c r="O161" s="64">
        <v>0.22</v>
      </c>
      <c r="P161" s="65">
        <f t="shared" si="321"/>
        <v>0</v>
      </c>
      <c r="Q161" s="63"/>
      <c r="R161" s="64">
        <v>0.22</v>
      </c>
      <c r="S161" s="65">
        <f t="shared" si="322"/>
        <v>0</v>
      </c>
      <c r="T161" s="63"/>
      <c r="U161" s="64">
        <v>0.22</v>
      </c>
      <c r="V161" s="65">
        <f t="shared" si="323"/>
        <v>0</v>
      </c>
      <c r="W161" s="66">
        <f t="shared" si="324"/>
        <v>0</v>
      </c>
      <c r="X161" s="284">
        <f t="shared" si="325"/>
        <v>0</v>
      </c>
      <c r="Y161" s="284">
        <f t="shared" si="207"/>
        <v>0</v>
      </c>
      <c r="Z161" s="292" t="e">
        <f t="shared" si="326"/>
        <v>#DIV/0!</v>
      </c>
      <c r="AA161" s="258"/>
      <c r="AB161" s="5"/>
      <c r="AC161" s="5"/>
      <c r="AD161" s="5"/>
      <c r="AE161" s="5"/>
      <c r="AF161" s="5"/>
      <c r="AG161" s="5"/>
    </row>
    <row r="162" spans="1:33" ht="30" customHeight="1" thickBot="1">
      <c r="A162" s="225" t="s">
        <v>196</v>
      </c>
      <c r="B162" s="226"/>
      <c r="C162" s="227"/>
      <c r="D162" s="228"/>
      <c r="E162" s="115">
        <f>SUM(E156:E160)</f>
        <v>0</v>
      </c>
      <c r="F162" s="90"/>
      <c r="G162" s="115">
        <f>SUM(G156:G161)</f>
        <v>0</v>
      </c>
      <c r="H162" s="115">
        <f>SUM(H156:H160)</f>
        <v>0</v>
      </c>
      <c r="I162" s="90"/>
      <c r="J162" s="115">
        <f>SUM(J156:J161)</f>
        <v>0</v>
      </c>
      <c r="K162" s="115">
        <f>SUM(K156:K160)</f>
        <v>0</v>
      </c>
      <c r="L162" s="90"/>
      <c r="M162" s="115">
        <f>SUM(M156:M161)</f>
        <v>0</v>
      </c>
      <c r="N162" s="115">
        <f>SUM(N156:N160)</f>
        <v>0</v>
      </c>
      <c r="O162" s="90"/>
      <c r="P162" s="115">
        <f>SUM(P156:P161)</f>
        <v>0</v>
      </c>
      <c r="Q162" s="115">
        <f>SUM(Q156:Q160)</f>
        <v>0</v>
      </c>
      <c r="R162" s="90"/>
      <c r="S162" s="115">
        <f>SUM(S156:S161)</f>
        <v>0</v>
      </c>
      <c r="T162" s="115">
        <f>SUM(T156:T160)</f>
        <v>0</v>
      </c>
      <c r="U162" s="90"/>
      <c r="V162" s="115">
        <f>SUM(V156:V161)</f>
        <v>0</v>
      </c>
      <c r="W162" s="98">
        <f>SUM(W156:W161)</f>
        <v>0</v>
      </c>
      <c r="X162" s="98">
        <f>SUM(X156:X161)</f>
        <v>0</v>
      </c>
      <c r="Y162" s="98">
        <f t="shared" si="207"/>
        <v>0</v>
      </c>
      <c r="Z162" s="98" t="e">
        <f>Y162/W162</f>
        <v>#DIV/0!</v>
      </c>
      <c r="AA162" s="260"/>
      <c r="AB162" s="5"/>
      <c r="AC162" s="5"/>
      <c r="AD162" s="5"/>
      <c r="AE162" s="5"/>
      <c r="AF162" s="5"/>
      <c r="AG162" s="5"/>
    </row>
    <row r="163" spans="1:33" ht="30" customHeight="1" thickBot="1">
      <c r="A163" s="221" t="s">
        <v>22</v>
      </c>
      <c r="B163" s="121">
        <v>9</v>
      </c>
      <c r="C163" s="222" t="s">
        <v>197</v>
      </c>
      <c r="D163" s="223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40"/>
      <c r="X163" s="40"/>
      <c r="Y163" s="290"/>
      <c r="Z163" s="40"/>
      <c r="AA163" s="254"/>
      <c r="AB163" s="5"/>
      <c r="AC163" s="5"/>
      <c r="AD163" s="5"/>
      <c r="AE163" s="5"/>
      <c r="AF163" s="5"/>
      <c r="AG163" s="5"/>
    </row>
    <row r="164" spans="1:33" ht="30" customHeight="1">
      <c r="A164" s="130" t="s">
        <v>25</v>
      </c>
      <c r="B164" s="131">
        <v>43839</v>
      </c>
      <c r="C164" s="188" t="s">
        <v>262</v>
      </c>
      <c r="D164" s="132"/>
      <c r="E164" s="133"/>
      <c r="F164" s="134"/>
      <c r="G164" s="135">
        <f t="shared" ref="G164:G169" si="327">E164*F164</f>
        <v>0</v>
      </c>
      <c r="H164" s="133"/>
      <c r="I164" s="134"/>
      <c r="J164" s="135">
        <f t="shared" ref="J164:J169" si="328">H164*I164</f>
        <v>0</v>
      </c>
      <c r="K164" s="136"/>
      <c r="L164" s="134"/>
      <c r="M164" s="135">
        <f t="shared" ref="M164:M169" si="329">K164*L164</f>
        <v>0</v>
      </c>
      <c r="N164" s="136"/>
      <c r="O164" s="134"/>
      <c r="P164" s="135">
        <f t="shared" ref="P164:P169" si="330">N164*O164</f>
        <v>0</v>
      </c>
      <c r="Q164" s="136"/>
      <c r="R164" s="134"/>
      <c r="S164" s="135">
        <f t="shared" ref="S164:S169" si="331">Q164*R164</f>
        <v>0</v>
      </c>
      <c r="T164" s="136"/>
      <c r="U164" s="134"/>
      <c r="V164" s="135">
        <f t="shared" ref="V164:V169" si="332">T164*U164</f>
        <v>0</v>
      </c>
      <c r="W164" s="137">
        <f t="shared" ref="W164:W169" si="333">G164+M164+S164</f>
        <v>0</v>
      </c>
      <c r="X164" s="284">
        <f t="shared" ref="X164:X169" si="334">J164+P164+V164</f>
        <v>0</v>
      </c>
      <c r="Y164" s="284">
        <f t="shared" si="207"/>
        <v>0</v>
      </c>
      <c r="Z164" s="292" t="e">
        <f t="shared" ref="Z164:Z169" si="335">Y164/W164</f>
        <v>#DIV/0!</v>
      </c>
      <c r="AA164" s="261"/>
      <c r="AB164" s="58"/>
      <c r="AC164" s="59"/>
      <c r="AD164" s="59"/>
      <c r="AE164" s="59"/>
      <c r="AF164" s="59"/>
      <c r="AG164" s="59"/>
    </row>
    <row r="165" spans="1:33" ht="30" customHeight="1">
      <c r="A165" s="50" t="s">
        <v>25</v>
      </c>
      <c r="B165" s="138">
        <v>43870</v>
      </c>
      <c r="C165" s="370" t="s">
        <v>263</v>
      </c>
      <c r="D165" s="389" t="s">
        <v>87</v>
      </c>
      <c r="E165" s="390">
        <v>1</v>
      </c>
      <c r="F165" s="384">
        <v>32000</v>
      </c>
      <c r="G165" s="378">
        <f t="shared" si="327"/>
        <v>32000</v>
      </c>
      <c r="H165" s="391">
        <v>1</v>
      </c>
      <c r="I165" s="388">
        <v>32000</v>
      </c>
      <c r="J165" s="378">
        <f t="shared" si="328"/>
        <v>32000</v>
      </c>
      <c r="K165" s="54"/>
      <c r="L165" s="55"/>
      <c r="M165" s="56">
        <f t="shared" si="329"/>
        <v>0</v>
      </c>
      <c r="N165" s="54"/>
      <c r="O165" s="55"/>
      <c r="P165" s="56">
        <f t="shared" si="330"/>
        <v>0</v>
      </c>
      <c r="Q165" s="54"/>
      <c r="R165" s="55"/>
      <c r="S165" s="56">
        <f t="shared" si="331"/>
        <v>0</v>
      </c>
      <c r="T165" s="54"/>
      <c r="U165" s="55"/>
      <c r="V165" s="56">
        <f t="shared" si="332"/>
        <v>0</v>
      </c>
      <c r="W165" s="57">
        <f t="shared" si="333"/>
        <v>32000</v>
      </c>
      <c r="X165" s="284">
        <f t="shared" si="334"/>
        <v>32000</v>
      </c>
      <c r="Y165" s="284">
        <f t="shared" si="207"/>
        <v>0</v>
      </c>
      <c r="Z165" s="292">
        <f t="shared" si="335"/>
        <v>0</v>
      </c>
      <c r="AA165" s="247"/>
      <c r="AB165" s="59"/>
      <c r="AC165" s="59"/>
      <c r="AD165" s="59"/>
      <c r="AE165" s="59"/>
      <c r="AF165" s="59"/>
      <c r="AG165" s="59"/>
    </row>
    <row r="166" spans="1:33" ht="30" customHeight="1">
      <c r="A166" s="50" t="s">
        <v>25</v>
      </c>
      <c r="B166" s="138">
        <v>43899</v>
      </c>
      <c r="C166" s="189" t="s">
        <v>264</v>
      </c>
      <c r="D166" s="139"/>
      <c r="E166" s="140"/>
      <c r="F166" s="55"/>
      <c r="G166" s="56">
        <f t="shared" si="327"/>
        <v>0</v>
      </c>
      <c r="H166" s="140"/>
      <c r="I166" s="55"/>
      <c r="J166" s="56">
        <f t="shared" si="328"/>
        <v>0</v>
      </c>
      <c r="K166" s="54"/>
      <c r="L166" s="55"/>
      <c r="M166" s="56">
        <f t="shared" si="329"/>
        <v>0</v>
      </c>
      <c r="N166" s="54"/>
      <c r="O166" s="55"/>
      <c r="P166" s="56">
        <f t="shared" si="330"/>
        <v>0</v>
      </c>
      <c r="Q166" s="54"/>
      <c r="R166" s="55"/>
      <c r="S166" s="56">
        <f t="shared" si="331"/>
        <v>0</v>
      </c>
      <c r="T166" s="54"/>
      <c r="U166" s="55"/>
      <c r="V166" s="56">
        <f t="shared" si="332"/>
        <v>0</v>
      </c>
      <c r="W166" s="57">
        <f t="shared" si="333"/>
        <v>0</v>
      </c>
      <c r="X166" s="284">
        <f t="shared" si="334"/>
        <v>0</v>
      </c>
      <c r="Y166" s="284">
        <f t="shared" si="207"/>
        <v>0</v>
      </c>
      <c r="Z166" s="292" t="e">
        <f t="shared" si="335"/>
        <v>#DIV/0!</v>
      </c>
      <c r="AA166" s="247"/>
      <c r="AB166" s="59"/>
      <c r="AC166" s="59"/>
      <c r="AD166" s="59"/>
      <c r="AE166" s="59"/>
      <c r="AF166" s="59"/>
      <c r="AG166" s="59"/>
    </row>
    <row r="167" spans="1:33" ht="30" customHeight="1">
      <c r="A167" s="50" t="s">
        <v>25</v>
      </c>
      <c r="B167" s="138">
        <v>43930</v>
      </c>
      <c r="C167" s="96" t="s">
        <v>198</v>
      </c>
      <c r="D167" s="139"/>
      <c r="E167" s="140"/>
      <c r="F167" s="55"/>
      <c r="G167" s="56">
        <f t="shared" si="327"/>
        <v>0</v>
      </c>
      <c r="H167" s="140"/>
      <c r="I167" s="55"/>
      <c r="J167" s="56">
        <f t="shared" si="328"/>
        <v>0</v>
      </c>
      <c r="K167" s="54"/>
      <c r="L167" s="55"/>
      <c r="M167" s="56">
        <f t="shared" si="329"/>
        <v>0</v>
      </c>
      <c r="N167" s="54"/>
      <c r="O167" s="55"/>
      <c r="P167" s="56">
        <f t="shared" si="330"/>
        <v>0</v>
      </c>
      <c r="Q167" s="54"/>
      <c r="R167" s="55"/>
      <c r="S167" s="56">
        <f t="shared" si="331"/>
        <v>0</v>
      </c>
      <c r="T167" s="54"/>
      <c r="U167" s="55"/>
      <c r="V167" s="56">
        <f t="shared" si="332"/>
        <v>0</v>
      </c>
      <c r="W167" s="57">
        <f t="shared" si="333"/>
        <v>0</v>
      </c>
      <c r="X167" s="284">
        <f t="shared" si="334"/>
        <v>0</v>
      </c>
      <c r="Y167" s="284">
        <f t="shared" si="207"/>
        <v>0</v>
      </c>
      <c r="Z167" s="292" t="e">
        <f t="shared" si="335"/>
        <v>#DIV/0!</v>
      </c>
      <c r="AA167" s="247"/>
      <c r="AB167" s="59"/>
      <c r="AC167" s="59"/>
      <c r="AD167" s="59"/>
      <c r="AE167" s="59"/>
      <c r="AF167" s="59"/>
      <c r="AG167" s="59"/>
    </row>
    <row r="168" spans="1:33" ht="30" customHeight="1">
      <c r="A168" s="60" t="s">
        <v>25</v>
      </c>
      <c r="B168" s="138">
        <v>43960</v>
      </c>
      <c r="C168" s="88" t="s">
        <v>199</v>
      </c>
      <c r="D168" s="141"/>
      <c r="E168" s="142"/>
      <c r="F168" s="64"/>
      <c r="G168" s="65">
        <f t="shared" si="327"/>
        <v>0</v>
      </c>
      <c r="H168" s="142"/>
      <c r="I168" s="64"/>
      <c r="J168" s="65">
        <f t="shared" si="328"/>
        <v>0</v>
      </c>
      <c r="K168" s="63"/>
      <c r="L168" s="64"/>
      <c r="M168" s="65">
        <f t="shared" si="329"/>
        <v>0</v>
      </c>
      <c r="N168" s="63"/>
      <c r="O168" s="64"/>
      <c r="P168" s="65">
        <f t="shared" si="330"/>
        <v>0</v>
      </c>
      <c r="Q168" s="63"/>
      <c r="R168" s="64"/>
      <c r="S168" s="65">
        <f t="shared" si="331"/>
        <v>0</v>
      </c>
      <c r="T168" s="63"/>
      <c r="U168" s="64"/>
      <c r="V168" s="65">
        <f t="shared" si="332"/>
        <v>0</v>
      </c>
      <c r="W168" s="66">
        <f t="shared" si="333"/>
        <v>0</v>
      </c>
      <c r="X168" s="284">
        <f t="shared" si="334"/>
        <v>0</v>
      </c>
      <c r="Y168" s="284">
        <f t="shared" si="207"/>
        <v>0</v>
      </c>
      <c r="Z168" s="292" t="e">
        <f t="shared" si="335"/>
        <v>#DIV/0!</v>
      </c>
      <c r="AA168" s="256"/>
      <c r="AB168" s="59"/>
      <c r="AC168" s="59"/>
      <c r="AD168" s="59"/>
      <c r="AE168" s="59"/>
      <c r="AF168" s="59"/>
      <c r="AG168" s="59"/>
    </row>
    <row r="169" spans="1:33" ht="30" customHeight="1" thickBot="1">
      <c r="A169" s="60" t="s">
        <v>25</v>
      </c>
      <c r="B169" s="138">
        <v>43991</v>
      </c>
      <c r="C169" s="125" t="s">
        <v>200</v>
      </c>
      <c r="D169" s="74"/>
      <c r="E169" s="63"/>
      <c r="F169" s="64">
        <v>0.22</v>
      </c>
      <c r="G169" s="65">
        <f t="shared" si="327"/>
        <v>0</v>
      </c>
      <c r="H169" s="63"/>
      <c r="I169" s="64">
        <v>0.22</v>
      </c>
      <c r="J169" s="65">
        <f t="shared" si="328"/>
        <v>0</v>
      </c>
      <c r="K169" s="63"/>
      <c r="L169" s="64">
        <v>0.22</v>
      </c>
      <c r="M169" s="65">
        <f t="shared" si="329"/>
        <v>0</v>
      </c>
      <c r="N169" s="63"/>
      <c r="O169" s="64">
        <v>0.22</v>
      </c>
      <c r="P169" s="65">
        <f t="shared" si="330"/>
        <v>0</v>
      </c>
      <c r="Q169" s="63"/>
      <c r="R169" s="64">
        <v>0.22</v>
      </c>
      <c r="S169" s="65">
        <f t="shared" si="331"/>
        <v>0</v>
      </c>
      <c r="T169" s="63"/>
      <c r="U169" s="64">
        <v>0.22</v>
      </c>
      <c r="V169" s="65">
        <f t="shared" si="332"/>
        <v>0</v>
      </c>
      <c r="W169" s="66">
        <f t="shared" si="333"/>
        <v>0</v>
      </c>
      <c r="X169" s="284">
        <f t="shared" si="334"/>
        <v>0</v>
      </c>
      <c r="Y169" s="284">
        <f t="shared" si="207"/>
        <v>0</v>
      </c>
      <c r="Z169" s="292" t="e">
        <f t="shared" si="335"/>
        <v>#DIV/0!</v>
      </c>
      <c r="AA169" s="258"/>
      <c r="AB169" s="5"/>
      <c r="AC169" s="5"/>
      <c r="AD169" s="5"/>
      <c r="AE169" s="5"/>
      <c r="AF169" s="5"/>
      <c r="AG169" s="5"/>
    </row>
    <row r="170" spans="1:33" ht="30" customHeight="1" thickBot="1">
      <c r="A170" s="111" t="s">
        <v>201</v>
      </c>
      <c r="B170" s="112"/>
      <c r="C170" s="113"/>
      <c r="D170" s="114"/>
      <c r="E170" s="115">
        <f>SUM(E164:E168)</f>
        <v>1</v>
      </c>
      <c r="F170" s="90"/>
      <c r="G170" s="89">
        <f>SUM(G164:G169)</f>
        <v>32000</v>
      </c>
      <c r="H170" s="115">
        <f>SUM(H164:H168)</f>
        <v>1</v>
      </c>
      <c r="I170" s="90"/>
      <c r="J170" s="89">
        <f>SUM(J164:J169)</f>
        <v>32000</v>
      </c>
      <c r="K170" s="91">
        <f>SUM(K164:K168)</f>
        <v>0</v>
      </c>
      <c r="L170" s="90"/>
      <c r="M170" s="89">
        <f>SUM(M164:M169)</f>
        <v>0</v>
      </c>
      <c r="N170" s="91">
        <f>SUM(N164:N168)</f>
        <v>0</v>
      </c>
      <c r="O170" s="90"/>
      <c r="P170" s="89">
        <f>SUM(P164:P169)</f>
        <v>0</v>
      </c>
      <c r="Q170" s="91">
        <f>SUM(Q164:Q168)</f>
        <v>0</v>
      </c>
      <c r="R170" s="90"/>
      <c r="S170" s="89">
        <f>SUM(S164:S169)</f>
        <v>0</v>
      </c>
      <c r="T170" s="91">
        <f>SUM(T164:T168)</f>
        <v>0</v>
      </c>
      <c r="U170" s="90"/>
      <c r="V170" s="89">
        <f>SUM(V164:V169)</f>
        <v>0</v>
      </c>
      <c r="W170" s="98">
        <f>SUM(W164:W169)</f>
        <v>32000</v>
      </c>
      <c r="X170" s="98">
        <f>SUM(X164:X169)</f>
        <v>32000</v>
      </c>
      <c r="Y170" s="98">
        <f t="shared" si="207"/>
        <v>0</v>
      </c>
      <c r="Z170" s="98">
        <f>Y170/W170</f>
        <v>0</v>
      </c>
      <c r="AA170" s="260"/>
      <c r="AB170" s="5"/>
      <c r="AC170" s="5"/>
      <c r="AD170" s="5"/>
      <c r="AE170" s="5"/>
      <c r="AF170" s="5"/>
      <c r="AG170" s="5"/>
    </row>
    <row r="171" spans="1:33" ht="30" customHeight="1" thickBot="1">
      <c r="A171" s="120" t="s">
        <v>22</v>
      </c>
      <c r="B171" s="93">
        <v>10</v>
      </c>
      <c r="C171" s="126" t="s">
        <v>202</v>
      </c>
      <c r="D171" s="11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40"/>
      <c r="X171" s="40"/>
      <c r="Y171" s="290"/>
      <c r="Z171" s="40"/>
      <c r="AA171" s="254"/>
      <c r="AB171" s="5"/>
      <c r="AC171" s="5"/>
      <c r="AD171" s="5"/>
      <c r="AE171" s="5"/>
      <c r="AF171" s="5"/>
      <c r="AG171" s="5"/>
    </row>
    <row r="172" spans="1:33" ht="30" customHeight="1">
      <c r="A172" s="50" t="s">
        <v>25</v>
      </c>
      <c r="B172" s="138">
        <v>43840</v>
      </c>
      <c r="C172" s="143" t="s">
        <v>203</v>
      </c>
      <c r="D172" s="132"/>
      <c r="E172" s="144"/>
      <c r="F172" s="85"/>
      <c r="G172" s="86">
        <f t="shared" ref="G172:G176" si="336">E172*F172</f>
        <v>0</v>
      </c>
      <c r="H172" s="144"/>
      <c r="I172" s="85"/>
      <c r="J172" s="86">
        <f t="shared" ref="J172:J176" si="337">H172*I172</f>
        <v>0</v>
      </c>
      <c r="K172" s="84"/>
      <c r="L172" s="85"/>
      <c r="M172" s="86">
        <f t="shared" ref="M172:M176" si="338">K172*L172</f>
        <v>0</v>
      </c>
      <c r="N172" s="84"/>
      <c r="O172" s="85"/>
      <c r="P172" s="86">
        <f t="shared" ref="P172:P176" si="339">N172*O172</f>
        <v>0</v>
      </c>
      <c r="Q172" s="84"/>
      <c r="R172" s="85"/>
      <c r="S172" s="86">
        <f t="shared" ref="S172:S176" si="340">Q172*R172</f>
        <v>0</v>
      </c>
      <c r="T172" s="84"/>
      <c r="U172" s="85"/>
      <c r="V172" s="86">
        <f t="shared" ref="V172:V176" si="341">T172*U172</f>
        <v>0</v>
      </c>
      <c r="W172" s="145">
        <f>G172+M172+S172</f>
        <v>0</v>
      </c>
      <c r="X172" s="284">
        <f t="shared" ref="X172:X176" si="342">J172+P172+V172</f>
        <v>0</v>
      </c>
      <c r="Y172" s="284">
        <f t="shared" si="207"/>
        <v>0</v>
      </c>
      <c r="Z172" s="292" t="e">
        <f t="shared" ref="Z172:Z176" si="343">Y172/W172</f>
        <v>#DIV/0!</v>
      </c>
      <c r="AA172" s="262"/>
      <c r="AB172" s="59"/>
      <c r="AC172" s="59"/>
      <c r="AD172" s="59"/>
      <c r="AE172" s="59"/>
      <c r="AF172" s="59"/>
      <c r="AG172" s="59"/>
    </row>
    <row r="173" spans="1:33" ht="30" customHeight="1">
      <c r="A173" s="50" t="s">
        <v>25</v>
      </c>
      <c r="B173" s="138">
        <v>43871</v>
      </c>
      <c r="C173" s="143" t="s">
        <v>203</v>
      </c>
      <c r="D173" s="139"/>
      <c r="E173" s="140"/>
      <c r="F173" s="55"/>
      <c r="G173" s="56">
        <f t="shared" si="336"/>
        <v>0</v>
      </c>
      <c r="H173" s="140"/>
      <c r="I173" s="55"/>
      <c r="J173" s="56">
        <f t="shared" si="337"/>
        <v>0</v>
      </c>
      <c r="K173" s="54"/>
      <c r="L173" s="55"/>
      <c r="M173" s="56">
        <f t="shared" si="338"/>
        <v>0</v>
      </c>
      <c r="N173" s="54"/>
      <c r="O173" s="55"/>
      <c r="P173" s="56">
        <f t="shared" si="339"/>
        <v>0</v>
      </c>
      <c r="Q173" s="54"/>
      <c r="R173" s="55"/>
      <c r="S173" s="56">
        <f t="shared" si="340"/>
        <v>0</v>
      </c>
      <c r="T173" s="54"/>
      <c r="U173" s="55"/>
      <c r="V173" s="56">
        <f t="shared" si="341"/>
        <v>0</v>
      </c>
      <c r="W173" s="57">
        <f>G173+M173+S173</f>
        <v>0</v>
      </c>
      <c r="X173" s="284">
        <f t="shared" si="342"/>
        <v>0</v>
      </c>
      <c r="Y173" s="284">
        <f t="shared" si="207"/>
        <v>0</v>
      </c>
      <c r="Z173" s="292" t="e">
        <f t="shared" si="343"/>
        <v>#DIV/0!</v>
      </c>
      <c r="AA173" s="247"/>
      <c r="AB173" s="59"/>
      <c r="AC173" s="59"/>
      <c r="AD173" s="59"/>
      <c r="AE173" s="59"/>
      <c r="AF173" s="59"/>
      <c r="AG173" s="59"/>
    </row>
    <row r="174" spans="1:33" ht="30" customHeight="1">
      <c r="A174" s="50" t="s">
        <v>25</v>
      </c>
      <c r="B174" s="138">
        <v>43900</v>
      </c>
      <c r="C174" s="186" t="s">
        <v>203</v>
      </c>
      <c r="D174" s="139"/>
      <c r="E174" s="140"/>
      <c r="F174" s="55"/>
      <c r="G174" s="56">
        <f t="shared" si="336"/>
        <v>0</v>
      </c>
      <c r="H174" s="140"/>
      <c r="I174" s="55"/>
      <c r="J174" s="56">
        <f t="shared" si="337"/>
        <v>0</v>
      </c>
      <c r="K174" s="54"/>
      <c r="L174" s="55"/>
      <c r="M174" s="56">
        <f t="shared" si="338"/>
        <v>0</v>
      </c>
      <c r="N174" s="54"/>
      <c r="O174" s="55"/>
      <c r="P174" s="56">
        <f t="shared" si="339"/>
        <v>0</v>
      </c>
      <c r="Q174" s="54"/>
      <c r="R174" s="55"/>
      <c r="S174" s="56">
        <f t="shared" si="340"/>
        <v>0</v>
      </c>
      <c r="T174" s="54"/>
      <c r="U174" s="55"/>
      <c r="V174" s="56">
        <f t="shared" si="341"/>
        <v>0</v>
      </c>
      <c r="W174" s="57">
        <f>G174+M174+S174</f>
        <v>0</v>
      </c>
      <c r="X174" s="284">
        <f t="shared" si="342"/>
        <v>0</v>
      </c>
      <c r="Y174" s="284">
        <f t="shared" si="207"/>
        <v>0</v>
      </c>
      <c r="Z174" s="292" t="e">
        <f t="shared" si="343"/>
        <v>#DIV/0!</v>
      </c>
      <c r="AA174" s="247"/>
      <c r="AB174" s="59"/>
      <c r="AC174" s="59"/>
      <c r="AD174" s="59"/>
      <c r="AE174" s="59"/>
      <c r="AF174" s="59"/>
      <c r="AG174" s="59"/>
    </row>
    <row r="175" spans="1:33" ht="30" customHeight="1">
      <c r="A175" s="60" t="s">
        <v>25</v>
      </c>
      <c r="B175" s="146">
        <v>43931</v>
      </c>
      <c r="C175" s="187" t="s">
        <v>261</v>
      </c>
      <c r="D175" s="141" t="s">
        <v>28</v>
      </c>
      <c r="E175" s="142"/>
      <c r="F175" s="64"/>
      <c r="G175" s="56">
        <f t="shared" si="336"/>
        <v>0</v>
      </c>
      <c r="H175" s="142"/>
      <c r="I175" s="64"/>
      <c r="J175" s="56">
        <f t="shared" si="337"/>
        <v>0</v>
      </c>
      <c r="K175" s="63"/>
      <c r="L175" s="64"/>
      <c r="M175" s="65">
        <f t="shared" si="338"/>
        <v>0</v>
      </c>
      <c r="N175" s="63"/>
      <c r="O175" s="64"/>
      <c r="P175" s="65">
        <f t="shared" si="339"/>
        <v>0</v>
      </c>
      <c r="Q175" s="63"/>
      <c r="R175" s="64"/>
      <c r="S175" s="65">
        <f t="shared" si="340"/>
        <v>0</v>
      </c>
      <c r="T175" s="63"/>
      <c r="U175" s="64"/>
      <c r="V175" s="65">
        <f t="shared" si="341"/>
        <v>0</v>
      </c>
      <c r="W175" s="147">
        <f>G175+M175+S175</f>
        <v>0</v>
      </c>
      <c r="X175" s="284">
        <f t="shared" si="342"/>
        <v>0</v>
      </c>
      <c r="Y175" s="284">
        <f t="shared" si="207"/>
        <v>0</v>
      </c>
      <c r="Z175" s="292" t="e">
        <f t="shared" si="343"/>
        <v>#DIV/0!</v>
      </c>
      <c r="AA175" s="263"/>
      <c r="AB175" s="59"/>
      <c r="AC175" s="59"/>
      <c r="AD175" s="59"/>
      <c r="AE175" s="59"/>
      <c r="AF175" s="59"/>
      <c r="AG175" s="59"/>
    </row>
    <row r="176" spans="1:33" ht="30" customHeight="1" thickBot="1">
      <c r="A176" s="60" t="s">
        <v>25</v>
      </c>
      <c r="B176" s="148">
        <v>43961</v>
      </c>
      <c r="C176" s="125" t="s">
        <v>204</v>
      </c>
      <c r="D176" s="149"/>
      <c r="E176" s="63"/>
      <c r="F176" s="64">
        <v>0.22</v>
      </c>
      <c r="G176" s="65">
        <f t="shared" si="336"/>
        <v>0</v>
      </c>
      <c r="H176" s="63"/>
      <c r="I176" s="64">
        <v>0.22</v>
      </c>
      <c r="J176" s="65">
        <f t="shared" si="337"/>
        <v>0</v>
      </c>
      <c r="K176" s="63"/>
      <c r="L176" s="64">
        <v>0.22</v>
      </c>
      <c r="M176" s="65">
        <f t="shared" si="338"/>
        <v>0</v>
      </c>
      <c r="N176" s="63"/>
      <c r="O176" s="64">
        <v>0.22</v>
      </c>
      <c r="P176" s="65">
        <f t="shared" si="339"/>
        <v>0</v>
      </c>
      <c r="Q176" s="63"/>
      <c r="R176" s="64">
        <v>0.22</v>
      </c>
      <c r="S176" s="65">
        <f t="shared" si="340"/>
        <v>0</v>
      </c>
      <c r="T176" s="63"/>
      <c r="U176" s="64">
        <v>0.22</v>
      </c>
      <c r="V176" s="65">
        <f t="shared" si="341"/>
        <v>0</v>
      </c>
      <c r="W176" s="66">
        <f>G176+M176+S176</f>
        <v>0</v>
      </c>
      <c r="X176" s="284">
        <f t="shared" si="342"/>
        <v>0</v>
      </c>
      <c r="Y176" s="284">
        <f t="shared" si="207"/>
        <v>0</v>
      </c>
      <c r="Z176" s="292" t="e">
        <f t="shared" si="343"/>
        <v>#DIV/0!</v>
      </c>
      <c r="AA176" s="263"/>
      <c r="AB176" s="5"/>
      <c r="AC176" s="5"/>
      <c r="AD176" s="5"/>
      <c r="AE176" s="5"/>
      <c r="AF176" s="5"/>
      <c r="AG176" s="5"/>
    </row>
    <row r="177" spans="1:33" ht="30" customHeight="1" thickBot="1">
      <c r="A177" s="111" t="s">
        <v>205</v>
      </c>
      <c r="B177" s="112"/>
      <c r="C177" s="113"/>
      <c r="D177" s="114"/>
      <c r="E177" s="115">
        <f>SUM(E172:E175)</f>
        <v>0</v>
      </c>
      <c r="F177" s="90"/>
      <c r="G177" s="89">
        <f>SUM(G172:G176)</f>
        <v>0</v>
      </c>
      <c r="H177" s="115">
        <f>SUM(H172:H175)</f>
        <v>0</v>
      </c>
      <c r="I177" s="90"/>
      <c r="J177" s="89">
        <f>SUM(J172:J176)</f>
        <v>0</v>
      </c>
      <c r="K177" s="91">
        <f>SUM(K172:K175)</f>
        <v>0</v>
      </c>
      <c r="L177" s="90"/>
      <c r="M177" s="89">
        <f>SUM(M172:M176)</f>
        <v>0</v>
      </c>
      <c r="N177" s="91">
        <f>SUM(N172:N175)</f>
        <v>0</v>
      </c>
      <c r="O177" s="90"/>
      <c r="P177" s="89">
        <f>SUM(P172:P176)</f>
        <v>0</v>
      </c>
      <c r="Q177" s="91">
        <f>SUM(Q172:Q175)</f>
        <v>0</v>
      </c>
      <c r="R177" s="90"/>
      <c r="S177" s="89">
        <f>SUM(S172:S176)</f>
        <v>0</v>
      </c>
      <c r="T177" s="91">
        <f>SUM(T172:T175)</f>
        <v>0</v>
      </c>
      <c r="U177" s="90"/>
      <c r="V177" s="89">
        <f>SUM(V172:V176)</f>
        <v>0</v>
      </c>
      <c r="W177" s="98">
        <f>SUM(W172:W176)</f>
        <v>0</v>
      </c>
      <c r="X177" s="98">
        <f>SUM(X172:X176)</f>
        <v>0</v>
      </c>
      <c r="Y177" s="98">
        <f t="shared" ref="Y177:Y212" si="344">W177-X177</f>
        <v>0</v>
      </c>
      <c r="Z177" s="98" t="e">
        <f>Y177/W177</f>
        <v>#DIV/0!</v>
      </c>
      <c r="AA177" s="260"/>
      <c r="AB177" s="5"/>
      <c r="AC177" s="5"/>
      <c r="AD177" s="5"/>
      <c r="AE177" s="5"/>
      <c r="AF177" s="5"/>
      <c r="AG177" s="5"/>
    </row>
    <row r="178" spans="1:33" ht="30" customHeight="1" thickBot="1">
      <c r="A178" s="120" t="s">
        <v>22</v>
      </c>
      <c r="B178" s="93">
        <v>11</v>
      </c>
      <c r="C178" s="122" t="s">
        <v>206</v>
      </c>
      <c r="D178" s="11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40"/>
      <c r="X178" s="40"/>
      <c r="Y178" s="290"/>
      <c r="Z178" s="40"/>
      <c r="AA178" s="254"/>
      <c r="AB178" s="5"/>
      <c r="AC178" s="5"/>
      <c r="AD178" s="5"/>
      <c r="AE178" s="5"/>
      <c r="AF178" s="5"/>
      <c r="AG178" s="5"/>
    </row>
    <row r="179" spans="1:33" ht="30" customHeight="1">
      <c r="A179" s="150" t="s">
        <v>25</v>
      </c>
      <c r="B179" s="138">
        <v>43841</v>
      </c>
      <c r="C179" s="143" t="s">
        <v>207</v>
      </c>
      <c r="D179" s="83" t="s">
        <v>60</v>
      </c>
      <c r="E179" s="84"/>
      <c r="F179" s="85"/>
      <c r="G179" s="86">
        <f t="shared" ref="G179" si="345">E179*F179</f>
        <v>0</v>
      </c>
      <c r="H179" s="84"/>
      <c r="I179" s="85"/>
      <c r="J179" s="86">
        <f t="shared" ref="J179" si="346">H179*I179</f>
        <v>0</v>
      </c>
      <c r="K179" s="84"/>
      <c r="L179" s="85"/>
      <c r="M179" s="86">
        <f t="shared" ref="M179" si="347">K179*L179</f>
        <v>0</v>
      </c>
      <c r="N179" s="84"/>
      <c r="O179" s="85"/>
      <c r="P179" s="86">
        <f t="shared" ref="P179" si="348">N179*O179</f>
        <v>0</v>
      </c>
      <c r="Q179" s="84"/>
      <c r="R179" s="85"/>
      <c r="S179" s="86">
        <f t="shared" ref="S179" si="349">Q179*R179</f>
        <v>0</v>
      </c>
      <c r="T179" s="84"/>
      <c r="U179" s="85"/>
      <c r="V179" s="86">
        <f t="shared" ref="V179" si="350">T179*U179</f>
        <v>0</v>
      </c>
      <c r="W179" s="145">
        <f>G179+M179+S179</f>
        <v>0</v>
      </c>
      <c r="X179" s="284">
        <f t="shared" ref="X179:X180" si="351">J179+P179+V179</f>
        <v>0</v>
      </c>
      <c r="Y179" s="284">
        <f t="shared" si="344"/>
        <v>0</v>
      </c>
      <c r="Z179" s="292" t="e">
        <f t="shared" ref="Z179:Z180" si="352">Y179/W179</f>
        <v>#DIV/0!</v>
      </c>
      <c r="AA179" s="262"/>
      <c r="AB179" s="59"/>
      <c r="AC179" s="59"/>
      <c r="AD179" s="59"/>
      <c r="AE179" s="59"/>
      <c r="AF179" s="59"/>
      <c r="AG179" s="59"/>
    </row>
    <row r="180" spans="1:33" ht="30" customHeight="1" thickBot="1">
      <c r="A180" s="151" t="s">
        <v>25</v>
      </c>
      <c r="B180" s="138">
        <v>43872</v>
      </c>
      <c r="C180" s="88" t="s">
        <v>207</v>
      </c>
      <c r="D180" s="62" t="s">
        <v>60</v>
      </c>
      <c r="E180" s="63"/>
      <c r="F180" s="64"/>
      <c r="G180" s="56">
        <f>E180*F180</f>
        <v>0</v>
      </c>
      <c r="H180" s="63"/>
      <c r="I180" s="64"/>
      <c r="J180" s="56">
        <f>H180*I180</f>
        <v>0</v>
      </c>
      <c r="K180" s="63"/>
      <c r="L180" s="64"/>
      <c r="M180" s="65">
        <f>K180*L180</f>
        <v>0</v>
      </c>
      <c r="N180" s="63"/>
      <c r="O180" s="64"/>
      <c r="P180" s="65">
        <f>N180*O180</f>
        <v>0</v>
      </c>
      <c r="Q180" s="63"/>
      <c r="R180" s="64"/>
      <c r="S180" s="65">
        <f>Q180*R180</f>
        <v>0</v>
      </c>
      <c r="T180" s="63"/>
      <c r="U180" s="64"/>
      <c r="V180" s="65">
        <f>T180*U180</f>
        <v>0</v>
      </c>
      <c r="W180" s="147">
        <f>G180+M180+S180</f>
        <v>0</v>
      </c>
      <c r="X180" s="284">
        <f t="shared" si="351"/>
        <v>0</v>
      </c>
      <c r="Y180" s="284">
        <f t="shared" si="344"/>
        <v>0</v>
      </c>
      <c r="Z180" s="292" t="e">
        <f t="shared" si="352"/>
        <v>#DIV/0!</v>
      </c>
      <c r="AA180" s="263"/>
      <c r="AB180" s="58"/>
      <c r="AC180" s="59"/>
      <c r="AD180" s="59"/>
      <c r="AE180" s="59"/>
      <c r="AF180" s="59"/>
      <c r="AG180" s="59"/>
    </row>
    <row r="181" spans="1:33" ht="30" customHeight="1" thickBot="1">
      <c r="A181" s="438" t="s">
        <v>208</v>
      </c>
      <c r="B181" s="439"/>
      <c r="C181" s="439"/>
      <c r="D181" s="440"/>
      <c r="E181" s="115">
        <f>SUM(E179:E180)</f>
        <v>0</v>
      </c>
      <c r="F181" s="90"/>
      <c r="G181" s="89">
        <f>SUM(G179:G180)</f>
        <v>0</v>
      </c>
      <c r="H181" s="115">
        <f>SUM(H179:H180)</f>
        <v>0</v>
      </c>
      <c r="I181" s="90"/>
      <c r="J181" s="89">
        <f>SUM(J179:J180)</f>
        <v>0</v>
      </c>
      <c r="K181" s="91">
        <f>SUM(K179:K180)</f>
        <v>0</v>
      </c>
      <c r="L181" s="90"/>
      <c r="M181" s="89">
        <f>SUM(M179:M180)</f>
        <v>0</v>
      </c>
      <c r="N181" s="91">
        <f>SUM(N179:N180)</f>
        <v>0</v>
      </c>
      <c r="O181" s="90"/>
      <c r="P181" s="89">
        <f>SUM(P179:P180)</f>
        <v>0</v>
      </c>
      <c r="Q181" s="91">
        <f>SUM(Q179:Q180)</f>
        <v>0</v>
      </c>
      <c r="R181" s="90"/>
      <c r="S181" s="89">
        <f>SUM(S179:S180)</f>
        <v>0</v>
      </c>
      <c r="T181" s="91">
        <f>SUM(T179:T180)</f>
        <v>0</v>
      </c>
      <c r="U181" s="90"/>
      <c r="V181" s="89">
        <f>SUM(V179:V180)</f>
        <v>0</v>
      </c>
      <c r="W181" s="98">
        <f>SUM(W179:W180)</f>
        <v>0</v>
      </c>
      <c r="X181" s="98">
        <f>SUM(X179:X180)</f>
        <v>0</v>
      </c>
      <c r="Y181" s="98">
        <f t="shared" si="344"/>
        <v>0</v>
      </c>
      <c r="Z181" s="98" t="e">
        <f>Y181/W181</f>
        <v>#DIV/0!</v>
      </c>
      <c r="AA181" s="260"/>
      <c r="AB181" s="5"/>
      <c r="AC181" s="5"/>
      <c r="AD181" s="5"/>
      <c r="AE181" s="5"/>
      <c r="AF181" s="5"/>
      <c r="AG181" s="5"/>
    </row>
    <row r="182" spans="1:33" ht="30" customHeight="1" thickBot="1">
      <c r="A182" s="92" t="s">
        <v>22</v>
      </c>
      <c r="B182" s="93">
        <v>12</v>
      </c>
      <c r="C182" s="94" t="s">
        <v>209</v>
      </c>
      <c r="D182" s="214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40"/>
      <c r="X182" s="40"/>
      <c r="Y182" s="290"/>
      <c r="Z182" s="40"/>
      <c r="AA182" s="254"/>
      <c r="AB182" s="5"/>
      <c r="AC182" s="5"/>
      <c r="AD182" s="5"/>
      <c r="AE182" s="5"/>
      <c r="AF182" s="5"/>
      <c r="AG182" s="5"/>
    </row>
    <row r="183" spans="1:33" ht="30" customHeight="1">
      <c r="A183" s="81" t="s">
        <v>25</v>
      </c>
      <c r="B183" s="152">
        <v>43842</v>
      </c>
      <c r="C183" s="213" t="s">
        <v>210</v>
      </c>
      <c r="D183" s="216" t="s">
        <v>211</v>
      </c>
      <c r="E183" s="144"/>
      <c r="F183" s="85"/>
      <c r="G183" s="86">
        <f t="shared" ref="G183:G185" si="353">E183*F183</f>
        <v>0</v>
      </c>
      <c r="H183" s="144"/>
      <c r="I183" s="85"/>
      <c r="J183" s="86">
        <f t="shared" ref="J183:J185" si="354">H183*I183</f>
        <v>0</v>
      </c>
      <c r="K183" s="84"/>
      <c r="L183" s="85"/>
      <c r="M183" s="86">
        <f t="shared" ref="M183:M185" si="355">K183*L183</f>
        <v>0</v>
      </c>
      <c r="N183" s="84"/>
      <c r="O183" s="85"/>
      <c r="P183" s="86">
        <f t="shared" ref="P183:P185" si="356">N183*O183</f>
        <v>0</v>
      </c>
      <c r="Q183" s="84"/>
      <c r="R183" s="85"/>
      <c r="S183" s="86">
        <f t="shared" ref="S183:S186" si="357">Q183*R183</f>
        <v>0</v>
      </c>
      <c r="T183" s="84"/>
      <c r="U183" s="85"/>
      <c r="V183" s="86">
        <f t="shared" ref="V183:V186" si="358">T183*U183</f>
        <v>0</v>
      </c>
      <c r="W183" s="153">
        <f>G183+M183+S183</f>
        <v>0</v>
      </c>
      <c r="X183" s="284">
        <f t="shared" ref="X183:X186" si="359">J183+P183+V183</f>
        <v>0</v>
      </c>
      <c r="Y183" s="284">
        <f t="shared" si="344"/>
        <v>0</v>
      </c>
      <c r="Z183" s="292" t="e">
        <f t="shared" ref="Z183:Z186" si="360">Y183/W183</f>
        <v>#DIV/0!</v>
      </c>
      <c r="AA183" s="264"/>
      <c r="AB183" s="58"/>
      <c r="AC183" s="59"/>
      <c r="AD183" s="59"/>
      <c r="AE183" s="59"/>
      <c r="AF183" s="59"/>
      <c r="AG183" s="59"/>
    </row>
    <row r="184" spans="1:33" ht="30" customHeight="1">
      <c r="A184" s="50" t="s">
        <v>25</v>
      </c>
      <c r="B184" s="138">
        <v>43873</v>
      </c>
      <c r="C184" s="189" t="s">
        <v>260</v>
      </c>
      <c r="D184" s="217" t="s">
        <v>185</v>
      </c>
      <c r="E184" s="140"/>
      <c r="F184" s="55"/>
      <c r="G184" s="56">
        <f t="shared" si="353"/>
        <v>0</v>
      </c>
      <c r="H184" s="140"/>
      <c r="I184" s="55"/>
      <c r="J184" s="56">
        <f t="shared" si="354"/>
        <v>0</v>
      </c>
      <c r="K184" s="54"/>
      <c r="L184" s="55"/>
      <c r="M184" s="56">
        <f t="shared" si="355"/>
        <v>0</v>
      </c>
      <c r="N184" s="54"/>
      <c r="O184" s="55"/>
      <c r="P184" s="56">
        <f t="shared" si="356"/>
        <v>0</v>
      </c>
      <c r="Q184" s="54"/>
      <c r="R184" s="55"/>
      <c r="S184" s="56">
        <f t="shared" si="357"/>
        <v>0</v>
      </c>
      <c r="T184" s="54"/>
      <c r="U184" s="55"/>
      <c r="V184" s="56">
        <f t="shared" si="358"/>
        <v>0</v>
      </c>
      <c r="W184" s="154">
        <f>G184+M184+S184</f>
        <v>0</v>
      </c>
      <c r="X184" s="284">
        <f t="shared" si="359"/>
        <v>0</v>
      </c>
      <c r="Y184" s="284">
        <f t="shared" si="344"/>
        <v>0</v>
      </c>
      <c r="Z184" s="292" t="e">
        <f t="shared" si="360"/>
        <v>#DIV/0!</v>
      </c>
      <c r="AA184" s="265"/>
      <c r="AB184" s="59"/>
      <c r="AC184" s="59"/>
      <c r="AD184" s="59"/>
      <c r="AE184" s="59"/>
      <c r="AF184" s="59"/>
      <c r="AG184" s="59"/>
    </row>
    <row r="185" spans="1:33" ht="30" customHeight="1">
      <c r="A185" s="60" t="s">
        <v>25</v>
      </c>
      <c r="B185" s="146">
        <v>43902</v>
      </c>
      <c r="C185" s="88" t="s">
        <v>212</v>
      </c>
      <c r="D185" s="218" t="s">
        <v>185</v>
      </c>
      <c r="E185" s="142"/>
      <c r="F185" s="64"/>
      <c r="G185" s="65">
        <f t="shared" si="353"/>
        <v>0</v>
      </c>
      <c r="H185" s="142"/>
      <c r="I185" s="64"/>
      <c r="J185" s="65">
        <f t="shared" si="354"/>
        <v>0</v>
      </c>
      <c r="K185" s="63"/>
      <c r="L185" s="64"/>
      <c r="M185" s="65">
        <f t="shared" si="355"/>
        <v>0</v>
      </c>
      <c r="N185" s="63"/>
      <c r="O185" s="64"/>
      <c r="P185" s="65">
        <f t="shared" si="356"/>
        <v>0</v>
      </c>
      <c r="Q185" s="63"/>
      <c r="R185" s="64"/>
      <c r="S185" s="65">
        <f t="shared" si="357"/>
        <v>0</v>
      </c>
      <c r="T185" s="63"/>
      <c r="U185" s="64"/>
      <c r="V185" s="65">
        <f t="shared" si="358"/>
        <v>0</v>
      </c>
      <c r="W185" s="155">
        <f>G185+M185+S185</f>
        <v>0</v>
      </c>
      <c r="X185" s="284">
        <f t="shared" si="359"/>
        <v>0</v>
      </c>
      <c r="Y185" s="284">
        <f t="shared" si="344"/>
        <v>0</v>
      </c>
      <c r="Z185" s="292" t="e">
        <f t="shared" si="360"/>
        <v>#DIV/0!</v>
      </c>
      <c r="AA185" s="266"/>
      <c r="AB185" s="59"/>
      <c r="AC185" s="59"/>
      <c r="AD185" s="59"/>
      <c r="AE185" s="59"/>
      <c r="AF185" s="59"/>
      <c r="AG185" s="59"/>
    </row>
    <row r="186" spans="1:33" ht="30" customHeight="1" thickBot="1">
      <c r="A186" s="60" t="s">
        <v>25</v>
      </c>
      <c r="B186" s="146">
        <v>43933</v>
      </c>
      <c r="C186" s="246" t="s">
        <v>271</v>
      </c>
      <c r="D186" s="219"/>
      <c r="E186" s="142"/>
      <c r="F186" s="64">
        <v>0.22</v>
      </c>
      <c r="G186" s="65">
        <f>E186*F186</f>
        <v>0</v>
      </c>
      <c r="H186" s="142"/>
      <c r="I186" s="64">
        <v>0.22</v>
      </c>
      <c r="J186" s="65">
        <f>H186*I186</f>
        <v>0</v>
      </c>
      <c r="K186" s="63"/>
      <c r="L186" s="64">
        <v>0.22</v>
      </c>
      <c r="M186" s="65">
        <f>K186*L186</f>
        <v>0</v>
      </c>
      <c r="N186" s="63"/>
      <c r="O186" s="64">
        <v>0.22</v>
      </c>
      <c r="P186" s="65">
        <f>N186*O186</f>
        <v>0</v>
      </c>
      <c r="Q186" s="63"/>
      <c r="R186" s="64">
        <v>0.22</v>
      </c>
      <c r="S186" s="65">
        <f t="shared" si="357"/>
        <v>0</v>
      </c>
      <c r="T186" s="63"/>
      <c r="U186" s="64">
        <v>0.22</v>
      </c>
      <c r="V186" s="65">
        <f t="shared" si="358"/>
        <v>0</v>
      </c>
      <c r="W186" s="66">
        <f>G186+M186+S186</f>
        <v>0</v>
      </c>
      <c r="X186" s="284">
        <f t="shared" si="359"/>
        <v>0</v>
      </c>
      <c r="Y186" s="284">
        <f t="shared" si="344"/>
        <v>0</v>
      </c>
      <c r="Z186" s="292" t="e">
        <f t="shared" si="360"/>
        <v>#DIV/0!</v>
      </c>
      <c r="AA186" s="258"/>
      <c r="AB186" s="5"/>
      <c r="AC186" s="5"/>
      <c r="AD186" s="5"/>
      <c r="AE186" s="5"/>
      <c r="AF186" s="5"/>
      <c r="AG186" s="5"/>
    </row>
    <row r="187" spans="1:33" ht="30" customHeight="1" thickBot="1">
      <c r="A187" s="111" t="s">
        <v>213</v>
      </c>
      <c r="B187" s="112"/>
      <c r="C187" s="113"/>
      <c r="D187" s="215"/>
      <c r="E187" s="115">
        <f>SUM(E183:E185)</f>
        <v>0</v>
      </c>
      <c r="F187" s="90"/>
      <c r="G187" s="89">
        <f>SUM(G183:G186)</f>
        <v>0</v>
      </c>
      <c r="H187" s="115">
        <f>SUM(H183:H185)</f>
        <v>0</v>
      </c>
      <c r="I187" s="90"/>
      <c r="J187" s="89">
        <f>SUM(J183:J186)</f>
        <v>0</v>
      </c>
      <c r="K187" s="91">
        <f>SUM(K183:K185)</f>
        <v>0</v>
      </c>
      <c r="L187" s="90"/>
      <c r="M187" s="89">
        <f>SUM(M183:M186)</f>
        <v>0</v>
      </c>
      <c r="N187" s="91">
        <f>SUM(N183:N185)</f>
        <v>0</v>
      </c>
      <c r="O187" s="90"/>
      <c r="P187" s="89">
        <f>SUM(P183:P186)</f>
        <v>0</v>
      </c>
      <c r="Q187" s="91">
        <f>SUM(Q183:Q185)</f>
        <v>0</v>
      </c>
      <c r="R187" s="90"/>
      <c r="S187" s="89">
        <f>SUM(S183:S186)</f>
        <v>0</v>
      </c>
      <c r="T187" s="91">
        <f>SUM(T183:T185)</f>
        <v>0</v>
      </c>
      <c r="U187" s="90"/>
      <c r="V187" s="89">
        <f>SUM(V183:V186)</f>
        <v>0</v>
      </c>
      <c r="W187" s="98">
        <f t="shared" ref="W187:X187" si="361">SUM(W183:W186)</f>
        <v>0</v>
      </c>
      <c r="X187" s="98">
        <f t="shared" si="361"/>
        <v>0</v>
      </c>
      <c r="Y187" s="98">
        <f t="shared" si="344"/>
        <v>0</v>
      </c>
      <c r="Z187" s="98" t="e">
        <f>Y187/W187</f>
        <v>#DIV/0!</v>
      </c>
      <c r="AA187" s="260"/>
      <c r="AB187" s="5"/>
      <c r="AC187" s="5"/>
      <c r="AD187" s="5"/>
      <c r="AE187" s="5"/>
      <c r="AF187" s="5"/>
      <c r="AG187" s="5"/>
    </row>
    <row r="188" spans="1:33" ht="30" customHeight="1" thickBot="1">
      <c r="A188" s="92" t="s">
        <v>22</v>
      </c>
      <c r="B188" s="240">
        <v>13</v>
      </c>
      <c r="C188" s="94" t="s">
        <v>214</v>
      </c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40"/>
      <c r="X188" s="40"/>
      <c r="Y188" s="290"/>
      <c r="Z188" s="40"/>
      <c r="AA188" s="254"/>
      <c r="AB188" s="4"/>
      <c r="AC188" s="5"/>
      <c r="AD188" s="5"/>
      <c r="AE188" s="5"/>
      <c r="AF188" s="5"/>
      <c r="AG188" s="5"/>
    </row>
    <row r="189" spans="1:33" ht="30" customHeight="1">
      <c r="A189" s="205" t="s">
        <v>23</v>
      </c>
      <c r="B189" s="206" t="s">
        <v>215</v>
      </c>
      <c r="C189" s="235" t="s">
        <v>216</v>
      </c>
      <c r="D189" s="68"/>
      <c r="E189" s="69">
        <f>SUM(E190:E192)</f>
        <v>0</v>
      </c>
      <c r="F189" s="70"/>
      <c r="G189" s="71">
        <f>SUM(G190:G193)</f>
        <v>0</v>
      </c>
      <c r="H189" s="69">
        <f>SUM(H190:H192)</f>
        <v>0</v>
      </c>
      <c r="I189" s="70"/>
      <c r="J189" s="71">
        <f>SUM(J190:J193)</f>
        <v>0</v>
      </c>
      <c r="K189" s="69">
        <f>SUM(K190:K192)</f>
        <v>0</v>
      </c>
      <c r="L189" s="70"/>
      <c r="M189" s="71">
        <f>SUM(M190:M193)</f>
        <v>0</v>
      </c>
      <c r="N189" s="69">
        <f>SUM(N190:N192)</f>
        <v>0</v>
      </c>
      <c r="O189" s="70"/>
      <c r="P189" s="71">
        <f>SUM(P190:P193)</f>
        <v>0</v>
      </c>
      <c r="Q189" s="69">
        <f>SUM(Q190:Q192)</f>
        <v>0</v>
      </c>
      <c r="R189" s="70"/>
      <c r="S189" s="71">
        <f>SUM(S190:S193)</f>
        <v>0</v>
      </c>
      <c r="T189" s="69">
        <f>SUM(T190:T192)</f>
        <v>0</v>
      </c>
      <c r="U189" s="70"/>
      <c r="V189" s="71">
        <f>SUM(V190:V193)</f>
        <v>0</v>
      </c>
      <c r="W189" s="71">
        <f>SUM(W190:W193)</f>
        <v>0</v>
      </c>
      <c r="X189" s="71">
        <f>SUM(X190:X193)</f>
        <v>0</v>
      </c>
      <c r="Y189" s="71">
        <f t="shared" si="344"/>
        <v>0</v>
      </c>
      <c r="Z189" s="71" t="e">
        <f>Y189/W189</f>
        <v>#DIV/0!</v>
      </c>
      <c r="AA189" s="257"/>
      <c r="AB189" s="49"/>
      <c r="AC189" s="49"/>
      <c r="AD189" s="49"/>
      <c r="AE189" s="49"/>
      <c r="AF189" s="49"/>
      <c r="AG189" s="49"/>
    </row>
    <row r="190" spans="1:33" ht="30" customHeight="1">
      <c r="A190" s="50" t="s">
        <v>25</v>
      </c>
      <c r="B190" s="207" t="s">
        <v>217</v>
      </c>
      <c r="C190" s="236" t="s">
        <v>218</v>
      </c>
      <c r="D190" s="273" t="s">
        <v>87</v>
      </c>
      <c r="E190" s="54"/>
      <c r="F190" s="55"/>
      <c r="G190" s="56">
        <f t="shared" ref="G190:G192" si="362">E190*F190</f>
        <v>0</v>
      </c>
      <c r="H190" s="54"/>
      <c r="I190" s="55"/>
      <c r="J190" s="56">
        <f t="shared" ref="J190:J192" si="363">H190*I190</f>
        <v>0</v>
      </c>
      <c r="K190" s="54"/>
      <c r="L190" s="55"/>
      <c r="M190" s="56">
        <f t="shared" ref="M190:M193" si="364">K190*L190</f>
        <v>0</v>
      </c>
      <c r="N190" s="54"/>
      <c r="O190" s="55"/>
      <c r="P190" s="56">
        <f t="shared" ref="P190:P193" si="365">N190*O190</f>
        <v>0</v>
      </c>
      <c r="Q190" s="54"/>
      <c r="R190" s="55"/>
      <c r="S190" s="56">
        <f t="shared" ref="S190:S193" si="366">Q190*R190</f>
        <v>0</v>
      </c>
      <c r="T190" s="54"/>
      <c r="U190" s="55"/>
      <c r="V190" s="56">
        <f t="shared" ref="V190:V193" si="367">T190*U190</f>
        <v>0</v>
      </c>
      <c r="W190" s="57">
        <f t="shared" ref="W190:W211" si="368">G190+M190+S190</f>
        <v>0</v>
      </c>
      <c r="X190" s="284">
        <f t="shared" ref="X190:X211" si="369">J190+P190+V190</f>
        <v>0</v>
      </c>
      <c r="Y190" s="284">
        <f t="shared" si="344"/>
        <v>0</v>
      </c>
      <c r="Z190" s="292" t="e">
        <f t="shared" ref="Z190:Z211" si="370">Y190/W190</f>
        <v>#DIV/0!</v>
      </c>
      <c r="AA190" s="247"/>
      <c r="AB190" s="59"/>
      <c r="AC190" s="59"/>
      <c r="AD190" s="59"/>
      <c r="AE190" s="59"/>
      <c r="AF190" s="59"/>
      <c r="AG190" s="59"/>
    </row>
    <row r="191" spans="1:33" ht="30" customHeight="1">
      <c r="A191" s="50" t="s">
        <v>25</v>
      </c>
      <c r="B191" s="207" t="s">
        <v>219</v>
      </c>
      <c r="C191" s="237" t="s">
        <v>220</v>
      </c>
      <c r="D191" s="273" t="s">
        <v>87</v>
      </c>
      <c r="E191" s="54"/>
      <c r="F191" s="55"/>
      <c r="G191" s="56">
        <f t="shared" si="362"/>
        <v>0</v>
      </c>
      <c r="H191" s="54"/>
      <c r="I191" s="55"/>
      <c r="J191" s="56">
        <f t="shared" si="363"/>
        <v>0</v>
      </c>
      <c r="K191" s="54"/>
      <c r="L191" s="55"/>
      <c r="M191" s="56">
        <f t="shared" si="364"/>
        <v>0</v>
      </c>
      <c r="N191" s="54"/>
      <c r="O191" s="55"/>
      <c r="P191" s="56">
        <f t="shared" si="365"/>
        <v>0</v>
      </c>
      <c r="Q191" s="54"/>
      <c r="R191" s="55"/>
      <c r="S191" s="56">
        <f t="shared" si="366"/>
        <v>0</v>
      </c>
      <c r="T191" s="54"/>
      <c r="U191" s="55"/>
      <c r="V191" s="56">
        <f t="shared" si="367"/>
        <v>0</v>
      </c>
      <c r="W191" s="57">
        <f t="shared" si="368"/>
        <v>0</v>
      </c>
      <c r="X191" s="284">
        <f t="shared" si="369"/>
        <v>0</v>
      </c>
      <c r="Y191" s="284">
        <f t="shared" si="344"/>
        <v>0</v>
      </c>
      <c r="Z191" s="292" t="e">
        <f t="shared" si="370"/>
        <v>#DIV/0!</v>
      </c>
      <c r="AA191" s="247"/>
      <c r="AB191" s="59"/>
      <c r="AC191" s="59"/>
      <c r="AD191" s="59"/>
      <c r="AE191" s="59"/>
      <c r="AF191" s="59"/>
      <c r="AG191" s="59"/>
    </row>
    <row r="192" spans="1:33" ht="30" customHeight="1">
      <c r="A192" s="50" t="s">
        <v>25</v>
      </c>
      <c r="B192" s="207" t="s">
        <v>221</v>
      </c>
      <c r="C192" s="237" t="s">
        <v>222</v>
      </c>
      <c r="D192" s="53" t="s">
        <v>87</v>
      </c>
      <c r="E192" s="54"/>
      <c r="F192" s="55"/>
      <c r="G192" s="56">
        <f t="shared" si="362"/>
        <v>0</v>
      </c>
      <c r="H192" s="54"/>
      <c r="I192" s="55"/>
      <c r="J192" s="56">
        <f t="shared" si="363"/>
        <v>0</v>
      </c>
      <c r="K192" s="54"/>
      <c r="L192" s="55"/>
      <c r="M192" s="56">
        <f t="shared" si="364"/>
        <v>0</v>
      </c>
      <c r="N192" s="54"/>
      <c r="O192" s="55"/>
      <c r="P192" s="56">
        <f t="shared" si="365"/>
        <v>0</v>
      </c>
      <c r="Q192" s="54"/>
      <c r="R192" s="55"/>
      <c r="S192" s="56">
        <f t="shared" si="366"/>
        <v>0</v>
      </c>
      <c r="T192" s="54"/>
      <c r="U192" s="55"/>
      <c r="V192" s="56">
        <f t="shared" si="367"/>
        <v>0</v>
      </c>
      <c r="W192" s="57">
        <f t="shared" si="368"/>
        <v>0</v>
      </c>
      <c r="X192" s="284">
        <f t="shared" si="369"/>
        <v>0</v>
      </c>
      <c r="Y192" s="284">
        <f t="shared" si="344"/>
        <v>0</v>
      </c>
      <c r="Z192" s="292" t="e">
        <f t="shared" si="370"/>
        <v>#DIV/0!</v>
      </c>
      <c r="AA192" s="247"/>
      <c r="AB192" s="59"/>
      <c r="AC192" s="59"/>
      <c r="AD192" s="59"/>
      <c r="AE192" s="59"/>
      <c r="AF192" s="59"/>
      <c r="AG192" s="59"/>
    </row>
    <row r="193" spans="1:33" ht="30" customHeight="1" thickBot="1">
      <c r="A193" s="73" t="s">
        <v>25</v>
      </c>
      <c r="B193" s="241" t="s">
        <v>223</v>
      </c>
      <c r="C193" s="237" t="s">
        <v>224</v>
      </c>
      <c r="D193" s="74"/>
      <c r="E193" s="75"/>
      <c r="F193" s="279">
        <v>0.22</v>
      </c>
      <c r="G193" s="77">
        <f>E193*F193</f>
        <v>0</v>
      </c>
      <c r="H193" s="75"/>
      <c r="I193" s="279">
        <v>0.22</v>
      </c>
      <c r="J193" s="77">
        <f>H193*I193</f>
        <v>0</v>
      </c>
      <c r="K193" s="75"/>
      <c r="L193" s="279">
        <v>0.22</v>
      </c>
      <c r="M193" s="77">
        <f t="shared" si="364"/>
        <v>0</v>
      </c>
      <c r="N193" s="75"/>
      <c r="O193" s="279">
        <v>0.22</v>
      </c>
      <c r="P193" s="77">
        <f t="shared" si="365"/>
        <v>0</v>
      </c>
      <c r="Q193" s="75"/>
      <c r="R193" s="279">
        <v>0.22</v>
      </c>
      <c r="S193" s="77">
        <f t="shared" si="366"/>
        <v>0</v>
      </c>
      <c r="T193" s="75"/>
      <c r="U193" s="279">
        <v>0.22</v>
      </c>
      <c r="V193" s="77">
        <f t="shared" si="367"/>
        <v>0</v>
      </c>
      <c r="W193" s="156">
        <f t="shared" si="368"/>
        <v>0</v>
      </c>
      <c r="X193" s="284">
        <f t="shared" si="369"/>
        <v>0</v>
      </c>
      <c r="Y193" s="284">
        <f t="shared" si="344"/>
        <v>0</v>
      </c>
      <c r="Z193" s="292" t="e">
        <f t="shared" si="370"/>
        <v>#DIV/0!</v>
      </c>
      <c r="AA193" s="258"/>
      <c r="AB193" s="59"/>
      <c r="AC193" s="59"/>
      <c r="AD193" s="59"/>
      <c r="AE193" s="59"/>
      <c r="AF193" s="59"/>
      <c r="AG193" s="59"/>
    </row>
    <row r="194" spans="1:33" ht="30" customHeight="1">
      <c r="A194" s="234" t="s">
        <v>23</v>
      </c>
      <c r="B194" s="242" t="s">
        <v>215</v>
      </c>
      <c r="C194" s="238" t="s">
        <v>225</v>
      </c>
      <c r="D194" s="44"/>
      <c r="E194" s="45">
        <f>SUM(E195:E197)</f>
        <v>7</v>
      </c>
      <c r="F194" s="46"/>
      <c r="G194" s="47">
        <f>SUM(G195:G198)</f>
        <v>108000</v>
      </c>
      <c r="H194" s="45">
        <f>SUM(H195:H197)</f>
        <v>7</v>
      </c>
      <c r="I194" s="46"/>
      <c r="J194" s="47">
        <f>SUM(J195:J198)</f>
        <v>108000</v>
      </c>
      <c r="K194" s="45">
        <f>SUM(K195:K197)</f>
        <v>0</v>
      </c>
      <c r="L194" s="46"/>
      <c r="M194" s="47">
        <f>SUM(M195:M198)</f>
        <v>0</v>
      </c>
      <c r="N194" s="45">
        <f>SUM(N195:N197)</f>
        <v>0</v>
      </c>
      <c r="O194" s="46"/>
      <c r="P194" s="47">
        <f>SUM(P195:P198)</f>
        <v>0</v>
      </c>
      <c r="Q194" s="45">
        <f>SUM(Q195:Q197)</f>
        <v>0</v>
      </c>
      <c r="R194" s="46"/>
      <c r="S194" s="47">
        <f>SUM(S195:S198)</f>
        <v>0</v>
      </c>
      <c r="T194" s="45">
        <f>SUM(T195:T197)</f>
        <v>0</v>
      </c>
      <c r="U194" s="46"/>
      <c r="V194" s="47">
        <f>SUM(V195:V198)</f>
        <v>0</v>
      </c>
      <c r="W194" s="47">
        <f>SUM(W195:W198)</f>
        <v>108000</v>
      </c>
      <c r="X194" s="47">
        <f>SUM(X195:X198)</f>
        <v>108000</v>
      </c>
      <c r="Y194" s="47">
        <f t="shared" si="344"/>
        <v>0</v>
      </c>
      <c r="Z194" s="47">
        <f>Y194/W194</f>
        <v>0</v>
      </c>
      <c r="AA194" s="47"/>
      <c r="AB194" s="49"/>
      <c r="AC194" s="49"/>
      <c r="AD194" s="49"/>
      <c r="AE194" s="49"/>
      <c r="AF194" s="49"/>
      <c r="AG194" s="49"/>
    </row>
    <row r="195" spans="1:33" ht="30" customHeight="1">
      <c r="A195" s="50" t="s">
        <v>25</v>
      </c>
      <c r="B195" s="207" t="s">
        <v>226</v>
      </c>
      <c r="C195" s="96" t="s">
        <v>403</v>
      </c>
      <c r="D195" s="53" t="s">
        <v>87</v>
      </c>
      <c r="E195" s="54">
        <v>1</v>
      </c>
      <c r="F195" s="55">
        <v>45000</v>
      </c>
      <c r="G195" s="56">
        <f t="shared" ref="G195:G198" si="371">E195*F195</f>
        <v>45000</v>
      </c>
      <c r="H195" s="54">
        <v>1</v>
      </c>
      <c r="I195" s="55">
        <v>45000</v>
      </c>
      <c r="J195" s="392">
        <f t="shared" ref="J195:J198" si="372">H195*I195</f>
        <v>45000</v>
      </c>
      <c r="K195" s="54"/>
      <c r="L195" s="55"/>
      <c r="M195" s="56">
        <f t="shared" ref="M195:M198" si="373">K195*L195</f>
        <v>0</v>
      </c>
      <c r="N195" s="54"/>
      <c r="O195" s="55"/>
      <c r="P195" s="56">
        <f t="shared" ref="P195:P198" si="374">N195*O195</f>
        <v>0</v>
      </c>
      <c r="Q195" s="54"/>
      <c r="R195" s="55"/>
      <c r="S195" s="56">
        <f t="shared" ref="S195:S198" si="375">Q195*R195</f>
        <v>0</v>
      </c>
      <c r="T195" s="54"/>
      <c r="U195" s="55"/>
      <c r="V195" s="56">
        <f t="shared" ref="V195:V198" si="376">T195*U195</f>
        <v>0</v>
      </c>
      <c r="W195" s="57">
        <f t="shared" si="368"/>
        <v>45000</v>
      </c>
      <c r="X195" s="284">
        <f t="shared" si="369"/>
        <v>45000</v>
      </c>
      <c r="Y195" s="284">
        <f t="shared" si="344"/>
        <v>0</v>
      </c>
      <c r="Z195" s="292">
        <f t="shared" si="370"/>
        <v>0</v>
      </c>
      <c r="AA195" s="247"/>
      <c r="AB195" s="59"/>
      <c r="AC195" s="59"/>
      <c r="AD195" s="59"/>
      <c r="AE195" s="59"/>
      <c r="AF195" s="59"/>
      <c r="AG195" s="59"/>
    </row>
    <row r="196" spans="1:33" ht="30" customHeight="1">
      <c r="A196" s="50" t="s">
        <v>25</v>
      </c>
      <c r="B196" s="207" t="s">
        <v>227</v>
      </c>
      <c r="C196" s="96" t="s">
        <v>404</v>
      </c>
      <c r="D196" s="53" t="s">
        <v>87</v>
      </c>
      <c r="E196" s="54">
        <v>5</v>
      </c>
      <c r="F196" s="55">
        <v>8600</v>
      </c>
      <c r="G196" s="56">
        <f t="shared" si="371"/>
        <v>43000</v>
      </c>
      <c r="H196" s="54">
        <v>5</v>
      </c>
      <c r="I196" s="55">
        <v>8600</v>
      </c>
      <c r="J196" s="392">
        <f t="shared" si="372"/>
        <v>43000</v>
      </c>
      <c r="K196" s="54"/>
      <c r="L196" s="55"/>
      <c r="M196" s="56">
        <f t="shared" si="373"/>
        <v>0</v>
      </c>
      <c r="N196" s="54"/>
      <c r="O196" s="55"/>
      <c r="P196" s="56">
        <f t="shared" si="374"/>
        <v>0</v>
      </c>
      <c r="Q196" s="54"/>
      <c r="R196" s="55"/>
      <c r="S196" s="56">
        <f t="shared" si="375"/>
        <v>0</v>
      </c>
      <c r="T196" s="54"/>
      <c r="U196" s="55"/>
      <c r="V196" s="56">
        <f t="shared" si="376"/>
        <v>0</v>
      </c>
      <c r="W196" s="57">
        <f t="shared" si="368"/>
        <v>43000</v>
      </c>
      <c r="X196" s="284">
        <f t="shared" si="369"/>
        <v>43000</v>
      </c>
      <c r="Y196" s="284">
        <f t="shared" si="344"/>
        <v>0</v>
      </c>
      <c r="Z196" s="292">
        <f t="shared" si="370"/>
        <v>0</v>
      </c>
      <c r="AA196" s="247"/>
      <c r="AB196" s="59"/>
      <c r="AC196" s="59"/>
      <c r="AD196" s="59"/>
      <c r="AE196" s="59"/>
      <c r="AF196" s="59"/>
      <c r="AG196" s="59"/>
    </row>
    <row r="197" spans="1:33" ht="30" customHeight="1">
      <c r="A197" s="60" t="s">
        <v>25</v>
      </c>
      <c r="B197" s="231" t="s">
        <v>228</v>
      </c>
      <c r="C197" s="96" t="s">
        <v>405</v>
      </c>
      <c r="D197" s="53" t="s">
        <v>87</v>
      </c>
      <c r="E197" s="63">
        <v>1</v>
      </c>
      <c r="F197" s="64">
        <v>20000</v>
      </c>
      <c r="G197" s="65">
        <f t="shared" si="371"/>
        <v>20000</v>
      </c>
      <c r="H197" s="63">
        <v>1</v>
      </c>
      <c r="I197" s="64">
        <v>20000</v>
      </c>
      <c r="J197" s="395">
        <f t="shared" si="372"/>
        <v>20000</v>
      </c>
      <c r="K197" s="63"/>
      <c r="L197" s="64"/>
      <c r="M197" s="65">
        <f t="shared" si="373"/>
        <v>0</v>
      </c>
      <c r="N197" s="63"/>
      <c r="O197" s="64"/>
      <c r="P197" s="65">
        <f t="shared" si="374"/>
        <v>0</v>
      </c>
      <c r="Q197" s="63"/>
      <c r="R197" s="64"/>
      <c r="S197" s="65">
        <f t="shared" si="375"/>
        <v>0</v>
      </c>
      <c r="T197" s="63"/>
      <c r="U197" s="64"/>
      <c r="V197" s="65">
        <f t="shared" si="376"/>
        <v>0</v>
      </c>
      <c r="W197" s="66">
        <f t="shared" si="368"/>
        <v>20000</v>
      </c>
      <c r="X197" s="284">
        <f t="shared" si="369"/>
        <v>20000</v>
      </c>
      <c r="Y197" s="284">
        <f t="shared" si="344"/>
        <v>0</v>
      </c>
      <c r="Z197" s="292">
        <f t="shared" si="370"/>
        <v>0</v>
      </c>
      <c r="AA197" s="256"/>
      <c r="AB197" s="59"/>
      <c r="AC197" s="59"/>
      <c r="AD197" s="59"/>
      <c r="AE197" s="59"/>
      <c r="AF197" s="59"/>
      <c r="AG197" s="59"/>
    </row>
    <row r="198" spans="1:33" ht="30" customHeight="1" thickBot="1">
      <c r="A198" s="60" t="s">
        <v>25</v>
      </c>
      <c r="B198" s="231" t="s">
        <v>229</v>
      </c>
      <c r="C198" s="97" t="s">
        <v>230</v>
      </c>
      <c r="D198" s="74"/>
      <c r="E198" s="280"/>
      <c r="F198" s="64">
        <v>0.22</v>
      </c>
      <c r="G198" s="65">
        <f t="shared" si="371"/>
        <v>0</v>
      </c>
      <c r="H198" s="280"/>
      <c r="I198" s="64">
        <v>0.22</v>
      </c>
      <c r="J198" s="65">
        <f t="shared" si="372"/>
        <v>0</v>
      </c>
      <c r="K198" s="280"/>
      <c r="L198" s="64">
        <v>0.22</v>
      </c>
      <c r="M198" s="65">
        <f t="shared" si="373"/>
        <v>0</v>
      </c>
      <c r="N198" s="280"/>
      <c r="O198" s="64">
        <v>0.22</v>
      </c>
      <c r="P198" s="65">
        <f t="shared" si="374"/>
        <v>0</v>
      </c>
      <c r="Q198" s="280"/>
      <c r="R198" s="64">
        <v>0.22</v>
      </c>
      <c r="S198" s="65">
        <f t="shared" si="375"/>
        <v>0</v>
      </c>
      <c r="T198" s="280"/>
      <c r="U198" s="64">
        <v>0.22</v>
      </c>
      <c r="V198" s="65">
        <f t="shared" si="376"/>
        <v>0</v>
      </c>
      <c r="W198" s="66">
        <f t="shared" si="368"/>
        <v>0</v>
      </c>
      <c r="X198" s="284">
        <f t="shared" si="369"/>
        <v>0</v>
      </c>
      <c r="Y198" s="284">
        <f t="shared" si="344"/>
        <v>0</v>
      </c>
      <c r="Z198" s="292" t="e">
        <f t="shared" si="370"/>
        <v>#DIV/0!</v>
      </c>
      <c r="AA198" s="258"/>
      <c r="AB198" s="59"/>
      <c r="AC198" s="59"/>
      <c r="AD198" s="59"/>
      <c r="AE198" s="59"/>
      <c r="AF198" s="59"/>
      <c r="AG198" s="59"/>
    </row>
    <row r="199" spans="1:33" ht="30" customHeight="1">
      <c r="A199" s="205" t="s">
        <v>23</v>
      </c>
      <c r="B199" s="243" t="s">
        <v>231</v>
      </c>
      <c r="C199" s="238" t="s">
        <v>232</v>
      </c>
      <c r="D199" s="68"/>
      <c r="E199" s="69">
        <f>SUM(E200:E202)</f>
        <v>0</v>
      </c>
      <c r="F199" s="70"/>
      <c r="G199" s="71">
        <f>SUM(G200:G202)</f>
        <v>0</v>
      </c>
      <c r="H199" s="69">
        <f>SUM(H200:H202)</f>
        <v>0</v>
      </c>
      <c r="I199" s="70"/>
      <c r="J199" s="71">
        <f>SUM(J200:J202)</f>
        <v>0</v>
      </c>
      <c r="K199" s="69">
        <f>SUM(K200:K202)</f>
        <v>0</v>
      </c>
      <c r="L199" s="70"/>
      <c r="M199" s="71">
        <f>SUM(M200:M202)</f>
        <v>0</v>
      </c>
      <c r="N199" s="69">
        <f>SUM(N200:N202)</f>
        <v>0</v>
      </c>
      <c r="O199" s="70"/>
      <c r="P199" s="71">
        <f>SUM(P200:P202)</f>
        <v>0</v>
      </c>
      <c r="Q199" s="69">
        <f>SUM(Q200:Q202)</f>
        <v>0</v>
      </c>
      <c r="R199" s="70"/>
      <c r="S199" s="71">
        <f>SUM(S200:S202)</f>
        <v>0</v>
      </c>
      <c r="T199" s="69">
        <f>SUM(T200:T202)</f>
        <v>0</v>
      </c>
      <c r="U199" s="70"/>
      <c r="V199" s="71">
        <f>SUM(V200:V202)</f>
        <v>0</v>
      </c>
      <c r="W199" s="71">
        <f>SUM(W200:W202)</f>
        <v>0</v>
      </c>
      <c r="X199" s="71">
        <f>SUM(X200:X202)</f>
        <v>0</v>
      </c>
      <c r="Y199" s="71">
        <f t="shared" si="344"/>
        <v>0</v>
      </c>
      <c r="Z199" s="71" t="e">
        <f>Y199/W199</f>
        <v>#DIV/0!</v>
      </c>
      <c r="AA199" s="267"/>
      <c r="AB199" s="49"/>
      <c r="AC199" s="49"/>
      <c r="AD199" s="49"/>
      <c r="AE199" s="49"/>
      <c r="AF199" s="49"/>
      <c r="AG199" s="49"/>
    </row>
    <row r="200" spans="1:33" ht="30" customHeight="1">
      <c r="A200" s="50" t="s">
        <v>25</v>
      </c>
      <c r="B200" s="207" t="s">
        <v>233</v>
      </c>
      <c r="C200" s="96" t="s">
        <v>234</v>
      </c>
      <c r="D200" s="53"/>
      <c r="E200" s="54"/>
      <c r="F200" s="55"/>
      <c r="G200" s="56">
        <f t="shared" ref="G200:G202" si="377">E200*F200</f>
        <v>0</v>
      </c>
      <c r="H200" s="54"/>
      <c r="I200" s="55"/>
      <c r="J200" s="56">
        <f t="shared" ref="J200:J202" si="378">H200*I200</f>
        <v>0</v>
      </c>
      <c r="K200" s="54"/>
      <c r="L200" s="55"/>
      <c r="M200" s="56">
        <f t="shared" ref="M200:M202" si="379">K200*L200</f>
        <v>0</v>
      </c>
      <c r="N200" s="54"/>
      <c r="O200" s="55"/>
      <c r="P200" s="56">
        <f t="shared" ref="P200:P202" si="380">N200*O200</f>
        <v>0</v>
      </c>
      <c r="Q200" s="54"/>
      <c r="R200" s="55"/>
      <c r="S200" s="56">
        <f t="shared" ref="S200:S202" si="381">Q200*R200</f>
        <v>0</v>
      </c>
      <c r="T200" s="54"/>
      <c r="U200" s="55"/>
      <c r="V200" s="56">
        <f t="shared" ref="V200:V202" si="382">T200*U200</f>
        <v>0</v>
      </c>
      <c r="W200" s="57">
        <f t="shared" si="368"/>
        <v>0</v>
      </c>
      <c r="X200" s="284">
        <f t="shared" si="369"/>
        <v>0</v>
      </c>
      <c r="Y200" s="284">
        <f t="shared" si="344"/>
        <v>0</v>
      </c>
      <c r="Z200" s="292" t="e">
        <f t="shared" si="370"/>
        <v>#DIV/0!</v>
      </c>
      <c r="AA200" s="265"/>
      <c r="AB200" s="59"/>
      <c r="AC200" s="59"/>
      <c r="AD200" s="59"/>
      <c r="AE200" s="59"/>
      <c r="AF200" s="59"/>
      <c r="AG200" s="59"/>
    </row>
    <row r="201" spans="1:33" ht="30" customHeight="1">
      <c r="A201" s="50" t="s">
        <v>25</v>
      </c>
      <c r="B201" s="207" t="s">
        <v>235</v>
      </c>
      <c r="C201" s="96" t="s">
        <v>234</v>
      </c>
      <c r="D201" s="53"/>
      <c r="E201" s="54"/>
      <c r="F201" s="55"/>
      <c r="G201" s="56">
        <f t="shared" si="377"/>
        <v>0</v>
      </c>
      <c r="H201" s="54"/>
      <c r="I201" s="55"/>
      <c r="J201" s="56">
        <f t="shared" si="378"/>
        <v>0</v>
      </c>
      <c r="K201" s="54"/>
      <c r="L201" s="55"/>
      <c r="M201" s="56">
        <f t="shared" si="379"/>
        <v>0</v>
      </c>
      <c r="N201" s="54"/>
      <c r="O201" s="55"/>
      <c r="P201" s="56">
        <f t="shared" si="380"/>
        <v>0</v>
      </c>
      <c r="Q201" s="54"/>
      <c r="R201" s="55"/>
      <c r="S201" s="56">
        <f t="shared" si="381"/>
        <v>0</v>
      </c>
      <c r="T201" s="54"/>
      <c r="U201" s="55"/>
      <c r="V201" s="56">
        <f t="shared" si="382"/>
        <v>0</v>
      </c>
      <c r="W201" s="57">
        <f t="shared" si="368"/>
        <v>0</v>
      </c>
      <c r="X201" s="284">
        <f t="shared" si="369"/>
        <v>0</v>
      </c>
      <c r="Y201" s="284">
        <f t="shared" si="344"/>
        <v>0</v>
      </c>
      <c r="Z201" s="292" t="e">
        <f t="shared" si="370"/>
        <v>#DIV/0!</v>
      </c>
      <c r="AA201" s="265"/>
      <c r="AB201" s="59"/>
      <c r="AC201" s="59"/>
      <c r="AD201" s="59"/>
      <c r="AE201" s="59"/>
      <c r="AF201" s="59"/>
      <c r="AG201" s="59"/>
    </row>
    <row r="202" spans="1:33" ht="30" customHeight="1" thickBot="1">
      <c r="A202" s="60" t="s">
        <v>25</v>
      </c>
      <c r="B202" s="231" t="s">
        <v>236</v>
      </c>
      <c r="C202" s="88" t="s">
        <v>234</v>
      </c>
      <c r="D202" s="62"/>
      <c r="E202" s="63"/>
      <c r="F202" s="64"/>
      <c r="G202" s="65">
        <f t="shared" si="377"/>
        <v>0</v>
      </c>
      <c r="H202" s="63"/>
      <c r="I202" s="64"/>
      <c r="J202" s="65">
        <f t="shared" si="378"/>
        <v>0</v>
      </c>
      <c r="K202" s="63"/>
      <c r="L202" s="64"/>
      <c r="M202" s="65">
        <f t="shared" si="379"/>
        <v>0</v>
      </c>
      <c r="N202" s="63"/>
      <c r="O202" s="64"/>
      <c r="P202" s="65">
        <f t="shared" si="380"/>
        <v>0</v>
      </c>
      <c r="Q202" s="63"/>
      <c r="R202" s="64"/>
      <c r="S202" s="65">
        <f t="shared" si="381"/>
        <v>0</v>
      </c>
      <c r="T202" s="63"/>
      <c r="U202" s="64"/>
      <c r="V202" s="65">
        <f t="shared" si="382"/>
        <v>0</v>
      </c>
      <c r="W202" s="66">
        <f t="shared" si="368"/>
        <v>0</v>
      </c>
      <c r="X202" s="284">
        <f t="shared" si="369"/>
        <v>0</v>
      </c>
      <c r="Y202" s="284">
        <f t="shared" si="344"/>
        <v>0</v>
      </c>
      <c r="Z202" s="292" t="e">
        <f t="shared" si="370"/>
        <v>#DIV/0!</v>
      </c>
      <c r="AA202" s="266"/>
      <c r="AB202" s="59"/>
      <c r="AC202" s="59"/>
      <c r="AD202" s="59"/>
      <c r="AE202" s="59"/>
      <c r="AF202" s="59"/>
      <c r="AG202" s="59"/>
    </row>
    <row r="203" spans="1:33" ht="30" customHeight="1">
      <c r="A203" s="205" t="s">
        <v>23</v>
      </c>
      <c r="B203" s="243" t="s">
        <v>237</v>
      </c>
      <c r="C203" s="239" t="s">
        <v>214</v>
      </c>
      <c r="D203" s="68"/>
      <c r="E203" s="69">
        <f>SUM(E204:E210)</f>
        <v>0</v>
      </c>
      <c r="F203" s="70"/>
      <c r="G203" s="71">
        <f>SUM(G204:G211)</f>
        <v>0</v>
      </c>
      <c r="H203" s="69">
        <f>SUM(H204:H210)</f>
        <v>0</v>
      </c>
      <c r="I203" s="70"/>
      <c r="J203" s="71">
        <f>SUM(J204:J211)</f>
        <v>0</v>
      </c>
      <c r="K203" s="69">
        <f>SUM(K204:K210)</f>
        <v>0</v>
      </c>
      <c r="L203" s="70"/>
      <c r="M203" s="71">
        <f>SUM(M204:M211)</f>
        <v>0</v>
      </c>
      <c r="N203" s="69">
        <f>SUM(N204:N210)</f>
        <v>0</v>
      </c>
      <c r="O203" s="70"/>
      <c r="P203" s="71">
        <f>SUM(P204:P211)</f>
        <v>0</v>
      </c>
      <c r="Q203" s="69">
        <f>SUM(Q204:Q210)</f>
        <v>0</v>
      </c>
      <c r="R203" s="70"/>
      <c r="S203" s="71">
        <f>SUM(S204:S211)</f>
        <v>0</v>
      </c>
      <c r="T203" s="69">
        <f>SUM(T204:T210)</f>
        <v>0</v>
      </c>
      <c r="U203" s="70"/>
      <c r="V203" s="71">
        <f>SUM(V204:V211)</f>
        <v>0</v>
      </c>
      <c r="W203" s="71">
        <f>SUM(W204:W211)</f>
        <v>0</v>
      </c>
      <c r="X203" s="71">
        <f>SUM(X204:X211)</f>
        <v>0</v>
      </c>
      <c r="Y203" s="71">
        <f t="shared" si="344"/>
        <v>0</v>
      </c>
      <c r="Z203" s="71" t="e">
        <f>Y203/W203</f>
        <v>#DIV/0!</v>
      </c>
      <c r="AA203" s="267"/>
      <c r="AB203" s="49"/>
      <c r="AC203" s="49"/>
      <c r="AD203" s="49"/>
      <c r="AE203" s="49"/>
      <c r="AF203" s="49"/>
      <c r="AG203" s="49"/>
    </row>
    <row r="204" spans="1:33" ht="30" customHeight="1">
      <c r="A204" s="50" t="s">
        <v>25</v>
      </c>
      <c r="B204" s="207" t="s">
        <v>238</v>
      </c>
      <c r="C204" s="189" t="s">
        <v>259</v>
      </c>
      <c r="D204" s="53"/>
      <c r="E204" s="54"/>
      <c r="F204" s="55"/>
      <c r="G204" s="56">
        <f t="shared" ref="G204:G207" si="383">E204*F204</f>
        <v>0</v>
      </c>
      <c r="H204" s="54"/>
      <c r="I204" s="55"/>
      <c r="J204" s="56">
        <f t="shared" ref="J204:J207" si="384">H204*I204</f>
        <v>0</v>
      </c>
      <c r="K204" s="54"/>
      <c r="L204" s="55"/>
      <c r="M204" s="56">
        <f t="shared" ref="M204:M210" si="385">K204*L204</f>
        <v>0</v>
      </c>
      <c r="N204" s="54"/>
      <c r="O204" s="55"/>
      <c r="P204" s="56">
        <f t="shared" ref="P204:P210" si="386">N204*O204</f>
        <v>0</v>
      </c>
      <c r="Q204" s="54"/>
      <c r="R204" s="55"/>
      <c r="S204" s="56">
        <f t="shared" ref="S204:S211" si="387">Q204*R204</f>
        <v>0</v>
      </c>
      <c r="T204" s="54"/>
      <c r="U204" s="55"/>
      <c r="V204" s="56">
        <f t="shared" ref="V204:V211" si="388">T204*U204</f>
        <v>0</v>
      </c>
      <c r="W204" s="57">
        <f t="shared" si="368"/>
        <v>0</v>
      </c>
      <c r="X204" s="284">
        <f t="shared" si="369"/>
        <v>0</v>
      </c>
      <c r="Y204" s="284">
        <f t="shared" si="344"/>
        <v>0</v>
      </c>
      <c r="Z204" s="292" t="e">
        <f t="shared" si="370"/>
        <v>#DIV/0!</v>
      </c>
      <c r="AA204" s="265"/>
      <c r="AB204" s="59"/>
      <c r="AC204" s="59"/>
      <c r="AD204" s="59"/>
      <c r="AE204" s="59"/>
      <c r="AF204" s="59"/>
      <c r="AG204" s="59"/>
    </row>
    <row r="205" spans="1:33" ht="30" customHeight="1">
      <c r="A205" s="50" t="s">
        <v>25</v>
      </c>
      <c r="B205" s="207" t="s">
        <v>239</v>
      </c>
      <c r="C205" s="96" t="s">
        <v>240</v>
      </c>
      <c r="D205" s="53"/>
      <c r="E205" s="54"/>
      <c r="F205" s="55"/>
      <c r="G205" s="56">
        <f t="shared" si="383"/>
        <v>0</v>
      </c>
      <c r="H205" s="54"/>
      <c r="I205" s="55"/>
      <c r="J205" s="56">
        <f t="shared" si="384"/>
        <v>0</v>
      </c>
      <c r="K205" s="54"/>
      <c r="L205" s="55"/>
      <c r="M205" s="56">
        <f t="shared" si="385"/>
        <v>0</v>
      </c>
      <c r="N205" s="54"/>
      <c r="O205" s="55"/>
      <c r="P205" s="56">
        <f t="shared" si="386"/>
        <v>0</v>
      </c>
      <c r="Q205" s="54"/>
      <c r="R205" s="55"/>
      <c r="S205" s="56">
        <f t="shared" si="387"/>
        <v>0</v>
      </c>
      <c r="T205" s="54"/>
      <c r="U205" s="55"/>
      <c r="V205" s="56">
        <f t="shared" si="388"/>
        <v>0</v>
      </c>
      <c r="W205" s="66">
        <f t="shared" si="368"/>
        <v>0</v>
      </c>
      <c r="X205" s="284">
        <f t="shared" si="369"/>
        <v>0</v>
      </c>
      <c r="Y205" s="284">
        <f t="shared" si="344"/>
        <v>0</v>
      </c>
      <c r="Z205" s="292" t="e">
        <f t="shared" si="370"/>
        <v>#DIV/0!</v>
      </c>
      <c r="AA205" s="265"/>
      <c r="AB205" s="59"/>
      <c r="AC205" s="59"/>
      <c r="AD205" s="59"/>
      <c r="AE205" s="59"/>
      <c r="AF205" s="59"/>
      <c r="AG205" s="59"/>
    </row>
    <row r="206" spans="1:33" ht="30" customHeight="1">
      <c r="A206" s="50" t="s">
        <v>25</v>
      </c>
      <c r="B206" s="207" t="s">
        <v>241</v>
      </c>
      <c r="C206" s="96" t="s">
        <v>242</v>
      </c>
      <c r="D206" s="53"/>
      <c r="E206" s="54"/>
      <c r="F206" s="55"/>
      <c r="G206" s="56">
        <f t="shared" si="383"/>
        <v>0</v>
      </c>
      <c r="H206" s="54"/>
      <c r="I206" s="55"/>
      <c r="J206" s="56">
        <f t="shared" si="384"/>
        <v>0</v>
      </c>
      <c r="K206" s="54"/>
      <c r="L206" s="55"/>
      <c r="M206" s="56">
        <f t="shared" si="385"/>
        <v>0</v>
      </c>
      <c r="N206" s="54"/>
      <c r="O206" s="55"/>
      <c r="P206" s="56">
        <f t="shared" si="386"/>
        <v>0</v>
      </c>
      <c r="Q206" s="54"/>
      <c r="R206" s="55"/>
      <c r="S206" s="56">
        <f t="shared" si="387"/>
        <v>0</v>
      </c>
      <c r="T206" s="54"/>
      <c r="U206" s="55"/>
      <c r="V206" s="56">
        <f t="shared" si="388"/>
        <v>0</v>
      </c>
      <c r="W206" s="66">
        <f t="shared" si="368"/>
        <v>0</v>
      </c>
      <c r="X206" s="284">
        <f t="shared" si="369"/>
        <v>0</v>
      </c>
      <c r="Y206" s="284">
        <f t="shared" si="344"/>
        <v>0</v>
      </c>
      <c r="Z206" s="292" t="e">
        <f t="shared" si="370"/>
        <v>#DIV/0!</v>
      </c>
      <c r="AA206" s="265"/>
      <c r="AB206" s="59"/>
      <c r="AC206" s="59"/>
      <c r="AD206" s="59"/>
      <c r="AE206" s="59"/>
      <c r="AF206" s="59"/>
      <c r="AG206" s="59"/>
    </row>
    <row r="207" spans="1:33" ht="30" customHeight="1">
      <c r="A207" s="50" t="s">
        <v>25</v>
      </c>
      <c r="B207" s="207" t="s">
        <v>243</v>
      </c>
      <c r="C207" s="96" t="s">
        <v>244</v>
      </c>
      <c r="D207" s="53"/>
      <c r="E207" s="54"/>
      <c r="F207" s="55"/>
      <c r="G207" s="56">
        <f t="shared" si="383"/>
        <v>0</v>
      </c>
      <c r="H207" s="54"/>
      <c r="I207" s="55"/>
      <c r="J207" s="56">
        <f t="shared" si="384"/>
        <v>0</v>
      </c>
      <c r="K207" s="54"/>
      <c r="L207" s="55"/>
      <c r="M207" s="56">
        <f t="shared" si="385"/>
        <v>0</v>
      </c>
      <c r="N207" s="54"/>
      <c r="O207" s="55"/>
      <c r="P207" s="56">
        <f t="shared" si="386"/>
        <v>0</v>
      </c>
      <c r="Q207" s="54"/>
      <c r="R207" s="55"/>
      <c r="S207" s="56">
        <f t="shared" si="387"/>
        <v>0</v>
      </c>
      <c r="T207" s="54"/>
      <c r="U207" s="55"/>
      <c r="V207" s="56">
        <f t="shared" si="388"/>
        <v>0</v>
      </c>
      <c r="W207" s="66">
        <f t="shared" si="368"/>
        <v>0</v>
      </c>
      <c r="X207" s="284">
        <f t="shared" si="369"/>
        <v>0</v>
      </c>
      <c r="Y207" s="284">
        <f t="shared" si="344"/>
        <v>0</v>
      </c>
      <c r="Z207" s="292" t="e">
        <f t="shared" si="370"/>
        <v>#DIV/0!</v>
      </c>
      <c r="AA207" s="265"/>
      <c r="AB207" s="59"/>
      <c r="AC207" s="59"/>
      <c r="AD207" s="59"/>
      <c r="AE207" s="59"/>
      <c r="AF207" s="59"/>
      <c r="AG207" s="59"/>
    </row>
    <row r="208" spans="1:33" ht="30" customHeight="1">
      <c r="A208" s="50" t="s">
        <v>25</v>
      </c>
      <c r="B208" s="207" t="s">
        <v>245</v>
      </c>
      <c r="C208" s="187" t="s">
        <v>258</v>
      </c>
      <c r="D208" s="53"/>
      <c r="E208" s="54"/>
      <c r="F208" s="55"/>
      <c r="G208" s="56">
        <f t="shared" ref="G208:G209" si="389">E208*F208</f>
        <v>0</v>
      </c>
      <c r="H208" s="54"/>
      <c r="I208" s="55"/>
      <c r="J208" s="56">
        <f t="shared" ref="J208:J209" si="390">H208*I208</f>
        <v>0</v>
      </c>
      <c r="K208" s="54"/>
      <c r="L208" s="55"/>
      <c r="M208" s="56">
        <f t="shared" si="385"/>
        <v>0</v>
      </c>
      <c r="N208" s="54"/>
      <c r="O208" s="55"/>
      <c r="P208" s="56">
        <f t="shared" si="386"/>
        <v>0</v>
      </c>
      <c r="Q208" s="54"/>
      <c r="R208" s="55"/>
      <c r="S208" s="56">
        <f t="shared" si="387"/>
        <v>0</v>
      </c>
      <c r="T208" s="54"/>
      <c r="U208" s="55"/>
      <c r="V208" s="56">
        <f t="shared" si="388"/>
        <v>0</v>
      </c>
      <c r="W208" s="66">
        <f t="shared" si="368"/>
        <v>0</v>
      </c>
      <c r="X208" s="284">
        <f t="shared" si="369"/>
        <v>0</v>
      </c>
      <c r="Y208" s="284">
        <f t="shared" si="344"/>
        <v>0</v>
      </c>
      <c r="Z208" s="292" t="e">
        <f t="shared" si="370"/>
        <v>#DIV/0!</v>
      </c>
      <c r="AA208" s="265"/>
      <c r="AB208" s="58"/>
      <c r="AC208" s="59"/>
      <c r="AD208" s="59"/>
      <c r="AE208" s="59"/>
      <c r="AF208" s="59"/>
      <c r="AG208" s="59"/>
    </row>
    <row r="209" spans="1:33" ht="30" customHeight="1">
      <c r="A209" s="50" t="s">
        <v>25</v>
      </c>
      <c r="B209" s="207" t="s">
        <v>246</v>
      </c>
      <c r="C209" s="187" t="s">
        <v>258</v>
      </c>
      <c r="D209" s="53"/>
      <c r="E209" s="54"/>
      <c r="F209" s="55"/>
      <c r="G209" s="56">
        <f t="shared" si="389"/>
        <v>0</v>
      </c>
      <c r="H209" s="54"/>
      <c r="I209" s="55"/>
      <c r="J209" s="56">
        <f t="shared" si="390"/>
        <v>0</v>
      </c>
      <c r="K209" s="54"/>
      <c r="L209" s="55"/>
      <c r="M209" s="56">
        <f t="shared" si="385"/>
        <v>0</v>
      </c>
      <c r="N209" s="54"/>
      <c r="O209" s="55"/>
      <c r="P209" s="56">
        <f t="shared" si="386"/>
        <v>0</v>
      </c>
      <c r="Q209" s="54"/>
      <c r="R209" s="55"/>
      <c r="S209" s="56">
        <f t="shared" si="387"/>
        <v>0</v>
      </c>
      <c r="T209" s="54"/>
      <c r="U209" s="55"/>
      <c r="V209" s="56">
        <f t="shared" si="388"/>
        <v>0</v>
      </c>
      <c r="W209" s="66">
        <f t="shared" si="368"/>
        <v>0</v>
      </c>
      <c r="X209" s="284">
        <f t="shared" si="369"/>
        <v>0</v>
      </c>
      <c r="Y209" s="284">
        <f t="shared" si="344"/>
        <v>0</v>
      </c>
      <c r="Z209" s="292" t="e">
        <f t="shared" si="370"/>
        <v>#DIV/0!</v>
      </c>
      <c r="AA209" s="265"/>
      <c r="AB209" s="59"/>
      <c r="AC209" s="59"/>
      <c r="AD209" s="59"/>
      <c r="AE209" s="59"/>
      <c r="AF209" s="59"/>
      <c r="AG209" s="59"/>
    </row>
    <row r="210" spans="1:33" ht="30" customHeight="1">
      <c r="A210" s="60" t="s">
        <v>25</v>
      </c>
      <c r="B210" s="231" t="s">
        <v>247</v>
      </c>
      <c r="C210" s="187" t="s">
        <v>258</v>
      </c>
      <c r="D210" s="62"/>
      <c r="E210" s="63"/>
      <c r="F210" s="64"/>
      <c r="G210" s="65">
        <f>E210*F210</f>
        <v>0</v>
      </c>
      <c r="H210" s="63"/>
      <c r="I210" s="64"/>
      <c r="J210" s="65">
        <f>H210*I210</f>
        <v>0</v>
      </c>
      <c r="K210" s="63"/>
      <c r="L210" s="64"/>
      <c r="M210" s="65">
        <f t="shared" si="385"/>
        <v>0</v>
      </c>
      <c r="N210" s="63"/>
      <c r="O210" s="64"/>
      <c r="P210" s="65">
        <f t="shared" si="386"/>
        <v>0</v>
      </c>
      <c r="Q210" s="63"/>
      <c r="R210" s="64"/>
      <c r="S210" s="65">
        <f t="shared" si="387"/>
        <v>0</v>
      </c>
      <c r="T210" s="63"/>
      <c r="U210" s="64"/>
      <c r="V210" s="65">
        <f t="shared" si="388"/>
        <v>0</v>
      </c>
      <c r="W210" s="66">
        <f t="shared" si="368"/>
        <v>0</v>
      </c>
      <c r="X210" s="284">
        <f t="shared" si="369"/>
        <v>0</v>
      </c>
      <c r="Y210" s="284">
        <f t="shared" si="344"/>
        <v>0</v>
      </c>
      <c r="Z210" s="292" t="e">
        <f t="shared" si="370"/>
        <v>#DIV/0!</v>
      </c>
      <c r="AA210" s="266"/>
      <c r="AB210" s="59"/>
      <c r="AC210" s="59"/>
      <c r="AD210" s="59"/>
      <c r="AE210" s="59"/>
      <c r="AF210" s="59"/>
      <c r="AG210" s="59"/>
    </row>
    <row r="211" spans="1:33" ht="30" customHeight="1" thickBot="1">
      <c r="A211" s="60" t="s">
        <v>25</v>
      </c>
      <c r="B211" s="208" t="s">
        <v>248</v>
      </c>
      <c r="C211" s="97" t="s">
        <v>249</v>
      </c>
      <c r="D211" s="74"/>
      <c r="E211" s="280"/>
      <c r="F211" s="64">
        <v>0.22</v>
      </c>
      <c r="G211" s="65">
        <f>E211*F211</f>
        <v>0</v>
      </c>
      <c r="H211" s="280"/>
      <c r="I211" s="64">
        <v>0.22</v>
      </c>
      <c r="J211" s="65">
        <f>H211*I211</f>
        <v>0</v>
      </c>
      <c r="K211" s="280"/>
      <c r="L211" s="64">
        <v>0.22</v>
      </c>
      <c r="M211" s="65">
        <f>K211*L211</f>
        <v>0</v>
      </c>
      <c r="N211" s="280"/>
      <c r="O211" s="64">
        <v>0.22</v>
      </c>
      <c r="P211" s="65">
        <f>N211*O211</f>
        <v>0</v>
      </c>
      <c r="Q211" s="280"/>
      <c r="R211" s="64">
        <v>0.22</v>
      </c>
      <c r="S211" s="65">
        <f t="shared" si="387"/>
        <v>0</v>
      </c>
      <c r="T211" s="280"/>
      <c r="U211" s="64">
        <v>0.22</v>
      </c>
      <c r="V211" s="65">
        <f t="shared" si="388"/>
        <v>0</v>
      </c>
      <c r="W211" s="66">
        <f t="shared" si="368"/>
        <v>0</v>
      </c>
      <c r="X211" s="284">
        <f t="shared" si="369"/>
        <v>0</v>
      </c>
      <c r="Y211" s="284">
        <f t="shared" si="344"/>
        <v>0</v>
      </c>
      <c r="Z211" s="292" t="e">
        <f t="shared" si="370"/>
        <v>#DIV/0!</v>
      </c>
      <c r="AA211" s="258"/>
      <c r="AB211" s="5"/>
      <c r="AC211" s="5"/>
      <c r="AD211" s="5"/>
      <c r="AE211" s="5"/>
      <c r="AF211" s="5"/>
      <c r="AG211" s="5"/>
    </row>
    <row r="212" spans="1:33" ht="30" customHeight="1" thickBot="1">
      <c r="A212" s="159" t="s">
        <v>250</v>
      </c>
      <c r="B212" s="224"/>
      <c r="C212" s="160"/>
      <c r="D212" s="161"/>
      <c r="E212" s="115">
        <f>E203+E199+E194+E189</f>
        <v>7</v>
      </c>
      <c r="F212" s="90"/>
      <c r="G212" s="162">
        <f>G203+G199+G194+G189</f>
        <v>108000</v>
      </c>
      <c r="H212" s="115">
        <f>H203+H199+H194+H189</f>
        <v>7</v>
      </c>
      <c r="I212" s="90"/>
      <c r="J212" s="162">
        <f>J203+J199+J194+J189</f>
        <v>108000</v>
      </c>
      <c r="K212" s="115">
        <f>K203+K199+K194+K189</f>
        <v>0</v>
      </c>
      <c r="L212" s="90"/>
      <c r="M212" s="162">
        <f>M203+M199+M194+M189</f>
        <v>0</v>
      </c>
      <c r="N212" s="115">
        <f>N203+N199+N194+N189</f>
        <v>0</v>
      </c>
      <c r="O212" s="90"/>
      <c r="P212" s="162">
        <f>P203+P199+P194+P189</f>
        <v>0</v>
      </c>
      <c r="Q212" s="115">
        <f>Q203+Q199+Q194+Q189</f>
        <v>0</v>
      </c>
      <c r="R212" s="90"/>
      <c r="S212" s="162">
        <f>S203+S199+S194+S189</f>
        <v>0</v>
      </c>
      <c r="T212" s="115">
        <f>T203+T199+T194+T189</f>
        <v>0</v>
      </c>
      <c r="U212" s="90"/>
      <c r="V212" s="162">
        <f>V203+V199+V194+V189</f>
        <v>0</v>
      </c>
      <c r="W212" s="163">
        <f>W203+W189+W199+W194</f>
        <v>108000</v>
      </c>
      <c r="X212" s="163">
        <f>X203+X189+X199+X194</f>
        <v>108000</v>
      </c>
      <c r="Y212" s="163">
        <f t="shared" si="344"/>
        <v>0</v>
      </c>
      <c r="Z212" s="163">
        <f>Y212/W212</f>
        <v>0</v>
      </c>
      <c r="AA212" s="268"/>
      <c r="AB212" s="5"/>
      <c r="AC212" s="5"/>
      <c r="AD212" s="5"/>
      <c r="AE212" s="5"/>
      <c r="AF212" s="5"/>
      <c r="AG212" s="5"/>
    </row>
    <row r="213" spans="1:33" ht="30" customHeight="1" thickBot="1">
      <c r="A213" s="164" t="s">
        <v>251</v>
      </c>
      <c r="B213" s="165"/>
      <c r="C213" s="166"/>
      <c r="D213" s="167"/>
      <c r="E213" s="168"/>
      <c r="F213" s="169"/>
      <c r="G213" s="170">
        <f>G41+G55+G78+G101+G115+G129+G154+G162+G170+G177+G181+G187+G212</f>
        <v>950864.90674999997</v>
      </c>
      <c r="H213" s="168"/>
      <c r="I213" s="169"/>
      <c r="J213" s="170">
        <f>J41+J55+J78+J101+J115+J129+J154+J162+J170+J177+J181+J187+J212</f>
        <v>950864.90674999997</v>
      </c>
      <c r="K213" s="168"/>
      <c r="L213" s="169"/>
      <c r="M213" s="170">
        <f>M41+M55+M78+M101+M115+M129+M154+M162+M170+M177+M181+M187+M212</f>
        <v>0</v>
      </c>
      <c r="N213" s="168"/>
      <c r="O213" s="169"/>
      <c r="P213" s="170">
        <f>P41+P55+P78+P101+P115+P129+P154+P162+P170+P177+P181+P187+P212</f>
        <v>0</v>
      </c>
      <c r="Q213" s="168"/>
      <c r="R213" s="169"/>
      <c r="S213" s="170">
        <f>S41+S55+S78+S101+S115+S129+S154+S162+S170+S177+S181+S187+S212</f>
        <v>0</v>
      </c>
      <c r="T213" s="168"/>
      <c r="U213" s="169"/>
      <c r="V213" s="170">
        <f>V41+V55+V78+V101+V115+V129+V154+V162+V170+V177+V181+V187+V212</f>
        <v>0</v>
      </c>
      <c r="W213" s="170">
        <f>W41+W55+W78+W101+W115+W129+W154+W162+W170+W177+W181+W187+W212</f>
        <v>950864.90674999997</v>
      </c>
      <c r="X213" s="170">
        <f>X41+X55+X78+X101+X115+X129+X154+X162+X170+X177+X181+X187+X212</f>
        <v>950864.90674999997</v>
      </c>
      <c r="Y213" s="170">
        <f>Y41+Y55+Y78+Y101+Y115+Y129+Y154+Y162+Y170+Y177+Y181+Y187+Y212</f>
        <v>0</v>
      </c>
      <c r="Z213" s="291">
        <f>Y213/W213</f>
        <v>0</v>
      </c>
      <c r="AA213" s="269"/>
      <c r="AB213" s="5"/>
      <c r="AC213" s="5"/>
      <c r="AD213" s="5"/>
      <c r="AE213" s="5"/>
      <c r="AF213" s="5"/>
      <c r="AG213" s="5"/>
    </row>
    <row r="214" spans="1:33" ht="15" customHeight="1" thickBot="1">
      <c r="A214" s="441"/>
      <c r="B214" s="399"/>
      <c r="C214" s="399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1"/>
      <c r="X214" s="21"/>
      <c r="Y214" s="21"/>
      <c r="Z214" s="21"/>
      <c r="AA214" s="251"/>
      <c r="AB214" s="5"/>
      <c r="AC214" s="5"/>
      <c r="AD214" s="5"/>
      <c r="AE214" s="5"/>
      <c r="AF214" s="5"/>
      <c r="AG214" s="5"/>
    </row>
    <row r="215" spans="1:33" ht="30" customHeight="1" thickBot="1">
      <c r="A215" s="442" t="s">
        <v>252</v>
      </c>
      <c r="B215" s="428"/>
      <c r="C215" s="443"/>
      <c r="D215" s="171"/>
      <c r="E215" s="168"/>
      <c r="F215" s="169"/>
      <c r="G215" s="172">
        <f>Фінансування!C27-'Кошторис  витрат'!G213</f>
        <v>3.2500000670552254E-3</v>
      </c>
      <c r="H215" s="168"/>
      <c r="I215" s="169"/>
      <c r="J215" s="172">
        <f>Фінансування!C28-'Кошторис  витрат'!J213</f>
        <v>3.2500000670552254E-3</v>
      </c>
      <c r="K215" s="168"/>
      <c r="L215" s="169"/>
      <c r="M215" s="172">
        <v>0</v>
      </c>
      <c r="N215" s="168"/>
      <c r="O215" s="169"/>
      <c r="P215" s="172">
        <v>0</v>
      </c>
      <c r="Q215" s="168"/>
      <c r="R215" s="169"/>
      <c r="S215" s="172">
        <f>Фінансування!L27-'Кошторис  витрат'!S213</f>
        <v>0</v>
      </c>
      <c r="T215" s="168"/>
      <c r="U215" s="169"/>
      <c r="V215" s="172">
        <f>Фінансування!L28-'Кошторис  витрат'!V213</f>
        <v>0</v>
      </c>
      <c r="W215" s="173">
        <f>Фінансування!N27-'Кошторис  витрат'!W213</f>
        <v>3.2500000670552254E-3</v>
      </c>
      <c r="X215" s="173">
        <f>Фінансування!N28-'Кошторис  витрат'!X213</f>
        <v>3.2500000670552254E-3</v>
      </c>
      <c r="Y215" s="173"/>
      <c r="Z215" s="173"/>
      <c r="AA215" s="270"/>
      <c r="AB215" s="5"/>
      <c r="AC215" s="5"/>
      <c r="AD215" s="5"/>
      <c r="AE215" s="5"/>
      <c r="AF215" s="5"/>
      <c r="AG215" s="5"/>
    </row>
    <row r="216" spans="1:33" ht="15.75" customHeight="1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6"/>
      <c r="X216" s="16"/>
      <c r="Y216" s="16"/>
      <c r="Z216" s="16"/>
      <c r="AA216" s="248"/>
      <c r="AB216" s="1"/>
      <c r="AC216" s="1"/>
      <c r="AD216" s="1"/>
      <c r="AE216" s="1"/>
      <c r="AF216" s="1"/>
      <c r="AG216" s="1"/>
    </row>
    <row r="217" spans="1:33" ht="15.75" hidden="1" customHeight="1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6"/>
      <c r="X217" s="16"/>
      <c r="Y217" s="16"/>
      <c r="Z217" s="16"/>
      <c r="AA217" s="248"/>
      <c r="AB217" s="1"/>
      <c r="AC217" s="1"/>
      <c r="AD217" s="1"/>
      <c r="AE217" s="1"/>
      <c r="AF217" s="1"/>
      <c r="AG217" s="1"/>
    </row>
    <row r="218" spans="1:33" ht="15.75" hidden="1" customHeight="1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6"/>
      <c r="X218" s="16"/>
      <c r="Y218" s="16"/>
      <c r="Z218" s="16"/>
      <c r="AA218" s="248"/>
      <c r="AB218" s="1"/>
      <c r="AC218" s="1"/>
      <c r="AD218" s="1"/>
      <c r="AE218" s="1"/>
      <c r="AF218" s="1"/>
      <c r="AG218" s="1"/>
    </row>
    <row r="219" spans="1:33" ht="15.75" customHeight="1">
      <c r="A219" s="6"/>
      <c r="B219" s="7"/>
      <c r="C219" s="8"/>
      <c r="D219" s="175"/>
      <c r="E219" s="176"/>
      <c r="F219" s="176"/>
      <c r="G219" s="9"/>
      <c r="H219" s="176"/>
      <c r="I219" s="176"/>
      <c r="J219" s="9"/>
      <c r="K219" s="177"/>
      <c r="L219" s="6"/>
      <c r="M219" s="176"/>
      <c r="N219" s="177"/>
      <c r="O219" s="6"/>
      <c r="P219" s="176"/>
      <c r="Q219" s="9"/>
      <c r="R219" s="9"/>
      <c r="S219" s="9"/>
      <c r="T219" s="9"/>
      <c r="U219" s="9"/>
      <c r="V219" s="9"/>
      <c r="W219" s="16"/>
      <c r="X219" s="16"/>
      <c r="Y219" s="16"/>
      <c r="Z219" s="16"/>
      <c r="AA219" s="248"/>
      <c r="AB219" s="1"/>
      <c r="AC219" s="2"/>
      <c r="AD219" s="1"/>
      <c r="AE219" s="1"/>
      <c r="AF219" s="1"/>
      <c r="AG219" s="1"/>
    </row>
    <row r="220" spans="1:33" ht="15.75" customHeight="1">
      <c r="A220" s="10"/>
      <c r="B220" s="178"/>
      <c r="C220" s="11" t="s">
        <v>9</v>
      </c>
      <c r="D220" s="179"/>
      <c r="E220" s="14"/>
      <c r="F220" s="12" t="s">
        <v>10</v>
      </c>
      <c r="G220" s="14"/>
      <c r="H220" s="14"/>
      <c r="I220" s="12" t="s">
        <v>10</v>
      </c>
      <c r="J220" s="14"/>
      <c r="K220" s="15"/>
      <c r="L220" s="13" t="s">
        <v>11</v>
      </c>
      <c r="M220" s="14"/>
      <c r="N220" s="15"/>
      <c r="O220" s="13" t="s">
        <v>11</v>
      </c>
      <c r="P220" s="14"/>
      <c r="Q220" s="14"/>
      <c r="R220" s="14"/>
      <c r="S220" s="14"/>
      <c r="T220" s="14"/>
      <c r="U220" s="14"/>
      <c r="V220" s="14"/>
      <c r="W220" s="180"/>
      <c r="X220" s="180"/>
      <c r="Y220" s="180"/>
      <c r="Z220" s="180"/>
      <c r="AA220" s="271"/>
      <c r="AB220" s="182"/>
      <c r="AC220" s="181"/>
      <c r="AD220" s="182"/>
      <c r="AE220" s="182"/>
      <c r="AF220" s="182"/>
      <c r="AG220" s="182"/>
    </row>
    <row r="221" spans="1:33" ht="15.75" customHeight="1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6"/>
      <c r="X221" s="16"/>
      <c r="Y221" s="16"/>
      <c r="Z221" s="16"/>
      <c r="AA221" s="248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6"/>
      <c r="X222" s="16"/>
      <c r="Y222" s="16"/>
      <c r="Z222" s="16"/>
      <c r="AA222" s="248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6"/>
      <c r="X223" s="16"/>
      <c r="Y223" s="16"/>
      <c r="Z223" s="16"/>
      <c r="AA223" s="248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8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8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8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8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8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8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8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8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8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8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8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8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8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8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8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8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8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8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8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8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8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8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8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8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8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8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8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8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8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8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8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8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8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8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8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8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8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8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8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8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8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8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8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8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8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8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8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8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8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8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8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8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8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8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8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8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8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8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8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8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8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8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8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8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8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8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8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8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8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8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8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8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8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8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8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8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8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8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8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8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8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8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8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8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8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8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8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8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8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8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8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8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8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8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8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8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8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8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8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8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8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8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8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8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8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8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8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8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8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8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8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8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8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8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8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8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8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8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8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8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8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8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8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8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8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8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8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8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8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8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8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8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8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8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8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8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8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8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8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8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8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8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8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8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8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8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8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8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8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8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8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8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8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8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8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8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8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8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8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8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74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8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74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8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74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8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74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8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74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8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74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8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74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8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74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8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74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8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74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8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74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8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74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8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74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8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74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8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74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8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74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8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74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8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74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8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74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8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74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8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74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8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74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8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74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8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74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8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74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8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74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8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74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8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74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8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74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8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74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8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74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8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74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8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8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8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8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8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8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8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8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8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8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8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8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8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8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8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8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8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8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8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8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8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8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8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8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8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8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8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8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8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8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8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8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8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8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8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8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8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8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8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8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8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8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8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8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8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8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8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8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8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8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8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8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8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8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8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8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8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8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8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8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8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8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8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8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8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8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8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8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8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8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8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8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8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8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8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8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8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8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8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8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8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8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8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8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8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8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8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8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8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8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8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8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8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8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8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8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8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8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8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8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8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8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8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8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8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8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8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8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8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8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8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8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8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8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8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8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8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8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8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8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8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8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8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8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8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8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8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8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8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8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8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8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8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8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8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8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8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8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8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8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8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8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8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8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8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8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8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8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8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8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8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8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8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8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8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8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8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8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8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8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8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8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8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8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8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8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8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8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8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8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8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8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8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8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8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8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8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8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8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8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8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8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8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8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8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8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8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8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8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8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8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8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8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8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8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8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8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8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8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8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8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8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8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8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8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8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8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8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8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8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8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8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8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8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8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8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8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8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8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8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8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8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8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8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8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8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8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8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8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8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8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8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8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8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8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8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8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8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8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8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8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8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8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8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8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8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8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8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8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8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8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8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8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8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8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8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8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8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8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8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8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8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8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8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8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8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8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8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8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8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8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8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8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8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8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8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8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8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8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8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8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8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8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8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8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8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8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8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8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8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8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8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8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8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8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8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8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8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8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8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8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8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8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8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8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8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8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8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8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8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8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8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8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8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8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8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8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8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8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8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8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8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8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8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8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8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8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8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8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8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8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8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8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8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8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8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8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8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8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8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8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8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8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8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8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8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8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8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8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8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8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8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8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8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8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8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8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8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8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8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8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8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8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8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8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8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8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8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8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8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8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8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8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8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8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8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8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8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8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8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8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8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8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8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8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8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8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8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8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8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8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8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8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8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8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8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8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8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8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8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8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8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8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8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8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8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8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8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8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8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8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8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8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8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8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8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8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8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8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8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8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8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8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8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8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8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8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8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8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8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8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8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8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8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8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8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8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8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8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8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8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8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8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8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8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8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8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8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8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8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8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8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8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8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8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8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8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8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8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8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8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8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8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8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8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8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8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8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8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8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8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8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8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8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8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8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8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8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8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8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8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8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8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8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8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8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8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8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8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8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8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8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8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8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8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8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8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8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8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8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8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8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8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8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8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8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8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8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8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8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8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8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8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8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8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8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8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8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8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8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8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8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8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8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8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8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8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8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8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8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8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8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8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8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8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8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8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8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8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8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8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8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8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8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8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8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8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8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8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8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8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8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8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8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8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8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8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8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8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8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8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8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8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8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8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8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8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8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8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8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8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8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8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8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8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8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8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8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8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8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8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8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8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8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8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8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8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8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8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8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8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8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8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8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8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8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8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8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8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8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8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7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3"/>
      <c r="X1016" s="183"/>
      <c r="Y1016" s="183"/>
      <c r="Z1016" s="183"/>
      <c r="AA1016" s="248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7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3"/>
      <c r="X1017" s="183"/>
      <c r="Y1017" s="183"/>
      <c r="Z1017" s="183"/>
      <c r="AA1017" s="248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75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83"/>
      <c r="X1018" s="183"/>
      <c r="Y1018" s="183"/>
      <c r="Z1018" s="183"/>
      <c r="AA1018" s="248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75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83"/>
      <c r="X1019" s="183"/>
      <c r="Y1019" s="183"/>
      <c r="Z1019" s="183"/>
      <c r="AA1019" s="248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75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83"/>
      <c r="X1020" s="183"/>
      <c r="Y1020" s="183"/>
      <c r="Z1020" s="183"/>
      <c r="AA1020" s="248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75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83"/>
      <c r="X1021" s="183"/>
      <c r="Y1021" s="183"/>
      <c r="Z1021" s="183"/>
      <c r="AA1021" s="248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75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83"/>
      <c r="X1022" s="183"/>
      <c r="Y1022" s="183"/>
      <c r="Z1022" s="183"/>
      <c r="AA1022" s="248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75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83"/>
      <c r="X1023" s="183"/>
      <c r="Y1023" s="183"/>
      <c r="Z1023" s="183"/>
      <c r="AA1023" s="248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75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83"/>
      <c r="X1024" s="183"/>
      <c r="Y1024" s="183"/>
      <c r="Z1024" s="183"/>
      <c r="AA1024" s="248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75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83"/>
      <c r="X1025" s="183"/>
      <c r="Y1025" s="183"/>
      <c r="Z1025" s="183"/>
      <c r="AA1025" s="248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75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83"/>
      <c r="X1026" s="183"/>
      <c r="Y1026" s="183"/>
      <c r="Z1026" s="183"/>
      <c r="AA1026" s="248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75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83"/>
      <c r="X1027" s="183"/>
      <c r="Y1027" s="183"/>
      <c r="Z1027" s="183"/>
      <c r="AA1027" s="248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75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83"/>
      <c r="X1028" s="183"/>
      <c r="Y1028" s="183"/>
      <c r="Z1028" s="183"/>
      <c r="AA1028" s="248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75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83"/>
      <c r="X1029" s="183"/>
      <c r="Y1029" s="183"/>
      <c r="Z1029" s="183"/>
      <c r="AA1029" s="248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75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83"/>
      <c r="X1030" s="183"/>
      <c r="Y1030" s="183"/>
      <c r="Z1030" s="183"/>
      <c r="AA1030" s="248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75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83"/>
      <c r="X1031" s="183"/>
      <c r="Y1031" s="183"/>
      <c r="Z1031" s="183"/>
      <c r="AA1031" s="248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75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83"/>
      <c r="X1032" s="183"/>
      <c r="Y1032" s="183"/>
      <c r="Z1032" s="183"/>
      <c r="AA1032" s="248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75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83"/>
      <c r="X1033" s="183"/>
      <c r="Y1033" s="183"/>
      <c r="Z1033" s="183"/>
      <c r="AA1033" s="248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75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83"/>
      <c r="X1034" s="183"/>
      <c r="Y1034" s="183"/>
      <c r="Z1034" s="183"/>
      <c r="AA1034" s="248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75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83"/>
      <c r="X1035" s="183"/>
      <c r="Y1035" s="183"/>
      <c r="Z1035" s="183"/>
      <c r="AA1035" s="248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75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83"/>
      <c r="X1036" s="183"/>
      <c r="Y1036" s="183"/>
      <c r="Z1036" s="183"/>
      <c r="AA1036" s="248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175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83"/>
      <c r="X1037" s="183"/>
      <c r="Y1037" s="183"/>
      <c r="Z1037" s="183"/>
      <c r="AA1037" s="248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175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83"/>
      <c r="X1038" s="183"/>
      <c r="Y1038" s="183"/>
      <c r="Z1038" s="183"/>
      <c r="AA1038" s="248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175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83"/>
      <c r="X1039" s="183"/>
      <c r="Y1039" s="183"/>
      <c r="Z1039" s="183"/>
      <c r="AA1039" s="248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175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83"/>
      <c r="X1040" s="183"/>
      <c r="Y1040" s="183"/>
      <c r="Z1040" s="183"/>
      <c r="AA1040" s="248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175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83"/>
      <c r="X1041" s="183"/>
      <c r="Y1041" s="183"/>
      <c r="Z1041" s="183"/>
      <c r="AA1041" s="248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175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83"/>
      <c r="X1042" s="183"/>
      <c r="Y1042" s="183"/>
      <c r="Z1042" s="183"/>
      <c r="AA1042" s="248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175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83"/>
      <c r="X1043" s="183"/>
      <c r="Y1043" s="183"/>
      <c r="Z1043" s="183"/>
      <c r="AA1043" s="248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175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83"/>
      <c r="X1044" s="183"/>
      <c r="Y1044" s="183"/>
      <c r="Z1044" s="183"/>
      <c r="AA1044" s="248"/>
      <c r="AB1044" s="1"/>
      <c r="AC1044" s="1"/>
      <c r="AD1044" s="1"/>
      <c r="AE1044" s="1"/>
      <c r="AF1044" s="1"/>
      <c r="AG1044" s="1"/>
    </row>
    <row r="1045" spans="1:33" ht="15.75" customHeight="1">
      <c r="A1045" s="1"/>
      <c r="B1045" s="1"/>
      <c r="C1045" s="2"/>
      <c r="D1045" s="175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83"/>
      <c r="X1045" s="183"/>
      <c r="Y1045" s="183"/>
      <c r="Z1045" s="183"/>
      <c r="AA1045" s="248"/>
      <c r="AB1045" s="1"/>
      <c r="AC1045" s="1"/>
      <c r="AD1045" s="1"/>
      <c r="AE1045" s="1"/>
      <c r="AF1045" s="1"/>
      <c r="AG1045" s="1"/>
    </row>
    <row r="1046" spans="1:33" ht="15.75" customHeight="1">
      <c r="A1046" s="1"/>
      <c r="B1046" s="1"/>
      <c r="C1046" s="2"/>
      <c r="D1046" s="175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83"/>
      <c r="X1046" s="183"/>
      <c r="Y1046" s="183"/>
      <c r="Z1046" s="183"/>
      <c r="AA1046" s="248"/>
      <c r="AB1046" s="1"/>
      <c r="AC1046" s="1"/>
      <c r="AD1046" s="1"/>
      <c r="AE1046" s="1"/>
      <c r="AF1046" s="1"/>
      <c r="AG1046" s="1"/>
    </row>
    <row r="1047" spans="1:33" ht="15.75" customHeight="1">
      <c r="A1047" s="1"/>
      <c r="B1047" s="1"/>
      <c r="C1047" s="2"/>
      <c r="D1047" s="175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83"/>
      <c r="X1047" s="183"/>
      <c r="Y1047" s="183"/>
      <c r="Z1047" s="183"/>
      <c r="AA1047" s="248"/>
      <c r="AB1047" s="1"/>
      <c r="AC1047" s="1"/>
      <c r="AD1047" s="1"/>
      <c r="AE1047" s="1"/>
      <c r="AF1047" s="1"/>
      <c r="AG1047" s="1"/>
    </row>
  </sheetData>
  <mergeCells count="25">
    <mergeCell ref="A1:E1"/>
    <mergeCell ref="A7:A9"/>
    <mergeCell ref="B7:B9"/>
    <mergeCell ref="C7:C9"/>
    <mergeCell ref="D7:D9"/>
    <mergeCell ref="A181:D181"/>
    <mergeCell ref="A214:C214"/>
    <mergeCell ref="A215:C215"/>
    <mergeCell ref="E76:G77"/>
    <mergeCell ref="A115:D115"/>
    <mergeCell ref="H76:J77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2021-11-12T11:54:29Z</cp:lastPrinted>
  <dcterms:created xsi:type="dcterms:W3CDTF">2020-11-14T13:09:40Z</dcterms:created>
  <dcterms:modified xsi:type="dcterms:W3CDTF">2021-11-12T11:55:40Z</dcterms:modified>
</cp:coreProperties>
</file>